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SunOver35Web\"/>
    </mc:Choice>
  </mc:AlternateContent>
  <xr:revisionPtr revIDLastSave="0" documentId="13_ncr:1_{38203E29-257B-406B-9F15-FF7DDA303EEF}" xr6:coauthVersionLast="47" xr6:coauthVersionMax="47" xr10:uidLastSave="{00000000-0000-0000-0000-000000000000}"/>
  <bookViews>
    <workbookView xWindow="915" yWindow="240" windowWidth="28260" windowHeight="15405" xr2:uid="{421C5457-0AAE-4670-8A8D-86B339B6392B}"/>
  </bookViews>
  <sheets>
    <sheet name="Wk29PO8" sheetId="99" r:id="rId1"/>
    <sheet name="Wk28PO7" sheetId="98" r:id="rId2"/>
    <sheet name="Wk27PO6" sheetId="97" r:id="rId3"/>
    <sheet name="Wk26PO5" sheetId="96" r:id="rId4"/>
    <sheet name="Wk25PO4" sheetId="95" r:id="rId5"/>
    <sheet name="Wk24PO3" sheetId="94" r:id="rId6"/>
    <sheet name="Wk23PO2" sheetId="93" r:id="rId7"/>
    <sheet name="Wk22PO1" sheetId="92" r:id="rId8"/>
    <sheet name="Wk21" sheetId="91" r:id="rId9"/>
    <sheet name="Wk20" sheetId="90" r:id="rId10"/>
    <sheet name="Wk19" sheetId="89" r:id="rId11"/>
    <sheet name="Wk18" sheetId="88" r:id="rId12"/>
    <sheet name="Wk17" sheetId="87" r:id="rId13"/>
    <sheet name="Wk16" sheetId="86" r:id="rId14"/>
    <sheet name="Wk15" sheetId="85" r:id="rId15"/>
    <sheet name="Wk14" sheetId="84" r:id="rId16"/>
    <sheet name="Wk13" sheetId="83" r:id="rId17"/>
    <sheet name="Wk12" sheetId="82" r:id="rId18"/>
    <sheet name="Wk11" sheetId="81" r:id="rId19"/>
    <sheet name="Wk10" sheetId="80" r:id="rId20"/>
    <sheet name="Wk9" sheetId="79" r:id="rId21"/>
    <sheet name="Wk8" sheetId="78" r:id="rId22"/>
    <sheet name="Wk7" sheetId="77" r:id="rId23"/>
    <sheet name="Wk6" sheetId="76" r:id="rId24"/>
    <sheet name="Wk5" sheetId="75" r:id="rId25"/>
    <sheet name="Wk4" sheetId="74" r:id="rId26"/>
    <sheet name="Wk3" sheetId="73" r:id="rId27"/>
    <sheet name="Wk2" sheetId="72" r:id="rId28"/>
    <sheet name="Wk1" sheetId="71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1" i="99" l="1"/>
  <c r="L110" i="99"/>
  <c r="L109" i="99"/>
  <c r="L108" i="99"/>
  <c r="L107" i="99"/>
  <c r="L106" i="99"/>
  <c r="L105" i="99"/>
  <c r="L104" i="99"/>
  <c r="L103" i="99"/>
  <c r="L102" i="99"/>
  <c r="L101" i="99"/>
  <c r="L100" i="99"/>
  <c r="L99" i="99"/>
  <c r="L98" i="99"/>
  <c r="L97" i="99"/>
  <c r="L96" i="99"/>
  <c r="L95" i="99"/>
  <c r="L94" i="99"/>
  <c r="L93" i="99"/>
  <c r="L92" i="99"/>
  <c r="L91" i="99"/>
  <c r="L90" i="99"/>
  <c r="L89" i="99"/>
  <c r="L88" i="99"/>
  <c r="L87" i="99"/>
  <c r="L86" i="99"/>
  <c r="L85" i="99"/>
  <c r="L84" i="99"/>
  <c r="L83" i="99"/>
  <c r="L82" i="99"/>
  <c r="L81" i="99"/>
  <c r="L80" i="99"/>
  <c r="L79" i="99"/>
  <c r="J10" i="99"/>
  <c r="K10" i="99" s="1"/>
  <c r="J11" i="99"/>
  <c r="K11" i="99" s="1"/>
  <c r="J8" i="99"/>
  <c r="K8" i="99" s="1"/>
  <c r="J9" i="99"/>
  <c r="K9" i="99" s="1"/>
  <c r="J6" i="99"/>
  <c r="K6" i="99" s="1"/>
  <c r="J7" i="99"/>
  <c r="K7" i="99" s="1"/>
  <c r="J4" i="99"/>
  <c r="K4" i="99" s="1"/>
  <c r="J5" i="99"/>
  <c r="K5" i="99" s="1"/>
  <c r="C74" i="99"/>
  <c r="G73" i="99"/>
  <c r="G51" i="99"/>
  <c r="AR66" i="99"/>
  <c r="P9" i="99" s="1"/>
  <c r="AP66" i="99"/>
  <c r="O9" i="99" s="1"/>
  <c r="AO66" i="99"/>
  <c r="L9" i="99" s="1"/>
  <c r="N9" i="99" s="1"/>
  <c r="AE66" i="99"/>
  <c r="P11" i="99" s="1"/>
  <c r="AC66" i="99"/>
  <c r="O11" i="99" s="1"/>
  <c r="AB66" i="99"/>
  <c r="L11" i="99" s="1"/>
  <c r="N11" i="99" s="1"/>
  <c r="L50" i="99"/>
  <c r="O50" i="99" s="1"/>
  <c r="G50" i="99"/>
  <c r="AQ65" i="99"/>
  <c r="AD65" i="99"/>
  <c r="AQ64" i="99"/>
  <c r="AD64" i="99"/>
  <c r="AQ63" i="99"/>
  <c r="AD63" i="99"/>
  <c r="AQ62" i="99"/>
  <c r="AD62" i="99"/>
  <c r="AQ61" i="99"/>
  <c r="AD61" i="99"/>
  <c r="AQ60" i="99"/>
  <c r="AD60" i="99"/>
  <c r="AQ59" i="99"/>
  <c r="AD59" i="99"/>
  <c r="AQ58" i="99"/>
  <c r="AD58" i="99"/>
  <c r="AQ57" i="99"/>
  <c r="AD57" i="99"/>
  <c r="AQ56" i="99"/>
  <c r="AD56" i="99"/>
  <c r="AQ55" i="99"/>
  <c r="AD55" i="99"/>
  <c r="AQ54" i="99"/>
  <c r="AD54" i="99"/>
  <c r="AR53" i="99"/>
  <c r="P7" i="99" s="1"/>
  <c r="AP53" i="99"/>
  <c r="O7" i="99" s="1"/>
  <c r="AO53" i="99"/>
  <c r="L7" i="99" s="1"/>
  <c r="N7" i="99" s="1"/>
  <c r="AE53" i="99"/>
  <c r="P10" i="99" s="1"/>
  <c r="AC53" i="99"/>
  <c r="O10" i="99" s="1"/>
  <c r="AB53" i="99"/>
  <c r="L10" i="99" s="1"/>
  <c r="N10" i="99" s="1"/>
  <c r="AQ52" i="99"/>
  <c r="AD52" i="99"/>
  <c r="AQ51" i="99"/>
  <c r="AD51" i="99"/>
  <c r="AQ50" i="99"/>
  <c r="AD50" i="99"/>
  <c r="AQ49" i="99"/>
  <c r="AD49" i="99"/>
  <c r="AQ48" i="99"/>
  <c r="AD48" i="99"/>
  <c r="AQ47" i="99"/>
  <c r="AD47" i="99"/>
  <c r="AQ46" i="99"/>
  <c r="AD46" i="99"/>
  <c r="AQ45" i="99"/>
  <c r="AD45" i="99"/>
  <c r="AQ44" i="99"/>
  <c r="AD44" i="99"/>
  <c r="AQ43" i="99"/>
  <c r="AD43" i="99"/>
  <c r="AQ42" i="99"/>
  <c r="AD42" i="99"/>
  <c r="AQ41" i="99"/>
  <c r="AD41" i="99"/>
  <c r="AR40" i="99"/>
  <c r="P4" i="99" s="1"/>
  <c r="AP40" i="99"/>
  <c r="O4" i="99" s="1"/>
  <c r="AO40" i="99"/>
  <c r="L4" i="99" s="1"/>
  <c r="N4" i="99" s="1"/>
  <c r="AE40" i="99"/>
  <c r="P6" i="99" s="1"/>
  <c r="AC40" i="99"/>
  <c r="O6" i="99" s="1"/>
  <c r="AB40" i="99"/>
  <c r="L6" i="99" s="1"/>
  <c r="N6" i="99" s="1"/>
  <c r="AQ39" i="99"/>
  <c r="AD39" i="99"/>
  <c r="AQ38" i="99"/>
  <c r="AD38" i="99"/>
  <c r="AQ37" i="99"/>
  <c r="AD37" i="99"/>
  <c r="AQ36" i="99"/>
  <c r="AD36" i="99"/>
  <c r="AQ35" i="99"/>
  <c r="AD35" i="99"/>
  <c r="AQ34" i="99"/>
  <c r="AD34" i="99"/>
  <c r="AQ33" i="99"/>
  <c r="AD33" i="99"/>
  <c r="AQ32" i="99"/>
  <c r="AD32" i="99"/>
  <c r="AQ31" i="99"/>
  <c r="AD31" i="99"/>
  <c r="AQ30" i="99"/>
  <c r="AD30" i="99"/>
  <c r="AQ29" i="99"/>
  <c r="AD29" i="99"/>
  <c r="AQ28" i="99"/>
  <c r="AD28" i="99"/>
  <c r="AR27" i="99"/>
  <c r="P5" i="99" s="1"/>
  <c r="AP27" i="99"/>
  <c r="O5" i="99" s="1"/>
  <c r="AO27" i="99"/>
  <c r="L5" i="99" s="1"/>
  <c r="N5" i="99" s="1"/>
  <c r="AE27" i="99"/>
  <c r="P8" i="99" s="1"/>
  <c r="AC27" i="99"/>
  <c r="O8" i="99" s="1"/>
  <c r="AB27" i="99"/>
  <c r="L8" i="99" s="1"/>
  <c r="N8" i="99" s="1"/>
  <c r="AQ26" i="99"/>
  <c r="AD26" i="99"/>
  <c r="AQ25" i="99"/>
  <c r="AD25" i="99"/>
  <c r="AQ24" i="99"/>
  <c r="AD24" i="99"/>
  <c r="AQ23" i="99"/>
  <c r="AD23" i="99"/>
  <c r="AQ22" i="99"/>
  <c r="AD22" i="99"/>
  <c r="AQ21" i="99"/>
  <c r="AD21" i="99"/>
  <c r="AQ20" i="99"/>
  <c r="AD20" i="99"/>
  <c r="AQ19" i="99"/>
  <c r="AD19" i="99"/>
  <c r="AQ18" i="99"/>
  <c r="AD18" i="99"/>
  <c r="AQ17" i="99"/>
  <c r="AD17" i="99"/>
  <c r="AQ16" i="99"/>
  <c r="AD16" i="99"/>
  <c r="AQ15" i="99"/>
  <c r="AD15" i="99"/>
  <c r="B14" i="99"/>
  <c r="AL12" i="99"/>
  <c r="AK12" i="99"/>
  <c r="AJ12" i="99"/>
  <c r="AG12" i="99"/>
  <c r="AF12" i="99"/>
  <c r="AE12" i="99"/>
  <c r="M12" i="99"/>
  <c r="I12" i="99"/>
  <c r="H12" i="99"/>
  <c r="G12" i="99"/>
  <c r="AD11" i="99"/>
  <c r="AM11" i="99" s="1"/>
  <c r="AD10" i="99"/>
  <c r="AH10" i="99" s="1"/>
  <c r="AD9" i="99"/>
  <c r="AM9" i="99" s="1"/>
  <c r="AD8" i="99"/>
  <c r="AM8" i="99" s="1"/>
  <c r="AD7" i="99"/>
  <c r="AH7" i="99" s="1"/>
  <c r="AD6" i="99"/>
  <c r="AM6" i="99" s="1"/>
  <c r="AD5" i="99"/>
  <c r="AM5" i="99" s="1"/>
  <c r="AD4" i="99"/>
  <c r="AM4" i="99" s="1"/>
  <c r="AD3" i="99"/>
  <c r="C74" i="98"/>
  <c r="G73" i="98"/>
  <c r="AR66" i="98"/>
  <c r="P8" i="98" s="1"/>
  <c r="AP66" i="98"/>
  <c r="O8" i="98" s="1"/>
  <c r="AO66" i="98"/>
  <c r="L8" i="98" s="1"/>
  <c r="N8" i="98" s="1"/>
  <c r="AE66" i="98"/>
  <c r="P10" i="98" s="1"/>
  <c r="AC66" i="98"/>
  <c r="O10" i="98" s="1"/>
  <c r="AB66" i="98"/>
  <c r="L10" i="98" s="1"/>
  <c r="N10" i="98" s="1"/>
  <c r="AQ65" i="98"/>
  <c r="AD65" i="98"/>
  <c r="AQ64" i="98"/>
  <c r="AD64" i="98"/>
  <c r="AQ63" i="98"/>
  <c r="AD63" i="98"/>
  <c r="AQ62" i="98"/>
  <c r="AD62" i="98"/>
  <c r="AQ61" i="98"/>
  <c r="AD61" i="98"/>
  <c r="AQ60" i="98"/>
  <c r="AD60" i="98"/>
  <c r="AQ59" i="98"/>
  <c r="AD59" i="98"/>
  <c r="G67" i="98"/>
  <c r="AQ58" i="98"/>
  <c r="AD58" i="98"/>
  <c r="L66" i="98"/>
  <c r="O66" i="98" s="1"/>
  <c r="G66" i="98"/>
  <c r="AQ57" i="98"/>
  <c r="AD57" i="98"/>
  <c r="AQ56" i="98"/>
  <c r="AD56" i="98"/>
  <c r="AQ55" i="98"/>
  <c r="AD55" i="98"/>
  <c r="AQ54" i="98"/>
  <c r="AD54" i="98"/>
  <c r="AR53" i="98"/>
  <c r="AP53" i="98"/>
  <c r="O6" i="98" s="1"/>
  <c r="AO53" i="98"/>
  <c r="L6" i="98" s="1"/>
  <c r="N6" i="98" s="1"/>
  <c r="AE53" i="98"/>
  <c r="P11" i="98" s="1"/>
  <c r="AC53" i="98"/>
  <c r="O11" i="98" s="1"/>
  <c r="AB53" i="98"/>
  <c r="L11" i="98" s="1"/>
  <c r="N11" i="98" s="1"/>
  <c r="AQ52" i="98"/>
  <c r="AD52" i="98"/>
  <c r="AQ51" i="98"/>
  <c r="AD51" i="98"/>
  <c r="AQ50" i="98"/>
  <c r="AD50" i="98"/>
  <c r="AQ49" i="98"/>
  <c r="AD49" i="98"/>
  <c r="AQ48" i="98"/>
  <c r="AD48" i="98"/>
  <c r="AQ47" i="98"/>
  <c r="AD47" i="98"/>
  <c r="AQ46" i="98"/>
  <c r="AD46" i="98"/>
  <c r="AQ45" i="98"/>
  <c r="AD45" i="98"/>
  <c r="AQ44" i="98"/>
  <c r="AD44" i="98"/>
  <c r="AQ43" i="98"/>
  <c r="AD43" i="98"/>
  <c r="AQ42" i="98"/>
  <c r="AD42" i="98"/>
  <c r="AQ41" i="98"/>
  <c r="AD41" i="98"/>
  <c r="AR40" i="98"/>
  <c r="P5" i="98" s="1"/>
  <c r="AP40" i="98"/>
  <c r="O5" i="98" s="1"/>
  <c r="AO40" i="98"/>
  <c r="L5" i="98" s="1"/>
  <c r="N5" i="98" s="1"/>
  <c r="AE40" i="98"/>
  <c r="P7" i="98" s="1"/>
  <c r="AC40" i="98"/>
  <c r="O7" i="98" s="1"/>
  <c r="AB40" i="98"/>
  <c r="L7" i="98" s="1"/>
  <c r="N7" i="98" s="1"/>
  <c r="AQ39" i="98"/>
  <c r="AD39" i="98"/>
  <c r="AQ38" i="98"/>
  <c r="AD38" i="98"/>
  <c r="AQ37" i="98"/>
  <c r="AD37" i="98"/>
  <c r="AQ36" i="98"/>
  <c r="AD36" i="98"/>
  <c r="AQ35" i="98"/>
  <c r="AD35" i="98"/>
  <c r="AQ34" i="98"/>
  <c r="AD34" i="98"/>
  <c r="AQ33" i="98"/>
  <c r="AD33" i="98"/>
  <c r="AQ32" i="98"/>
  <c r="AD32" i="98"/>
  <c r="AQ31" i="98"/>
  <c r="AD31" i="98"/>
  <c r="AQ30" i="98"/>
  <c r="AD30" i="98"/>
  <c r="AQ29" i="98"/>
  <c r="AD29" i="98"/>
  <c r="AQ28" i="98"/>
  <c r="AD28" i="98"/>
  <c r="AR27" i="98"/>
  <c r="P4" i="98" s="1"/>
  <c r="AP27" i="98"/>
  <c r="O4" i="98" s="1"/>
  <c r="AO27" i="98"/>
  <c r="L4" i="98" s="1"/>
  <c r="AE27" i="98"/>
  <c r="P9" i="98" s="1"/>
  <c r="AC27" i="98"/>
  <c r="O9" i="98" s="1"/>
  <c r="AB27" i="98"/>
  <c r="L9" i="98" s="1"/>
  <c r="N9" i="98" s="1"/>
  <c r="AQ26" i="98"/>
  <c r="AD26" i="98"/>
  <c r="AQ25" i="98"/>
  <c r="AD25" i="98"/>
  <c r="AQ24" i="98"/>
  <c r="AD24" i="98"/>
  <c r="AQ23" i="98"/>
  <c r="AD23" i="98"/>
  <c r="AQ22" i="98"/>
  <c r="AD22" i="98"/>
  <c r="AQ21" i="98"/>
  <c r="AD21" i="98"/>
  <c r="AQ20" i="98"/>
  <c r="AD20" i="98"/>
  <c r="AQ19" i="98"/>
  <c r="AD19" i="98"/>
  <c r="AQ18" i="98"/>
  <c r="AD18" i="98"/>
  <c r="AQ17" i="98"/>
  <c r="AD17" i="98"/>
  <c r="AQ16" i="98"/>
  <c r="AD16" i="98"/>
  <c r="AQ15" i="98"/>
  <c r="AD15" i="98"/>
  <c r="B14" i="98"/>
  <c r="AL12" i="98"/>
  <c r="AK12" i="98"/>
  <c r="AJ12" i="98"/>
  <c r="AG12" i="98"/>
  <c r="AF12" i="98"/>
  <c r="AE12" i="98"/>
  <c r="M12" i="98"/>
  <c r="I12" i="98"/>
  <c r="H12" i="98"/>
  <c r="G12" i="98"/>
  <c r="AD11" i="98"/>
  <c r="AH11" i="98" s="1"/>
  <c r="J11" i="98"/>
  <c r="K11" i="98" s="1"/>
  <c r="AD9" i="98"/>
  <c r="AM9" i="98" s="1"/>
  <c r="J8" i="98"/>
  <c r="K8" i="98" s="1"/>
  <c r="AD8" i="98"/>
  <c r="AH8" i="98" s="1"/>
  <c r="P6" i="98"/>
  <c r="J6" i="98"/>
  <c r="K6" i="98" s="1"/>
  <c r="AD10" i="98"/>
  <c r="AM10" i="98" s="1"/>
  <c r="J7" i="98"/>
  <c r="K7" i="98" s="1"/>
  <c r="AD7" i="98"/>
  <c r="AM7" i="98" s="1"/>
  <c r="J10" i="98"/>
  <c r="K10" i="98" s="1"/>
  <c r="AD6" i="98"/>
  <c r="AH6" i="98" s="1"/>
  <c r="J9" i="98"/>
  <c r="K9" i="98" s="1"/>
  <c r="AD5" i="98"/>
  <c r="AH5" i="98" s="1"/>
  <c r="J5" i="98"/>
  <c r="K5" i="98" s="1"/>
  <c r="AD4" i="98"/>
  <c r="AH4" i="98" s="1"/>
  <c r="J4" i="98"/>
  <c r="K4" i="98" s="1"/>
  <c r="AD3" i="98"/>
  <c r="AH3" i="98" s="1"/>
  <c r="L107" i="97"/>
  <c r="L106" i="97"/>
  <c r="L105" i="97"/>
  <c r="L104" i="97"/>
  <c r="L103" i="97"/>
  <c r="L102" i="97"/>
  <c r="L101" i="97"/>
  <c r="L100" i="97"/>
  <c r="L99" i="97"/>
  <c r="L98" i="97"/>
  <c r="L97" i="97"/>
  <c r="L96" i="97"/>
  <c r="L95" i="97"/>
  <c r="L94" i="97"/>
  <c r="L93" i="97"/>
  <c r="L92" i="97"/>
  <c r="L91" i="97"/>
  <c r="L90" i="97"/>
  <c r="L89" i="97"/>
  <c r="L88" i="97"/>
  <c r="L87" i="97"/>
  <c r="L86" i="97"/>
  <c r="L85" i="97"/>
  <c r="L84" i="97"/>
  <c r="L83" i="97"/>
  <c r="L82" i="97"/>
  <c r="L81" i="97"/>
  <c r="L80" i="97"/>
  <c r="L79" i="97"/>
  <c r="AM7" i="99" l="1"/>
  <c r="AQ66" i="99"/>
  <c r="AD27" i="99"/>
  <c r="AQ53" i="99"/>
  <c r="AQ40" i="99"/>
  <c r="AQ27" i="99"/>
  <c r="AD40" i="99"/>
  <c r="AR67" i="99"/>
  <c r="AD66" i="99"/>
  <c r="O12" i="99"/>
  <c r="AP67" i="99"/>
  <c r="AO67" i="99"/>
  <c r="AD53" i="99"/>
  <c r="AD12" i="99"/>
  <c r="AM12" i="99" s="1"/>
  <c r="AH6" i="99"/>
  <c r="P12" i="99"/>
  <c r="AH8" i="99"/>
  <c r="AM10" i="99"/>
  <c r="AH9" i="99"/>
  <c r="AH3" i="99"/>
  <c r="AH11" i="99"/>
  <c r="AM3" i="99"/>
  <c r="AH4" i="99"/>
  <c r="AH5" i="99"/>
  <c r="AM8" i="98"/>
  <c r="AQ40" i="98"/>
  <c r="AD40" i="98"/>
  <c r="AD66" i="98"/>
  <c r="P12" i="98"/>
  <c r="AQ66" i="98"/>
  <c r="AQ27" i="98"/>
  <c r="AQ53" i="98"/>
  <c r="AD27" i="98"/>
  <c r="AD53" i="98"/>
  <c r="AO67" i="98"/>
  <c r="AM4" i="98"/>
  <c r="AH9" i="98"/>
  <c r="AH10" i="98"/>
  <c r="AM5" i="98"/>
  <c r="AM6" i="98"/>
  <c r="O12" i="98"/>
  <c r="L12" i="98"/>
  <c r="N4" i="98"/>
  <c r="AR67" i="98"/>
  <c r="AM3" i="98"/>
  <c r="AM11" i="98"/>
  <c r="AD12" i="98"/>
  <c r="AM12" i="98" s="1"/>
  <c r="AH7" i="98"/>
  <c r="AP67" i="98"/>
  <c r="C74" i="97"/>
  <c r="G73" i="97"/>
  <c r="AR66" i="97"/>
  <c r="P10" i="97" s="1"/>
  <c r="AP66" i="97"/>
  <c r="O10" i="97" s="1"/>
  <c r="AO66" i="97"/>
  <c r="L10" i="97" s="1"/>
  <c r="N10" i="97" s="1"/>
  <c r="AE66" i="97"/>
  <c r="P7" i="97" s="1"/>
  <c r="AC66" i="97"/>
  <c r="O7" i="97" s="1"/>
  <c r="AB66" i="97"/>
  <c r="L7" i="97" s="1"/>
  <c r="N7" i="97" s="1"/>
  <c r="AQ65" i="97"/>
  <c r="AD65" i="97"/>
  <c r="AQ64" i="97"/>
  <c r="AD64" i="97"/>
  <c r="AQ63" i="97"/>
  <c r="AD63" i="97"/>
  <c r="AQ62" i="97"/>
  <c r="AD62" i="97"/>
  <c r="AQ61" i="97"/>
  <c r="AD61" i="97"/>
  <c r="AQ60" i="97"/>
  <c r="AD60" i="97"/>
  <c r="AQ59" i="97"/>
  <c r="AD59" i="97"/>
  <c r="AQ58" i="97"/>
  <c r="AD58" i="97"/>
  <c r="AQ57" i="97"/>
  <c r="AD57" i="97"/>
  <c r="AQ56" i="97"/>
  <c r="AD56" i="97"/>
  <c r="AQ55" i="97"/>
  <c r="AD55" i="97"/>
  <c r="G59" i="97"/>
  <c r="AQ54" i="97"/>
  <c r="AD54" i="97"/>
  <c r="L58" i="97"/>
  <c r="O58" i="97" s="1"/>
  <c r="G58" i="97"/>
  <c r="AR53" i="97"/>
  <c r="P9" i="97" s="1"/>
  <c r="AP53" i="97"/>
  <c r="O9" i="97" s="1"/>
  <c r="AO53" i="97"/>
  <c r="L9" i="97" s="1"/>
  <c r="N9" i="97" s="1"/>
  <c r="AE53" i="97"/>
  <c r="P11" i="97" s="1"/>
  <c r="AC53" i="97"/>
  <c r="O11" i="97" s="1"/>
  <c r="AB53" i="97"/>
  <c r="L11" i="97" s="1"/>
  <c r="N11" i="97" s="1"/>
  <c r="AQ52" i="97"/>
  <c r="AD52" i="97"/>
  <c r="AQ51" i="97"/>
  <c r="AD51" i="97"/>
  <c r="AQ50" i="97"/>
  <c r="AD50" i="97"/>
  <c r="AQ49" i="97"/>
  <c r="AD49" i="97"/>
  <c r="AQ48" i="97"/>
  <c r="AD48" i="97"/>
  <c r="AQ47" i="97"/>
  <c r="AD47" i="97"/>
  <c r="AQ46" i="97"/>
  <c r="AD46" i="97"/>
  <c r="AQ45" i="97"/>
  <c r="AD45" i="97"/>
  <c r="AQ44" i="97"/>
  <c r="AD44" i="97"/>
  <c r="AQ43" i="97"/>
  <c r="AD43" i="97"/>
  <c r="AQ42" i="97"/>
  <c r="AD42" i="97"/>
  <c r="AQ41" i="97"/>
  <c r="AD41" i="97"/>
  <c r="AR40" i="97"/>
  <c r="AP40" i="97"/>
  <c r="O5" i="97" s="1"/>
  <c r="AO40" i="97"/>
  <c r="L5" i="97" s="1"/>
  <c r="N5" i="97" s="1"/>
  <c r="AE40" i="97"/>
  <c r="P8" i="97" s="1"/>
  <c r="AC40" i="97"/>
  <c r="O8" i="97" s="1"/>
  <c r="AB40" i="97"/>
  <c r="L8" i="97" s="1"/>
  <c r="N8" i="97" s="1"/>
  <c r="AQ39" i="97"/>
  <c r="AD39" i="97"/>
  <c r="AQ38" i="97"/>
  <c r="AD38" i="97"/>
  <c r="AQ37" i="97"/>
  <c r="AD37" i="97"/>
  <c r="AQ36" i="97"/>
  <c r="AD36" i="97"/>
  <c r="AQ35" i="97"/>
  <c r="AD35" i="97"/>
  <c r="AQ34" i="97"/>
  <c r="AD34" i="97"/>
  <c r="AQ33" i="97"/>
  <c r="AD33" i="97"/>
  <c r="AQ32" i="97"/>
  <c r="AD32" i="97"/>
  <c r="AQ31" i="97"/>
  <c r="AD31" i="97"/>
  <c r="AQ30" i="97"/>
  <c r="AD30" i="97"/>
  <c r="AQ29" i="97"/>
  <c r="AD29" i="97"/>
  <c r="AQ28" i="97"/>
  <c r="AD28" i="97"/>
  <c r="AR27" i="97"/>
  <c r="P4" i="97" s="1"/>
  <c r="AP27" i="97"/>
  <c r="O4" i="97" s="1"/>
  <c r="AO27" i="97"/>
  <c r="AE27" i="97"/>
  <c r="P6" i="97" s="1"/>
  <c r="AC27" i="97"/>
  <c r="O6" i="97" s="1"/>
  <c r="AB27" i="97"/>
  <c r="L6" i="97" s="1"/>
  <c r="N6" i="97" s="1"/>
  <c r="AQ26" i="97"/>
  <c r="AD26" i="97"/>
  <c r="AQ25" i="97"/>
  <c r="AD25" i="97"/>
  <c r="AQ24" i="97"/>
  <c r="AD24" i="97"/>
  <c r="AQ23" i="97"/>
  <c r="AD23" i="97"/>
  <c r="AQ22" i="97"/>
  <c r="AD22" i="97"/>
  <c r="AQ21" i="97"/>
  <c r="AD21" i="97"/>
  <c r="AQ20" i="97"/>
  <c r="AD20" i="97"/>
  <c r="AQ19" i="97"/>
  <c r="AD19" i="97"/>
  <c r="AQ18" i="97"/>
  <c r="AD18" i="97"/>
  <c r="AQ17" i="97"/>
  <c r="AD17" i="97"/>
  <c r="AQ16" i="97"/>
  <c r="AD16" i="97"/>
  <c r="AQ15" i="97"/>
  <c r="AD15" i="97"/>
  <c r="B14" i="97"/>
  <c r="AL12" i="97"/>
  <c r="AK12" i="97"/>
  <c r="AJ12" i="97"/>
  <c r="AG12" i="97"/>
  <c r="AF12" i="97"/>
  <c r="AE12" i="97"/>
  <c r="M12" i="97"/>
  <c r="I12" i="97"/>
  <c r="H12" i="97"/>
  <c r="G12" i="97"/>
  <c r="AD11" i="97"/>
  <c r="AM11" i="97" s="1"/>
  <c r="J11" i="97"/>
  <c r="K11" i="97" s="1"/>
  <c r="AD10" i="97"/>
  <c r="AM10" i="97" s="1"/>
  <c r="J10" i="97"/>
  <c r="K10" i="97" s="1"/>
  <c r="AD9" i="97"/>
  <c r="AH9" i="97" s="1"/>
  <c r="J9" i="97"/>
  <c r="K9" i="97" s="1"/>
  <c r="AD8" i="97"/>
  <c r="AM8" i="97" s="1"/>
  <c r="J8" i="97"/>
  <c r="K8" i="97" s="1"/>
  <c r="AD6" i="97"/>
  <c r="AH6" i="97" s="1"/>
  <c r="J6" i="97"/>
  <c r="K6" i="97" s="1"/>
  <c r="AD7" i="97"/>
  <c r="AM7" i="97" s="1"/>
  <c r="J7" i="97"/>
  <c r="K7" i="97" s="1"/>
  <c r="AD5" i="97"/>
  <c r="AH5" i="97" s="1"/>
  <c r="P5" i="97"/>
  <c r="J5" i="97"/>
  <c r="K5" i="97" s="1"/>
  <c r="AD4" i="97"/>
  <c r="AM4" i="97" s="1"/>
  <c r="L4" i="97"/>
  <c r="N4" i="97" s="1"/>
  <c r="J4" i="97"/>
  <c r="K4" i="97" s="1"/>
  <c r="AD3" i="97"/>
  <c r="L103" i="96"/>
  <c r="L102" i="96"/>
  <c r="L101" i="96"/>
  <c r="L100" i="96"/>
  <c r="L99" i="96"/>
  <c r="L98" i="96"/>
  <c r="L97" i="96"/>
  <c r="L96" i="96"/>
  <c r="L95" i="96"/>
  <c r="L94" i="96"/>
  <c r="L93" i="96"/>
  <c r="L92" i="96"/>
  <c r="L91" i="96"/>
  <c r="L90" i="96"/>
  <c r="L89" i="96"/>
  <c r="L88" i="96"/>
  <c r="L87" i="96"/>
  <c r="L86" i="96"/>
  <c r="L85" i="96"/>
  <c r="L84" i="96"/>
  <c r="L83" i="96"/>
  <c r="L82" i="96"/>
  <c r="L81" i="96"/>
  <c r="L80" i="96"/>
  <c r="L79" i="96"/>
  <c r="C74" i="96"/>
  <c r="G73" i="96"/>
  <c r="AR66" i="96"/>
  <c r="P10" i="96" s="1"/>
  <c r="AP66" i="96"/>
  <c r="O10" i="96" s="1"/>
  <c r="AO66" i="96"/>
  <c r="L10" i="96" s="1"/>
  <c r="N10" i="96" s="1"/>
  <c r="AE66" i="96"/>
  <c r="P6" i="96" s="1"/>
  <c r="AC66" i="96"/>
  <c r="O6" i="96" s="1"/>
  <c r="AB66" i="96"/>
  <c r="L6" i="96" s="1"/>
  <c r="N6" i="96" s="1"/>
  <c r="AQ65" i="96"/>
  <c r="AD65" i="96"/>
  <c r="AQ64" i="96"/>
  <c r="AD64" i="96"/>
  <c r="AQ63" i="96"/>
  <c r="AD63" i="96"/>
  <c r="AQ62" i="96"/>
  <c r="AD62" i="96"/>
  <c r="AQ61" i="96"/>
  <c r="AD61" i="96"/>
  <c r="AQ60" i="96"/>
  <c r="AD60" i="96"/>
  <c r="AQ59" i="96"/>
  <c r="AD59" i="96"/>
  <c r="AQ58" i="96"/>
  <c r="AD58" i="96"/>
  <c r="AQ57" i="96"/>
  <c r="AD57" i="96"/>
  <c r="AQ56" i="96"/>
  <c r="AD56" i="96"/>
  <c r="AQ55" i="96"/>
  <c r="AD55" i="96"/>
  <c r="AQ54" i="96"/>
  <c r="AD54" i="96"/>
  <c r="AR53" i="96"/>
  <c r="AP53" i="96"/>
  <c r="O9" i="96" s="1"/>
  <c r="AO53" i="96"/>
  <c r="AE53" i="96"/>
  <c r="P11" i="96" s="1"/>
  <c r="AC53" i="96"/>
  <c r="O11" i="96" s="1"/>
  <c r="AB53" i="96"/>
  <c r="L11" i="96" s="1"/>
  <c r="N11" i="96" s="1"/>
  <c r="AQ52" i="96"/>
  <c r="AD52" i="96"/>
  <c r="AQ51" i="96"/>
  <c r="AD51" i="96"/>
  <c r="AQ50" i="96"/>
  <c r="AD50" i="96"/>
  <c r="AQ49" i="96"/>
  <c r="AD49" i="96"/>
  <c r="G55" i="96"/>
  <c r="AQ48" i="96"/>
  <c r="AD48" i="96"/>
  <c r="L54" i="96"/>
  <c r="O54" i="96" s="1"/>
  <c r="G54" i="96"/>
  <c r="AQ47" i="96"/>
  <c r="AD47" i="96"/>
  <c r="AQ46" i="96"/>
  <c r="AD46" i="96"/>
  <c r="AQ45" i="96"/>
  <c r="AD45" i="96"/>
  <c r="AQ44" i="96"/>
  <c r="AD44" i="96"/>
  <c r="AQ43" i="96"/>
  <c r="AD43" i="96"/>
  <c r="AQ42" i="96"/>
  <c r="AD42" i="96"/>
  <c r="AQ41" i="96"/>
  <c r="AD41" i="96"/>
  <c r="AR40" i="96"/>
  <c r="P5" i="96" s="1"/>
  <c r="AP40" i="96"/>
  <c r="O5" i="96" s="1"/>
  <c r="AO40" i="96"/>
  <c r="L5" i="96" s="1"/>
  <c r="N5" i="96" s="1"/>
  <c r="AE40" i="96"/>
  <c r="P8" i="96" s="1"/>
  <c r="AC40" i="96"/>
  <c r="O8" i="96" s="1"/>
  <c r="AB40" i="96"/>
  <c r="L8" i="96" s="1"/>
  <c r="N8" i="96" s="1"/>
  <c r="AQ39" i="96"/>
  <c r="AD39" i="96"/>
  <c r="AQ38" i="96"/>
  <c r="AD38" i="96"/>
  <c r="AQ37" i="96"/>
  <c r="AD37" i="96"/>
  <c r="AQ36" i="96"/>
  <c r="AD36" i="96"/>
  <c r="AQ35" i="96"/>
  <c r="AD35" i="96"/>
  <c r="AQ34" i="96"/>
  <c r="AD34" i="96"/>
  <c r="AQ33" i="96"/>
  <c r="AD33" i="96"/>
  <c r="AQ32" i="96"/>
  <c r="AD32" i="96"/>
  <c r="AQ31" i="96"/>
  <c r="AD31" i="96"/>
  <c r="AQ30" i="96"/>
  <c r="AD30" i="96"/>
  <c r="AQ29" i="96"/>
  <c r="AD29" i="96"/>
  <c r="AQ28" i="96"/>
  <c r="AD28" i="96"/>
  <c r="AR27" i="96"/>
  <c r="P4" i="96" s="1"/>
  <c r="AP27" i="96"/>
  <c r="O4" i="96" s="1"/>
  <c r="AO27" i="96"/>
  <c r="L4" i="96" s="1"/>
  <c r="N4" i="96" s="1"/>
  <c r="AE27" i="96"/>
  <c r="P7" i="96" s="1"/>
  <c r="AC27" i="96"/>
  <c r="O7" i="96" s="1"/>
  <c r="AB27" i="96"/>
  <c r="AQ26" i="96"/>
  <c r="AD26" i="96"/>
  <c r="AQ25" i="96"/>
  <c r="AD25" i="96"/>
  <c r="AQ24" i="96"/>
  <c r="AD24" i="96"/>
  <c r="AQ23" i="96"/>
  <c r="AD23" i="96"/>
  <c r="AQ22" i="96"/>
  <c r="AD22" i="96"/>
  <c r="AQ21" i="96"/>
  <c r="AD21" i="96"/>
  <c r="AQ20" i="96"/>
  <c r="AD20" i="96"/>
  <c r="AQ19" i="96"/>
  <c r="AD19" i="96"/>
  <c r="AQ18" i="96"/>
  <c r="AD18" i="96"/>
  <c r="AQ17" i="96"/>
  <c r="AD17" i="96"/>
  <c r="AQ16" i="96"/>
  <c r="AD16" i="96"/>
  <c r="AQ15" i="96"/>
  <c r="AD15" i="96"/>
  <c r="B14" i="96"/>
  <c r="AL12" i="96"/>
  <c r="AK12" i="96"/>
  <c r="AJ12" i="96"/>
  <c r="AG12" i="96"/>
  <c r="AF12" i="96"/>
  <c r="AE12" i="96"/>
  <c r="M12" i="96"/>
  <c r="I12" i="96"/>
  <c r="H12" i="96"/>
  <c r="G12" i="96"/>
  <c r="AD11" i="96"/>
  <c r="AM11" i="96" s="1"/>
  <c r="J11" i="96"/>
  <c r="K11" i="96" s="1"/>
  <c r="AD9" i="96"/>
  <c r="AM9" i="96" s="1"/>
  <c r="P9" i="96"/>
  <c r="L9" i="96"/>
  <c r="N9" i="96" s="1"/>
  <c r="J9" i="96"/>
  <c r="K9" i="96" s="1"/>
  <c r="AD10" i="96"/>
  <c r="AH10" i="96" s="1"/>
  <c r="J10" i="96"/>
  <c r="K10" i="96" s="1"/>
  <c r="AD8" i="96"/>
  <c r="AM8" i="96" s="1"/>
  <c r="J8" i="96"/>
  <c r="K8" i="96" s="1"/>
  <c r="AD7" i="96"/>
  <c r="AM7" i="96" s="1"/>
  <c r="L7" i="96"/>
  <c r="N7" i="96" s="1"/>
  <c r="J7" i="96"/>
  <c r="K7" i="96" s="1"/>
  <c r="AD6" i="96"/>
  <c r="AH6" i="96" s="1"/>
  <c r="J6" i="96"/>
  <c r="K6" i="96" s="1"/>
  <c r="AD5" i="96"/>
  <c r="AH5" i="96" s="1"/>
  <c r="J5" i="96"/>
  <c r="K5" i="96" s="1"/>
  <c r="AD4" i="96"/>
  <c r="AM4" i="96" s="1"/>
  <c r="J4" i="96"/>
  <c r="K4" i="96" s="1"/>
  <c r="AD3" i="96"/>
  <c r="C74" i="95"/>
  <c r="G73" i="95"/>
  <c r="AR66" i="95"/>
  <c r="P9" i="95" s="1"/>
  <c r="AP66" i="95"/>
  <c r="O9" i="95" s="1"/>
  <c r="AO66" i="95"/>
  <c r="AE66" i="95"/>
  <c r="P6" i="95" s="1"/>
  <c r="AC66" i="95"/>
  <c r="O6" i="95" s="1"/>
  <c r="AB66" i="95"/>
  <c r="L6" i="95" s="1"/>
  <c r="N6" i="95" s="1"/>
  <c r="AQ65" i="95"/>
  <c r="AD65" i="95"/>
  <c r="AQ64" i="95"/>
  <c r="AD64" i="95"/>
  <c r="AQ63" i="95"/>
  <c r="AD63" i="95"/>
  <c r="AQ62" i="95"/>
  <c r="AD62" i="95"/>
  <c r="AQ61" i="95"/>
  <c r="AD61" i="95"/>
  <c r="AQ60" i="95"/>
  <c r="AD60" i="95"/>
  <c r="AQ59" i="95"/>
  <c r="AD59" i="95"/>
  <c r="AQ58" i="95"/>
  <c r="AD58" i="95"/>
  <c r="AQ57" i="95"/>
  <c r="AD57" i="95"/>
  <c r="AQ56" i="95"/>
  <c r="AD56" i="95"/>
  <c r="AQ55" i="95"/>
  <c r="AD55" i="95"/>
  <c r="G49" i="95"/>
  <c r="AQ54" i="95"/>
  <c r="AD54" i="95"/>
  <c r="L48" i="95"/>
  <c r="O48" i="95" s="1"/>
  <c r="G48" i="95"/>
  <c r="AR53" i="95"/>
  <c r="P10" i="95" s="1"/>
  <c r="AP53" i="95"/>
  <c r="O10" i="95" s="1"/>
  <c r="AO53" i="95"/>
  <c r="L10" i="95" s="1"/>
  <c r="N10" i="95" s="1"/>
  <c r="AE53" i="95"/>
  <c r="P11" i="95" s="1"/>
  <c r="AC53" i="95"/>
  <c r="O11" i="95" s="1"/>
  <c r="AB53" i="95"/>
  <c r="L11" i="95" s="1"/>
  <c r="N11" i="95" s="1"/>
  <c r="AQ52" i="95"/>
  <c r="AD52" i="95"/>
  <c r="AQ51" i="95"/>
  <c r="AD51" i="95"/>
  <c r="AQ50" i="95"/>
  <c r="AD50" i="95"/>
  <c r="AQ49" i="95"/>
  <c r="AD49" i="95"/>
  <c r="AQ48" i="95"/>
  <c r="AD48" i="95"/>
  <c r="AQ47" i="95"/>
  <c r="AD47" i="95"/>
  <c r="AQ46" i="95"/>
  <c r="AD46" i="95"/>
  <c r="AQ45" i="95"/>
  <c r="AD45" i="95"/>
  <c r="AQ44" i="95"/>
  <c r="AD44" i="95"/>
  <c r="AQ43" i="95"/>
  <c r="AD43" i="95"/>
  <c r="AQ42" i="95"/>
  <c r="AD42" i="95"/>
  <c r="AQ41" i="95"/>
  <c r="AD41" i="95"/>
  <c r="AR40" i="95"/>
  <c r="P5" i="95" s="1"/>
  <c r="AP40" i="95"/>
  <c r="O5" i="95" s="1"/>
  <c r="AO40" i="95"/>
  <c r="L5" i="95" s="1"/>
  <c r="N5" i="95" s="1"/>
  <c r="AE40" i="95"/>
  <c r="P8" i="95" s="1"/>
  <c r="AC40" i="95"/>
  <c r="O8" i="95" s="1"/>
  <c r="AB40" i="95"/>
  <c r="L8" i="95" s="1"/>
  <c r="N8" i="95" s="1"/>
  <c r="AQ39" i="95"/>
  <c r="AD39" i="95"/>
  <c r="AQ38" i="95"/>
  <c r="AD38" i="95"/>
  <c r="AQ37" i="95"/>
  <c r="AD37" i="95"/>
  <c r="AQ36" i="95"/>
  <c r="AD36" i="95"/>
  <c r="AQ35" i="95"/>
  <c r="AD35" i="95"/>
  <c r="AQ34" i="95"/>
  <c r="AD34" i="95"/>
  <c r="AQ33" i="95"/>
  <c r="AD33" i="95"/>
  <c r="AQ32" i="95"/>
  <c r="AD32" i="95"/>
  <c r="AQ31" i="95"/>
  <c r="AD31" i="95"/>
  <c r="AQ30" i="95"/>
  <c r="AD30" i="95"/>
  <c r="AQ29" i="95"/>
  <c r="AD29" i="95"/>
  <c r="AQ28" i="95"/>
  <c r="AD28" i="95"/>
  <c r="AR27" i="95"/>
  <c r="P4" i="95" s="1"/>
  <c r="AP27" i="95"/>
  <c r="O4" i="95" s="1"/>
  <c r="AO27" i="95"/>
  <c r="L4" i="95" s="1"/>
  <c r="AE27" i="95"/>
  <c r="P7" i="95" s="1"/>
  <c r="AC27" i="95"/>
  <c r="AB27" i="95"/>
  <c r="AQ26" i="95"/>
  <c r="AD26" i="95"/>
  <c r="AQ25" i="95"/>
  <c r="AD25" i="95"/>
  <c r="AQ24" i="95"/>
  <c r="AD24" i="95"/>
  <c r="AQ23" i="95"/>
  <c r="AD23" i="95"/>
  <c r="AQ22" i="95"/>
  <c r="AD22" i="95"/>
  <c r="AQ21" i="95"/>
  <c r="AD21" i="95"/>
  <c r="AQ20" i="95"/>
  <c r="AD20" i="95"/>
  <c r="AQ19" i="95"/>
  <c r="AD19" i="95"/>
  <c r="AQ18" i="95"/>
  <c r="AD18" i="95"/>
  <c r="AQ17" i="95"/>
  <c r="AD17" i="95"/>
  <c r="AQ16" i="95"/>
  <c r="AD16" i="95"/>
  <c r="AQ15" i="95"/>
  <c r="AD15" i="95"/>
  <c r="B14" i="95"/>
  <c r="AL12" i="95"/>
  <c r="AK12" i="95"/>
  <c r="AJ12" i="95"/>
  <c r="AG12" i="95"/>
  <c r="AF12" i="95"/>
  <c r="AE12" i="95"/>
  <c r="M12" i="95"/>
  <c r="I12" i="95"/>
  <c r="H12" i="95"/>
  <c r="G12" i="95"/>
  <c r="AD11" i="95"/>
  <c r="AM11" i="95" s="1"/>
  <c r="J11" i="95"/>
  <c r="K11" i="95" s="1"/>
  <c r="AD10" i="95"/>
  <c r="AM10" i="95" s="1"/>
  <c r="L9" i="95"/>
  <c r="N9" i="95" s="1"/>
  <c r="J9" i="95"/>
  <c r="K9" i="95" s="1"/>
  <c r="AD9" i="95"/>
  <c r="AH9" i="95" s="1"/>
  <c r="J10" i="95"/>
  <c r="K10" i="95" s="1"/>
  <c r="AD8" i="95"/>
  <c r="AM8" i="95" s="1"/>
  <c r="J8" i="95"/>
  <c r="K8" i="95" s="1"/>
  <c r="AD6" i="95"/>
  <c r="AM6" i="95" s="1"/>
  <c r="J6" i="95"/>
  <c r="K6" i="95" s="1"/>
  <c r="AD7" i="95"/>
  <c r="AM7" i="95" s="1"/>
  <c r="J7" i="95"/>
  <c r="K7" i="95" s="1"/>
  <c r="AD5" i="95"/>
  <c r="AH5" i="95" s="1"/>
  <c r="J5" i="95"/>
  <c r="K5" i="95" s="1"/>
  <c r="AD3" i="95"/>
  <c r="AM3" i="95" s="1"/>
  <c r="J4" i="95"/>
  <c r="K4" i="95" s="1"/>
  <c r="AD4" i="95"/>
  <c r="L98" i="94"/>
  <c r="L97" i="94"/>
  <c r="L96" i="94"/>
  <c r="L95" i="94"/>
  <c r="L94" i="94"/>
  <c r="L93" i="94"/>
  <c r="L92" i="94"/>
  <c r="L91" i="94"/>
  <c r="L90" i="94"/>
  <c r="L89" i="94"/>
  <c r="L88" i="94"/>
  <c r="L87" i="94"/>
  <c r="L86" i="94"/>
  <c r="L85" i="94"/>
  <c r="L84" i="94"/>
  <c r="L83" i="94"/>
  <c r="L82" i="94"/>
  <c r="L81" i="94"/>
  <c r="L80" i="94"/>
  <c r="L79" i="94"/>
  <c r="C74" i="94"/>
  <c r="G73" i="94"/>
  <c r="AR66" i="94"/>
  <c r="P10" i="94" s="1"/>
  <c r="AP66" i="94"/>
  <c r="O10" i="94" s="1"/>
  <c r="AO66" i="94"/>
  <c r="L10" i="94" s="1"/>
  <c r="N10" i="94" s="1"/>
  <c r="AE66" i="94"/>
  <c r="AC66" i="94"/>
  <c r="O7" i="94" s="1"/>
  <c r="AB66" i="94"/>
  <c r="L7" i="94" s="1"/>
  <c r="N7" i="94" s="1"/>
  <c r="AQ65" i="94"/>
  <c r="AD65" i="94"/>
  <c r="AQ64" i="94"/>
  <c r="AD64" i="94"/>
  <c r="AQ63" i="94"/>
  <c r="AD63" i="94"/>
  <c r="AQ62" i="94"/>
  <c r="AD62" i="94"/>
  <c r="AQ61" i="94"/>
  <c r="AD61" i="94"/>
  <c r="AQ60" i="94"/>
  <c r="AD60" i="94"/>
  <c r="AQ59" i="94"/>
  <c r="AD59" i="94"/>
  <c r="AQ58" i="94"/>
  <c r="AD58" i="94"/>
  <c r="AQ57" i="94"/>
  <c r="AD57" i="94"/>
  <c r="AQ56" i="94"/>
  <c r="AD56" i="94"/>
  <c r="AQ55" i="94"/>
  <c r="AD55" i="94"/>
  <c r="AQ54" i="94"/>
  <c r="AD54" i="94"/>
  <c r="G55" i="94"/>
  <c r="AR53" i="94"/>
  <c r="P9" i="94" s="1"/>
  <c r="AP53" i="94"/>
  <c r="O9" i="94" s="1"/>
  <c r="AO53" i="94"/>
  <c r="L9" i="94" s="1"/>
  <c r="N9" i="94" s="1"/>
  <c r="AE53" i="94"/>
  <c r="AC53" i="94"/>
  <c r="O11" i="94" s="1"/>
  <c r="AB53" i="94"/>
  <c r="L11" i="94" s="1"/>
  <c r="N11" i="94" s="1"/>
  <c r="L54" i="94"/>
  <c r="O54" i="94" s="1"/>
  <c r="G54" i="94"/>
  <c r="AQ52" i="94"/>
  <c r="AD52" i="94"/>
  <c r="AQ51" i="94"/>
  <c r="AD51" i="94"/>
  <c r="AQ50" i="94"/>
  <c r="AD50" i="94"/>
  <c r="AQ49" i="94"/>
  <c r="AD49" i="94"/>
  <c r="AQ48" i="94"/>
  <c r="AD48" i="94"/>
  <c r="AQ47" i="94"/>
  <c r="AD47" i="94"/>
  <c r="AQ46" i="94"/>
  <c r="AD46" i="94"/>
  <c r="AQ45" i="94"/>
  <c r="AD45" i="94"/>
  <c r="AQ44" i="94"/>
  <c r="AD44" i="94"/>
  <c r="AQ43" i="94"/>
  <c r="AD43" i="94"/>
  <c r="AQ42" i="94"/>
  <c r="AD42" i="94"/>
  <c r="AQ41" i="94"/>
  <c r="AD41" i="94"/>
  <c r="AR40" i="94"/>
  <c r="P5" i="94" s="1"/>
  <c r="AP40" i="94"/>
  <c r="O5" i="94" s="1"/>
  <c r="AO40" i="94"/>
  <c r="L5" i="94" s="1"/>
  <c r="AE40" i="94"/>
  <c r="AC40" i="94"/>
  <c r="O8" i="94" s="1"/>
  <c r="AB40" i="94"/>
  <c r="L8" i="94" s="1"/>
  <c r="N8" i="94" s="1"/>
  <c r="AQ39" i="94"/>
  <c r="AD39" i="94"/>
  <c r="AQ38" i="94"/>
  <c r="AD38" i="94"/>
  <c r="AQ37" i="94"/>
  <c r="AD37" i="94"/>
  <c r="AQ36" i="94"/>
  <c r="AD36" i="94"/>
  <c r="AQ35" i="94"/>
  <c r="AD35" i="94"/>
  <c r="AQ34" i="94"/>
  <c r="AD34" i="94"/>
  <c r="AQ33" i="94"/>
  <c r="AD33" i="94"/>
  <c r="AQ32" i="94"/>
  <c r="AD32" i="94"/>
  <c r="AQ31" i="94"/>
  <c r="AD31" i="94"/>
  <c r="AQ30" i="94"/>
  <c r="AD30" i="94"/>
  <c r="AQ29" i="94"/>
  <c r="AD29" i="94"/>
  <c r="AQ28" i="94"/>
  <c r="AD28" i="94"/>
  <c r="AR27" i="94"/>
  <c r="P4" i="94" s="1"/>
  <c r="AP27" i="94"/>
  <c r="O4" i="94" s="1"/>
  <c r="AO27" i="94"/>
  <c r="L4" i="94" s="1"/>
  <c r="N4" i="94" s="1"/>
  <c r="AE27" i="94"/>
  <c r="P6" i="94" s="1"/>
  <c r="AC27" i="94"/>
  <c r="O6" i="94" s="1"/>
  <c r="AB27" i="94"/>
  <c r="AQ26" i="94"/>
  <c r="AD26" i="94"/>
  <c r="AQ25" i="94"/>
  <c r="AD25" i="94"/>
  <c r="AQ24" i="94"/>
  <c r="AD24" i="94"/>
  <c r="AQ23" i="94"/>
  <c r="AD23" i="94"/>
  <c r="AQ22" i="94"/>
  <c r="AD22" i="94"/>
  <c r="AQ21" i="94"/>
  <c r="AD21" i="94"/>
  <c r="AQ20" i="94"/>
  <c r="AD20" i="94"/>
  <c r="AQ19" i="94"/>
  <c r="AD19" i="94"/>
  <c r="AQ18" i="94"/>
  <c r="AD18" i="94"/>
  <c r="AQ17" i="94"/>
  <c r="AD17" i="94"/>
  <c r="AQ16" i="94"/>
  <c r="AD16" i="94"/>
  <c r="AQ15" i="94"/>
  <c r="AD15" i="94"/>
  <c r="B14" i="94"/>
  <c r="AL12" i="94"/>
  <c r="AK12" i="94"/>
  <c r="AJ12" i="94"/>
  <c r="AG12" i="94"/>
  <c r="AF12" i="94"/>
  <c r="AE12" i="94"/>
  <c r="M12" i="94"/>
  <c r="I12" i="94"/>
  <c r="H12" i="94"/>
  <c r="G12" i="94"/>
  <c r="AD11" i="94"/>
  <c r="AM11" i="94" s="1"/>
  <c r="J10" i="94"/>
  <c r="K10" i="94" s="1"/>
  <c r="AD9" i="94"/>
  <c r="AM9" i="94" s="1"/>
  <c r="P8" i="94"/>
  <c r="J8" i="94"/>
  <c r="K8" i="94" s="1"/>
  <c r="AD10" i="94"/>
  <c r="AH10" i="94" s="1"/>
  <c r="P11" i="94"/>
  <c r="J11" i="94"/>
  <c r="K11" i="94" s="1"/>
  <c r="AD8" i="94"/>
  <c r="AM8" i="94" s="1"/>
  <c r="J9" i="94"/>
  <c r="K9" i="94" s="1"/>
  <c r="AD7" i="94"/>
  <c r="AM7" i="94" s="1"/>
  <c r="J6" i="94"/>
  <c r="K6" i="94" s="1"/>
  <c r="AD5" i="94"/>
  <c r="AH5" i="94" s="1"/>
  <c r="P7" i="94"/>
  <c r="J7" i="94"/>
  <c r="K7" i="94" s="1"/>
  <c r="AD3" i="94"/>
  <c r="AM3" i="94" s="1"/>
  <c r="J4" i="94"/>
  <c r="K4" i="94" s="1"/>
  <c r="AD4" i="94"/>
  <c r="AM4" i="94" s="1"/>
  <c r="J5" i="94"/>
  <c r="K5" i="94" s="1"/>
  <c r="AD6" i="94"/>
  <c r="AH6" i="94" s="1"/>
  <c r="L99" i="93"/>
  <c r="L98" i="93"/>
  <c r="L97" i="93"/>
  <c r="L96" i="93"/>
  <c r="L95" i="93"/>
  <c r="L94" i="93"/>
  <c r="L93" i="93"/>
  <c r="L92" i="93"/>
  <c r="L91" i="93"/>
  <c r="L90" i="93"/>
  <c r="L89" i="93"/>
  <c r="L88" i="93"/>
  <c r="L87" i="93"/>
  <c r="L86" i="93"/>
  <c r="L85" i="93"/>
  <c r="L84" i="93"/>
  <c r="L83" i="93"/>
  <c r="L82" i="93"/>
  <c r="L81" i="93"/>
  <c r="L80" i="93"/>
  <c r="L79" i="93"/>
  <c r="J11" i="93"/>
  <c r="K11" i="93" s="1"/>
  <c r="J10" i="93"/>
  <c r="K10" i="93" s="1"/>
  <c r="C74" i="93"/>
  <c r="G73" i="93"/>
  <c r="AR66" i="93"/>
  <c r="P11" i="93" s="1"/>
  <c r="AP66" i="93"/>
  <c r="O11" i="93" s="1"/>
  <c r="AO66" i="93"/>
  <c r="L11" i="93" s="1"/>
  <c r="N11" i="93" s="1"/>
  <c r="AE66" i="93"/>
  <c r="P6" i="93" s="1"/>
  <c r="AC66" i="93"/>
  <c r="O6" i="93" s="1"/>
  <c r="AB66" i="93"/>
  <c r="L6" i="93" s="1"/>
  <c r="N6" i="93" s="1"/>
  <c r="AQ65" i="93"/>
  <c r="AD65" i="93"/>
  <c r="AQ64" i="93"/>
  <c r="AD64" i="93"/>
  <c r="AQ63" i="93"/>
  <c r="AD63" i="93"/>
  <c r="AQ62" i="93"/>
  <c r="AD62" i="93"/>
  <c r="AQ61" i="93"/>
  <c r="AD61" i="93"/>
  <c r="AQ60" i="93"/>
  <c r="AD60" i="93"/>
  <c r="AQ59" i="93"/>
  <c r="AD59" i="93"/>
  <c r="AQ58" i="93"/>
  <c r="AD58" i="93"/>
  <c r="AQ57" i="93"/>
  <c r="AD57" i="93"/>
  <c r="AQ56" i="93"/>
  <c r="AD56" i="93"/>
  <c r="G54" i="93"/>
  <c r="AQ55" i="93"/>
  <c r="AD55" i="93"/>
  <c r="L53" i="93"/>
  <c r="O53" i="93" s="1"/>
  <c r="G53" i="93"/>
  <c r="AQ54" i="93"/>
  <c r="AD54" i="93"/>
  <c r="AR53" i="93"/>
  <c r="P8" i="93" s="1"/>
  <c r="AP53" i="93"/>
  <c r="O8" i="93" s="1"/>
  <c r="AO53" i="93"/>
  <c r="L8" i="93" s="1"/>
  <c r="N8" i="93" s="1"/>
  <c r="AE53" i="93"/>
  <c r="P9" i="93" s="1"/>
  <c r="AC53" i="93"/>
  <c r="O9" i="93" s="1"/>
  <c r="AB53" i="93"/>
  <c r="AQ52" i="93"/>
  <c r="AD52" i="93"/>
  <c r="AQ51" i="93"/>
  <c r="AD51" i="93"/>
  <c r="AQ50" i="93"/>
  <c r="AD50" i="93"/>
  <c r="AQ49" i="93"/>
  <c r="AD49" i="93"/>
  <c r="AQ48" i="93"/>
  <c r="AD48" i="93"/>
  <c r="AQ47" i="93"/>
  <c r="AD47" i="93"/>
  <c r="AQ46" i="93"/>
  <c r="AD46" i="93"/>
  <c r="AQ45" i="93"/>
  <c r="AD45" i="93"/>
  <c r="AQ44" i="93"/>
  <c r="AD44" i="93"/>
  <c r="AQ43" i="93"/>
  <c r="AD43" i="93"/>
  <c r="AQ42" i="93"/>
  <c r="AD42" i="93"/>
  <c r="AQ41" i="93"/>
  <c r="AD41" i="93"/>
  <c r="AR40" i="93"/>
  <c r="P4" i="93" s="1"/>
  <c r="AP40" i="93"/>
  <c r="O4" i="93" s="1"/>
  <c r="AO40" i="93"/>
  <c r="AE40" i="93"/>
  <c r="P10" i="93" s="1"/>
  <c r="AC40" i="93"/>
  <c r="O10" i="93" s="1"/>
  <c r="AB40" i="93"/>
  <c r="L10" i="93" s="1"/>
  <c r="N10" i="93" s="1"/>
  <c r="AQ39" i="93"/>
  <c r="AD39" i="93"/>
  <c r="AQ38" i="93"/>
  <c r="AD38" i="93"/>
  <c r="AQ37" i="93"/>
  <c r="AD37" i="93"/>
  <c r="AQ36" i="93"/>
  <c r="AD36" i="93"/>
  <c r="AQ35" i="93"/>
  <c r="AD35" i="93"/>
  <c r="AQ34" i="93"/>
  <c r="AD34" i="93"/>
  <c r="AQ33" i="93"/>
  <c r="AD33" i="93"/>
  <c r="AQ32" i="93"/>
  <c r="AD32" i="93"/>
  <c r="AQ31" i="93"/>
  <c r="AD31" i="93"/>
  <c r="AQ30" i="93"/>
  <c r="AD30" i="93"/>
  <c r="AQ29" i="93"/>
  <c r="AD29" i="93"/>
  <c r="AQ28" i="93"/>
  <c r="AD28" i="93"/>
  <c r="AR27" i="93"/>
  <c r="P5" i="93" s="1"/>
  <c r="AP27" i="93"/>
  <c r="O5" i="93" s="1"/>
  <c r="AO27" i="93"/>
  <c r="L5" i="93" s="1"/>
  <c r="N5" i="93" s="1"/>
  <c r="AE27" i="93"/>
  <c r="P7" i="93" s="1"/>
  <c r="AC27" i="93"/>
  <c r="O7" i="93" s="1"/>
  <c r="AB27" i="93"/>
  <c r="L7" i="93" s="1"/>
  <c r="N7" i="93" s="1"/>
  <c r="AQ26" i="93"/>
  <c r="AD26" i="93"/>
  <c r="AQ25" i="93"/>
  <c r="AD25" i="93"/>
  <c r="AQ24" i="93"/>
  <c r="AD24" i="93"/>
  <c r="AQ23" i="93"/>
  <c r="AD23" i="93"/>
  <c r="AQ22" i="93"/>
  <c r="AD22" i="93"/>
  <c r="AQ21" i="93"/>
  <c r="AD21" i="93"/>
  <c r="AQ20" i="93"/>
  <c r="AD20" i="93"/>
  <c r="AQ19" i="93"/>
  <c r="AD19" i="93"/>
  <c r="AQ18" i="93"/>
  <c r="AD18" i="93"/>
  <c r="AQ17" i="93"/>
  <c r="AD17" i="93"/>
  <c r="AQ16" i="93"/>
  <c r="AD16" i="93"/>
  <c r="AQ15" i="93"/>
  <c r="AD15" i="93"/>
  <c r="B14" i="93"/>
  <c r="AL12" i="93"/>
  <c r="AK12" i="93"/>
  <c r="AJ12" i="93"/>
  <c r="AG12" i="93"/>
  <c r="AF12" i="93"/>
  <c r="AE12" i="93"/>
  <c r="M12" i="93"/>
  <c r="I12" i="93"/>
  <c r="H12" i="93"/>
  <c r="G12" i="93"/>
  <c r="AD11" i="93"/>
  <c r="AD10" i="93"/>
  <c r="AM10" i="93" s="1"/>
  <c r="AD9" i="93"/>
  <c r="AM9" i="93" s="1"/>
  <c r="J8" i="93"/>
  <c r="K8" i="93" s="1"/>
  <c r="AD7" i="93"/>
  <c r="AH7" i="93" s="1"/>
  <c r="L9" i="93"/>
  <c r="N9" i="93" s="1"/>
  <c r="J9" i="93"/>
  <c r="K9" i="93" s="1"/>
  <c r="AD8" i="93"/>
  <c r="AH8" i="93" s="1"/>
  <c r="J6" i="93"/>
  <c r="K6" i="93" s="1"/>
  <c r="AD6" i="93"/>
  <c r="AM6" i="93" s="1"/>
  <c r="J7" i="93"/>
  <c r="K7" i="93" s="1"/>
  <c r="AD5" i="93"/>
  <c r="AM5" i="93" s="1"/>
  <c r="L4" i="93"/>
  <c r="N4" i="93" s="1"/>
  <c r="J4" i="93"/>
  <c r="K4" i="93" s="1"/>
  <c r="AD3" i="93"/>
  <c r="AM3" i="93" s="1"/>
  <c r="J5" i="93"/>
  <c r="K5" i="93" s="1"/>
  <c r="AD4" i="93"/>
  <c r="AH4" i="93" s="1"/>
  <c r="L102" i="92"/>
  <c r="L101" i="92"/>
  <c r="L100" i="92"/>
  <c r="L99" i="92"/>
  <c r="L98" i="92"/>
  <c r="L97" i="92"/>
  <c r="L96" i="92"/>
  <c r="L95" i="92"/>
  <c r="L94" i="92"/>
  <c r="L93" i="92"/>
  <c r="L92" i="92"/>
  <c r="L91" i="92"/>
  <c r="L90" i="92"/>
  <c r="L89" i="92"/>
  <c r="L88" i="92"/>
  <c r="L87" i="92"/>
  <c r="L86" i="92"/>
  <c r="L85" i="92"/>
  <c r="L84" i="92"/>
  <c r="L83" i="92"/>
  <c r="L82" i="92"/>
  <c r="L81" i="92"/>
  <c r="L80" i="92"/>
  <c r="L79" i="92"/>
  <c r="J10" i="92"/>
  <c r="J9" i="92"/>
  <c r="AQ65" i="92"/>
  <c r="AQ64" i="92"/>
  <c r="AQ63" i="92"/>
  <c r="AQ62" i="92"/>
  <c r="AQ61" i="92"/>
  <c r="AQ60" i="92"/>
  <c r="AQ59" i="92"/>
  <c r="AQ58" i="92"/>
  <c r="AQ57" i="92"/>
  <c r="AQ56" i="92"/>
  <c r="AQ55" i="92"/>
  <c r="AQ54" i="92"/>
  <c r="AR53" i="92"/>
  <c r="AP53" i="92"/>
  <c r="AO53" i="92"/>
  <c r="AQ52" i="92"/>
  <c r="AQ51" i="92"/>
  <c r="AQ50" i="92"/>
  <c r="AQ49" i="92"/>
  <c r="AQ48" i="92"/>
  <c r="AQ47" i="92"/>
  <c r="AQ46" i="92"/>
  <c r="AQ45" i="92"/>
  <c r="AQ44" i="92"/>
  <c r="AQ43" i="92"/>
  <c r="AQ42" i="92"/>
  <c r="AQ41" i="92"/>
  <c r="AR40" i="92"/>
  <c r="AP40" i="92"/>
  <c r="AO40" i="92"/>
  <c r="AQ39" i="92"/>
  <c r="AQ38" i="92"/>
  <c r="AQ37" i="92"/>
  <c r="AQ36" i="92"/>
  <c r="AQ35" i="92"/>
  <c r="AQ34" i="92"/>
  <c r="AQ33" i="92"/>
  <c r="AQ32" i="92"/>
  <c r="AQ31" i="92"/>
  <c r="AQ30" i="92"/>
  <c r="AQ29" i="92"/>
  <c r="AQ28" i="92"/>
  <c r="AR27" i="92"/>
  <c r="AP27" i="92"/>
  <c r="AO27" i="92"/>
  <c r="AQ26" i="92"/>
  <c r="AQ25" i="92"/>
  <c r="AQ24" i="92"/>
  <c r="AQ23" i="92"/>
  <c r="AQ22" i="92"/>
  <c r="AQ21" i="92"/>
  <c r="AQ20" i="92"/>
  <c r="AQ19" i="92"/>
  <c r="AQ18" i="92"/>
  <c r="AQ17" i="92"/>
  <c r="AQ16" i="92"/>
  <c r="AQ15" i="92"/>
  <c r="AD65" i="92"/>
  <c r="AD64" i="92"/>
  <c r="AD63" i="92"/>
  <c r="AD62" i="92"/>
  <c r="AD61" i="92"/>
  <c r="AD60" i="92"/>
  <c r="AD59" i="92"/>
  <c r="AD58" i="92"/>
  <c r="AD57" i="92"/>
  <c r="AD56" i="92"/>
  <c r="AD55" i="92"/>
  <c r="AD54" i="92"/>
  <c r="AD52" i="92"/>
  <c r="AD51" i="92"/>
  <c r="AD50" i="92"/>
  <c r="AD49" i="92"/>
  <c r="AD48" i="92"/>
  <c r="AD47" i="92"/>
  <c r="AD46" i="92"/>
  <c r="AD45" i="92"/>
  <c r="AD44" i="92"/>
  <c r="AD43" i="92"/>
  <c r="AD42" i="92"/>
  <c r="AD41" i="92"/>
  <c r="AD39" i="92"/>
  <c r="AD38" i="92"/>
  <c r="AD37" i="92"/>
  <c r="AD36" i="92"/>
  <c r="AD35" i="92"/>
  <c r="AD34" i="92"/>
  <c r="AD33" i="92"/>
  <c r="AD32" i="92"/>
  <c r="AD31" i="92"/>
  <c r="AD30" i="92"/>
  <c r="AD29" i="92"/>
  <c r="AD28" i="92"/>
  <c r="AD26" i="92"/>
  <c r="AD25" i="92"/>
  <c r="AD24" i="92"/>
  <c r="AD23" i="92"/>
  <c r="AD22" i="92"/>
  <c r="AD21" i="92"/>
  <c r="AD20" i="92"/>
  <c r="AD19" i="92"/>
  <c r="AD18" i="92"/>
  <c r="AD17" i="92"/>
  <c r="AD16" i="92"/>
  <c r="AD11" i="92"/>
  <c r="AD10" i="92"/>
  <c r="AM10" i="92" s="1"/>
  <c r="AD5" i="92"/>
  <c r="AM5" i="92" s="1"/>
  <c r="AD9" i="92"/>
  <c r="AM9" i="92" s="1"/>
  <c r="AD7" i="92"/>
  <c r="AH7" i="92" s="1"/>
  <c r="AD8" i="92"/>
  <c r="AH8" i="92" s="1"/>
  <c r="AD4" i="92"/>
  <c r="AM4" i="92" s="1"/>
  <c r="AD6" i="92"/>
  <c r="AH6" i="92" s="1"/>
  <c r="J6" i="92"/>
  <c r="J7" i="92"/>
  <c r="J8" i="92"/>
  <c r="J11" i="92"/>
  <c r="J5" i="92"/>
  <c r="AQ67" i="99" l="1"/>
  <c r="L12" i="99"/>
  <c r="AQ67" i="98"/>
  <c r="AH4" i="97"/>
  <c r="AQ27" i="97"/>
  <c r="AM5" i="97"/>
  <c r="AH8" i="97"/>
  <c r="AD53" i="97"/>
  <c r="AQ40" i="97"/>
  <c r="AD66" i="97"/>
  <c r="AD27" i="97"/>
  <c r="AD40" i="97"/>
  <c r="AQ53" i="97"/>
  <c r="AO67" i="97"/>
  <c r="AQ66" i="97"/>
  <c r="AM9" i="97"/>
  <c r="AH10" i="97"/>
  <c r="AD12" i="97"/>
  <c r="AM12" i="97" s="1"/>
  <c r="AH7" i="97"/>
  <c r="P12" i="97"/>
  <c r="O12" i="97"/>
  <c r="AM6" i="97"/>
  <c r="L12" i="97"/>
  <c r="AP67" i="97"/>
  <c r="AH3" i="97"/>
  <c r="AH11" i="97"/>
  <c r="AR67" i="97"/>
  <c r="AM3" i="97"/>
  <c r="AH9" i="96"/>
  <c r="AM6" i="96"/>
  <c r="AQ53" i="96"/>
  <c r="AD53" i="96"/>
  <c r="AQ66" i="96"/>
  <c r="AD40" i="96"/>
  <c r="AQ40" i="96"/>
  <c r="AD27" i="96"/>
  <c r="AQ27" i="96"/>
  <c r="P12" i="96"/>
  <c r="AD66" i="96"/>
  <c r="AO67" i="96"/>
  <c r="AM10" i="96"/>
  <c r="AH8" i="96"/>
  <c r="AD12" i="96"/>
  <c r="AM12" i="96" s="1"/>
  <c r="AM5" i="96"/>
  <c r="AH4" i="96"/>
  <c r="O12" i="96"/>
  <c r="AH7" i="96"/>
  <c r="L12" i="96"/>
  <c r="AP67" i="96"/>
  <c r="AH3" i="96"/>
  <c r="AH11" i="96"/>
  <c r="AR67" i="96"/>
  <c r="AM3" i="96"/>
  <c r="AD53" i="95"/>
  <c r="P12" i="95"/>
  <c r="AM5" i="95"/>
  <c r="AQ66" i="95"/>
  <c r="AD40" i="95"/>
  <c r="AQ40" i="95"/>
  <c r="AD66" i="95"/>
  <c r="AD27" i="95"/>
  <c r="AO67" i="95"/>
  <c r="AQ27" i="95"/>
  <c r="AQ53" i="95"/>
  <c r="AR67" i="95"/>
  <c r="AH10" i="95"/>
  <c r="AP67" i="95"/>
  <c r="AM9" i="95"/>
  <c r="AH7" i="95"/>
  <c r="AD12" i="95"/>
  <c r="AM12" i="95" s="1"/>
  <c r="AH3" i="95"/>
  <c r="AH4" i="95"/>
  <c r="O7" i="95"/>
  <c r="O12" i="95" s="1"/>
  <c r="AH11" i="95"/>
  <c r="AM4" i="95"/>
  <c r="AH6" i="95"/>
  <c r="N4" i="95"/>
  <c r="AH8" i="95"/>
  <c r="L7" i="95"/>
  <c r="N7" i="95" s="1"/>
  <c r="AM5" i="94"/>
  <c r="AM6" i="94"/>
  <c r="AH11" i="94"/>
  <c r="AD53" i="94"/>
  <c r="AQ53" i="94"/>
  <c r="AQ66" i="94"/>
  <c r="AD40" i="94"/>
  <c r="AQ40" i="94"/>
  <c r="AQ27" i="94"/>
  <c r="AD27" i="94"/>
  <c r="P12" i="94"/>
  <c r="AD66" i="94"/>
  <c r="AO67" i="94"/>
  <c r="AH7" i="94"/>
  <c r="AP67" i="94"/>
  <c r="AH9" i="94"/>
  <c r="AD12" i="94"/>
  <c r="AM12" i="94" s="1"/>
  <c r="O12" i="94"/>
  <c r="N5" i="94"/>
  <c r="L6" i="94"/>
  <c r="N6" i="94" s="1"/>
  <c r="AM10" i="94"/>
  <c r="AR67" i="94"/>
  <c r="AH4" i="94"/>
  <c r="AH3" i="94"/>
  <c r="AH8" i="94"/>
  <c r="AD27" i="93"/>
  <c r="AQ40" i="93"/>
  <c r="AD66" i="93"/>
  <c r="AQ27" i="93"/>
  <c r="AD40" i="93"/>
  <c r="AQ66" i="93"/>
  <c r="AD53" i="93"/>
  <c r="AR67" i="93"/>
  <c r="P12" i="93"/>
  <c r="AQ53" i="93"/>
  <c r="AO67" i="93"/>
  <c r="AH10" i="93"/>
  <c r="AM7" i="93"/>
  <c r="AM8" i="93"/>
  <c r="AH3" i="93"/>
  <c r="AM4" i="93"/>
  <c r="O12" i="93"/>
  <c r="AH5" i="93"/>
  <c r="AH6" i="93"/>
  <c r="L12" i="93"/>
  <c r="AP67" i="93"/>
  <c r="AH9" i="93"/>
  <c r="AD12" i="93"/>
  <c r="AM12" i="93" s="1"/>
  <c r="AH5" i="92"/>
  <c r="AQ53" i="92"/>
  <c r="AQ40" i="92"/>
  <c r="AQ27" i="92"/>
  <c r="AM8" i="92"/>
  <c r="AH9" i="92"/>
  <c r="AH10" i="92"/>
  <c r="AM6" i="92"/>
  <c r="AM7" i="92"/>
  <c r="AH4" i="92"/>
  <c r="C74" i="92"/>
  <c r="G73" i="92"/>
  <c r="AR66" i="92"/>
  <c r="P11" i="92" s="1"/>
  <c r="AP66" i="92"/>
  <c r="O11" i="92" s="1"/>
  <c r="AO66" i="92"/>
  <c r="L11" i="92" s="1"/>
  <c r="N11" i="92" s="1"/>
  <c r="AE66" i="92"/>
  <c r="P7" i="92" s="1"/>
  <c r="AC66" i="92"/>
  <c r="O7" i="92" s="1"/>
  <c r="AB66" i="92"/>
  <c r="L7" i="92" s="1"/>
  <c r="N7" i="92" s="1"/>
  <c r="AQ66" i="92"/>
  <c r="AD66" i="92"/>
  <c r="G56" i="92"/>
  <c r="L9" i="92"/>
  <c r="N9" i="92" s="1"/>
  <c r="AE53" i="92"/>
  <c r="P8" i="92" s="1"/>
  <c r="AC53" i="92"/>
  <c r="O8" i="92" s="1"/>
  <c r="AB53" i="92"/>
  <c r="L8" i="92" s="1"/>
  <c r="N8" i="92" s="1"/>
  <c r="L55" i="92"/>
  <c r="O55" i="92" s="1"/>
  <c r="G55" i="92"/>
  <c r="AD53" i="92"/>
  <c r="O5" i="92"/>
  <c r="AE40" i="92"/>
  <c r="P10" i="92" s="1"/>
  <c r="AC40" i="92"/>
  <c r="O10" i="92" s="1"/>
  <c r="AB40" i="92"/>
  <c r="L10" i="92" s="1"/>
  <c r="N10" i="92" s="1"/>
  <c r="AD40" i="92"/>
  <c r="P4" i="92"/>
  <c r="O4" i="92"/>
  <c r="AE27" i="92"/>
  <c r="AC27" i="92"/>
  <c r="O6" i="92" s="1"/>
  <c r="AB27" i="92"/>
  <c r="L6" i="92" s="1"/>
  <c r="N6" i="92" s="1"/>
  <c r="AD15" i="92"/>
  <c r="B14" i="92"/>
  <c r="AL12" i="92"/>
  <c r="AK12" i="92"/>
  <c r="AJ12" i="92"/>
  <c r="AG12" i="92"/>
  <c r="AF12" i="92"/>
  <c r="AE12" i="92"/>
  <c r="M12" i="92"/>
  <c r="I12" i="92"/>
  <c r="H12" i="92"/>
  <c r="G12" i="92"/>
  <c r="K6" i="92"/>
  <c r="K7" i="92"/>
  <c r="K10" i="92"/>
  <c r="K8" i="92"/>
  <c r="K11" i="92"/>
  <c r="P9" i="92"/>
  <c r="O9" i="92"/>
  <c r="K9" i="92"/>
  <c r="P5" i="92"/>
  <c r="L5" i="92"/>
  <c r="N5" i="92" s="1"/>
  <c r="K5" i="92"/>
  <c r="L4" i="92"/>
  <c r="N4" i="92" s="1"/>
  <c r="J4" i="92"/>
  <c r="K4" i="92" s="1"/>
  <c r="AD3" i="92"/>
  <c r="AM3" i="92" s="1"/>
  <c r="L108" i="91"/>
  <c r="L107" i="91"/>
  <c r="L106" i="91"/>
  <c r="L105" i="91"/>
  <c r="L104" i="91"/>
  <c r="L103" i="91"/>
  <c r="L102" i="91"/>
  <c r="L101" i="91"/>
  <c r="L100" i="91"/>
  <c r="L99" i="91"/>
  <c r="L98" i="91"/>
  <c r="L97" i="91"/>
  <c r="L96" i="91"/>
  <c r="L95" i="91"/>
  <c r="L94" i="91"/>
  <c r="L93" i="91"/>
  <c r="L92" i="91"/>
  <c r="L91" i="91"/>
  <c r="L90" i="91"/>
  <c r="L89" i="91"/>
  <c r="L88" i="91"/>
  <c r="L87" i="91"/>
  <c r="L86" i="91"/>
  <c r="L85" i="91"/>
  <c r="L84" i="91"/>
  <c r="L83" i="91"/>
  <c r="L82" i="91"/>
  <c r="L81" i="91"/>
  <c r="L80" i="91"/>
  <c r="L79" i="91"/>
  <c r="C74" i="91"/>
  <c r="G73" i="91"/>
  <c r="AR66" i="91"/>
  <c r="P7" i="91" s="1"/>
  <c r="AP66" i="91"/>
  <c r="O7" i="91" s="1"/>
  <c r="AO66" i="91"/>
  <c r="L7" i="91" s="1"/>
  <c r="N7" i="91" s="1"/>
  <c r="AE66" i="91"/>
  <c r="P10" i="91" s="1"/>
  <c r="AC66" i="91"/>
  <c r="O10" i="91" s="1"/>
  <c r="AB66" i="91"/>
  <c r="AQ65" i="91"/>
  <c r="AD65" i="91"/>
  <c r="AQ64" i="91"/>
  <c r="AD64" i="91"/>
  <c r="AQ63" i="91"/>
  <c r="AD63" i="91"/>
  <c r="AQ62" i="91"/>
  <c r="AD62" i="91"/>
  <c r="AQ61" i="91"/>
  <c r="AD61" i="91"/>
  <c r="AQ60" i="91"/>
  <c r="AD60" i="91"/>
  <c r="AQ59" i="91"/>
  <c r="AD59" i="91"/>
  <c r="AQ58" i="91"/>
  <c r="AD58" i="91"/>
  <c r="G54" i="91"/>
  <c r="AQ57" i="91"/>
  <c r="AD57" i="91"/>
  <c r="L53" i="91"/>
  <c r="O53" i="91" s="1"/>
  <c r="G53" i="91"/>
  <c r="AQ56" i="91"/>
  <c r="AD56" i="91"/>
  <c r="AQ55" i="91"/>
  <c r="AD55" i="91"/>
  <c r="AQ54" i="91"/>
  <c r="AD54" i="91"/>
  <c r="AR53" i="91"/>
  <c r="AP53" i="91"/>
  <c r="O6" i="91" s="1"/>
  <c r="AO53" i="91"/>
  <c r="L6" i="91" s="1"/>
  <c r="N6" i="91" s="1"/>
  <c r="AE53" i="91"/>
  <c r="P8" i="91" s="1"/>
  <c r="AC53" i="91"/>
  <c r="O8" i="91" s="1"/>
  <c r="AB53" i="91"/>
  <c r="L8" i="91" s="1"/>
  <c r="N8" i="91" s="1"/>
  <c r="AQ52" i="91"/>
  <c r="AD52" i="91"/>
  <c r="AQ51" i="91"/>
  <c r="AD51" i="91"/>
  <c r="AQ50" i="91"/>
  <c r="AD50" i="91"/>
  <c r="AQ49" i="91"/>
  <c r="AD49" i="91"/>
  <c r="AQ48" i="91"/>
  <c r="AD48" i="91"/>
  <c r="AQ47" i="91"/>
  <c r="AD47" i="91"/>
  <c r="AQ46" i="91"/>
  <c r="AD46" i="91"/>
  <c r="AQ45" i="91"/>
  <c r="AD45" i="91"/>
  <c r="AQ44" i="91"/>
  <c r="AD44" i="91"/>
  <c r="AQ43" i="91"/>
  <c r="AD43" i="91"/>
  <c r="AQ42" i="91"/>
  <c r="AD42" i="91"/>
  <c r="AQ41" i="91"/>
  <c r="AD41" i="91"/>
  <c r="AR40" i="91"/>
  <c r="P5" i="91" s="1"/>
  <c r="AP40" i="91"/>
  <c r="O5" i="91" s="1"/>
  <c r="AO40" i="91"/>
  <c r="L5" i="91" s="1"/>
  <c r="N5" i="91" s="1"/>
  <c r="AE40" i="91"/>
  <c r="P9" i="91" s="1"/>
  <c r="AC40" i="91"/>
  <c r="O9" i="91" s="1"/>
  <c r="AB40" i="91"/>
  <c r="L9" i="91" s="1"/>
  <c r="N9" i="91" s="1"/>
  <c r="AQ39" i="91"/>
  <c r="AD39" i="91"/>
  <c r="AQ38" i="91"/>
  <c r="AD38" i="91"/>
  <c r="AQ37" i="91"/>
  <c r="AD37" i="91"/>
  <c r="AQ36" i="91"/>
  <c r="AQ35" i="91"/>
  <c r="AD35" i="91"/>
  <c r="AQ34" i="91"/>
  <c r="AQ33" i="91"/>
  <c r="AD33" i="91"/>
  <c r="AQ32" i="91"/>
  <c r="AD32" i="91"/>
  <c r="AQ31" i="91"/>
  <c r="AD31" i="91"/>
  <c r="AQ30" i="91"/>
  <c r="AD30" i="91"/>
  <c r="AQ29" i="91"/>
  <c r="AD29" i="91"/>
  <c r="AQ28" i="91"/>
  <c r="AD28" i="91"/>
  <c r="AR27" i="91"/>
  <c r="P4" i="91" s="1"/>
  <c r="AP27" i="91"/>
  <c r="O4" i="91" s="1"/>
  <c r="AO27" i="91"/>
  <c r="AE27" i="91"/>
  <c r="AC27" i="91"/>
  <c r="O11" i="91" s="1"/>
  <c r="AB27" i="91"/>
  <c r="L11" i="91" s="1"/>
  <c r="N11" i="91" s="1"/>
  <c r="AQ26" i="91"/>
  <c r="AD26" i="91"/>
  <c r="AQ25" i="91"/>
  <c r="AD25" i="91"/>
  <c r="AQ24" i="91"/>
  <c r="AD24" i="91"/>
  <c r="AQ23" i="91"/>
  <c r="AD23" i="91"/>
  <c r="AQ22" i="91"/>
  <c r="AD22" i="91"/>
  <c r="AQ21" i="91"/>
  <c r="AD21" i="91"/>
  <c r="AQ20" i="91"/>
  <c r="AD20" i="91"/>
  <c r="AQ19" i="91"/>
  <c r="AD19" i="91"/>
  <c r="AQ18" i="91"/>
  <c r="AD18" i="91"/>
  <c r="AQ17" i="91"/>
  <c r="AD17" i="91"/>
  <c r="AQ16" i="91"/>
  <c r="AD16" i="91"/>
  <c r="AQ15" i="91"/>
  <c r="AD15" i="91"/>
  <c r="B14" i="91"/>
  <c r="AL12" i="91"/>
  <c r="AK12" i="91"/>
  <c r="AJ12" i="91"/>
  <c r="AG12" i="91"/>
  <c r="AF12" i="91"/>
  <c r="AE12" i="91"/>
  <c r="M12" i="91"/>
  <c r="I12" i="91"/>
  <c r="H12" i="91"/>
  <c r="G12" i="91"/>
  <c r="AM11" i="91"/>
  <c r="AD11" i="91"/>
  <c r="AH11" i="91" s="1"/>
  <c r="J11" i="91"/>
  <c r="K11" i="91" s="1"/>
  <c r="AD10" i="91"/>
  <c r="AM10" i="91" s="1"/>
  <c r="J10" i="91"/>
  <c r="K10" i="91" s="1"/>
  <c r="AD9" i="91"/>
  <c r="AM9" i="91" s="1"/>
  <c r="J9" i="91"/>
  <c r="K9" i="91" s="1"/>
  <c r="AD8" i="91"/>
  <c r="AM8" i="91" s="1"/>
  <c r="J8" i="91"/>
  <c r="K8" i="91" s="1"/>
  <c r="AD7" i="91"/>
  <c r="AH7" i="91" s="1"/>
  <c r="J7" i="91"/>
  <c r="K7" i="91" s="1"/>
  <c r="AD6" i="91"/>
  <c r="AM6" i="91" s="1"/>
  <c r="P6" i="91"/>
  <c r="J6" i="91"/>
  <c r="K6" i="91" s="1"/>
  <c r="AD5" i="91"/>
  <c r="AH5" i="91" s="1"/>
  <c r="J5" i="91"/>
  <c r="K5" i="91" s="1"/>
  <c r="AD4" i="91"/>
  <c r="AM4" i="91" s="1"/>
  <c r="L4" i="91"/>
  <c r="N4" i="91" s="1"/>
  <c r="J4" i="91"/>
  <c r="K4" i="91" s="1"/>
  <c r="AD3" i="91"/>
  <c r="AH3" i="91" s="1"/>
  <c r="L106" i="90"/>
  <c r="L105" i="90"/>
  <c r="L104" i="90"/>
  <c r="L103" i="90"/>
  <c r="L102" i="90"/>
  <c r="L101" i="90"/>
  <c r="L100" i="90"/>
  <c r="L99" i="90"/>
  <c r="L98" i="90"/>
  <c r="L97" i="90"/>
  <c r="L96" i="90"/>
  <c r="L95" i="90"/>
  <c r="L94" i="90"/>
  <c r="L93" i="90"/>
  <c r="L92" i="90"/>
  <c r="L91" i="90"/>
  <c r="L90" i="90"/>
  <c r="L89" i="90"/>
  <c r="L88" i="90"/>
  <c r="L87" i="90"/>
  <c r="L86" i="90"/>
  <c r="L85" i="90"/>
  <c r="L84" i="90"/>
  <c r="L83" i="90"/>
  <c r="L82" i="90"/>
  <c r="L81" i="90"/>
  <c r="L80" i="90"/>
  <c r="L79" i="90"/>
  <c r="C74" i="90"/>
  <c r="G73" i="90"/>
  <c r="AR66" i="90"/>
  <c r="P7" i="90" s="1"/>
  <c r="AP66" i="90"/>
  <c r="O7" i="90" s="1"/>
  <c r="AO66" i="90"/>
  <c r="L7" i="90" s="1"/>
  <c r="N7" i="90" s="1"/>
  <c r="AE66" i="90"/>
  <c r="P10" i="90" s="1"/>
  <c r="AC66" i="90"/>
  <c r="O10" i="90" s="1"/>
  <c r="AB66" i="90"/>
  <c r="L10" i="90" s="1"/>
  <c r="N10" i="90" s="1"/>
  <c r="AQ65" i="90"/>
  <c r="AD65" i="90"/>
  <c r="AQ64" i="90"/>
  <c r="AD64" i="90"/>
  <c r="AQ63" i="90"/>
  <c r="AD63" i="90"/>
  <c r="AQ62" i="90"/>
  <c r="AD62" i="90"/>
  <c r="AQ61" i="90"/>
  <c r="AD61" i="90"/>
  <c r="AQ60" i="90"/>
  <c r="AD60" i="90"/>
  <c r="AQ59" i="90"/>
  <c r="AD59" i="90"/>
  <c r="AQ58" i="90"/>
  <c r="AD58" i="90"/>
  <c r="AQ57" i="90"/>
  <c r="AD57" i="90"/>
  <c r="G58" i="90"/>
  <c r="AQ56" i="90"/>
  <c r="AD56" i="90"/>
  <c r="L57" i="90"/>
  <c r="O57" i="90" s="1"/>
  <c r="G57" i="90"/>
  <c r="AQ55" i="90"/>
  <c r="AD55" i="90"/>
  <c r="AQ54" i="90"/>
  <c r="AD54" i="90"/>
  <c r="AR53" i="90"/>
  <c r="P6" i="90" s="1"/>
  <c r="AP53" i="90"/>
  <c r="O6" i="90" s="1"/>
  <c r="AO53" i="90"/>
  <c r="L6" i="90" s="1"/>
  <c r="N6" i="90" s="1"/>
  <c r="AE53" i="90"/>
  <c r="AC53" i="90"/>
  <c r="O8" i="90" s="1"/>
  <c r="AB53" i="90"/>
  <c r="L8" i="90" s="1"/>
  <c r="N8" i="90" s="1"/>
  <c r="AQ52" i="90"/>
  <c r="AD52" i="90"/>
  <c r="AQ51" i="90"/>
  <c r="AD51" i="90"/>
  <c r="AQ50" i="90"/>
  <c r="AD50" i="90"/>
  <c r="AQ49" i="90"/>
  <c r="AD49" i="90"/>
  <c r="AQ48" i="90"/>
  <c r="AD48" i="90"/>
  <c r="AQ47" i="90"/>
  <c r="AD47" i="90"/>
  <c r="AQ46" i="90"/>
  <c r="AD46" i="90"/>
  <c r="AQ45" i="90"/>
  <c r="AD45" i="90"/>
  <c r="AQ44" i="90"/>
  <c r="AD44" i="90"/>
  <c r="AQ43" i="90"/>
  <c r="AD43" i="90"/>
  <c r="AQ42" i="90"/>
  <c r="AD42" i="90"/>
  <c r="AQ41" i="90"/>
  <c r="AD41" i="90"/>
  <c r="AR40" i="90"/>
  <c r="P5" i="90" s="1"/>
  <c r="AP40" i="90"/>
  <c r="O5" i="90" s="1"/>
  <c r="AO40" i="90"/>
  <c r="L5" i="90" s="1"/>
  <c r="N5" i="90" s="1"/>
  <c r="AE40" i="90"/>
  <c r="P9" i="90" s="1"/>
  <c r="AC40" i="90"/>
  <c r="O9" i="90" s="1"/>
  <c r="AB40" i="90"/>
  <c r="L9" i="90" s="1"/>
  <c r="N9" i="90" s="1"/>
  <c r="AQ39" i="90"/>
  <c r="AD39" i="90"/>
  <c r="AQ38" i="90"/>
  <c r="AD38" i="90"/>
  <c r="AQ37" i="90"/>
  <c r="AD37" i="90"/>
  <c r="AQ36" i="90"/>
  <c r="AQ35" i="90"/>
  <c r="AD35" i="90"/>
  <c r="AQ34" i="90"/>
  <c r="AQ33" i="90"/>
  <c r="AD33" i="90"/>
  <c r="AQ32" i="90"/>
  <c r="AD32" i="90"/>
  <c r="AQ31" i="90"/>
  <c r="AD31" i="90"/>
  <c r="AQ30" i="90"/>
  <c r="AD30" i="90"/>
  <c r="AQ29" i="90"/>
  <c r="AD29" i="90"/>
  <c r="AQ28" i="90"/>
  <c r="AD28" i="90"/>
  <c r="AR27" i="90"/>
  <c r="P4" i="90" s="1"/>
  <c r="AP27" i="90"/>
  <c r="O4" i="90" s="1"/>
  <c r="AO27" i="90"/>
  <c r="L4" i="90" s="1"/>
  <c r="AE27" i="90"/>
  <c r="P11" i="90" s="1"/>
  <c r="AC27" i="90"/>
  <c r="O11" i="90" s="1"/>
  <c r="AB27" i="90"/>
  <c r="AQ26" i="90"/>
  <c r="AD26" i="90"/>
  <c r="AQ25" i="90"/>
  <c r="AD25" i="90"/>
  <c r="AQ24" i="90"/>
  <c r="AD24" i="90"/>
  <c r="AQ23" i="90"/>
  <c r="AD23" i="90"/>
  <c r="AQ22" i="90"/>
  <c r="AD22" i="90"/>
  <c r="AQ21" i="90"/>
  <c r="AD21" i="90"/>
  <c r="AQ20" i="90"/>
  <c r="AD20" i="90"/>
  <c r="AQ19" i="90"/>
  <c r="AD19" i="90"/>
  <c r="AQ18" i="90"/>
  <c r="AD18" i="90"/>
  <c r="AQ17" i="90"/>
  <c r="AD17" i="90"/>
  <c r="AQ16" i="90"/>
  <c r="AD16" i="90"/>
  <c r="AQ15" i="90"/>
  <c r="AD15" i="90"/>
  <c r="B14" i="90"/>
  <c r="AL12" i="90"/>
  <c r="AK12" i="90"/>
  <c r="AJ12" i="90"/>
  <c r="AG12" i="90"/>
  <c r="AF12" i="90"/>
  <c r="AE12" i="90"/>
  <c r="M12" i="90"/>
  <c r="I12" i="90"/>
  <c r="H12" i="90"/>
  <c r="G12" i="90"/>
  <c r="AD11" i="90"/>
  <c r="AM11" i="90" s="1"/>
  <c r="J11" i="90"/>
  <c r="K11" i="90" s="1"/>
  <c r="AD10" i="90"/>
  <c r="AM10" i="90" s="1"/>
  <c r="J10" i="90"/>
  <c r="K10" i="90" s="1"/>
  <c r="AD9" i="90"/>
  <c r="AM9" i="90" s="1"/>
  <c r="J9" i="90"/>
  <c r="K9" i="90" s="1"/>
  <c r="AD8" i="90"/>
  <c r="AM8" i="90" s="1"/>
  <c r="P8" i="90"/>
  <c r="J8" i="90"/>
  <c r="K8" i="90" s="1"/>
  <c r="AD7" i="90"/>
  <c r="AM7" i="90" s="1"/>
  <c r="J7" i="90"/>
  <c r="K7" i="90" s="1"/>
  <c r="AD6" i="90"/>
  <c r="AH6" i="90" s="1"/>
  <c r="J5" i="90"/>
  <c r="K5" i="90" s="1"/>
  <c r="AD5" i="90"/>
  <c r="AM5" i="90" s="1"/>
  <c r="J6" i="90"/>
  <c r="K6" i="90" s="1"/>
  <c r="AD4" i="90"/>
  <c r="AH4" i="90" s="1"/>
  <c r="J4" i="90"/>
  <c r="K4" i="90" s="1"/>
  <c r="AD3" i="90"/>
  <c r="AQ21" i="89"/>
  <c r="L108" i="89"/>
  <c r="L107" i="89"/>
  <c r="L106" i="89"/>
  <c r="L105" i="89"/>
  <c r="L104" i="89"/>
  <c r="L103" i="89"/>
  <c r="L102" i="89"/>
  <c r="L101" i="89"/>
  <c r="L100" i="89"/>
  <c r="L99" i="89"/>
  <c r="L97" i="89"/>
  <c r="L96" i="89"/>
  <c r="L95" i="89"/>
  <c r="L94" i="89"/>
  <c r="L93" i="89"/>
  <c r="L92" i="89"/>
  <c r="L91" i="89"/>
  <c r="L90" i="89"/>
  <c r="L89" i="89"/>
  <c r="L88" i="89"/>
  <c r="L87" i="89"/>
  <c r="L86" i="89"/>
  <c r="L85" i="89"/>
  <c r="L84" i="89"/>
  <c r="L83" i="89"/>
  <c r="L82" i="89"/>
  <c r="L81" i="89"/>
  <c r="L80" i="89"/>
  <c r="L79" i="89"/>
  <c r="AQ67" i="97" l="1"/>
  <c r="AQ67" i="96"/>
  <c r="AQ67" i="95"/>
  <c r="L12" i="95"/>
  <c r="AQ67" i="94"/>
  <c r="L12" i="94"/>
  <c r="AQ67" i="93"/>
  <c r="AO67" i="92"/>
  <c r="AR67" i="92"/>
  <c r="AD27" i="92"/>
  <c r="AQ67" i="92" s="1"/>
  <c r="O12" i="92"/>
  <c r="AH3" i="92"/>
  <c r="L12" i="92"/>
  <c r="AD12" i="92"/>
  <c r="AM12" i="92" s="1"/>
  <c r="AP67" i="92"/>
  <c r="P6" i="92"/>
  <c r="P12" i="92" s="1"/>
  <c r="AD40" i="91"/>
  <c r="AD27" i="91"/>
  <c r="AD66" i="91"/>
  <c r="AQ53" i="91"/>
  <c r="AQ40" i="91"/>
  <c r="AD53" i="91"/>
  <c r="AQ27" i="91"/>
  <c r="AR67" i="91"/>
  <c r="AQ66" i="91"/>
  <c r="O12" i="91"/>
  <c r="AO67" i="91"/>
  <c r="AH10" i="91"/>
  <c r="AH8" i="91"/>
  <c r="AH6" i="91"/>
  <c r="AH4" i="91"/>
  <c r="AM3" i="91"/>
  <c r="AP67" i="91"/>
  <c r="AH9" i="91"/>
  <c r="P11" i="91"/>
  <c r="P12" i="91" s="1"/>
  <c r="AM5" i="91"/>
  <c r="AM7" i="91"/>
  <c r="AD12" i="91"/>
  <c r="AM12" i="91" s="1"/>
  <c r="L10" i="91"/>
  <c r="N10" i="91" s="1"/>
  <c r="AH5" i="90"/>
  <c r="AM6" i="90"/>
  <c r="AD53" i="90"/>
  <c r="AD27" i="90"/>
  <c r="AD66" i="90"/>
  <c r="AD40" i="90"/>
  <c r="P12" i="90"/>
  <c r="AQ53" i="90"/>
  <c r="AQ27" i="90"/>
  <c r="AQ66" i="90"/>
  <c r="AP67" i="90"/>
  <c r="AO67" i="90"/>
  <c r="AQ40" i="90"/>
  <c r="AH7" i="90"/>
  <c r="AM4" i="90"/>
  <c r="AD12" i="90"/>
  <c r="AM12" i="90" s="1"/>
  <c r="O12" i="90"/>
  <c r="AR67" i="90"/>
  <c r="AH9" i="90"/>
  <c r="AH10" i="90"/>
  <c r="AH3" i="90"/>
  <c r="AH11" i="90"/>
  <c r="N4" i="90"/>
  <c r="AH8" i="90"/>
  <c r="AM3" i="90"/>
  <c r="L11" i="90"/>
  <c r="N11" i="90" s="1"/>
  <c r="C74" i="89"/>
  <c r="G73" i="89"/>
  <c r="AR66" i="89"/>
  <c r="P7" i="89" s="1"/>
  <c r="AP66" i="89"/>
  <c r="O7" i="89" s="1"/>
  <c r="AO66" i="89"/>
  <c r="L7" i="89" s="1"/>
  <c r="N7" i="89" s="1"/>
  <c r="AE66" i="89"/>
  <c r="AC66" i="89"/>
  <c r="O10" i="89" s="1"/>
  <c r="AB66" i="89"/>
  <c r="L10" i="89" s="1"/>
  <c r="N10" i="89" s="1"/>
  <c r="AQ65" i="89"/>
  <c r="AD65" i="89"/>
  <c r="AQ64" i="89"/>
  <c r="AD64" i="89"/>
  <c r="AQ63" i="89"/>
  <c r="AD63" i="89"/>
  <c r="AQ62" i="89"/>
  <c r="AD62" i="89"/>
  <c r="AQ61" i="89"/>
  <c r="AD61" i="89"/>
  <c r="AQ60" i="89"/>
  <c r="AD60" i="89"/>
  <c r="G57" i="89"/>
  <c r="AQ59" i="89"/>
  <c r="AD59" i="89"/>
  <c r="L56" i="89"/>
  <c r="O56" i="89" s="1"/>
  <c r="G56" i="89"/>
  <c r="AQ58" i="89"/>
  <c r="AD58" i="89"/>
  <c r="AQ57" i="89"/>
  <c r="AD57" i="89"/>
  <c r="AQ56" i="89"/>
  <c r="AD56" i="89"/>
  <c r="AQ55" i="89"/>
  <c r="AD55" i="89"/>
  <c r="AQ54" i="89"/>
  <c r="AD54" i="89"/>
  <c r="AR53" i="89"/>
  <c r="P5" i="89" s="1"/>
  <c r="AP53" i="89"/>
  <c r="O5" i="89" s="1"/>
  <c r="AO53" i="89"/>
  <c r="AE53" i="89"/>
  <c r="P8" i="89" s="1"/>
  <c r="AC53" i="89"/>
  <c r="O8" i="89" s="1"/>
  <c r="AB53" i="89"/>
  <c r="L8" i="89" s="1"/>
  <c r="N8" i="89" s="1"/>
  <c r="AQ52" i="89"/>
  <c r="AD52" i="89"/>
  <c r="AQ51" i="89"/>
  <c r="AD51" i="89"/>
  <c r="AQ50" i="89"/>
  <c r="AD50" i="89"/>
  <c r="AQ49" i="89"/>
  <c r="AD49" i="89"/>
  <c r="AQ48" i="89"/>
  <c r="AD48" i="89"/>
  <c r="AQ47" i="89"/>
  <c r="AD47" i="89"/>
  <c r="AQ46" i="89"/>
  <c r="AD46" i="89"/>
  <c r="AQ45" i="89"/>
  <c r="AD45" i="89"/>
  <c r="AQ44" i="89"/>
  <c r="AD44" i="89"/>
  <c r="AQ43" i="89"/>
  <c r="AD43" i="89"/>
  <c r="AQ42" i="89"/>
  <c r="AD42" i="89"/>
  <c r="AQ41" i="89"/>
  <c r="AD41" i="89"/>
  <c r="AR40" i="89"/>
  <c r="AP40" i="89"/>
  <c r="O6" i="89" s="1"/>
  <c r="AO40" i="89"/>
  <c r="L6" i="89" s="1"/>
  <c r="N6" i="89" s="1"/>
  <c r="AE40" i="89"/>
  <c r="P9" i="89" s="1"/>
  <c r="AC40" i="89"/>
  <c r="O9" i="89" s="1"/>
  <c r="AB40" i="89"/>
  <c r="L9" i="89" s="1"/>
  <c r="N9" i="89" s="1"/>
  <c r="AQ39" i="89"/>
  <c r="AD39" i="89"/>
  <c r="AQ38" i="89"/>
  <c r="AD38" i="89"/>
  <c r="AQ37" i="89"/>
  <c r="AD37" i="89"/>
  <c r="AQ36" i="89"/>
  <c r="AQ35" i="89"/>
  <c r="AD35" i="89"/>
  <c r="AQ34" i="89"/>
  <c r="AQ33" i="89"/>
  <c r="AD33" i="89"/>
  <c r="AQ32" i="89"/>
  <c r="AD32" i="89"/>
  <c r="AQ31" i="89"/>
  <c r="AD31" i="89"/>
  <c r="AQ30" i="89"/>
  <c r="AD30" i="89"/>
  <c r="AQ29" i="89"/>
  <c r="AD29" i="89"/>
  <c r="AQ28" i="89"/>
  <c r="AD28" i="89"/>
  <c r="AR27" i="89"/>
  <c r="P4" i="89" s="1"/>
  <c r="AP27" i="89"/>
  <c r="O4" i="89" s="1"/>
  <c r="AO27" i="89"/>
  <c r="L4" i="89" s="1"/>
  <c r="AE27" i="89"/>
  <c r="P11" i="89" s="1"/>
  <c r="AC27" i="89"/>
  <c r="AB27" i="89"/>
  <c r="L11" i="89" s="1"/>
  <c r="N11" i="89" s="1"/>
  <c r="AQ26" i="89"/>
  <c r="AD26" i="89"/>
  <c r="AQ25" i="89"/>
  <c r="AD25" i="89"/>
  <c r="AQ24" i="89"/>
  <c r="AD24" i="89"/>
  <c r="AQ23" i="89"/>
  <c r="AD23" i="89"/>
  <c r="AQ22" i="89"/>
  <c r="AD22" i="89"/>
  <c r="AD21" i="89"/>
  <c r="AQ20" i="89"/>
  <c r="AD20" i="89"/>
  <c r="AQ19" i="89"/>
  <c r="AD19" i="89"/>
  <c r="AQ18" i="89"/>
  <c r="AD18" i="89"/>
  <c r="AQ17" i="89"/>
  <c r="AD17" i="89"/>
  <c r="AQ16" i="89"/>
  <c r="AD16" i="89"/>
  <c r="AQ15" i="89"/>
  <c r="AD15" i="89"/>
  <c r="B14" i="89"/>
  <c r="AL12" i="89"/>
  <c r="AK12" i="89"/>
  <c r="AJ12" i="89"/>
  <c r="AG12" i="89"/>
  <c r="AF12" i="89"/>
  <c r="AE12" i="89"/>
  <c r="M12" i="89"/>
  <c r="I12" i="89"/>
  <c r="H12" i="89"/>
  <c r="G12" i="89"/>
  <c r="AD11" i="89"/>
  <c r="AH11" i="89" s="1"/>
  <c r="J11" i="89"/>
  <c r="K11" i="89" s="1"/>
  <c r="AD10" i="89"/>
  <c r="AH10" i="89" s="1"/>
  <c r="P10" i="89"/>
  <c r="J10" i="89"/>
  <c r="K10" i="89" s="1"/>
  <c r="AD9" i="89"/>
  <c r="AM9" i="89" s="1"/>
  <c r="J9" i="89"/>
  <c r="K9" i="89" s="1"/>
  <c r="AD8" i="89"/>
  <c r="AM8" i="89" s="1"/>
  <c r="J7" i="89"/>
  <c r="K7" i="89" s="1"/>
  <c r="AD6" i="89"/>
  <c r="AM6" i="89" s="1"/>
  <c r="J8" i="89"/>
  <c r="K8" i="89" s="1"/>
  <c r="AD7" i="89"/>
  <c r="AH7" i="89" s="1"/>
  <c r="L5" i="89"/>
  <c r="N5" i="89" s="1"/>
  <c r="J5" i="89"/>
  <c r="K5" i="89" s="1"/>
  <c r="AD5" i="89"/>
  <c r="AM5" i="89" s="1"/>
  <c r="P6" i="89"/>
  <c r="J6" i="89"/>
  <c r="K6" i="89" s="1"/>
  <c r="AD4" i="89"/>
  <c r="AM4" i="89" s="1"/>
  <c r="J4" i="89"/>
  <c r="K4" i="89" s="1"/>
  <c r="AD3" i="89"/>
  <c r="AM3" i="89" s="1"/>
  <c r="L107" i="88"/>
  <c r="L106" i="88"/>
  <c r="L105" i="88"/>
  <c r="L104" i="88"/>
  <c r="L103" i="88"/>
  <c r="L102" i="88"/>
  <c r="L101" i="88"/>
  <c r="L100" i="88"/>
  <c r="L99" i="88"/>
  <c r="L98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105" i="87"/>
  <c r="L104" i="87"/>
  <c r="L103" i="87"/>
  <c r="C74" i="88"/>
  <c r="G73" i="88"/>
  <c r="AR66" i="88"/>
  <c r="P8" i="88" s="1"/>
  <c r="AP66" i="88"/>
  <c r="O8" i="88" s="1"/>
  <c r="AO66" i="88"/>
  <c r="L8" i="88" s="1"/>
  <c r="N8" i="88" s="1"/>
  <c r="AE66" i="88"/>
  <c r="P10" i="88" s="1"/>
  <c r="AC66" i="88"/>
  <c r="O10" i="88" s="1"/>
  <c r="AB66" i="88"/>
  <c r="AQ65" i="88"/>
  <c r="AD65" i="88"/>
  <c r="AQ64" i="88"/>
  <c r="AD64" i="88"/>
  <c r="AQ63" i="88"/>
  <c r="AD63" i="88"/>
  <c r="AQ62" i="88"/>
  <c r="AD62" i="88"/>
  <c r="AQ61" i="88"/>
  <c r="AD61" i="88"/>
  <c r="AQ60" i="88"/>
  <c r="AD60" i="88"/>
  <c r="G60" i="88"/>
  <c r="AQ59" i="88"/>
  <c r="AD59" i="88"/>
  <c r="L59" i="88"/>
  <c r="O59" i="88" s="1"/>
  <c r="G59" i="88"/>
  <c r="AQ58" i="88"/>
  <c r="AD58" i="88"/>
  <c r="AQ57" i="88"/>
  <c r="AD57" i="88"/>
  <c r="AQ56" i="88"/>
  <c r="AD56" i="88"/>
  <c r="AQ55" i="88"/>
  <c r="AD55" i="88"/>
  <c r="AQ54" i="88"/>
  <c r="AD54" i="88"/>
  <c r="AR53" i="88"/>
  <c r="P6" i="88" s="1"/>
  <c r="AP53" i="88"/>
  <c r="O6" i="88" s="1"/>
  <c r="AO53" i="88"/>
  <c r="L6" i="88" s="1"/>
  <c r="N6" i="88" s="1"/>
  <c r="AE53" i="88"/>
  <c r="P7" i="88" s="1"/>
  <c r="AC53" i="88"/>
  <c r="O7" i="88" s="1"/>
  <c r="AB53" i="88"/>
  <c r="L7" i="88" s="1"/>
  <c r="N7" i="88" s="1"/>
  <c r="AQ52" i="88"/>
  <c r="AD52" i="88"/>
  <c r="AQ51" i="88"/>
  <c r="AD51" i="88"/>
  <c r="AQ50" i="88"/>
  <c r="AD50" i="88"/>
  <c r="AQ49" i="88"/>
  <c r="AD49" i="88"/>
  <c r="AQ48" i="88"/>
  <c r="AD48" i="88"/>
  <c r="AQ47" i="88"/>
  <c r="AD47" i="88"/>
  <c r="AQ46" i="88"/>
  <c r="AD46" i="88"/>
  <c r="AQ45" i="88"/>
  <c r="AD45" i="88"/>
  <c r="AQ44" i="88"/>
  <c r="AD44" i="88"/>
  <c r="AQ43" i="88"/>
  <c r="AD43" i="88"/>
  <c r="AQ42" i="88"/>
  <c r="AD42" i="88"/>
  <c r="AQ41" i="88"/>
  <c r="AD41" i="88"/>
  <c r="AR40" i="88"/>
  <c r="AP40" i="88"/>
  <c r="O5" i="88" s="1"/>
  <c r="AO40" i="88"/>
  <c r="L5" i="88" s="1"/>
  <c r="N5" i="88" s="1"/>
  <c r="AE40" i="88"/>
  <c r="P9" i="88" s="1"/>
  <c r="AC40" i="88"/>
  <c r="O9" i="88" s="1"/>
  <c r="AB40" i="88"/>
  <c r="AQ39" i="88"/>
  <c r="AD39" i="88"/>
  <c r="AQ38" i="88"/>
  <c r="AD38" i="88"/>
  <c r="AQ37" i="88"/>
  <c r="AD37" i="88"/>
  <c r="AQ36" i="88"/>
  <c r="AQ35" i="88"/>
  <c r="AD35" i="88"/>
  <c r="AQ34" i="88"/>
  <c r="AQ33" i="88"/>
  <c r="AD33" i="88"/>
  <c r="AQ32" i="88"/>
  <c r="AD32" i="88"/>
  <c r="AQ31" i="88"/>
  <c r="AD31" i="88"/>
  <c r="AQ30" i="88"/>
  <c r="AD30" i="88"/>
  <c r="AQ29" i="88"/>
  <c r="AD29" i="88"/>
  <c r="AQ28" i="88"/>
  <c r="AD28" i="88"/>
  <c r="AR27" i="88"/>
  <c r="P4" i="88" s="1"/>
  <c r="AP27" i="88"/>
  <c r="O4" i="88" s="1"/>
  <c r="AO27" i="88"/>
  <c r="L4" i="88" s="1"/>
  <c r="N4" i="88" s="1"/>
  <c r="AE27" i="88"/>
  <c r="P11" i="88" s="1"/>
  <c r="AC27" i="88"/>
  <c r="O11" i="88" s="1"/>
  <c r="AB27" i="88"/>
  <c r="AQ26" i="88"/>
  <c r="AD26" i="88"/>
  <c r="AQ25" i="88"/>
  <c r="AD25" i="88"/>
  <c r="AQ24" i="88"/>
  <c r="AD24" i="88"/>
  <c r="AQ23" i="88"/>
  <c r="AD23" i="88"/>
  <c r="AQ22" i="88"/>
  <c r="AD22" i="88"/>
  <c r="AD21" i="88"/>
  <c r="AQ20" i="88"/>
  <c r="AD20" i="88"/>
  <c r="AQ19" i="88"/>
  <c r="AD19" i="88"/>
  <c r="AQ18" i="88"/>
  <c r="AD18" i="88"/>
  <c r="AQ17" i="88"/>
  <c r="AD17" i="88"/>
  <c r="AQ16" i="88"/>
  <c r="AD16" i="88"/>
  <c r="AQ15" i="88"/>
  <c r="AD15" i="88"/>
  <c r="B14" i="88"/>
  <c r="AL12" i="88"/>
  <c r="AK12" i="88"/>
  <c r="AJ12" i="88"/>
  <c r="AG12" i="88"/>
  <c r="AF12" i="88"/>
  <c r="AE12" i="88"/>
  <c r="M12" i="88"/>
  <c r="I12" i="88"/>
  <c r="H12" i="88"/>
  <c r="G12" i="88"/>
  <c r="AD11" i="88"/>
  <c r="AH11" i="88" s="1"/>
  <c r="J11" i="88"/>
  <c r="K11" i="88" s="1"/>
  <c r="AD10" i="88"/>
  <c r="AM10" i="88" s="1"/>
  <c r="L10" i="88"/>
  <c r="N10" i="88" s="1"/>
  <c r="J10" i="88"/>
  <c r="K10" i="88" s="1"/>
  <c r="AD9" i="88"/>
  <c r="AH9" i="88" s="1"/>
  <c r="L9" i="88"/>
  <c r="N9" i="88" s="1"/>
  <c r="J9" i="88"/>
  <c r="K9" i="88" s="1"/>
  <c r="AD8" i="88"/>
  <c r="AM8" i="88" s="1"/>
  <c r="J8" i="88"/>
  <c r="K8" i="88" s="1"/>
  <c r="AD7" i="88"/>
  <c r="AM7" i="88" s="1"/>
  <c r="J6" i="88"/>
  <c r="K6" i="88" s="1"/>
  <c r="AD6" i="88"/>
  <c r="AH6" i="88" s="1"/>
  <c r="J7" i="88"/>
  <c r="K7" i="88" s="1"/>
  <c r="AD5" i="88"/>
  <c r="AH5" i="88" s="1"/>
  <c r="P5" i="88"/>
  <c r="J5" i="88"/>
  <c r="K5" i="88" s="1"/>
  <c r="AD4" i="88"/>
  <c r="AH4" i="88" s="1"/>
  <c r="J4" i="88"/>
  <c r="K4" i="88" s="1"/>
  <c r="AD3" i="88"/>
  <c r="AH3" i="88" s="1"/>
  <c r="C74" i="87"/>
  <c r="G73" i="87"/>
  <c r="AQ66" i="87"/>
  <c r="O8" i="87" s="1"/>
  <c r="AO66" i="87"/>
  <c r="N8" i="87" s="1"/>
  <c r="AN66" i="87"/>
  <c r="L8" i="87" s="1"/>
  <c r="AD66" i="87"/>
  <c r="O10" i="87" s="1"/>
  <c r="AB66" i="87"/>
  <c r="N10" i="87" s="1"/>
  <c r="AA66" i="87"/>
  <c r="L10" i="87" s="1"/>
  <c r="AP65" i="87"/>
  <c r="AC65" i="87"/>
  <c r="AP64" i="87"/>
  <c r="AC64" i="87"/>
  <c r="AP63" i="87"/>
  <c r="AC63" i="87"/>
  <c r="AP62" i="87"/>
  <c r="AC62" i="87"/>
  <c r="AP61" i="87"/>
  <c r="AC61" i="87"/>
  <c r="AP60" i="87"/>
  <c r="AC60" i="87"/>
  <c r="AP59" i="87"/>
  <c r="AC59" i="87"/>
  <c r="G60" i="87"/>
  <c r="AP58" i="87"/>
  <c r="AC58" i="87"/>
  <c r="L59" i="87"/>
  <c r="O59" i="87" s="1"/>
  <c r="G59" i="87"/>
  <c r="AP57" i="87"/>
  <c r="AC57" i="87"/>
  <c r="AP56" i="87"/>
  <c r="AC56" i="87"/>
  <c r="AP55" i="87"/>
  <c r="AC55" i="87"/>
  <c r="AP54" i="87"/>
  <c r="AC54" i="87"/>
  <c r="AQ53" i="87"/>
  <c r="O7" i="87" s="1"/>
  <c r="AO53" i="87"/>
  <c r="N7" i="87" s="1"/>
  <c r="AN53" i="87"/>
  <c r="L7" i="87" s="1"/>
  <c r="AD53" i="87"/>
  <c r="O6" i="87" s="1"/>
  <c r="AB53" i="87"/>
  <c r="N6" i="87" s="1"/>
  <c r="AA53" i="87"/>
  <c r="L6" i="87" s="1"/>
  <c r="AP52" i="87"/>
  <c r="AC52" i="87"/>
  <c r="AP51" i="87"/>
  <c r="AC51" i="87"/>
  <c r="AP50" i="87"/>
  <c r="AC50" i="87"/>
  <c r="AP49" i="87"/>
  <c r="AC49" i="87"/>
  <c r="AP48" i="87"/>
  <c r="AC48" i="87"/>
  <c r="AP47" i="87"/>
  <c r="AC47" i="87"/>
  <c r="AP46" i="87"/>
  <c r="AC46" i="87"/>
  <c r="AP45" i="87"/>
  <c r="AC45" i="87"/>
  <c r="AP44" i="87"/>
  <c r="AC44" i="87"/>
  <c r="AP43" i="87"/>
  <c r="AC43" i="87"/>
  <c r="AP42" i="87"/>
  <c r="AC42" i="87"/>
  <c r="AP41" i="87"/>
  <c r="AC41" i="87"/>
  <c r="AQ40" i="87"/>
  <c r="O5" i="87" s="1"/>
  <c r="AO40" i="87"/>
  <c r="N5" i="87" s="1"/>
  <c r="AN40" i="87"/>
  <c r="AD40" i="87"/>
  <c r="O9" i="87" s="1"/>
  <c r="AB40" i="87"/>
  <c r="N9" i="87" s="1"/>
  <c r="AA40" i="87"/>
  <c r="L9" i="87" s="1"/>
  <c r="AP39" i="87"/>
  <c r="AC39" i="87"/>
  <c r="AP38" i="87"/>
  <c r="AC38" i="87"/>
  <c r="AP37" i="87"/>
  <c r="AC37" i="87"/>
  <c r="AP36" i="87"/>
  <c r="AP35" i="87"/>
  <c r="AC35" i="87"/>
  <c r="AP34" i="87"/>
  <c r="AP33" i="87"/>
  <c r="AC33" i="87"/>
  <c r="AP32" i="87"/>
  <c r="AC32" i="87"/>
  <c r="AP31" i="87"/>
  <c r="AC31" i="87"/>
  <c r="AP30" i="87"/>
  <c r="AC30" i="87"/>
  <c r="AP29" i="87"/>
  <c r="AC29" i="87"/>
  <c r="AP28" i="87"/>
  <c r="AC28" i="87"/>
  <c r="AQ27" i="87"/>
  <c r="O4" i="87" s="1"/>
  <c r="AO27" i="87"/>
  <c r="N4" i="87" s="1"/>
  <c r="AN27" i="87"/>
  <c r="L4" i="87" s="1"/>
  <c r="AD27" i="87"/>
  <c r="O11" i="87" s="1"/>
  <c r="AB27" i="87"/>
  <c r="N11" i="87" s="1"/>
  <c r="AA27" i="87"/>
  <c r="L11" i="87" s="1"/>
  <c r="AP26" i="87"/>
  <c r="AC26" i="87"/>
  <c r="AP25" i="87"/>
  <c r="AC25" i="87"/>
  <c r="AP24" i="87"/>
  <c r="AC24" i="87"/>
  <c r="AP23" i="87"/>
  <c r="AC23" i="87"/>
  <c r="AP22" i="87"/>
  <c r="AC22" i="87"/>
  <c r="AC21" i="87"/>
  <c r="AP20" i="87"/>
  <c r="AC20" i="87"/>
  <c r="AP19" i="87"/>
  <c r="AC19" i="87"/>
  <c r="AP18" i="87"/>
  <c r="AC18" i="87"/>
  <c r="AP17" i="87"/>
  <c r="AC17" i="87"/>
  <c r="AP16" i="87"/>
  <c r="AC16" i="87"/>
  <c r="AP15" i="87"/>
  <c r="AC15" i="87"/>
  <c r="B14" i="87"/>
  <c r="AK12" i="87"/>
  <c r="AJ12" i="87"/>
  <c r="AI12" i="87"/>
  <c r="AF12" i="87"/>
  <c r="AE12" i="87"/>
  <c r="AD12" i="87"/>
  <c r="M12" i="87"/>
  <c r="I12" i="87"/>
  <c r="H12" i="87"/>
  <c r="G12" i="87"/>
  <c r="AC11" i="87"/>
  <c r="AL11" i="87" s="1"/>
  <c r="J11" i="87"/>
  <c r="K11" i="87" s="1"/>
  <c r="AC10" i="87"/>
  <c r="AG10" i="87" s="1"/>
  <c r="J10" i="87"/>
  <c r="K10" i="87" s="1"/>
  <c r="AC9" i="87"/>
  <c r="J9" i="87"/>
  <c r="K9" i="87" s="1"/>
  <c r="AC8" i="87"/>
  <c r="AL8" i="87" s="1"/>
  <c r="J8" i="87"/>
  <c r="K8" i="87" s="1"/>
  <c r="AC6" i="87"/>
  <c r="AG6" i="87" s="1"/>
  <c r="J6" i="87"/>
  <c r="K6" i="87" s="1"/>
  <c r="AC7" i="87"/>
  <c r="AG7" i="87" s="1"/>
  <c r="J7" i="87"/>
  <c r="K7" i="87" s="1"/>
  <c r="AC5" i="87"/>
  <c r="AL5" i="87" s="1"/>
  <c r="L5" i="87"/>
  <c r="J5" i="87"/>
  <c r="K5" i="87" s="1"/>
  <c r="AC4" i="87"/>
  <c r="AL4" i="87" s="1"/>
  <c r="J4" i="87"/>
  <c r="K4" i="87" s="1"/>
  <c r="AC3" i="87"/>
  <c r="AL3" i="87" s="1"/>
  <c r="L106" i="86"/>
  <c r="L105" i="86"/>
  <c r="L104" i="86"/>
  <c r="L103" i="86"/>
  <c r="L102" i="86"/>
  <c r="L101" i="86"/>
  <c r="L100" i="86"/>
  <c r="L99" i="86"/>
  <c r="L98" i="86"/>
  <c r="L97" i="86"/>
  <c r="L96" i="86"/>
  <c r="L95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G58" i="86"/>
  <c r="C74" i="86"/>
  <c r="G73" i="86"/>
  <c r="AQ66" i="86"/>
  <c r="O8" i="86" s="1"/>
  <c r="AO66" i="86"/>
  <c r="N8" i="86" s="1"/>
  <c r="AN66" i="86"/>
  <c r="L8" i="86" s="1"/>
  <c r="AD66" i="86"/>
  <c r="O10" i="86" s="1"/>
  <c r="AB66" i="86"/>
  <c r="N10" i="86" s="1"/>
  <c r="AA66" i="86"/>
  <c r="L10" i="86" s="1"/>
  <c r="AP65" i="86"/>
  <c r="AC65" i="86"/>
  <c r="AP64" i="86"/>
  <c r="AC64" i="86"/>
  <c r="AP63" i="86"/>
  <c r="AC63" i="86"/>
  <c r="AP62" i="86"/>
  <c r="AC62" i="86"/>
  <c r="AP61" i="86"/>
  <c r="AC61" i="86"/>
  <c r="AP60" i="86"/>
  <c r="AC60" i="86"/>
  <c r="AP59" i="86"/>
  <c r="AC59" i="86"/>
  <c r="AP58" i="86"/>
  <c r="AC58" i="86"/>
  <c r="G59" i="86"/>
  <c r="AP57" i="86"/>
  <c r="AC57" i="86"/>
  <c r="L58" i="86"/>
  <c r="O58" i="86" s="1"/>
  <c r="AP56" i="86"/>
  <c r="AC56" i="86"/>
  <c r="AP55" i="86"/>
  <c r="AC55" i="86"/>
  <c r="AP54" i="86"/>
  <c r="AC54" i="86"/>
  <c r="AQ53" i="86"/>
  <c r="O6" i="86" s="1"/>
  <c r="AO53" i="86"/>
  <c r="N6" i="86" s="1"/>
  <c r="AN53" i="86"/>
  <c r="L6" i="86" s="1"/>
  <c r="AD53" i="86"/>
  <c r="O7" i="86" s="1"/>
  <c r="AB53" i="86"/>
  <c r="N7" i="86" s="1"/>
  <c r="AA53" i="86"/>
  <c r="L7" i="86" s="1"/>
  <c r="AP52" i="86"/>
  <c r="AC52" i="86"/>
  <c r="AP51" i="86"/>
  <c r="AC51" i="86"/>
  <c r="AP50" i="86"/>
  <c r="AC50" i="86"/>
  <c r="AP49" i="86"/>
  <c r="AC49" i="86"/>
  <c r="AP48" i="86"/>
  <c r="AC48" i="86"/>
  <c r="AP47" i="86"/>
  <c r="AC47" i="86"/>
  <c r="AP46" i="86"/>
  <c r="AC46" i="86"/>
  <c r="AP45" i="86"/>
  <c r="AC45" i="86"/>
  <c r="AP44" i="86"/>
  <c r="AC44" i="86"/>
  <c r="AP43" i="86"/>
  <c r="AC43" i="86"/>
  <c r="AP42" i="86"/>
  <c r="AC42" i="86"/>
  <c r="AP41" i="86"/>
  <c r="AC41" i="86"/>
  <c r="AQ40" i="86"/>
  <c r="AO40" i="86"/>
  <c r="N5" i="86" s="1"/>
  <c r="AN40" i="86"/>
  <c r="L5" i="86" s="1"/>
  <c r="AD40" i="86"/>
  <c r="O9" i="86" s="1"/>
  <c r="AB40" i="86"/>
  <c r="N9" i="86" s="1"/>
  <c r="AA40" i="86"/>
  <c r="L9" i="86" s="1"/>
  <c r="AP39" i="86"/>
  <c r="AC39" i="86"/>
  <c r="AP38" i="86"/>
  <c r="AC38" i="86"/>
  <c r="AP37" i="86"/>
  <c r="AC37" i="86"/>
  <c r="AP36" i="86"/>
  <c r="AP35" i="86"/>
  <c r="AC35" i="86"/>
  <c r="AP34" i="86"/>
  <c r="AP33" i="86"/>
  <c r="AC33" i="86"/>
  <c r="AP32" i="86"/>
  <c r="AC32" i="86"/>
  <c r="AP31" i="86"/>
  <c r="AC31" i="86"/>
  <c r="AP30" i="86"/>
  <c r="AC30" i="86"/>
  <c r="AP29" i="86"/>
  <c r="AC29" i="86"/>
  <c r="AP28" i="86"/>
  <c r="AC28" i="86"/>
  <c r="AQ27" i="86"/>
  <c r="O4" i="86" s="1"/>
  <c r="AO27" i="86"/>
  <c r="N4" i="86" s="1"/>
  <c r="AN27" i="86"/>
  <c r="L4" i="86" s="1"/>
  <c r="AD27" i="86"/>
  <c r="O11" i="86" s="1"/>
  <c r="AB27" i="86"/>
  <c r="AA27" i="86"/>
  <c r="AP26" i="86"/>
  <c r="AC26" i="86"/>
  <c r="AP25" i="86"/>
  <c r="AC25" i="86"/>
  <c r="AP24" i="86"/>
  <c r="AC24" i="86"/>
  <c r="AP23" i="86"/>
  <c r="AC23" i="86"/>
  <c r="AP22" i="86"/>
  <c r="AC22" i="86"/>
  <c r="AC21" i="86"/>
  <c r="AP20" i="86"/>
  <c r="AC20" i="86"/>
  <c r="AP19" i="86"/>
  <c r="AC19" i="86"/>
  <c r="AP18" i="86"/>
  <c r="AC18" i="86"/>
  <c r="AP17" i="86"/>
  <c r="AC17" i="86"/>
  <c r="AP16" i="86"/>
  <c r="AC16" i="86"/>
  <c r="AP15" i="86"/>
  <c r="AC15" i="86"/>
  <c r="B14" i="86"/>
  <c r="AK12" i="86"/>
  <c r="AJ12" i="86"/>
  <c r="AI12" i="86"/>
  <c r="AF12" i="86"/>
  <c r="AE12" i="86"/>
  <c r="AD12" i="86"/>
  <c r="M12" i="86"/>
  <c r="I12" i="86"/>
  <c r="H12" i="86"/>
  <c r="G12" i="86"/>
  <c r="AC11" i="86"/>
  <c r="AL11" i="86" s="1"/>
  <c r="J11" i="86"/>
  <c r="K11" i="86" s="1"/>
  <c r="AC10" i="86"/>
  <c r="AG10" i="86" s="1"/>
  <c r="J9" i="86"/>
  <c r="K9" i="86" s="1"/>
  <c r="AC9" i="86"/>
  <c r="AG9" i="86" s="1"/>
  <c r="J10" i="86"/>
  <c r="K10" i="86" s="1"/>
  <c r="AC8" i="86"/>
  <c r="AG8" i="86" s="1"/>
  <c r="J6" i="86"/>
  <c r="K6" i="86" s="1"/>
  <c r="AC6" i="86"/>
  <c r="AL6" i="86" s="1"/>
  <c r="J8" i="86"/>
  <c r="K8" i="86" s="1"/>
  <c r="AC7" i="86"/>
  <c r="J7" i="86"/>
  <c r="K7" i="86" s="1"/>
  <c r="AC5" i="86"/>
  <c r="AL5" i="86" s="1"/>
  <c r="O5" i="86"/>
  <c r="J5" i="86"/>
  <c r="K5" i="86" s="1"/>
  <c r="AC4" i="86"/>
  <c r="AL4" i="86" s="1"/>
  <c r="J4" i="86"/>
  <c r="K4" i="86" s="1"/>
  <c r="AC3" i="86"/>
  <c r="AL3" i="86" s="1"/>
  <c r="L107" i="85"/>
  <c r="L106" i="85"/>
  <c r="L105" i="85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12" i="91" l="1"/>
  <c r="AQ67" i="91"/>
  <c r="AQ67" i="90"/>
  <c r="L12" i="90"/>
  <c r="AD40" i="89"/>
  <c r="AQ66" i="89"/>
  <c r="AQ27" i="89"/>
  <c r="AQ53" i="89"/>
  <c r="AD66" i="89"/>
  <c r="AD27" i="89"/>
  <c r="AO67" i="89"/>
  <c r="AQ40" i="89"/>
  <c r="AM10" i="89"/>
  <c r="AH9" i="89"/>
  <c r="AM11" i="89"/>
  <c r="AH6" i="89"/>
  <c r="AM7" i="89"/>
  <c r="AH3" i="89"/>
  <c r="AD53" i="89"/>
  <c r="AP67" i="89"/>
  <c r="L12" i="89"/>
  <c r="P12" i="89"/>
  <c r="N4" i="89"/>
  <c r="AH8" i="89"/>
  <c r="O11" i="89"/>
  <c r="O12" i="89" s="1"/>
  <c r="AR67" i="89"/>
  <c r="AH4" i="89"/>
  <c r="AD12" i="89"/>
  <c r="AM12" i="89" s="1"/>
  <c r="AH5" i="89"/>
  <c r="AM11" i="88"/>
  <c r="AM3" i="88"/>
  <c r="AM6" i="88"/>
  <c r="AD40" i="88"/>
  <c r="P12" i="88"/>
  <c r="AM5" i="88"/>
  <c r="AH10" i="88"/>
  <c r="AO67" i="88"/>
  <c r="AD27" i="88"/>
  <c r="AQ40" i="88"/>
  <c r="AQ66" i="88"/>
  <c r="AM4" i="88"/>
  <c r="L11" i="88"/>
  <c r="AQ27" i="88"/>
  <c r="AR67" i="88"/>
  <c r="AD66" i="88"/>
  <c r="AH8" i="88"/>
  <c r="AQ53" i="88"/>
  <c r="AD53" i="88"/>
  <c r="AH7" i="88"/>
  <c r="AM9" i="88"/>
  <c r="AD12" i="88"/>
  <c r="AM12" i="88" s="1"/>
  <c r="O12" i="88"/>
  <c r="AP67" i="88"/>
  <c r="AG11" i="87"/>
  <c r="AG5" i="87"/>
  <c r="AG3" i="87"/>
  <c r="AG8" i="87"/>
  <c r="AP40" i="87"/>
  <c r="AP27" i="87"/>
  <c r="AC27" i="87"/>
  <c r="AC66" i="87"/>
  <c r="AP66" i="87"/>
  <c r="AC53" i="87"/>
  <c r="AN67" i="87"/>
  <c r="AC40" i="87"/>
  <c r="AP53" i="87"/>
  <c r="L12" i="87"/>
  <c r="AG4" i="87"/>
  <c r="AL10" i="87"/>
  <c r="AL7" i="87"/>
  <c r="AL6" i="87"/>
  <c r="AC12" i="87"/>
  <c r="AL12" i="87" s="1"/>
  <c r="AG9" i="87"/>
  <c r="AL9" i="87"/>
  <c r="N12" i="87"/>
  <c r="O12" i="87"/>
  <c r="AO67" i="87"/>
  <c r="AQ67" i="87"/>
  <c r="AG5" i="86"/>
  <c r="AL8" i="86"/>
  <c r="AC53" i="86"/>
  <c r="AP53" i="86"/>
  <c r="AP40" i="86"/>
  <c r="AC40" i="86"/>
  <c r="AC66" i="86"/>
  <c r="AN67" i="86"/>
  <c r="AP27" i="86"/>
  <c r="AP66" i="86"/>
  <c r="AC27" i="86"/>
  <c r="L11" i="86"/>
  <c r="L12" i="86" s="1"/>
  <c r="AO67" i="86"/>
  <c r="AL10" i="86"/>
  <c r="AL9" i="86"/>
  <c r="AG6" i="86"/>
  <c r="AC12" i="86"/>
  <c r="AL12" i="86" s="1"/>
  <c r="AG7" i="86"/>
  <c r="AL7" i="86"/>
  <c r="AG11" i="86"/>
  <c r="AG4" i="86"/>
  <c r="AG3" i="86"/>
  <c r="O12" i="86"/>
  <c r="N11" i="86"/>
  <c r="N12" i="86" s="1"/>
  <c r="AQ67" i="86"/>
  <c r="C74" i="85"/>
  <c r="G73" i="85"/>
  <c r="AQ66" i="85"/>
  <c r="O7" i="85" s="1"/>
  <c r="AO66" i="85"/>
  <c r="N7" i="85" s="1"/>
  <c r="AN66" i="85"/>
  <c r="AD66" i="85"/>
  <c r="O9" i="85" s="1"/>
  <c r="AB66" i="85"/>
  <c r="N9" i="85" s="1"/>
  <c r="AA66" i="85"/>
  <c r="L9" i="85" s="1"/>
  <c r="AP65" i="85"/>
  <c r="AC65" i="85"/>
  <c r="AP64" i="85"/>
  <c r="AC64" i="85"/>
  <c r="AP63" i="85"/>
  <c r="AC63" i="85"/>
  <c r="AP62" i="85"/>
  <c r="AC62" i="85"/>
  <c r="AP61" i="85"/>
  <c r="AC61" i="85"/>
  <c r="AP60" i="85"/>
  <c r="AC60" i="85"/>
  <c r="G58" i="85"/>
  <c r="AP59" i="85"/>
  <c r="AC59" i="85"/>
  <c r="L57" i="85"/>
  <c r="O57" i="85" s="1"/>
  <c r="G57" i="85"/>
  <c r="AP58" i="85"/>
  <c r="AC58" i="85"/>
  <c r="AP57" i="85"/>
  <c r="AC57" i="85"/>
  <c r="AP56" i="85"/>
  <c r="AC56" i="85"/>
  <c r="AP55" i="85"/>
  <c r="AC55" i="85"/>
  <c r="AP54" i="85"/>
  <c r="AC54" i="85"/>
  <c r="AQ53" i="85"/>
  <c r="O8" i="85" s="1"/>
  <c r="AO53" i="85"/>
  <c r="N8" i="85" s="1"/>
  <c r="AN53" i="85"/>
  <c r="L8" i="85" s="1"/>
  <c r="AD53" i="85"/>
  <c r="O6" i="85" s="1"/>
  <c r="AB53" i="85"/>
  <c r="N6" i="85" s="1"/>
  <c r="AA53" i="85"/>
  <c r="L6" i="85" s="1"/>
  <c r="AP52" i="85"/>
  <c r="AC52" i="85"/>
  <c r="AP51" i="85"/>
  <c r="AC51" i="85"/>
  <c r="AP50" i="85"/>
  <c r="AC50" i="85"/>
  <c r="AP49" i="85"/>
  <c r="AC49" i="85"/>
  <c r="AP48" i="85"/>
  <c r="AC48" i="85"/>
  <c r="AP47" i="85"/>
  <c r="AC47" i="85"/>
  <c r="AP46" i="85"/>
  <c r="AC46" i="85"/>
  <c r="AP45" i="85"/>
  <c r="AC45" i="85"/>
  <c r="AP44" i="85"/>
  <c r="AC44" i="85"/>
  <c r="AP43" i="85"/>
  <c r="AC43" i="85"/>
  <c r="AP42" i="85"/>
  <c r="AC42" i="85"/>
  <c r="AP41" i="85"/>
  <c r="AC41" i="85"/>
  <c r="AQ40" i="85"/>
  <c r="O5" i="85" s="1"/>
  <c r="AO40" i="85"/>
  <c r="N5" i="85" s="1"/>
  <c r="AN40" i="85"/>
  <c r="L5" i="85" s="1"/>
  <c r="AD40" i="85"/>
  <c r="O10" i="85" s="1"/>
  <c r="AB40" i="85"/>
  <c r="N10" i="85" s="1"/>
  <c r="AA40" i="85"/>
  <c r="L10" i="85" s="1"/>
  <c r="AP39" i="85"/>
  <c r="AC39" i="85"/>
  <c r="AP38" i="85"/>
  <c r="AC38" i="85"/>
  <c r="AP37" i="85"/>
  <c r="AC37" i="85"/>
  <c r="AP36" i="85"/>
  <c r="AP35" i="85"/>
  <c r="AC35" i="85"/>
  <c r="AP34" i="85"/>
  <c r="AP33" i="85"/>
  <c r="AC33" i="85"/>
  <c r="AP32" i="85"/>
  <c r="AC32" i="85"/>
  <c r="AP31" i="85"/>
  <c r="AC31" i="85"/>
  <c r="AP30" i="85"/>
  <c r="AC30" i="85"/>
  <c r="AP29" i="85"/>
  <c r="AC29" i="85"/>
  <c r="AP28" i="85"/>
  <c r="AC28" i="85"/>
  <c r="AQ27" i="85"/>
  <c r="O4" i="85" s="1"/>
  <c r="AO27" i="85"/>
  <c r="N4" i="85" s="1"/>
  <c r="AN27" i="85"/>
  <c r="L4" i="85" s="1"/>
  <c r="AD27" i="85"/>
  <c r="AB27" i="85"/>
  <c r="AA27" i="85"/>
  <c r="L11" i="85" s="1"/>
  <c r="AP26" i="85"/>
  <c r="AC26" i="85"/>
  <c r="AP25" i="85"/>
  <c r="AC25" i="85"/>
  <c r="AP24" i="85"/>
  <c r="AC24" i="85"/>
  <c r="AP23" i="85"/>
  <c r="AC23" i="85"/>
  <c r="AP22" i="85"/>
  <c r="AC22" i="85"/>
  <c r="AC21" i="85"/>
  <c r="AP20" i="85"/>
  <c r="AC20" i="85"/>
  <c r="AP19" i="85"/>
  <c r="AC19" i="85"/>
  <c r="AP18" i="85"/>
  <c r="AC18" i="85"/>
  <c r="AP17" i="85"/>
  <c r="AC17" i="85"/>
  <c r="AP16" i="85"/>
  <c r="AC16" i="85"/>
  <c r="AP15" i="85"/>
  <c r="AC15" i="85"/>
  <c r="B14" i="85"/>
  <c r="AK12" i="85"/>
  <c r="AJ12" i="85"/>
  <c r="AI12" i="85"/>
  <c r="AF12" i="85"/>
  <c r="AE12" i="85"/>
  <c r="AD12" i="85"/>
  <c r="M12" i="85"/>
  <c r="I12" i="85"/>
  <c r="H12" i="85"/>
  <c r="G12" i="85"/>
  <c r="AC11" i="85"/>
  <c r="AG11" i="85" s="1"/>
  <c r="J11" i="85"/>
  <c r="K11" i="85" s="1"/>
  <c r="AC10" i="85"/>
  <c r="AG10" i="85" s="1"/>
  <c r="J10" i="85"/>
  <c r="K10" i="85" s="1"/>
  <c r="AC9" i="85"/>
  <c r="AG9" i="85" s="1"/>
  <c r="J9" i="85"/>
  <c r="K9" i="85" s="1"/>
  <c r="AC8" i="85"/>
  <c r="AG8" i="85" s="1"/>
  <c r="J8" i="85"/>
  <c r="K8" i="85" s="1"/>
  <c r="AC6" i="85"/>
  <c r="AG6" i="85" s="1"/>
  <c r="J6" i="85"/>
  <c r="K6" i="85" s="1"/>
  <c r="AC7" i="85"/>
  <c r="AG7" i="85" s="1"/>
  <c r="J5" i="85"/>
  <c r="K5" i="85" s="1"/>
  <c r="AC5" i="85"/>
  <c r="AG5" i="85" s="1"/>
  <c r="L7" i="85"/>
  <c r="J7" i="85"/>
  <c r="K7" i="85" s="1"/>
  <c r="AC4" i="85"/>
  <c r="AG4" i="85" s="1"/>
  <c r="J4" i="85"/>
  <c r="K4" i="85" s="1"/>
  <c r="AC3" i="85"/>
  <c r="AG3" i="85" s="1"/>
  <c r="L104" i="84"/>
  <c r="L103" i="84"/>
  <c r="L102" i="84"/>
  <c r="L101" i="84"/>
  <c r="L100" i="84"/>
  <c r="L99" i="84"/>
  <c r="L98" i="84"/>
  <c r="L97" i="84"/>
  <c r="L96" i="84"/>
  <c r="L95" i="84"/>
  <c r="L94" i="84"/>
  <c r="L93" i="84"/>
  <c r="L92" i="84"/>
  <c r="L91" i="84"/>
  <c r="L90" i="84"/>
  <c r="L89" i="84"/>
  <c r="L88" i="84"/>
  <c r="L87" i="84"/>
  <c r="L86" i="84"/>
  <c r="L85" i="84"/>
  <c r="L84" i="84"/>
  <c r="L83" i="84"/>
  <c r="L82" i="84"/>
  <c r="L81" i="84"/>
  <c r="L80" i="84"/>
  <c r="L79" i="84"/>
  <c r="G60" i="84"/>
  <c r="G59" i="84"/>
  <c r="L59" i="84"/>
  <c r="O59" i="84" s="1"/>
  <c r="C74" i="84"/>
  <c r="G73" i="84"/>
  <c r="AQ66" i="84"/>
  <c r="O5" i="84" s="1"/>
  <c r="AO66" i="84"/>
  <c r="N5" i="84" s="1"/>
  <c r="AN66" i="84"/>
  <c r="L5" i="84" s="1"/>
  <c r="AD66" i="84"/>
  <c r="O9" i="84" s="1"/>
  <c r="AB66" i="84"/>
  <c r="N9" i="84" s="1"/>
  <c r="AA66" i="84"/>
  <c r="L9" i="84" s="1"/>
  <c r="AP65" i="84"/>
  <c r="AC65" i="84"/>
  <c r="AP64" i="84"/>
  <c r="AC64" i="84"/>
  <c r="AP63" i="84"/>
  <c r="AC63" i="84"/>
  <c r="AP62" i="84"/>
  <c r="AC62" i="84"/>
  <c r="AP61" i="84"/>
  <c r="AC61" i="84"/>
  <c r="AP60" i="84"/>
  <c r="AC60" i="84"/>
  <c r="AP59" i="84"/>
  <c r="AC59" i="84"/>
  <c r="AP58" i="84"/>
  <c r="AC58" i="84"/>
  <c r="AP57" i="84"/>
  <c r="AC57" i="84"/>
  <c r="AP56" i="84"/>
  <c r="AC56" i="84"/>
  <c r="AP55" i="84"/>
  <c r="AC55" i="84"/>
  <c r="AP54" i="84"/>
  <c r="AC54" i="84"/>
  <c r="AQ53" i="84"/>
  <c r="O8" i="84" s="1"/>
  <c r="AO53" i="84"/>
  <c r="N8" i="84" s="1"/>
  <c r="AN53" i="84"/>
  <c r="L8" i="84" s="1"/>
  <c r="AD53" i="84"/>
  <c r="AB53" i="84"/>
  <c r="N7" i="84" s="1"/>
  <c r="AA53" i="84"/>
  <c r="L7" i="84" s="1"/>
  <c r="AP52" i="84"/>
  <c r="AC52" i="84"/>
  <c r="AP51" i="84"/>
  <c r="AC51" i="84"/>
  <c r="AP50" i="84"/>
  <c r="AC50" i="84"/>
  <c r="AP49" i="84"/>
  <c r="AC49" i="84"/>
  <c r="AP48" i="84"/>
  <c r="AC48" i="84"/>
  <c r="AP47" i="84"/>
  <c r="AC47" i="84"/>
  <c r="AP46" i="84"/>
  <c r="AC46" i="84"/>
  <c r="AP45" i="84"/>
  <c r="AC45" i="84"/>
  <c r="AP44" i="84"/>
  <c r="AC44" i="84"/>
  <c r="AP43" i="84"/>
  <c r="AC43" i="84"/>
  <c r="AP42" i="84"/>
  <c r="AC42" i="84"/>
  <c r="AP41" i="84"/>
  <c r="AC41" i="84"/>
  <c r="AQ40" i="84"/>
  <c r="O6" i="84" s="1"/>
  <c r="AO40" i="84"/>
  <c r="N6" i="84" s="1"/>
  <c r="AN40" i="84"/>
  <c r="L6" i="84" s="1"/>
  <c r="AD40" i="84"/>
  <c r="O10" i="84" s="1"/>
  <c r="AB40" i="84"/>
  <c r="N10" i="84" s="1"/>
  <c r="AA40" i="84"/>
  <c r="L10" i="84" s="1"/>
  <c r="AP39" i="84"/>
  <c r="AC39" i="84"/>
  <c r="AP38" i="84"/>
  <c r="AC38" i="84"/>
  <c r="AP37" i="84"/>
  <c r="AC37" i="84"/>
  <c r="AP36" i="84"/>
  <c r="AP35" i="84"/>
  <c r="AC35" i="84"/>
  <c r="AP34" i="84"/>
  <c r="AP33" i="84"/>
  <c r="AC33" i="84"/>
  <c r="AP32" i="84"/>
  <c r="AC32" i="84"/>
  <c r="AP31" i="84"/>
  <c r="AC31" i="84"/>
  <c r="AP30" i="84"/>
  <c r="AC30" i="84"/>
  <c r="AP29" i="84"/>
  <c r="AC29" i="84"/>
  <c r="AP28" i="84"/>
  <c r="AC28" i="84"/>
  <c r="AQ27" i="84"/>
  <c r="O4" i="84" s="1"/>
  <c r="AO27" i="84"/>
  <c r="N4" i="84" s="1"/>
  <c r="AN27" i="84"/>
  <c r="L4" i="84" s="1"/>
  <c r="AD27" i="84"/>
  <c r="AB27" i="84"/>
  <c r="AA27" i="84"/>
  <c r="L11" i="84" s="1"/>
  <c r="AP26" i="84"/>
  <c r="AC26" i="84"/>
  <c r="AP25" i="84"/>
  <c r="AC25" i="84"/>
  <c r="AP24" i="84"/>
  <c r="AC24" i="84"/>
  <c r="AP23" i="84"/>
  <c r="AC23" i="84"/>
  <c r="AP22" i="84"/>
  <c r="AC22" i="84"/>
  <c r="AP21" i="84"/>
  <c r="AC21" i="84"/>
  <c r="AP20" i="84"/>
  <c r="AC20" i="84"/>
  <c r="AP19" i="84"/>
  <c r="AC19" i="84"/>
  <c r="AP18" i="84"/>
  <c r="AC18" i="84"/>
  <c r="AP17" i="84"/>
  <c r="AC17" i="84"/>
  <c r="AP16" i="84"/>
  <c r="AC16" i="84"/>
  <c r="AP15" i="84"/>
  <c r="AC15" i="84"/>
  <c r="B14" i="84"/>
  <c r="AK12" i="84"/>
  <c r="AJ12" i="84"/>
  <c r="AI12" i="84"/>
  <c r="AF12" i="84"/>
  <c r="AE12" i="84"/>
  <c r="AD12" i="84"/>
  <c r="M12" i="84"/>
  <c r="I12" i="84"/>
  <c r="H12" i="84"/>
  <c r="G12" i="84"/>
  <c r="AC11" i="84"/>
  <c r="AG11" i="84" s="1"/>
  <c r="J11" i="84"/>
  <c r="K11" i="84" s="1"/>
  <c r="AC10" i="84"/>
  <c r="AG10" i="84" s="1"/>
  <c r="J10" i="84"/>
  <c r="K10" i="84" s="1"/>
  <c r="AC9" i="84"/>
  <c r="AG9" i="84" s="1"/>
  <c r="J9" i="84"/>
  <c r="K9" i="84" s="1"/>
  <c r="AC8" i="84"/>
  <c r="AG8" i="84" s="1"/>
  <c r="J8" i="84"/>
  <c r="K8" i="84" s="1"/>
  <c r="AC5" i="84"/>
  <c r="AG5" i="84" s="1"/>
  <c r="O7" i="84"/>
  <c r="J7" i="84"/>
  <c r="K7" i="84" s="1"/>
  <c r="AC7" i="84"/>
  <c r="AG7" i="84" s="1"/>
  <c r="J4" i="84"/>
  <c r="K4" i="84" s="1"/>
  <c r="AC6" i="84"/>
  <c r="AG6" i="84" s="1"/>
  <c r="J6" i="84"/>
  <c r="K6" i="84" s="1"/>
  <c r="AC4" i="84"/>
  <c r="AG4" i="84" s="1"/>
  <c r="J5" i="84"/>
  <c r="K5" i="84" s="1"/>
  <c r="AC3" i="84"/>
  <c r="AG3" i="84" s="1"/>
  <c r="L108" i="83"/>
  <c r="L107" i="83"/>
  <c r="L106" i="83"/>
  <c r="L105" i="83"/>
  <c r="L104" i="83"/>
  <c r="L103" i="83"/>
  <c r="L102" i="83"/>
  <c r="L101" i="83"/>
  <c r="L100" i="83"/>
  <c r="L99" i="83"/>
  <c r="L98" i="83"/>
  <c r="L97" i="83"/>
  <c r="L96" i="83"/>
  <c r="L95" i="83"/>
  <c r="L94" i="83"/>
  <c r="L93" i="83"/>
  <c r="L92" i="83"/>
  <c r="L91" i="83"/>
  <c r="L90" i="83"/>
  <c r="L89" i="83"/>
  <c r="L88" i="83"/>
  <c r="L87" i="83"/>
  <c r="L86" i="83"/>
  <c r="L85" i="83"/>
  <c r="L84" i="83"/>
  <c r="L83" i="83"/>
  <c r="L82" i="83"/>
  <c r="L81" i="83"/>
  <c r="L80" i="83"/>
  <c r="L79" i="83"/>
  <c r="G53" i="83"/>
  <c r="AQ67" i="89" l="1"/>
  <c r="L12" i="88"/>
  <c r="N11" i="88"/>
  <c r="AQ67" i="88"/>
  <c r="AP67" i="87"/>
  <c r="AP67" i="86"/>
  <c r="AP66" i="85"/>
  <c r="AC27" i="85"/>
  <c r="AC66" i="85"/>
  <c r="AC40" i="85"/>
  <c r="AC53" i="85"/>
  <c r="L12" i="85"/>
  <c r="AP40" i="85"/>
  <c r="AN67" i="85"/>
  <c r="AP53" i="85"/>
  <c r="AP27" i="85"/>
  <c r="AQ67" i="85"/>
  <c r="AO67" i="85"/>
  <c r="AL3" i="85"/>
  <c r="AL4" i="85"/>
  <c r="AL5" i="85"/>
  <c r="AL7" i="85"/>
  <c r="AL6" i="85"/>
  <c r="AL8" i="85"/>
  <c r="AL9" i="85"/>
  <c r="AL10" i="85"/>
  <c r="AL11" i="85"/>
  <c r="AC12" i="85"/>
  <c r="AL12" i="85" s="1"/>
  <c r="N11" i="85"/>
  <c r="N12" i="85" s="1"/>
  <c r="O11" i="85"/>
  <c r="O12" i="85" s="1"/>
  <c r="AL7" i="84"/>
  <c r="AL6" i="84"/>
  <c r="AL8" i="84"/>
  <c r="AP40" i="84"/>
  <c r="AP27" i="84"/>
  <c r="AP66" i="84"/>
  <c r="AP53" i="84"/>
  <c r="AC40" i="84"/>
  <c r="AC27" i="84"/>
  <c r="AC66" i="84"/>
  <c r="L12" i="84"/>
  <c r="AQ67" i="84"/>
  <c r="AN67" i="84"/>
  <c r="AC53" i="84"/>
  <c r="AO67" i="84"/>
  <c r="AL3" i="84"/>
  <c r="AL4" i="84"/>
  <c r="AL5" i="84"/>
  <c r="AL9" i="84"/>
  <c r="AL10" i="84"/>
  <c r="AL11" i="84"/>
  <c r="AC12" i="84"/>
  <c r="AL12" i="84" s="1"/>
  <c r="N11" i="84"/>
  <c r="N12" i="84" s="1"/>
  <c r="O11" i="84"/>
  <c r="O12" i="84" s="1"/>
  <c r="L52" i="83"/>
  <c r="O52" i="83" s="1"/>
  <c r="C74" i="83"/>
  <c r="G73" i="83"/>
  <c r="AQ66" i="83"/>
  <c r="O4" i="83" s="1"/>
  <c r="AO66" i="83"/>
  <c r="N4" i="83" s="1"/>
  <c r="AN66" i="83"/>
  <c r="L4" i="83" s="1"/>
  <c r="AD66" i="83"/>
  <c r="O9" i="83" s="1"/>
  <c r="AB66" i="83"/>
  <c r="N9" i="83" s="1"/>
  <c r="AA66" i="83"/>
  <c r="L9" i="83" s="1"/>
  <c r="AP65" i="83"/>
  <c r="AC65" i="83"/>
  <c r="AP64" i="83"/>
  <c r="AC64" i="83"/>
  <c r="AP63" i="83"/>
  <c r="AC63" i="83"/>
  <c r="AP62" i="83"/>
  <c r="AC62" i="83"/>
  <c r="AP61" i="83"/>
  <c r="AC61" i="83"/>
  <c r="AP60" i="83"/>
  <c r="AC60" i="83"/>
  <c r="AP59" i="83"/>
  <c r="AC59" i="83"/>
  <c r="AP58" i="83"/>
  <c r="AC58" i="83"/>
  <c r="AP57" i="83"/>
  <c r="AC57" i="83"/>
  <c r="AP56" i="83"/>
  <c r="AC56" i="83"/>
  <c r="AP55" i="83"/>
  <c r="AC55" i="83"/>
  <c r="G52" i="83"/>
  <c r="AP54" i="83"/>
  <c r="AC54" i="83"/>
  <c r="AQ53" i="83"/>
  <c r="O8" i="83" s="1"/>
  <c r="AO53" i="83"/>
  <c r="N8" i="83" s="1"/>
  <c r="AN53" i="83"/>
  <c r="L8" i="83" s="1"/>
  <c r="AD53" i="83"/>
  <c r="O7" i="83" s="1"/>
  <c r="AB53" i="83"/>
  <c r="N7" i="83" s="1"/>
  <c r="AA53" i="83"/>
  <c r="L7" i="83" s="1"/>
  <c r="AP52" i="83"/>
  <c r="AC52" i="83"/>
  <c r="AP51" i="83"/>
  <c r="AC51" i="83"/>
  <c r="AP50" i="83"/>
  <c r="AC50" i="83"/>
  <c r="AP49" i="83"/>
  <c r="AC49" i="83"/>
  <c r="AP48" i="83"/>
  <c r="AC48" i="83"/>
  <c r="AP47" i="83"/>
  <c r="AC47" i="83"/>
  <c r="AP46" i="83"/>
  <c r="AC46" i="83"/>
  <c r="AP45" i="83"/>
  <c r="AC45" i="83"/>
  <c r="AP44" i="83"/>
  <c r="AC44" i="83"/>
  <c r="AP43" i="83"/>
  <c r="AC43" i="83"/>
  <c r="AP42" i="83"/>
  <c r="AC42" i="83"/>
  <c r="AP41" i="83"/>
  <c r="AC41" i="83"/>
  <c r="AQ40" i="83"/>
  <c r="O5" i="83" s="1"/>
  <c r="AO40" i="83"/>
  <c r="N5" i="83" s="1"/>
  <c r="AN40" i="83"/>
  <c r="L5" i="83" s="1"/>
  <c r="AD40" i="83"/>
  <c r="O10" i="83" s="1"/>
  <c r="AB40" i="83"/>
  <c r="N10" i="83" s="1"/>
  <c r="AA40" i="83"/>
  <c r="L10" i="83" s="1"/>
  <c r="AP39" i="83"/>
  <c r="AC39" i="83"/>
  <c r="AP38" i="83"/>
  <c r="AC38" i="83"/>
  <c r="AP37" i="83"/>
  <c r="AC37" i="83"/>
  <c r="AP36" i="83"/>
  <c r="AP35" i="83"/>
  <c r="AC35" i="83"/>
  <c r="AP34" i="83"/>
  <c r="AP33" i="83"/>
  <c r="AC33" i="83"/>
  <c r="AP32" i="83"/>
  <c r="AC32" i="83"/>
  <c r="AP31" i="83"/>
  <c r="AC31" i="83"/>
  <c r="AP30" i="83"/>
  <c r="AC30" i="83"/>
  <c r="AP29" i="83"/>
  <c r="AC29" i="83"/>
  <c r="AP28" i="83"/>
  <c r="AC28" i="83"/>
  <c r="AQ27" i="83"/>
  <c r="O6" i="83" s="1"/>
  <c r="AO27" i="83"/>
  <c r="N6" i="83" s="1"/>
  <c r="AN27" i="83"/>
  <c r="L6" i="83" s="1"/>
  <c r="AD27" i="83"/>
  <c r="AB27" i="83"/>
  <c r="N11" i="83" s="1"/>
  <c r="AA27" i="83"/>
  <c r="L11" i="83" s="1"/>
  <c r="AP26" i="83"/>
  <c r="AC26" i="83"/>
  <c r="AP25" i="83"/>
  <c r="AC25" i="83"/>
  <c r="AP24" i="83"/>
  <c r="AC24" i="83"/>
  <c r="AP23" i="83"/>
  <c r="AC23" i="83"/>
  <c r="AP22" i="83"/>
  <c r="AC22" i="83"/>
  <c r="AP21" i="83"/>
  <c r="AC21" i="83"/>
  <c r="AP20" i="83"/>
  <c r="AC20" i="83"/>
  <c r="AP19" i="83"/>
  <c r="AC19" i="83"/>
  <c r="AP18" i="83"/>
  <c r="AC18" i="83"/>
  <c r="AP17" i="83"/>
  <c r="AC17" i="83"/>
  <c r="AP16" i="83"/>
  <c r="AC16" i="83"/>
  <c r="AP15" i="83"/>
  <c r="AC15" i="83"/>
  <c r="B14" i="83"/>
  <c r="AK12" i="83"/>
  <c r="AJ12" i="83"/>
  <c r="AI12" i="83"/>
  <c r="AF12" i="83"/>
  <c r="AE12" i="83"/>
  <c r="AD12" i="83"/>
  <c r="M12" i="83"/>
  <c r="I12" i="83"/>
  <c r="H12" i="83"/>
  <c r="G12" i="83"/>
  <c r="AC11" i="83"/>
  <c r="AG11" i="83" s="1"/>
  <c r="J11" i="83"/>
  <c r="K11" i="83" s="1"/>
  <c r="AC10" i="83"/>
  <c r="AG10" i="83" s="1"/>
  <c r="J10" i="83"/>
  <c r="K10" i="83" s="1"/>
  <c r="AC8" i="83"/>
  <c r="AG8" i="83" s="1"/>
  <c r="J9" i="83"/>
  <c r="K9" i="83" s="1"/>
  <c r="AC9" i="83"/>
  <c r="AG9" i="83" s="1"/>
  <c r="J8" i="83"/>
  <c r="K8" i="83" s="1"/>
  <c r="AC7" i="83"/>
  <c r="AG7" i="83" s="1"/>
  <c r="J7" i="83"/>
  <c r="K7" i="83" s="1"/>
  <c r="AC6" i="83"/>
  <c r="AG6" i="83" s="1"/>
  <c r="J6" i="83"/>
  <c r="K6" i="83" s="1"/>
  <c r="AC5" i="83"/>
  <c r="AG5" i="83" s="1"/>
  <c r="J5" i="83"/>
  <c r="K5" i="83" s="1"/>
  <c r="AC4" i="83"/>
  <c r="AG4" i="83" s="1"/>
  <c r="J4" i="83"/>
  <c r="K4" i="83" s="1"/>
  <c r="AC3" i="83"/>
  <c r="AG3" i="83" s="1"/>
  <c r="L105" i="82"/>
  <c r="L104" i="82"/>
  <c r="L103" i="82"/>
  <c r="L102" i="82"/>
  <c r="L101" i="82"/>
  <c r="L100" i="82"/>
  <c r="L99" i="82"/>
  <c r="L98" i="82"/>
  <c r="L97" i="82"/>
  <c r="L96" i="82"/>
  <c r="L95" i="82"/>
  <c r="L94" i="82"/>
  <c r="L93" i="82"/>
  <c r="L92" i="82"/>
  <c r="L91" i="82"/>
  <c r="L90" i="82"/>
  <c r="L89" i="82"/>
  <c r="L88" i="82"/>
  <c r="L87" i="82"/>
  <c r="L86" i="82"/>
  <c r="L85" i="82"/>
  <c r="L84" i="82"/>
  <c r="L83" i="82"/>
  <c r="L82" i="82"/>
  <c r="L81" i="82"/>
  <c r="L80" i="82"/>
  <c r="L79" i="82"/>
  <c r="C74" i="82"/>
  <c r="G73" i="82"/>
  <c r="AQ66" i="82"/>
  <c r="O4" i="82" s="1"/>
  <c r="AO66" i="82"/>
  <c r="N4" i="82" s="1"/>
  <c r="AN66" i="82"/>
  <c r="L4" i="82" s="1"/>
  <c r="AD66" i="82"/>
  <c r="AB66" i="82"/>
  <c r="N9" i="82" s="1"/>
  <c r="AA66" i="82"/>
  <c r="AP65" i="82"/>
  <c r="AC65" i="82"/>
  <c r="AP64" i="82"/>
  <c r="AC64" i="82"/>
  <c r="AP63" i="82"/>
  <c r="AC63" i="82"/>
  <c r="AP62" i="82"/>
  <c r="AC62" i="82"/>
  <c r="AP61" i="82"/>
  <c r="AC61" i="82"/>
  <c r="G56" i="82"/>
  <c r="AP60" i="82"/>
  <c r="AC60" i="82"/>
  <c r="L55" i="82"/>
  <c r="O55" i="82" s="1"/>
  <c r="G55" i="82"/>
  <c r="AP59" i="82"/>
  <c r="AC59" i="82"/>
  <c r="AP58" i="82"/>
  <c r="AC58" i="82"/>
  <c r="AP57" i="82"/>
  <c r="AC57" i="82"/>
  <c r="AP56" i="82"/>
  <c r="AC56" i="82"/>
  <c r="AP55" i="82"/>
  <c r="AC55" i="82"/>
  <c r="AP54" i="82"/>
  <c r="AC54" i="82"/>
  <c r="AQ53" i="82"/>
  <c r="O8" i="82" s="1"/>
  <c r="AO53" i="82"/>
  <c r="N8" i="82" s="1"/>
  <c r="AN53" i="82"/>
  <c r="AD53" i="82"/>
  <c r="O7" i="82" s="1"/>
  <c r="AB53" i="82"/>
  <c r="N7" i="82" s="1"/>
  <c r="AA53" i="82"/>
  <c r="L7" i="82" s="1"/>
  <c r="AP52" i="82"/>
  <c r="AC52" i="82"/>
  <c r="AP51" i="82"/>
  <c r="AC51" i="82"/>
  <c r="AP50" i="82"/>
  <c r="AC50" i="82"/>
  <c r="AP49" i="82"/>
  <c r="AC49" i="82"/>
  <c r="AP48" i="82"/>
  <c r="AC48" i="82"/>
  <c r="AP47" i="82"/>
  <c r="AC47" i="82"/>
  <c r="AP46" i="82"/>
  <c r="AC46" i="82"/>
  <c r="AP45" i="82"/>
  <c r="AC45" i="82"/>
  <c r="AP44" i="82"/>
  <c r="AC44" i="82"/>
  <c r="AP43" i="82"/>
  <c r="AC43" i="82"/>
  <c r="AP42" i="82"/>
  <c r="AC42" i="82"/>
  <c r="AP41" i="82"/>
  <c r="AC41" i="82"/>
  <c r="AQ40" i="82"/>
  <c r="O5" i="82" s="1"/>
  <c r="AO40" i="82"/>
  <c r="N5" i="82" s="1"/>
  <c r="AN40" i="82"/>
  <c r="L5" i="82" s="1"/>
  <c r="AD40" i="82"/>
  <c r="O10" i="82" s="1"/>
  <c r="AB40" i="82"/>
  <c r="N10" i="82" s="1"/>
  <c r="AA40" i="82"/>
  <c r="L10" i="82" s="1"/>
  <c r="AP39" i="82"/>
  <c r="AC39" i="82"/>
  <c r="AP38" i="82"/>
  <c r="AC38" i="82"/>
  <c r="AP37" i="82"/>
  <c r="AC37" i="82"/>
  <c r="AP36" i="82"/>
  <c r="AP35" i="82"/>
  <c r="AC35" i="82"/>
  <c r="AP34" i="82"/>
  <c r="AP33" i="82"/>
  <c r="AC33" i="82"/>
  <c r="AP32" i="82"/>
  <c r="AC32" i="82"/>
  <c r="AP31" i="82"/>
  <c r="AC31" i="82"/>
  <c r="AP30" i="82"/>
  <c r="AC30" i="82"/>
  <c r="AP29" i="82"/>
  <c r="AC29" i="82"/>
  <c r="AP28" i="82"/>
  <c r="AC28" i="82"/>
  <c r="AQ27" i="82"/>
  <c r="O6" i="82" s="1"/>
  <c r="AO27" i="82"/>
  <c r="N6" i="82" s="1"/>
  <c r="AN27" i="82"/>
  <c r="L6" i="82" s="1"/>
  <c r="AD27" i="82"/>
  <c r="AB27" i="82"/>
  <c r="N11" i="82" s="1"/>
  <c r="AA27" i="82"/>
  <c r="AP26" i="82"/>
  <c r="AC26" i="82"/>
  <c r="AP25" i="82"/>
  <c r="AC25" i="82"/>
  <c r="AP24" i="82"/>
  <c r="AC24" i="82"/>
  <c r="AP23" i="82"/>
  <c r="AC23" i="82"/>
  <c r="AP22" i="82"/>
  <c r="AC22" i="82"/>
  <c r="AP21" i="82"/>
  <c r="AC21" i="82"/>
  <c r="AP20" i="82"/>
  <c r="AC20" i="82"/>
  <c r="AP19" i="82"/>
  <c r="AC19" i="82"/>
  <c r="AP18" i="82"/>
  <c r="AC18" i="82"/>
  <c r="AP17" i="82"/>
  <c r="AC17" i="82"/>
  <c r="AP16" i="82"/>
  <c r="AC16" i="82"/>
  <c r="AP15" i="82"/>
  <c r="AC15" i="82"/>
  <c r="B14" i="82"/>
  <c r="AK12" i="82"/>
  <c r="AJ12" i="82"/>
  <c r="AI12" i="82"/>
  <c r="AF12" i="82"/>
  <c r="AE12" i="82"/>
  <c r="AD12" i="82"/>
  <c r="M12" i="82"/>
  <c r="I12" i="82"/>
  <c r="H12" i="82"/>
  <c r="G12" i="82"/>
  <c r="AC11" i="82"/>
  <c r="AG11" i="82" s="1"/>
  <c r="J11" i="82"/>
  <c r="K11" i="82" s="1"/>
  <c r="AC10" i="82"/>
  <c r="AG10" i="82" s="1"/>
  <c r="O9" i="82"/>
  <c r="L9" i="82"/>
  <c r="J9" i="82"/>
  <c r="K9" i="82" s="1"/>
  <c r="AC9" i="82"/>
  <c r="AG9" i="82" s="1"/>
  <c r="J10" i="82"/>
  <c r="K10" i="82" s="1"/>
  <c r="AC8" i="82"/>
  <c r="AG8" i="82" s="1"/>
  <c r="J7" i="82"/>
  <c r="K7" i="82" s="1"/>
  <c r="AC7" i="82"/>
  <c r="AG7" i="82" s="1"/>
  <c r="L8" i="82"/>
  <c r="J8" i="82"/>
  <c r="K8" i="82" s="1"/>
  <c r="AL6" i="82"/>
  <c r="AC6" i="82"/>
  <c r="AG6" i="82" s="1"/>
  <c r="J6" i="82"/>
  <c r="K6" i="82" s="1"/>
  <c r="AC5" i="82"/>
  <c r="AG5" i="82" s="1"/>
  <c r="J5" i="82"/>
  <c r="K5" i="82" s="1"/>
  <c r="AC4" i="82"/>
  <c r="AG4" i="82" s="1"/>
  <c r="J4" i="82"/>
  <c r="K4" i="82" s="1"/>
  <c r="AC3" i="82"/>
  <c r="AG3" i="82" s="1"/>
  <c r="C74" i="81"/>
  <c r="G73" i="81"/>
  <c r="AQ66" i="81"/>
  <c r="O4" i="81" s="1"/>
  <c r="AO66" i="81"/>
  <c r="N4" i="81" s="1"/>
  <c r="AN66" i="81"/>
  <c r="L4" i="81" s="1"/>
  <c r="AD66" i="81"/>
  <c r="O10" i="81" s="1"/>
  <c r="AB66" i="81"/>
  <c r="N10" i="81" s="1"/>
  <c r="AA66" i="81"/>
  <c r="L10" i="81" s="1"/>
  <c r="AP65" i="81"/>
  <c r="AC65" i="81"/>
  <c r="AP64" i="81"/>
  <c r="AC64" i="81"/>
  <c r="AP63" i="81"/>
  <c r="AC63" i="81"/>
  <c r="AP62" i="81"/>
  <c r="AC62" i="81"/>
  <c r="AP61" i="81"/>
  <c r="AC61" i="81"/>
  <c r="AP60" i="81"/>
  <c r="AC60" i="81"/>
  <c r="AP59" i="81"/>
  <c r="AC59" i="81"/>
  <c r="AP58" i="81"/>
  <c r="AC58" i="81"/>
  <c r="AP57" i="81"/>
  <c r="AC57" i="81"/>
  <c r="AP56" i="81"/>
  <c r="AC56" i="81"/>
  <c r="G61" i="81"/>
  <c r="AP55" i="81"/>
  <c r="AC55" i="81"/>
  <c r="L60" i="81"/>
  <c r="O60" i="81" s="1"/>
  <c r="G60" i="81"/>
  <c r="AP54" i="81"/>
  <c r="AC54" i="81"/>
  <c r="AQ53" i="81"/>
  <c r="O7" i="81" s="1"/>
  <c r="AO53" i="81"/>
  <c r="N7" i="81" s="1"/>
  <c r="AN53" i="81"/>
  <c r="L7" i="81" s="1"/>
  <c r="AD53" i="81"/>
  <c r="O8" i="81" s="1"/>
  <c r="AB53" i="81"/>
  <c r="N8" i="81" s="1"/>
  <c r="AA53" i="81"/>
  <c r="L8" i="81" s="1"/>
  <c r="AP52" i="81"/>
  <c r="AC52" i="81"/>
  <c r="AP51" i="81"/>
  <c r="AC51" i="81"/>
  <c r="AP50" i="81"/>
  <c r="AC50" i="81"/>
  <c r="AP49" i="81"/>
  <c r="AC49" i="81"/>
  <c r="AP48" i="81"/>
  <c r="AC48" i="81"/>
  <c r="AP47" i="81"/>
  <c r="AC47" i="81"/>
  <c r="AP46" i="81"/>
  <c r="AC46" i="81"/>
  <c r="AP45" i="81"/>
  <c r="AC45" i="81"/>
  <c r="AP44" i="81"/>
  <c r="AC44" i="81"/>
  <c r="AP43" i="81"/>
  <c r="AC43" i="81"/>
  <c r="AP42" i="81"/>
  <c r="AC42" i="81"/>
  <c r="AP41" i="81"/>
  <c r="AC41" i="81"/>
  <c r="AQ40" i="81"/>
  <c r="O5" i="81" s="1"/>
  <c r="AO40" i="81"/>
  <c r="N5" i="81" s="1"/>
  <c r="AN40" i="81"/>
  <c r="L5" i="81" s="1"/>
  <c r="AD40" i="81"/>
  <c r="O9" i="81" s="1"/>
  <c r="AB40" i="81"/>
  <c r="N9" i="81" s="1"/>
  <c r="AA40" i="81"/>
  <c r="L9" i="81" s="1"/>
  <c r="AP39" i="81"/>
  <c r="AC39" i="81"/>
  <c r="AP38" i="81"/>
  <c r="AC38" i="81"/>
  <c r="AP37" i="81"/>
  <c r="AC37" i="81"/>
  <c r="AP36" i="81"/>
  <c r="AP35" i="81"/>
  <c r="AC35" i="81"/>
  <c r="AP34" i="81"/>
  <c r="AP33" i="81"/>
  <c r="AC33" i="81"/>
  <c r="AP32" i="81"/>
  <c r="AC32" i="81"/>
  <c r="AP31" i="81"/>
  <c r="AC31" i="81"/>
  <c r="AP30" i="81"/>
  <c r="AC30" i="81"/>
  <c r="AP29" i="81"/>
  <c r="AC29" i="81"/>
  <c r="AP28" i="81"/>
  <c r="AC28" i="81"/>
  <c r="AQ27" i="81"/>
  <c r="O6" i="81" s="1"/>
  <c r="AO27" i="81"/>
  <c r="N6" i="81" s="1"/>
  <c r="AN27" i="81"/>
  <c r="L6" i="81" s="1"/>
  <c r="AD27" i="81"/>
  <c r="AB27" i="81"/>
  <c r="N11" i="81" s="1"/>
  <c r="AA27" i="81"/>
  <c r="L11" i="81" s="1"/>
  <c r="AP26" i="81"/>
  <c r="AC26" i="81"/>
  <c r="AP25" i="81"/>
  <c r="AC25" i="81"/>
  <c r="AP24" i="81"/>
  <c r="AC24" i="81"/>
  <c r="AP23" i="81"/>
  <c r="AC23" i="81"/>
  <c r="AP22" i="81"/>
  <c r="AC22" i="81"/>
  <c r="AP21" i="81"/>
  <c r="AC21" i="81"/>
  <c r="AP20" i="81"/>
  <c r="AC20" i="81"/>
  <c r="AP19" i="81"/>
  <c r="AC19" i="81"/>
  <c r="AP18" i="81"/>
  <c r="AC18" i="81"/>
  <c r="AP17" i="81"/>
  <c r="AC17" i="81"/>
  <c r="AP16" i="81"/>
  <c r="AC16" i="81"/>
  <c r="AP15" i="81"/>
  <c r="AC15" i="81"/>
  <c r="B14" i="81"/>
  <c r="AK12" i="81"/>
  <c r="AJ12" i="81"/>
  <c r="AI12" i="81"/>
  <c r="AF12" i="81"/>
  <c r="AE12" i="81"/>
  <c r="AD12" i="81"/>
  <c r="M12" i="81"/>
  <c r="I12" i="81"/>
  <c r="H12" i="81"/>
  <c r="G12" i="81"/>
  <c r="AC11" i="81"/>
  <c r="AG11" i="81" s="1"/>
  <c r="J11" i="81"/>
  <c r="K11" i="81" s="1"/>
  <c r="AC10" i="81"/>
  <c r="AG10" i="81" s="1"/>
  <c r="J10" i="81"/>
  <c r="K10" i="81" s="1"/>
  <c r="AC9" i="81"/>
  <c r="AG9" i="81" s="1"/>
  <c r="J9" i="81"/>
  <c r="K9" i="81" s="1"/>
  <c r="AC8" i="81"/>
  <c r="AG8" i="81" s="1"/>
  <c r="J7" i="81"/>
  <c r="K7" i="81" s="1"/>
  <c r="AC7" i="81"/>
  <c r="AG7" i="81" s="1"/>
  <c r="J6" i="81"/>
  <c r="K6" i="81" s="1"/>
  <c r="AC6" i="81"/>
  <c r="AG6" i="81" s="1"/>
  <c r="J5" i="81"/>
  <c r="K5" i="81" s="1"/>
  <c r="AC5" i="81"/>
  <c r="AG5" i="81" s="1"/>
  <c r="J8" i="81"/>
  <c r="K8" i="81" s="1"/>
  <c r="AC4" i="81"/>
  <c r="AG4" i="81" s="1"/>
  <c r="J4" i="81"/>
  <c r="K4" i="81" s="1"/>
  <c r="AC3" i="81"/>
  <c r="AG3" i="81" s="1"/>
  <c r="L101" i="80"/>
  <c r="L100" i="80"/>
  <c r="L99" i="80"/>
  <c r="L98" i="80"/>
  <c r="L97" i="80"/>
  <c r="L96" i="80"/>
  <c r="L95" i="80"/>
  <c r="L94" i="80"/>
  <c r="L93" i="80"/>
  <c r="L92" i="80"/>
  <c r="L91" i="80"/>
  <c r="L90" i="80"/>
  <c r="L89" i="80"/>
  <c r="L88" i="80"/>
  <c r="L87" i="80"/>
  <c r="L86" i="80"/>
  <c r="L85" i="80"/>
  <c r="L84" i="80"/>
  <c r="L83" i="80"/>
  <c r="L82" i="80"/>
  <c r="L81" i="80"/>
  <c r="L80" i="80"/>
  <c r="L79" i="80"/>
  <c r="C74" i="80"/>
  <c r="G73" i="80"/>
  <c r="AQ66" i="80"/>
  <c r="O4" i="80" s="1"/>
  <c r="AO66" i="80"/>
  <c r="N4" i="80" s="1"/>
  <c r="AN66" i="80"/>
  <c r="L4" i="80" s="1"/>
  <c r="AD66" i="80"/>
  <c r="O10" i="80" s="1"/>
  <c r="AB66" i="80"/>
  <c r="N10" i="80" s="1"/>
  <c r="AA66" i="80"/>
  <c r="L10" i="80" s="1"/>
  <c r="AP65" i="80"/>
  <c r="AC65" i="80"/>
  <c r="AP64" i="80"/>
  <c r="AC64" i="80"/>
  <c r="AP63" i="80"/>
  <c r="AC63" i="80"/>
  <c r="AP62" i="80"/>
  <c r="AC62" i="80"/>
  <c r="AP61" i="80"/>
  <c r="AC61" i="80"/>
  <c r="AP60" i="80"/>
  <c r="AC60" i="80"/>
  <c r="AP59" i="80"/>
  <c r="AC59" i="80"/>
  <c r="AP58" i="80"/>
  <c r="AC58" i="80"/>
  <c r="AP57" i="80"/>
  <c r="AC57" i="80"/>
  <c r="AP56" i="80"/>
  <c r="AC56" i="80"/>
  <c r="AP55" i="80"/>
  <c r="AC55" i="80"/>
  <c r="G56" i="80"/>
  <c r="AP54" i="80"/>
  <c r="AC54" i="80"/>
  <c r="L55" i="80"/>
  <c r="O55" i="80" s="1"/>
  <c r="G55" i="80"/>
  <c r="AQ53" i="80"/>
  <c r="O8" i="80" s="1"/>
  <c r="AO53" i="80"/>
  <c r="N8" i="80" s="1"/>
  <c r="AN53" i="80"/>
  <c r="L8" i="80" s="1"/>
  <c r="AD53" i="80"/>
  <c r="AB53" i="80"/>
  <c r="N5" i="80" s="1"/>
  <c r="AA53" i="80"/>
  <c r="L5" i="80" s="1"/>
  <c r="AP52" i="80"/>
  <c r="AC52" i="80"/>
  <c r="AP51" i="80"/>
  <c r="AC51" i="80"/>
  <c r="AP50" i="80"/>
  <c r="AC50" i="80"/>
  <c r="AP49" i="80"/>
  <c r="AC49" i="80"/>
  <c r="AP48" i="80"/>
  <c r="AC48" i="80"/>
  <c r="AP47" i="80"/>
  <c r="AC47" i="80"/>
  <c r="AP46" i="80"/>
  <c r="AC46" i="80"/>
  <c r="AP45" i="80"/>
  <c r="AC45" i="80"/>
  <c r="AP44" i="80"/>
  <c r="AC44" i="80"/>
  <c r="AP43" i="80"/>
  <c r="AC43" i="80"/>
  <c r="AP42" i="80"/>
  <c r="AC42" i="80"/>
  <c r="AP41" i="80"/>
  <c r="AC41" i="80"/>
  <c r="AQ40" i="80"/>
  <c r="O6" i="80" s="1"/>
  <c r="AO40" i="80"/>
  <c r="N6" i="80" s="1"/>
  <c r="AN40" i="80"/>
  <c r="L6" i="80" s="1"/>
  <c r="AD40" i="80"/>
  <c r="AB40" i="80"/>
  <c r="N9" i="80" s="1"/>
  <c r="AA40" i="80"/>
  <c r="L9" i="80" s="1"/>
  <c r="AP39" i="80"/>
  <c r="AC39" i="80"/>
  <c r="AP38" i="80"/>
  <c r="AC38" i="80"/>
  <c r="AP37" i="80"/>
  <c r="AC37" i="80"/>
  <c r="AP36" i="80"/>
  <c r="AP35" i="80"/>
  <c r="AC35" i="80"/>
  <c r="AP34" i="80"/>
  <c r="AP33" i="80"/>
  <c r="AC33" i="80"/>
  <c r="AP32" i="80"/>
  <c r="AC32" i="80"/>
  <c r="AP31" i="80"/>
  <c r="AC31" i="80"/>
  <c r="AP30" i="80"/>
  <c r="AC30" i="80"/>
  <c r="AP29" i="80"/>
  <c r="AC29" i="80"/>
  <c r="AP28" i="80"/>
  <c r="AC28" i="80"/>
  <c r="AQ27" i="80"/>
  <c r="O7" i="80" s="1"/>
  <c r="AO27" i="80"/>
  <c r="N7" i="80" s="1"/>
  <c r="AN27" i="80"/>
  <c r="L7" i="80" s="1"/>
  <c r="AD27" i="80"/>
  <c r="AB27" i="80"/>
  <c r="AA27" i="80"/>
  <c r="L11" i="80" s="1"/>
  <c r="AP26" i="80"/>
  <c r="AC26" i="80"/>
  <c r="AP25" i="80"/>
  <c r="AC25" i="80"/>
  <c r="AP24" i="80"/>
  <c r="AC24" i="80"/>
  <c r="AP23" i="80"/>
  <c r="AC23" i="80"/>
  <c r="AP22" i="80"/>
  <c r="AC22" i="80"/>
  <c r="AP21" i="80"/>
  <c r="AC21" i="80"/>
  <c r="AP20" i="80"/>
  <c r="AC20" i="80"/>
  <c r="AP19" i="80"/>
  <c r="AC19" i="80"/>
  <c r="AP18" i="80"/>
  <c r="AC18" i="80"/>
  <c r="AP17" i="80"/>
  <c r="AC17" i="80"/>
  <c r="AP16" i="80"/>
  <c r="AC16" i="80"/>
  <c r="AP15" i="80"/>
  <c r="AC15" i="80"/>
  <c r="B14" i="80"/>
  <c r="AK12" i="80"/>
  <c r="AJ12" i="80"/>
  <c r="AI12" i="80"/>
  <c r="AF12" i="80"/>
  <c r="AE12" i="80"/>
  <c r="AD12" i="80"/>
  <c r="M12" i="80"/>
  <c r="I12" i="80"/>
  <c r="H12" i="80"/>
  <c r="G12" i="80"/>
  <c r="AC11" i="80"/>
  <c r="AG11" i="80" s="1"/>
  <c r="J11" i="80"/>
  <c r="K11" i="80" s="1"/>
  <c r="AC10" i="80"/>
  <c r="AG10" i="80" s="1"/>
  <c r="J10" i="80"/>
  <c r="K10" i="80" s="1"/>
  <c r="AC9" i="80"/>
  <c r="AG9" i="80" s="1"/>
  <c r="O9" i="80"/>
  <c r="J9" i="80"/>
  <c r="K9" i="80" s="1"/>
  <c r="AC8" i="80"/>
  <c r="AG8" i="80" s="1"/>
  <c r="J4" i="80"/>
  <c r="K4" i="80" s="1"/>
  <c r="AC7" i="80"/>
  <c r="AG7" i="80" s="1"/>
  <c r="J8" i="80"/>
  <c r="K8" i="80" s="1"/>
  <c r="AC6" i="80"/>
  <c r="AG6" i="80" s="1"/>
  <c r="J7" i="80"/>
  <c r="K7" i="80" s="1"/>
  <c r="AC5" i="80"/>
  <c r="AG5" i="80" s="1"/>
  <c r="J6" i="80"/>
  <c r="K6" i="80" s="1"/>
  <c r="AC3" i="80"/>
  <c r="AG3" i="80" s="1"/>
  <c r="O5" i="80"/>
  <c r="J5" i="80"/>
  <c r="K5" i="80" s="1"/>
  <c r="AC4" i="80"/>
  <c r="AG4" i="80" s="1"/>
  <c r="L100" i="79"/>
  <c r="L99" i="79"/>
  <c r="L98" i="79"/>
  <c r="L97" i="79"/>
  <c r="L96" i="79"/>
  <c r="L95" i="79"/>
  <c r="L94" i="79"/>
  <c r="L93" i="79"/>
  <c r="L92" i="79"/>
  <c r="L91" i="79"/>
  <c r="L90" i="79"/>
  <c r="L89" i="79"/>
  <c r="L88" i="79"/>
  <c r="L87" i="79"/>
  <c r="L86" i="79"/>
  <c r="L85" i="79"/>
  <c r="L84" i="79"/>
  <c r="L83" i="79"/>
  <c r="L82" i="79"/>
  <c r="L81" i="79"/>
  <c r="L80" i="79"/>
  <c r="L79" i="79"/>
  <c r="C74" i="79"/>
  <c r="G73" i="79"/>
  <c r="AQ66" i="79"/>
  <c r="AO66" i="79"/>
  <c r="N8" i="79" s="1"/>
  <c r="AN66" i="79"/>
  <c r="L8" i="79" s="1"/>
  <c r="AD66" i="79"/>
  <c r="O10" i="79" s="1"/>
  <c r="AB66" i="79"/>
  <c r="N10" i="79" s="1"/>
  <c r="AA66" i="79"/>
  <c r="L10" i="79" s="1"/>
  <c r="AP65" i="79"/>
  <c r="AC65" i="79"/>
  <c r="AP64" i="79"/>
  <c r="AC64" i="79"/>
  <c r="AP63" i="79"/>
  <c r="AC63" i="79"/>
  <c r="AP62" i="79"/>
  <c r="AC62" i="79"/>
  <c r="AP61" i="79"/>
  <c r="AC61" i="79"/>
  <c r="AP60" i="79"/>
  <c r="AC60" i="79"/>
  <c r="AP59" i="79"/>
  <c r="AC59" i="79"/>
  <c r="AP58" i="79"/>
  <c r="AC58" i="79"/>
  <c r="AP57" i="79"/>
  <c r="AC57" i="79"/>
  <c r="AP56" i="79"/>
  <c r="AC56" i="79"/>
  <c r="G55" i="79"/>
  <c r="AP55" i="79"/>
  <c r="AC55" i="79"/>
  <c r="L54" i="79"/>
  <c r="O54" i="79" s="1"/>
  <c r="G54" i="79"/>
  <c r="AP54" i="79"/>
  <c r="AC54" i="79"/>
  <c r="AQ53" i="79"/>
  <c r="O7" i="79" s="1"/>
  <c r="AO53" i="79"/>
  <c r="N7" i="79" s="1"/>
  <c r="AN53" i="79"/>
  <c r="L7" i="79" s="1"/>
  <c r="AD53" i="79"/>
  <c r="O4" i="79" s="1"/>
  <c r="AB53" i="79"/>
  <c r="N4" i="79" s="1"/>
  <c r="AA53" i="79"/>
  <c r="L4" i="79" s="1"/>
  <c r="AP52" i="79"/>
  <c r="AC52" i="79"/>
  <c r="AP51" i="79"/>
  <c r="AC51" i="79"/>
  <c r="AP50" i="79"/>
  <c r="AC50" i="79"/>
  <c r="AP49" i="79"/>
  <c r="AC49" i="79"/>
  <c r="AP48" i="79"/>
  <c r="AC48" i="79"/>
  <c r="AP47" i="79"/>
  <c r="AC47" i="79"/>
  <c r="AP46" i="79"/>
  <c r="AC46" i="79"/>
  <c r="AP45" i="79"/>
  <c r="AC45" i="79"/>
  <c r="AP44" i="79"/>
  <c r="AC44" i="79"/>
  <c r="AP43" i="79"/>
  <c r="AC43" i="79"/>
  <c r="AP42" i="79"/>
  <c r="AC42" i="79"/>
  <c r="AP41" i="79"/>
  <c r="AC41" i="79"/>
  <c r="AQ40" i="79"/>
  <c r="O5" i="79" s="1"/>
  <c r="AO40" i="79"/>
  <c r="N5" i="79" s="1"/>
  <c r="AN40" i="79"/>
  <c r="L5" i="79" s="1"/>
  <c r="AD40" i="79"/>
  <c r="O9" i="79" s="1"/>
  <c r="AB40" i="79"/>
  <c r="N9" i="79" s="1"/>
  <c r="AA40" i="79"/>
  <c r="L9" i="79" s="1"/>
  <c r="AP39" i="79"/>
  <c r="AC39" i="79"/>
  <c r="AP38" i="79"/>
  <c r="AC38" i="79"/>
  <c r="AP37" i="79"/>
  <c r="AC37" i="79"/>
  <c r="AP36" i="79"/>
  <c r="AP35" i="79"/>
  <c r="AC35" i="79"/>
  <c r="AP34" i="79"/>
  <c r="AP33" i="79"/>
  <c r="AC33" i="79"/>
  <c r="AP32" i="79"/>
  <c r="AC32" i="79"/>
  <c r="AP31" i="79"/>
  <c r="AC31" i="79"/>
  <c r="AP30" i="79"/>
  <c r="AC30" i="79"/>
  <c r="AP29" i="79"/>
  <c r="AC29" i="79"/>
  <c r="AP28" i="79"/>
  <c r="AC28" i="79"/>
  <c r="AQ27" i="79"/>
  <c r="O6" i="79" s="1"/>
  <c r="AO27" i="79"/>
  <c r="N6" i="79" s="1"/>
  <c r="AN27" i="79"/>
  <c r="L6" i="79" s="1"/>
  <c r="AD27" i="79"/>
  <c r="AB27" i="79"/>
  <c r="N11" i="79" s="1"/>
  <c r="AA27" i="79"/>
  <c r="L11" i="79" s="1"/>
  <c r="AP26" i="79"/>
  <c r="AC26" i="79"/>
  <c r="AP25" i="79"/>
  <c r="AC25" i="79"/>
  <c r="AP24" i="79"/>
  <c r="AC24" i="79"/>
  <c r="AP23" i="79"/>
  <c r="AC23" i="79"/>
  <c r="AP22" i="79"/>
  <c r="AC22" i="79"/>
  <c r="AP21" i="79"/>
  <c r="AC21" i="79"/>
  <c r="AP20" i="79"/>
  <c r="AC20" i="79"/>
  <c r="AP19" i="79"/>
  <c r="AC19" i="79"/>
  <c r="AP18" i="79"/>
  <c r="AC18" i="79"/>
  <c r="AP17" i="79"/>
  <c r="AC17" i="79"/>
  <c r="AP16" i="79"/>
  <c r="AC16" i="79"/>
  <c r="AP15" i="79"/>
  <c r="AC15" i="79"/>
  <c r="B14" i="79"/>
  <c r="AK12" i="79"/>
  <c r="AJ12" i="79"/>
  <c r="AI12" i="79"/>
  <c r="AF12" i="79"/>
  <c r="AE12" i="79"/>
  <c r="AD12" i="79"/>
  <c r="M12" i="79"/>
  <c r="I12" i="79"/>
  <c r="H12" i="79"/>
  <c r="G12" i="79"/>
  <c r="AC11" i="79"/>
  <c r="AG11" i="79" s="1"/>
  <c r="J11" i="79"/>
  <c r="K11" i="79" s="1"/>
  <c r="AC10" i="79"/>
  <c r="AG10" i="79" s="1"/>
  <c r="J10" i="79"/>
  <c r="K10" i="79" s="1"/>
  <c r="AC9" i="79"/>
  <c r="AG9" i="79" s="1"/>
  <c r="J9" i="79"/>
  <c r="K9" i="79" s="1"/>
  <c r="AC8" i="79"/>
  <c r="AG8" i="79" s="1"/>
  <c r="J7" i="79"/>
  <c r="K7" i="79" s="1"/>
  <c r="AC7" i="79"/>
  <c r="AG7" i="79" s="1"/>
  <c r="O8" i="79"/>
  <c r="J8" i="79"/>
  <c r="K8" i="79" s="1"/>
  <c r="AC6" i="79"/>
  <c r="AG6" i="79" s="1"/>
  <c r="J5" i="79"/>
  <c r="K5" i="79" s="1"/>
  <c r="AC5" i="79"/>
  <c r="AG5" i="79" s="1"/>
  <c r="J6" i="79"/>
  <c r="K6" i="79" s="1"/>
  <c r="AC4" i="79"/>
  <c r="AG4" i="79" s="1"/>
  <c r="J4" i="79"/>
  <c r="K4" i="79" s="1"/>
  <c r="AC3" i="79"/>
  <c r="AG3" i="79" s="1"/>
  <c r="L101" i="78"/>
  <c r="L100" i="78"/>
  <c r="L99" i="78"/>
  <c r="L98" i="78"/>
  <c r="L97" i="78"/>
  <c r="L96" i="78"/>
  <c r="L95" i="78"/>
  <c r="L94" i="78"/>
  <c r="L93" i="78"/>
  <c r="L92" i="78"/>
  <c r="L91" i="78"/>
  <c r="L90" i="78"/>
  <c r="L89" i="78"/>
  <c r="L88" i="78"/>
  <c r="L87" i="78"/>
  <c r="L86" i="78"/>
  <c r="L85" i="78"/>
  <c r="L84" i="78"/>
  <c r="L83" i="78"/>
  <c r="L82" i="78"/>
  <c r="L81" i="78"/>
  <c r="L80" i="78"/>
  <c r="L79" i="78"/>
  <c r="C74" i="78"/>
  <c r="G73" i="78"/>
  <c r="AQ66" i="78"/>
  <c r="O7" i="78" s="1"/>
  <c r="AO66" i="78"/>
  <c r="N7" i="78" s="1"/>
  <c r="AN66" i="78"/>
  <c r="AD66" i="78"/>
  <c r="AB66" i="78"/>
  <c r="N10" i="78" s="1"/>
  <c r="AA66" i="78"/>
  <c r="L10" i="78" s="1"/>
  <c r="AP65" i="78"/>
  <c r="AC65" i="78"/>
  <c r="AP64" i="78"/>
  <c r="AC64" i="78"/>
  <c r="AP63" i="78"/>
  <c r="AC63" i="78"/>
  <c r="AP62" i="78"/>
  <c r="AC62" i="78"/>
  <c r="AP61" i="78"/>
  <c r="AC61" i="78"/>
  <c r="AP60" i="78"/>
  <c r="AC60" i="78"/>
  <c r="AP59" i="78"/>
  <c r="AC59" i="78"/>
  <c r="AP58" i="78"/>
  <c r="AC58" i="78"/>
  <c r="AP57" i="78"/>
  <c r="AC57" i="78"/>
  <c r="AP56" i="78"/>
  <c r="AC56" i="78"/>
  <c r="AP55" i="78"/>
  <c r="AC55" i="78"/>
  <c r="AP54" i="78"/>
  <c r="AC54" i="78"/>
  <c r="AQ53" i="78"/>
  <c r="O8" i="78" s="1"/>
  <c r="AO53" i="78"/>
  <c r="N8" i="78" s="1"/>
  <c r="AN53" i="78"/>
  <c r="L8" i="78" s="1"/>
  <c r="AD53" i="78"/>
  <c r="AB53" i="78"/>
  <c r="N4" i="78" s="1"/>
  <c r="AA53" i="78"/>
  <c r="L4" i="78" s="1"/>
  <c r="AP52" i="78"/>
  <c r="AC52" i="78"/>
  <c r="AP51" i="78"/>
  <c r="AC51" i="78"/>
  <c r="AP50" i="78"/>
  <c r="AC50" i="78"/>
  <c r="G56" i="78"/>
  <c r="AP49" i="78"/>
  <c r="AC49" i="78"/>
  <c r="L55" i="78"/>
  <c r="O55" i="78" s="1"/>
  <c r="G55" i="78"/>
  <c r="AP48" i="78"/>
  <c r="AC48" i="78"/>
  <c r="AP47" i="78"/>
  <c r="AC47" i="78"/>
  <c r="AP46" i="78"/>
  <c r="AC46" i="78"/>
  <c r="AP45" i="78"/>
  <c r="AC45" i="78"/>
  <c r="AP44" i="78"/>
  <c r="AC44" i="78"/>
  <c r="AP43" i="78"/>
  <c r="AC43" i="78"/>
  <c r="AP42" i="78"/>
  <c r="AC42" i="78"/>
  <c r="AP41" i="78"/>
  <c r="AC41" i="78"/>
  <c r="AQ40" i="78"/>
  <c r="O6" i="78" s="1"/>
  <c r="AO40" i="78"/>
  <c r="N6" i="78" s="1"/>
  <c r="AN40" i="78"/>
  <c r="L6" i="78" s="1"/>
  <c r="AD40" i="78"/>
  <c r="O9" i="78" s="1"/>
  <c r="AB40" i="78"/>
  <c r="N9" i="78" s="1"/>
  <c r="AA40" i="78"/>
  <c r="L9" i="78" s="1"/>
  <c r="AP39" i="78"/>
  <c r="AC39" i="78"/>
  <c r="AP38" i="78"/>
  <c r="AC38" i="78"/>
  <c r="AP37" i="78"/>
  <c r="AC37" i="78"/>
  <c r="AP36" i="78"/>
  <c r="AP35" i="78"/>
  <c r="AC35" i="78"/>
  <c r="AP34" i="78"/>
  <c r="AP33" i="78"/>
  <c r="AC33" i="78"/>
  <c r="AP32" i="78"/>
  <c r="AC32" i="78"/>
  <c r="AP31" i="78"/>
  <c r="AC31" i="78"/>
  <c r="AP30" i="78"/>
  <c r="AC30" i="78"/>
  <c r="AP29" i="78"/>
  <c r="AC29" i="78"/>
  <c r="AP28" i="78"/>
  <c r="AC28" i="78"/>
  <c r="AQ27" i="78"/>
  <c r="O5" i="78" s="1"/>
  <c r="AO27" i="78"/>
  <c r="N5" i="78" s="1"/>
  <c r="AN27" i="78"/>
  <c r="L5" i="78" s="1"/>
  <c r="AD27" i="78"/>
  <c r="AB27" i="78"/>
  <c r="N11" i="78" s="1"/>
  <c r="AA27" i="78"/>
  <c r="L11" i="78" s="1"/>
  <c r="AP26" i="78"/>
  <c r="AC26" i="78"/>
  <c r="AP25" i="78"/>
  <c r="AC25" i="78"/>
  <c r="AP24" i="78"/>
  <c r="AC24" i="78"/>
  <c r="AP23" i="78"/>
  <c r="AC23" i="78"/>
  <c r="AP22" i="78"/>
  <c r="AC22" i="78"/>
  <c r="AP21" i="78"/>
  <c r="AC21" i="78"/>
  <c r="AP20" i="78"/>
  <c r="AC20" i="78"/>
  <c r="AP19" i="78"/>
  <c r="AC19" i="78"/>
  <c r="AP18" i="78"/>
  <c r="AC18" i="78"/>
  <c r="AP17" i="78"/>
  <c r="AC17" i="78"/>
  <c r="AP16" i="78"/>
  <c r="AC16" i="78"/>
  <c r="AP15" i="78"/>
  <c r="AC15" i="78"/>
  <c r="B14" i="78"/>
  <c r="AK12" i="78"/>
  <c r="AJ12" i="78"/>
  <c r="AI12" i="78"/>
  <c r="AF12" i="78"/>
  <c r="AE12" i="78"/>
  <c r="AD12" i="78"/>
  <c r="M12" i="78"/>
  <c r="I12" i="78"/>
  <c r="H12" i="78"/>
  <c r="G12" i="78"/>
  <c r="AC11" i="78"/>
  <c r="AG11" i="78" s="1"/>
  <c r="J11" i="78"/>
  <c r="K11" i="78" s="1"/>
  <c r="AC10" i="78"/>
  <c r="AG10" i="78" s="1"/>
  <c r="O10" i="78"/>
  <c r="J10" i="78"/>
  <c r="K10" i="78" s="1"/>
  <c r="AC9" i="78"/>
  <c r="AG9" i="78" s="1"/>
  <c r="J9" i="78"/>
  <c r="K9" i="78" s="1"/>
  <c r="AC8" i="78"/>
  <c r="AG8" i="78" s="1"/>
  <c r="J8" i="78"/>
  <c r="K8" i="78" s="1"/>
  <c r="AC7" i="78"/>
  <c r="AG7" i="78" s="1"/>
  <c r="J6" i="78"/>
  <c r="K6" i="78" s="1"/>
  <c r="AC6" i="78"/>
  <c r="AG6" i="78" s="1"/>
  <c r="L7" i="78"/>
  <c r="J7" i="78"/>
  <c r="K7" i="78" s="1"/>
  <c r="AC5" i="78"/>
  <c r="AG5" i="78" s="1"/>
  <c r="J5" i="78"/>
  <c r="K5" i="78" s="1"/>
  <c r="AC4" i="78"/>
  <c r="AG4" i="78" s="1"/>
  <c r="O4" i="78"/>
  <c r="J4" i="78"/>
  <c r="K4" i="78" s="1"/>
  <c r="AC3" i="78"/>
  <c r="AG3" i="78" s="1"/>
  <c r="L102" i="77"/>
  <c r="L101" i="77"/>
  <c r="L100" i="77"/>
  <c r="L99" i="77"/>
  <c r="L97" i="77"/>
  <c r="L96" i="77"/>
  <c r="L95" i="77"/>
  <c r="L94" i="77"/>
  <c r="L93" i="77"/>
  <c r="L92" i="77"/>
  <c r="L91" i="77"/>
  <c r="L90" i="77"/>
  <c r="L89" i="77"/>
  <c r="L88" i="77"/>
  <c r="L87" i="77"/>
  <c r="L86" i="77"/>
  <c r="L85" i="77"/>
  <c r="L84" i="77"/>
  <c r="L83" i="77"/>
  <c r="L82" i="77"/>
  <c r="L81" i="77"/>
  <c r="L80" i="77"/>
  <c r="L79" i="77"/>
  <c r="G50" i="77"/>
  <c r="C74" i="77"/>
  <c r="G73" i="77"/>
  <c r="AQ66" i="77"/>
  <c r="AO66" i="77"/>
  <c r="N6" i="77" s="1"/>
  <c r="AN66" i="77"/>
  <c r="L6" i="77" s="1"/>
  <c r="AD66" i="77"/>
  <c r="O10" i="77" s="1"/>
  <c r="AB66" i="77"/>
  <c r="N10" i="77" s="1"/>
  <c r="AA66" i="77"/>
  <c r="L10" i="77" s="1"/>
  <c r="AP65" i="77"/>
  <c r="AC65" i="77"/>
  <c r="AP64" i="77"/>
  <c r="AC64" i="77"/>
  <c r="AP63" i="77"/>
  <c r="AC63" i="77"/>
  <c r="AP62" i="77"/>
  <c r="AC62" i="77"/>
  <c r="AP61" i="77"/>
  <c r="AC61" i="77"/>
  <c r="AP60" i="77"/>
  <c r="AC60" i="77"/>
  <c r="AP59" i="77"/>
  <c r="AC59" i="77"/>
  <c r="AP58" i="77"/>
  <c r="AC58" i="77"/>
  <c r="L49" i="77"/>
  <c r="O49" i="77" s="1"/>
  <c r="G49" i="77"/>
  <c r="AP57" i="77"/>
  <c r="AC57" i="77"/>
  <c r="AP56" i="77"/>
  <c r="AC56" i="77"/>
  <c r="AP55" i="77"/>
  <c r="AC55" i="77"/>
  <c r="AP54" i="77"/>
  <c r="AC54" i="77"/>
  <c r="AQ53" i="77"/>
  <c r="O8" i="77" s="1"/>
  <c r="AO53" i="77"/>
  <c r="N8" i="77" s="1"/>
  <c r="AN53" i="77"/>
  <c r="L8" i="77" s="1"/>
  <c r="AD53" i="77"/>
  <c r="O4" i="77" s="1"/>
  <c r="AB53" i="77"/>
  <c r="N4" i="77" s="1"/>
  <c r="AA53" i="77"/>
  <c r="AP52" i="77"/>
  <c r="AC52" i="77"/>
  <c r="AP51" i="77"/>
  <c r="AC51" i="77"/>
  <c r="AP50" i="77"/>
  <c r="AC50" i="77"/>
  <c r="AP49" i="77"/>
  <c r="AC49" i="77"/>
  <c r="AP48" i="77"/>
  <c r="AC48" i="77"/>
  <c r="AP47" i="77"/>
  <c r="AC47" i="77"/>
  <c r="AP46" i="77"/>
  <c r="AC46" i="77"/>
  <c r="AP45" i="77"/>
  <c r="AC45" i="77"/>
  <c r="AP44" i="77"/>
  <c r="AC44" i="77"/>
  <c r="AP43" i="77"/>
  <c r="AC43" i="77"/>
  <c r="AP42" i="77"/>
  <c r="AC42" i="77"/>
  <c r="AP41" i="77"/>
  <c r="AC41" i="77"/>
  <c r="AQ40" i="77"/>
  <c r="O7" i="77" s="1"/>
  <c r="AO40" i="77"/>
  <c r="N7" i="77" s="1"/>
  <c r="AN40" i="77"/>
  <c r="AD40" i="77"/>
  <c r="AB40" i="77"/>
  <c r="N9" i="77" s="1"/>
  <c r="AA40" i="77"/>
  <c r="L9" i="77" s="1"/>
  <c r="AP39" i="77"/>
  <c r="AC39" i="77"/>
  <c r="AP38" i="77"/>
  <c r="AC38" i="77"/>
  <c r="AP37" i="77"/>
  <c r="AC37" i="77"/>
  <c r="AP36" i="77"/>
  <c r="AP35" i="77"/>
  <c r="AC35" i="77"/>
  <c r="AP34" i="77"/>
  <c r="AP33" i="77"/>
  <c r="AC33" i="77"/>
  <c r="AP32" i="77"/>
  <c r="AC32" i="77"/>
  <c r="AP31" i="77"/>
  <c r="AC31" i="77"/>
  <c r="AP30" i="77"/>
  <c r="AC30" i="77"/>
  <c r="AP29" i="77"/>
  <c r="AC29" i="77"/>
  <c r="AP28" i="77"/>
  <c r="AC28" i="77"/>
  <c r="AQ27" i="77"/>
  <c r="O5" i="77" s="1"/>
  <c r="AO27" i="77"/>
  <c r="N5" i="77" s="1"/>
  <c r="AN27" i="77"/>
  <c r="L5" i="77" s="1"/>
  <c r="AD27" i="77"/>
  <c r="O11" i="77" s="1"/>
  <c r="AB27" i="77"/>
  <c r="AA27" i="77"/>
  <c r="L11" i="77" s="1"/>
  <c r="AP26" i="77"/>
  <c r="AC26" i="77"/>
  <c r="AP25" i="77"/>
  <c r="AC25" i="77"/>
  <c r="AP24" i="77"/>
  <c r="AC24" i="77"/>
  <c r="AP23" i="77"/>
  <c r="AC23" i="77"/>
  <c r="AP22" i="77"/>
  <c r="AC22" i="77"/>
  <c r="AP21" i="77"/>
  <c r="AC21" i="77"/>
  <c r="AP20" i="77"/>
  <c r="AC20" i="77"/>
  <c r="AP19" i="77"/>
  <c r="AC19" i="77"/>
  <c r="AP18" i="77"/>
  <c r="AC18" i="77"/>
  <c r="AP17" i="77"/>
  <c r="AC17" i="77"/>
  <c r="AP16" i="77"/>
  <c r="AC16" i="77"/>
  <c r="AP15" i="77"/>
  <c r="AC15" i="77"/>
  <c r="B14" i="77"/>
  <c r="AK12" i="77"/>
  <c r="AJ12" i="77"/>
  <c r="AI12" i="77"/>
  <c r="AF12" i="77"/>
  <c r="AE12" i="77"/>
  <c r="AD12" i="77"/>
  <c r="M12" i="77"/>
  <c r="I12" i="77"/>
  <c r="H12" i="77"/>
  <c r="G12" i="77"/>
  <c r="AC11" i="77"/>
  <c r="AL11" i="77" s="1"/>
  <c r="J10" i="77"/>
  <c r="K10" i="77" s="1"/>
  <c r="AC10" i="77"/>
  <c r="AL10" i="77" s="1"/>
  <c r="J11" i="77"/>
  <c r="K11" i="77" s="1"/>
  <c r="AC9" i="77"/>
  <c r="AL9" i="77" s="1"/>
  <c r="O9" i="77"/>
  <c r="J9" i="77"/>
  <c r="K9" i="77" s="1"/>
  <c r="AC8" i="77"/>
  <c r="AL8" i="77" s="1"/>
  <c r="J8" i="77"/>
  <c r="K8" i="77" s="1"/>
  <c r="AC7" i="77"/>
  <c r="AL7" i="77" s="1"/>
  <c r="L7" i="77"/>
  <c r="J7" i="77"/>
  <c r="K7" i="77" s="1"/>
  <c r="AC6" i="77"/>
  <c r="AL6" i="77" s="1"/>
  <c r="O6" i="77"/>
  <c r="J6" i="77"/>
  <c r="K6" i="77" s="1"/>
  <c r="AC5" i="77"/>
  <c r="AL5" i="77" s="1"/>
  <c r="J5" i="77"/>
  <c r="K5" i="77" s="1"/>
  <c r="AC4" i="77"/>
  <c r="AL4" i="77" s="1"/>
  <c r="L4" i="77"/>
  <c r="J4" i="77"/>
  <c r="K4" i="77" s="1"/>
  <c r="AC3" i="77"/>
  <c r="L103" i="76"/>
  <c r="L102" i="76"/>
  <c r="L101" i="76"/>
  <c r="L100" i="76"/>
  <c r="L99" i="76"/>
  <c r="L98" i="76"/>
  <c r="L97" i="76"/>
  <c r="L96" i="76"/>
  <c r="L95" i="76"/>
  <c r="L94" i="76"/>
  <c r="L93" i="76"/>
  <c r="L92" i="76"/>
  <c r="L91" i="76"/>
  <c r="L90" i="76"/>
  <c r="L89" i="76"/>
  <c r="L88" i="76"/>
  <c r="L87" i="76"/>
  <c r="L86" i="76"/>
  <c r="L85" i="76"/>
  <c r="L84" i="76"/>
  <c r="L83" i="76"/>
  <c r="L82" i="76"/>
  <c r="L81" i="76"/>
  <c r="L80" i="76"/>
  <c r="L79" i="76"/>
  <c r="AP39" i="76"/>
  <c r="AP38" i="76"/>
  <c r="AP37" i="76"/>
  <c r="AP36" i="76"/>
  <c r="AP35" i="76"/>
  <c r="AP34" i="76"/>
  <c r="AP33" i="76"/>
  <c r="AP32" i="76"/>
  <c r="AP31" i="76"/>
  <c r="AP30" i="76"/>
  <c r="AP29" i="76"/>
  <c r="AP28" i="76"/>
  <c r="C74" i="76"/>
  <c r="G73" i="76"/>
  <c r="AQ66" i="76"/>
  <c r="O6" i="76" s="1"/>
  <c r="AO66" i="76"/>
  <c r="N6" i="76" s="1"/>
  <c r="AN66" i="76"/>
  <c r="L6" i="76" s="1"/>
  <c r="AD66" i="76"/>
  <c r="AB66" i="76"/>
  <c r="N11" i="76" s="1"/>
  <c r="AA66" i="76"/>
  <c r="L11" i="76" s="1"/>
  <c r="AP65" i="76"/>
  <c r="AC65" i="76"/>
  <c r="AP64" i="76"/>
  <c r="AC64" i="76"/>
  <c r="AP63" i="76"/>
  <c r="AC63" i="76"/>
  <c r="AP62" i="76"/>
  <c r="AC62" i="76"/>
  <c r="AP61" i="76"/>
  <c r="AC61" i="76"/>
  <c r="AP60" i="76"/>
  <c r="AC60" i="76"/>
  <c r="AP59" i="76"/>
  <c r="AC59" i="76"/>
  <c r="AP58" i="76"/>
  <c r="AC58" i="76"/>
  <c r="AP57" i="76"/>
  <c r="AC57" i="76"/>
  <c r="AP56" i="76"/>
  <c r="AC56" i="76"/>
  <c r="G59" i="76"/>
  <c r="AP55" i="76"/>
  <c r="AC55" i="76"/>
  <c r="L58" i="76"/>
  <c r="O58" i="76" s="1"/>
  <c r="G58" i="76"/>
  <c r="AP54" i="76"/>
  <c r="AC54" i="76"/>
  <c r="AQ53" i="76"/>
  <c r="O8" i="76" s="1"/>
  <c r="AO53" i="76"/>
  <c r="N8" i="76" s="1"/>
  <c r="AN53" i="76"/>
  <c r="L8" i="76" s="1"/>
  <c r="AD53" i="76"/>
  <c r="O4" i="76" s="1"/>
  <c r="AB53" i="76"/>
  <c r="N4" i="76" s="1"/>
  <c r="AA53" i="76"/>
  <c r="L4" i="76" s="1"/>
  <c r="AP52" i="76"/>
  <c r="AC52" i="76"/>
  <c r="AP51" i="76"/>
  <c r="AC51" i="76"/>
  <c r="AP50" i="76"/>
  <c r="AC50" i="76"/>
  <c r="AP49" i="76"/>
  <c r="AC49" i="76"/>
  <c r="AP48" i="76"/>
  <c r="AC48" i="76"/>
  <c r="AP47" i="76"/>
  <c r="AC47" i="76"/>
  <c r="AP46" i="76"/>
  <c r="AC46" i="76"/>
  <c r="AP45" i="76"/>
  <c r="AC45" i="76"/>
  <c r="AP44" i="76"/>
  <c r="AC44" i="76"/>
  <c r="AP43" i="76"/>
  <c r="AC43" i="76"/>
  <c r="AP42" i="76"/>
  <c r="AC42" i="76"/>
  <c r="AP41" i="76"/>
  <c r="AC41" i="76"/>
  <c r="AQ40" i="76"/>
  <c r="O7" i="76" s="1"/>
  <c r="AO40" i="76"/>
  <c r="N7" i="76" s="1"/>
  <c r="AN40" i="76"/>
  <c r="L7" i="76" s="1"/>
  <c r="AD40" i="76"/>
  <c r="O9" i="76" s="1"/>
  <c r="AB40" i="76"/>
  <c r="N9" i="76" s="1"/>
  <c r="AA40" i="76"/>
  <c r="L9" i="76" s="1"/>
  <c r="AC39" i="76"/>
  <c r="AC38" i="76"/>
  <c r="AC37" i="76"/>
  <c r="AC36" i="76"/>
  <c r="AC35" i="76"/>
  <c r="AC34" i="76"/>
  <c r="AC33" i="76"/>
  <c r="AC32" i="76"/>
  <c r="AC31" i="76"/>
  <c r="AC30" i="76"/>
  <c r="AC29" i="76"/>
  <c r="AC28" i="76"/>
  <c r="AQ27" i="76"/>
  <c r="O5" i="76" s="1"/>
  <c r="AO27" i="76"/>
  <c r="N5" i="76" s="1"/>
  <c r="AN27" i="76"/>
  <c r="L5" i="76" s="1"/>
  <c r="AD27" i="76"/>
  <c r="AB27" i="76"/>
  <c r="N10" i="76" s="1"/>
  <c r="AA27" i="76"/>
  <c r="L10" i="76" s="1"/>
  <c r="AP26" i="76"/>
  <c r="AC26" i="76"/>
  <c r="AP25" i="76"/>
  <c r="AC25" i="76"/>
  <c r="AP24" i="76"/>
  <c r="AC24" i="76"/>
  <c r="AP23" i="76"/>
  <c r="AC23" i="76"/>
  <c r="AP22" i="76"/>
  <c r="AC22" i="76"/>
  <c r="AP21" i="76"/>
  <c r="AC21" i="76"/>
  <c r="AP20" i="76"/>
  <c r="AC20" i="76"/>
  <c r="AP19" i="76"/>
  <c r="AC19" i="76"/>
  <c r="AP18" i="76"/>
  <c r="AC18" i="76"/>
  <c r="AP17" i="76"/>
  <c r="AC17" i="76"/>
  <c r="AP16" i="76"/>
  <c r="AC16" i="76"/>
  <c r="AP15" i="76"/>
  <c r="AC15" i="76"/>
  <c r="B14" i="76"/>
  <c r="AK12" i="76"/>
  <c r="AJ12" i="76"/>
  <c r="AI12" i="76"/>
  <c r="AF12" i="76"/>
  <c r="AE12" i="76"/>
  <c r="AD12" i="76"/>
  <c r="M12" i="76"/>
  <c r="I12" i="76"/>
  <c r="H12" i="76"/>
  <c r="G12" i="76"/>
  <c r="AC11" i="76"/>
  <c r="AL11" i="76" s="1"/>
  <c r="O11" i="76"/>
  <c r="J11" i="76"/>
  <c r="K11" i="76" s="1"/>
  <c r="AC9" i="76"/>
  <c r="AL9" i="76" s="1"/>
  <c r="J10" i="76"/>
  <c r="K10" i="76" s="1"/>
  <c r="AC10" i="76"/>
  <c r="AL10" i="76" s="1"/>
  <c r="J8" i="76"/>
  <c r="K8" i="76" s="1"/>
  <c r="AC8" i="76"/>
  <c r="AL8" i="76" s="1"/>
  <c r="J9" i="76"/>
  <c r="K9" i="76" s="1"/>
  <c r="AC7" i="76"/>
  <c r="AL7" i="76" s="1"/>
  <c r="J7" i="76"/>
  <c r="K7" i="76" s="1"/>
  <c r="AC6" i="76"/>
  <c r="AL6" i="76" s="1"/>
  <c r="J6" i="76"/>
  <c r="K6" i="76" s="1"/>
  <c r="AC5" i="76"/>
  <c r="AL5" i="76" s="1"/>
  <c r="J5" i="76"/>
  <c r="K5" i="76" s="1"/>
  <c r="AC4" i="76"/>
  <c r="AL4" i="76" s="1"/>
  <c r="J4" i="76"/>
  <c r="K4" i="76" s="1"/>
  <c r="AC3" i="76"/>
  <c r="L105" i="75"/>
  <c r="L104" i="75"/>
  <c r="L103" i="75"/>
  <c r="L102" i="75"/>
  <c r="L101" i="75"/>
  <c r="L100" i="75"/>
  <c r="L99" i="75"/>
  <c r="L98" i="75"/>
  <c r="L97" i="75"/>
  <c r="L96" i="75"/>
  <c r="L95" i="75"/>
  <c r="L94" i="75"/>
  <c r="L93" i="75"/>
  <c r="L92" i="75"/>
  <c r="L91" i="75"/>
  <c r="L90" i="75"/>
  <c r="L89" i="75"/>
  <c r="L88" i="75"/>
  <c r="L87" i="75"/>
  <c r="L86" i="75"/>
  <c r="L85" i="75"/>
  <c r="L84" i="75"/>
  <c r="L83" i="75"/>
  <c r="L82" i="75"/>
  <c r="L81" i="75"/>
  <c r="L80" i="75"/>
  <c r="L79" i="75"/>
  <c r="L55" i="75"/>
  <c r="AP67" i="85" l="1"/>
  <c r="AP67" i="84"/>
  <c r="AL7" i="83"/>
  <c r="AL6" i="83"/>
  <c r="AL11" i="83"/>
  <c r="AC40" i="83"/>
  <c r="AC66" i="83"/>
  <c r="AP53" i="83"/>
  <c r="AP40" i="83"/>
  <c r="AC27" i="83"/>
  <c r="AC53" i="83"/>
  <c r="AP27" i="83"/>
  <c r="AP66" i="83"/>
  <c r="L12" i="83"/>
  <c r="AN67" i="83"/>
  <c r="AQ67" i="83"/>
  <c r="AO67" i="83"/>
  <c r="AL10" i="83"/>
  <c r="AL8" i="83"/>
  <c r="AL9" i="83"/>
  <c r="AL5" i="83"/>
  <c r="AL4" i="83"/>
  <c r="AC12" i="83"/>
  <c r="AL12" i="83" s="1"/>
  <c r="AL3" i="83"/>
  <c r="N12" i="83"/>
  <c r="O11" i="83"/>
  <c r="O12" i="83" s="1"/>
  <c r="AL9" i="82"/>
  <c r="AC27" i="82"/>
  <c r="AL10" i="82"/>
  <c r="AL11" i="82"/>
  <c r="AL8" i="82"/>
  <c r="AL7" i="82"/>
  <c r="AL5" i="82"/>
  <c r="AL4" i="82"/>
  <c r="AL3" i="82"/>
  <c r="AC12" i="82"/>
  <c r="AL12" i="82" s="1"/>
  <c r="AC40" i="82"/>
  <c r="AC53" i="82"/>
  <c r="AP66" i="82"/>
  <c r="AP27" i="82"/>
  <c r="AP40" i="82"/>
  <c r="AP53" i="82"/>
  <c r="AQ67" i="82"/>
  <c r="AO67" i="82"/>
  <c r="AN67" i="82"/>
  <c r="AC66" i="82"/>
  <c r="N12" i="82"/>
  <c r="L11" i="82"/>
  <c r="L12" i="82" s="1"/>
  <c r="O11" i="82"/>
  <c r="O12" i="82" s="1"/>
  <c r="AQ67" i="81"/>
  <c r="AC66" i="81"/>
  <c r="AP53" i="81"/>
  <c r="AC27" i="81"/>
  <c r="AP40" i="81"/>
  <c r="AP27" i="81"/>
  <c r="AC40" i="81"/>
  <c r="AC53" i="81"/>
  <c r="AO67" i="81"/>
  <c r="L12" i="81"/>
  <c r="AN67" i="81"/>
  <c r="AP66" i="81"/>
  <c r="N12" i="81"/>
  <c r="AL3" i="81"/>
  <c r="AL4" i="81"/>
  <c r="AL5" i="81"/>
  <c r="AL6" i="81"/>
  <c r="AL7" i="81"/>
  <c r="AL8" i="81"/>
  <c r="AL9" i="81"/>
  <c r="AL10" i="81"/>
  <c r="AL11" i="81"/>
  <c r="AC12" i="81"/>
  <c r="AL12" i="81" s="1"/>
  <c r="O11" i="81"/>
  <c r="O12" i="81" s="1"/>
  <c r="AC53" i="80"/>
  <c r="AL6" i="80"/>
  <c r="AP40" i="80"/>
  <c r="AP53" i="80"/>
  <c r="AC40" i="80"/>
  <c r="AP66" i="80"/>
  <c r="AC66" i="80"/>
  <c r="AC27" i="80"/>
  <c r="L12" i="80"/>
  <c r="AO67" i="80"/>
  <c r="AQ67" i="80"/>
  <c r="AP27" i="80"/>
  <c r="AN67" i="80"/>
  <c r="N11" i="80"/>
  <c r="N12" i="80" s="1"/>
  <c r="AL4" i="80"/>
  <c r="AL10" i="80"/>
  <c r="AL9" i="80"/>
  <c r="AL8" i="80"/>
  <c r="AL7" i="80"/>
  <c r="AL11" i="80"/>
  <c r="AL5" i="80"/>
  <c r="AL3" i="80"/>
  <c r="AC12" i="80"/>
  <c r="AL12" i="80" s="1"/>
  <c r="O11" i="80"/>
  <c r="O12" i="80" s="1"/>
  <c r="AL6" i="79"/>
  <c r="AL9" i="79"/>
  <c r="AP27" i="79"/>
  <c r="AC66" i="79"/>
  <c r="AC27" i="79"/>
  <c r="AP66" i="79"/>
  <c r="AC40" i="79"/>
  <c r="AQ67" i="79"/>
  <c r="AP40" i="79"/>
  <c r="N12" i="79"/>
  <c r="AP53" i="79"/>
  <c r="L12" i="79"/>
  <c r="AC53" i="79"/>
  <c r="AN67" i="79"/>
  <c r="AL10" i="79"/>
  <c r="AL8" i="79"/>
  <c r="AL7" i="79"/>
  <c r="AL11" i="79"/>
  <c r="AL5" i="79"/>
  <c r="AL4" i="79"/>
  <c r="AL3" i="79"/>
  <c r="AC12" i="79"/>
  <c r="AL12" i="79" s="1"/>
  <c r="AO67" i="79"/>
  <c r="O11" i="79"/>
  <c r="O12" i="79" s="1"/>
  <c r="AL5" i="78"/>
  <c r="AL9" i="78"/>
  <c r="AL4" i="78"/>
  <c r="AL6" i="78"/>
  <c r="AC66" i="78"/>
  <c r="AP40" i="78"/>
  <c r="AP66" i="78"/>
  <c r="AP27" i="78"/>
  <c r="AP53" i="78"/>
  <c r="AQ67" i="78"/>
  <c r="AC27" i="78"/>
  <c r="AC53" i="78"/>
  <c r="AC40" i="78"/>
  <c r="L12" i="78"/>
  <c r="AN67" i="78"/>
  <c r="AO67" i="78"/>
  <c r="AL10" i="78"/>
  <c r="AL8" i="78"/>
  <c r="AL7" i="78"/>
  <c r="AL11" i="78"/>
  <c r="AC12" i="78"/>
  <c r="AL12" i="78" s="1"/>
  <c r="AL3" i="78"/>
  <c r="N12" i="78"/>
  <c r="O11" i="78"/>
  <c r="O12" i="78" s="1"/>
  <c r="AP27" i="77"/>
  <c r="AC27" i="77"/>
  <c r="AC40" i="77"/>
  <c r="AC53" i="77"/>
  <c r="AC66" i="77"/>
  <c r="AQ67" i="77"/>
  <c r="O12" i="77"/>
  <c r="AP53" i="77"/>
  <c r="AP66" i="77"/>
  <c r="AO67" i="77"/>
  <c r="AP40" i="77"/>
  <c r="AN67" i="77"/>
  <c r="L12" i="77"/>
  <c r="AC12" i="77"/>
  <c r="AL12" i="77" s="1"/>
  <c r="N11" i="77"/>
  <c r="N12" i="77" s="1"/>
  <c r="AG3" i="77"/>
  <c r="AG5" i="77"/>
  <c r="AG7" i="77"/>
  <c r="AG9" i="77"/>
  <c r="AG11" i="77"/>
  <c r="AG4" i="77"/>
  <c r="AG6" i="77"/>
  <c r="AG8" i="77"/>
  <c r="AG10" i="77"/>
  <c r="AL3" i="77"/>
  <c r="AP27" i="76"/>
  <c r="AC53" i="76"/>
  <c r="AQ67" i="76"/>
  <c r="AC40" i="76"/>
  <c r="AP66" i="76"/>
  <c r="AC27" i="76"/>
  <c r="O10" i="76"/>
  <c r="O12" i="76" s="1"/>
  <c r="AP40" i="76"/>
  <c r="AP53" i="76"/>
  <c r="AN67" i="76"/>
  <c r="L12" i="76"/>
  <c r="AC66" i="76"/>
  <c r="AC12" i="76"/>
  <c r="AL12" i="76" s="1"/>
  <c r="N12" i="76"/>
  <c r="AO67" i="76"/>
  <c r="AG3" i="76"/>
  <c r="AG4" i="76"/>
  <c r="AG5" i="76"/>
  <c r="AG6" i="76"/>
  <c r="AG7" i="76"/>
  <c r="AG8" i="76"/>
  <c r="AG10" i="76"/>
  <c r="AG9" i="76"/>
  <c r="AG11" i="76"/>
  <c r="AL3" i="76"/>
  <c r="C74" i="75"/>
  <c r="G73" i="75"/>
  <c r="AQ66" i="75"/>
  <c r="AO66" i="75"/>
  <c r="N6" i="75" s="1"/>
  <c r="AN66" i="75"/>
  <c r="L6" i="75" s="1"/>
  <c r="AD66" i="75"/>
  <c r="O11" i="75" s="1"/>
  <c r="AB66" i="75"/>
  <c r="N11" i="75" s="1"/>
  <c r="AA66" i="75"/>
  <c r="L11" i="75" s="1"/>
  <c r="AP65" i="75"/>
  <c r="AC65" i="75"/>
  <c r="AP64" i="75"/>
  <c r="AC64" i="75"/>
  <c r="AP63" i="75"/>
  <c r="AC63" i="75"/>
  <c r="AP62" i="75"/>
  <c r="AC62" i="75"/>
  <c r="AP61" i="75"/>
  <c r="AC61" i="75"/>
  <c r="AP60" i="75"/>
  <c r="AC60" i="75"/>
  <c r="AP59" i="75"/>
  <c r="AC59" i="75"/>
  <c r="AP58" i="75"/>
  <c r="AC58" i="75"/>
  <c r="AP57" i="75"/>
  <c r="AC57" i="75"/>
  <c r="G56" i="75"/>
  <c r="AP56" i="75"/>
  <c r="AC56" i="75"/>
  <c r="O55" i="75"/>
  <c r="G55" i="75"/>
  <c r="AP55" i="75"/>
  <c r="AC55" i="75"/>
  <c r="AP54" i="75"/>
  <c r="AC54" i="75"/>
  <c r="AQ53" i="75"/>
  <c r="O9" i="75" s="1"/>
  <c r="AO53" i="75"/>
  <c r="N9" i="75" s="1"/>
  <c r="AN53" i="75"/>
  <c r="L9" i="75" s="1"/>
  <c r="AD53" i="75"/>
  <c r="O4" i="75" s="1"/>
  <c r="AB53" i="75"/>
  <c r="N4" i="75" s="1"/>
  <c r="AA53" i="75"/>
  <c r="L4" i="75" s="1"/>
  <c r="AP52" i="75"/>
  <c r="AC52" i="75"/>
  <c r="AP51" i="75"/>
  <c r="AC51" i="75"/>
  <c r="AP50" i="75"/>
  <c r="AC50" i="75"/>
  <c r="AP49" i="75"/>
  <c r="AC49" i="75"/>
  <c r="AP48" i="75"/>
  <c r="AC48" i="75"/>
  <c r="AP47" i="75"/>
  <c r="AC47" i="75"/>
  <c r="AP46" i="75"/>
  <c r="AC46" i="75"/>
  <c r="AP45" i="75"/>
  <c r="AC45" i="75"/>
  <c r="AP44" i="75"/>
  <c r="AC44" i="75"/>
  <c r="AP43" i="75"/>
  <c r="AC43" i="75"/>
  <c r="AP42" i="75"/>
  <c r="AC42" i="75"/>
  <c r="AP41" i="75"/>
  <c r="AC41" i="75"/>
  <c r="AQ40" i="75"/>
  <c r="O7" i="75" s="1"/>
  <c r="AO40" i="75"/>
  <c r="N7" i="75" s="1"/>
  <c r="AN40" i="75"/>
  <c r="L7" i="75" s="1"/>
  <c r="AD40" i="75"/>
  <c r="O8" i="75" s="1"/>
  <c r="AB40" i="75"/>
  <c r="N8" i="75" s="1"/>
  <c r="AA40" i="75"/>
  <c r="L8" i="75" s="1"/>
  <c r="AP39" i="75"/>
  <c r="AC39" i="75"/>
  <c r="AP38" i="75"/>
  <c r="AC38" i="75"/>
  <c r="AP37" i="75"/>
  <c r="AC37" i="75"/>
  <c r="AP36" i="75"/>
  <c r="AC36" i="75"/>
  <c r="AP35" i="75"/>
  <c r="AC35" i="75"/>
  <c r="AP34" i="75"/>
  <c r="AC34" i="75"/>
  <c r="AP33" i="75"/>
  <c r="AC33" i="75"/>
  <c r="AP32" i="75"/>
  <c r="AC32" i="75"/>
  <c r="AP31" i="75"/>
  <c r="AC31" i="75"/>
  <c r="AP30" i="75"/>
  <c r="AC30" i="75"/>
  <c r="AP29" i="75"/>
  <c r="AC29" i="75"/>
  <c r="AP28" i="75"/>
  <c r="AC28" i="75"/>
  <c r="AQ27" i="75"/>
  <c r="O5" i="75" s="1"/>
  <c r="AO27" i="75"/>
  <c r="N5" i="75" s="1"/>
  <c r="AN27" i="75"/>
  <c r="L5" i="75" s="1"/>
  <c r="AD27" i="75"/>
  <c r="O10" i="75" s="1"/>
  <c r="AB27" i="75"/>
  <c r="AA27" i="75"/>
  <c r="AP26" i="75"/>
  <c r="AC26" i="75"/>
  <c r="AP25" i="75"/>
  <c r="AC25" i="75"/>
  <c r="AP24" i="75"/>
  <c r="AC24" i="75"/>
  <c r="AP23" i="75"/>
  <c r="AC23" i="75"/>
  <c r="AP22" i="75"/>
  <c r="AC22" i="75"/>
  <c r="AP21" i="75"/>
  <c r="AC21" i="75"/>
  <c r="AP20" i="75"/>
  <c r="AC20" i="75"/>
  <c r="AP19" i="75"/>
  <c r="AC19" i="75"/>
  <c r="AP18" i="75"/>
  <c r="AC18" i="75"/>
  <c r="AP17" i="75"/>
  <c r="AC17" i="75"/>
  <c r="AP16" i="75"/>
  <c r="AC16" i="75"/>
  <c r="AP15" i="75"/>
  <c r="AC15" i="75"/>
  <c r="B14" i="75"/>
  <c r="AK12" i="75"/>
  <c r="AJ12" i="75"/>
  <c r="AI12" i="75"/>
  <c r="AF12" i="75"/>
  <c r="AE12" i="75"/>
  <c r="AD12" i="75"/>
  <c r="M12" i="75"/>
  <c r="I12" i="75"/>
  <c r="H12" i="75"/>
  <c r="G12" i="75"/>
  <c r="AC11" i="75"/>
  <c r="AG11" i="75" s="1"/>
  <c r="J11" i="75"/>
  <c r="K11" i="75" s="1"/>
  <c r="AC10" i="75"/>
  <c r="AG10" i="75" s="1"/>
  <c r="J7" i="75"/>
  <c r="K7" i="75" s="1"/>
  <c r="AC9" i="75"/>
  <c r="AG9" i="75" s="1"/>
  <c r="J10" i="75"/>
  <c r="K10" i="75" s="1"/>
  <c r="AC8" i="75"/>
  <c r="AG8" i="75" s="1"/>
  <c r="J9" i="75"/>
  <c r="K9" i="75" s="1"/>
  <c r="AC7" i="75"/>
  <c r="AG7" i="75" s="1"/>
  <c r="J8" i="75"/>
  <c r="K8" i="75" s="1"/>
  <c r="AC4" i="75"/>
  <c r="AG4" i="75" s="1"/>
  <c r="J5" i="75"/>
  <c r="K5" i="75" s="1"/>
  <c r="AC6" i="75"/>
  <c r="AG6" i="75" s="1"/>
  <c r="O6" i="75"/>
  <c r="J6" i="75"/>
  <c r="K6" i="75" s="1"/>
  <c r="AC5" i="75"/>
  <c r="AG5" i="75" s="1"/>
  <c r="J4" i="75"/>
  <c r="K4" i="75" s="1"/>
  <c r="AC3" i="75"/>
  <c r="AG3" i="75" s="1"/>
  <c r="L126" i="74"/>
  <c r="L125" i="74"/>
  <c r="L124" i="74"/>
  <c r="L123" i="74"/>
  <c r="L122" i="74"/>
  <c r="L121" i="74"/>
  <c r="L120" i="74"/>
  <c r="L119" i="74"/>
  <c r="L118" i="74"/>
  <c r="L117" i="74"/>
  <c r="L116" i="74"/>
  <c r="L115" i="74"/>
  <c r="L114" i="74"/>
  <c r="L113" i="74"/>
  <c r="L112" i="74"/>
  <c r="L111" i="74"/>
  <c r="L110" i="74"/>
  <c r="L109" i="74"/>
  <c r="L108" i="74"/>
  <c r="L107" i="74"/>
  <c r="L103" i="74"/>
  <c r="L102" i="74"/>
  <c r="L101" i="74"/>
  <c r="L100" i="74"/>
  <c r="L99" i="74"/>
  <c r="L98" i="74"/>
  <c r="L97" i="74"/>
  <c r="L96" i="74"/>
  <c r="L95" i="74"/>
  <c r="L94" i="74"/>
  <c r="L93" i="74"/>
  <c r="L92" i="74"/>
  <c r="L91" i="74"/>
  <c r="L90" i="74"/>
  <c r="L89" i="74"/>
  <c r="L88" i="74"/>
  <c r="L87" i="74"/>
  <c r="L86" i="74"/>
  <c r="L85" i="74"/>
  <c r="L84" i="74"/>
  <c r="L83" i="74"/>
  <c r="L82" i="74"/>
  <c r="L81" i="74"/>
  <c r="L80" i="74"/>
  <c r="L79" i="74"/>
  <c r="L56" i="74"/>
  <c r="AP67" i="83" l="1"/>
  <c r="AP67" i="82"/>
  <c r="AP67" i="81"/>
  <c r="AP67" i="80"/>
  <c r="AP67" i="79"/>
  <c r="AP67" i="78"/>
  <c r="AP67" i="77"/>
  <c r="AP67" i="76"/>
  <c r="AC66" i="75"/>
  <c r="AP27" i="75"/>
  <c r="AN67" i="75"/>
  <c r="AP66" i="75"/>
  <c r="AC53" i="75"/>
  <c r="AP53" i="75"/>
  <c r="AC40" i="75"/>
  <c r="AP40" i="75"/>
  <c r="AC27" i="75"/>
  <c r="AO67" i="75"/>
  <c r="O12" i="75"/>
  <c r="AL5" i="75"/>
  <c r="AL10" i="75"/>
  <c r="AQ67" i="75"/>
  <c r="AL9" i="75"/>
  <c r="AL6" i="75"/>
  <c r="AL7" i="75"/>
  <c r="AC12" i="75"/>
  <c r="AL12" i="75" s="1"/>
  <c r="N10" i="75"/>
  <c r="N12" i="75" s="1"/>
  <c r="AL3" i="75"/>
  <c r="AL4" i="75"/>
  <c r="AL8" i="75"/>
  <c r="AL11" i="75"/>
  <c r="L10" i="75"/>
  <c r="L12" i="75" s="1"/>
  <c r="C74" i="74"/>
  <c r="G73" i="74"/>
  <c r="AQ66" i="74"/>
  <c r="O5" i="74" s="1"/>
  <c r="AO66" i="74"/>
  <c r="N5" i="74" s="1"/>
  <c r="AN66" i="74"/>
  <c r="AD66" i="74"/>
  <c r="AB66" i="74"/>
  <c r="N11" i="74" s="1"/>
  <c r="AA66" i="74"/>
  <c r="L11" i="74" s="1"/>
  <c r="AP65" i="74"/>
  <c r="AC65" i="74"/>
  <c r="AP64" i="74"/>
  <c r="AC64" i="74"/>
  <c r="AP63" i="74"/>
  <c r="AC63" i="74"/>
  <c r="AP62" i="74"/>
  <c r="AC62" i="74"/>
  <c r="AP61" i="74"/>
  <c r="AC61" i="74"/>
  <c r="AP60" i="74"/>
  <c r="AC60" i="74"/>
  <c r="AP59" i="74"/>
  <c r="AC59" i="74"/>
  <c r="AP58" i="74"/>
  <c r="AC58" i="74"/>
  <c r="AP57" i="74"/>
  <c r="AC57" i="74"/>
  <c r="G57" i="74"/>
  <c r="AP56" i="74"/>
  <c r="AC56" i="74"/>
  <c r="O56" i="74"/>
  <c r="G56" i="74"/>
  <c r="AP55" i="74"/>
  <c r="AC55" i="74"/>
  <c r="AP54" i="74"/>
  <c r="AC54" i="74"/>
  <c r="AQ53" i="74"/>
  <c r="AO53" i="74"/>
  <c r="N8" i="74" s="1"/>
  <c r="AN53" i="74"/>
  <c r="L8" i="74" s="1"/>
  <c r="AD53" i="74"/>
  <c r="O4" i="74" s="1"/>
  <c r="AB53" i="74"/>
  <c r="N4" i="74" s="1"/>
  <c r="AA53" i="74"/>
  <c r="L4" i="74" s="1"/>
  <c r="AP52" i="74"/>
  <c r="AC52" i="74"/>
  <c r="AP51" i="74"/>
  <c r="AC51" i="74"/>
  <c r="AP50" i="74"/>
  <c r="AC50" i="74"/>
  <c r="AP49" i="74"/>
  <c r="AC49" i="74"/>
  <c r="AP48" i="74"/>
  <c r="AC48" i="74"/>
  <c r="AP47" i="74"/>
  <c r="AC47" i="74"/>
  <c r="AP46" i="74"/>
  <c r="AC46" i="74"/>
  <c r="AP45" i="74"/>
  <c r="AC45" i="74"/>
  <c r="AP44" i="74"/>
  <c r="AC44" i="74"/>
  <c r="AP43" i="74"/>
  <c r="AC43" i="74"/>
  <c r="AP42" i="74"/>
  <c r="AC42" i="74"/>
  <c r="AP41" i="74"/>
  <c r="AC41" i="74"/>
  <c r="AQ40" i="74"/>
  <c r="O10" i="74" s="1"/>
  <c r="AO40" i="74"/>
  <c r="N10" i="74" s="1"/>
  <c r="AN40" i="74"/>
  <c r="L10" i="74" s="1"/>
  <c r="AD40" i="74"/>
  <c r="AB40" i="74"/>
  <c r="N7" i="74" s="1"/>
  <c r="AA40" i="74"/>
  <c r="L7" i="74" s="1"/>
  <c r="AP39" i="74"/>
  <c r="AC39" i="74"/>
  <c r="AP38" i="74"/>
  <c r="AC38" i="74"/>
  <c r="AP37" i="74"/>
  <c r="AC37" i="74"/>
  <c r="AP36" i="74"/>
  <c r="AC36" i="74"/>
  <c r="AP35" i="74"/>
  <c r="AC35" i="74"/>
  <c r="AP34" i="74"/>
  <c r="AC34" i="74"/>
  <c r="AP33" i="74"/>
  <c r="AC33" i="74"/>
  <c r="AP32" i="74"/>
  <c r="AC32" i="74"/>
  <c r="AP31" i="74"/>
  <c r="AC31" i="74"/>
  <c r="AP30" i="74"/>
  <c r="AC30" i="74"/>
  <c r="AP29" i="74"/>
  <c r="AC29" i="74"/>
  <c r="AP28" i="74"/>
  <c r="AC28" i="74"/>
  <c r="AQ27" i="74"/>
  <c r="O6" i="74" s="1"/>
  <c r="AO27" i="74"/>
  <c r="N6" i="74" s="1"/>
  <c r="AN27" i="74"/>
  <c r="L6" i="74" s="1"/>
  <c r="AD27" i="74"/>
  <c r="AB27" i="74"/>
  <c r="N9" i="74" s="1"/>
  <c r="AA27" i="74"/>
  <c r="L9" i="74" s="1"/>
  <c r="AP26" i="74"/>
  <c r="AC26" i="74"/>
  <c r="AP25" i="74"/>
  <c r="AC25" i="74"/>
  <c r="AP24" i="74"/>
  <c r="AC24" i="74"/>
  <c r="AP23" i="74"/>
  <c r="AC23" i="74"/>
  <c r="AP22" i="74"/>
  <c r="AC22" i="74"/>
  <c r="AP21" i="74"/>
  <c r="AC21" i="74"/>
  <c r="AP20" i="74"/>
  <c r="AC20" i="74"/>
  <c r="AP19" i="74"/>
  <c r="AC19" i="74"/>
  <c r="AP18" i="74"/>
  <c r="AC18" i="74"/>
  <c r="AP17" i="74"/>
  <c r="AC17" i="74"/>
  <c r="AP16" i="74"/>
  <c r="AC16" i="74"/>
  <c r="AP15" i="74"/>
  <c r="AC15" i="74"/>
  <c r="B14" i="74"/>
  <c r="AK12" i="74"/>
  <c r="AJ12" i="74"/>
  <c r="AI12" i="74"/>
  <c r="AF12" i="74"/>
  <c r="AE12" i="74"/>
  <c r="AD12" i="74"/>
  <c r="M12" i="74"/>
  <c r="I12" i="74"/>
  <c r="H12" i="74"/>
  <c r="G12" i="74"/>
  <c r="AC11" i="74"/>
  <c r="AL11" i="74" s="1"/>
  <c r="J10" i="74"/>
  <c r="K10" i="74" s="1"/>
  <c r="AC10" i="74"/>
  <c r="AL10" i="74" s="1"/>
  <c r="O11" i="74"/>
  <c r="J11" i="74"/>
  <c r="K11" i="74" s="1"/>
  <c r="AC9" i="74"/>
  <c r="AL9" i="74" s="1"/>
  <c r="O8" i="74"/>
  <c r="J8" i="74"/>
  <c r="K8" i="74" s="1"/>
  <c r="AC6" i="74"/>
  <c r="AG6" i="74" s="1"/>
  <c r="J9" i="74"/>
  <c r="K9" i="74" s="1"/>
  <c r="AC7" i="74"/>
  <c r="AL7" i="74" s="1"/>
  <c r="O7" i="74"/>
  <c r="J7" i="74"/>
  <c r="K7" i="74" s="1"/>
  <c r="AC8" i="74"/>
  <c r="AG8" i="74" s="1"/>
  <c r="J6" i="74"/>
  <c r="K6" i="74" s="1"/>
  <c r="AC5" i="74"/>
  <c r="AL5" i="74" s="1"/>
  <c r="J4" i="74"/>
  <c r="K4" i="74" s="1"/>
  <c r="AC3" i="74"/>
  <c r="AG3" i="74" s="1"/>
  <c r="L5" i="74"/>
  <c r="J5" i="74"/>
  <c r="K5" i="74" s="1"/>
  <c r="AC4" i="74"/>
  <c r="AL4" i="74" s="1"/>
  <c r="L110" i="73"/>
  <c r="L109" i="73"/>
  <c r="L108" i="73"/>
  <c r="L107" i="73"/>
  <c r="L106" i="73"/>
  <c r="L105" i="73"/>
  <c r="L104" i="73"/>
  <c r="L103" i="73"/>
  <c r="L102" i="73"/>
  <c r="L101" i="73"/>
  <c r="L100" i="73"/>
  <c r="L99" i="73"/>
  <c r="L95" i="73"/>
  <c r="L94" i="73"/>
  <c r="L93" i="73"/>
  <c r="L92" i="73"/>
  <c r="L91" i="73"/>
  <c r="L90" i="73"/>
  <c r="L89" i="73"/>
  <c r="L88" i="73"/>
  <c r="L87" i="73"/>
  <c r="L86" i="73"/>
  <c r="L85" i="73"/>
  <c r="L84" i="73"/>
  <c r="L83" i="73"/>
  <c r="L82" i="73"/>
  <c r="L81" i="73"/>
  <c r="L80" i="73"/>
  <c r="L79" i="73"/>
  <c r="O5" i="72"/>
  <c r="N5" i="72"/>
  <c r="O9" i="72"/>
  <c r="N9" i="72"/>
  <c r="O11" i="72"/>
  <c r="N11" i="72"/>
  <c r="O4" i="72"/>
  <c r="N4" i="72"/>
  <c r="O10" i="72"/>
  <c r="N10" i="72"/>
  <c r="O7" i="72"/>
  <c r="N7" i="72"/>
  <c r="O6" i="72"/>
  <c r="N6" i="72"/>
  <c r="O8" i="72"/>
  <c r="N8" i="72"/>
  <c r="L5" i="72"/>
  <c r="L9" i="72"/>
  <c r="L11" i="72"/>
  <c r="L4" i="72"/>
  <c r="L10" i="72"/>
  <c r="L7" i="72"/>
  <c r="L6" i="72"/>
  <c r="L8" i="72"/>
  <c r="O10" i="71"/>
  <c r="N10" i="71"/>
  <c r="L10" i="71"/>
  <c r="O9" i="71"/>
  <c r="N9" i="71"/>
  <c r="L9" i="71"/>
  <c r="O11" i="71"/>
  <c r="N11" i="71"/>
  <c r="L11" i="71"/>
  <c r="O7" i="71"/>
  <c r="N7" i="71"/>
  <c r="L7" i="71"/>
  <c r="O8" i="71"/>
  <c r="N8" i="71"/>
  <c r="L8" i="71"/>
  <c r="O6" i="71"/>
  <c r="N6" i="71"/>
  <c r="L6" i="71"/>
  <c r="L4" i="71"/>
  <c r="N4" i="71"/>
  <c r="O4" i="71"/>
  <c r="O5" i="71"/>
  <c r="N5" i="71"/>
  <c r="L5" i="71"/>
  <c r="AP65" i="73"/>
  <c r="AC65" i="73"/>
  <c r="AP64" i="73"/>
  <c r="AC64" i="73"/>
  <c r="AP63" i="73"/>
  <c r="AC63" i="73"/>
  <c r="AP62" i="73"/>
  <c r="AC62" i="73"/>
  <c r="AP61" i="73"/>
  <c r="AC61" i="73"/>
  <c r="AP60" i="73"/>
  <c r="AC60" i="73"/>
  <c r="AP59" i="73"/>
  <c r="AC59" i="73"/>
  <c r="AP58" i="73"/>
  <c r="AC58" i="73"/>
  <c r="AP57" i="73"/>
  <c r="AC57" i="73"/>
  <c r="AP56" i="73"/>
  <c r="AC56" i="73"/>
  <c r="AP55" i="73"/>
  <c r="AC55" i="73"/>
  <c r="AP54" i="73"/>
  <c r="AC54" i="73"/>
  <c r="AQ53" i="73"/>
  <c r="O9" i="73" s="1"/>
  <c r="AO53" i="73"/>
  <c r="N9" i="73" s="1"/>
  <c r="AN53" i="73"/>
  <c r="L9" i="73" s="1"/>
  <c r="AD53" i="73"/>
  <c r="O5" i="73" s="1"/>
  <c r="AB53" i="73"/>
  <c r="N5" i="73" s="1"/>
  <c r="AA53" i="73"/>
  <c r="L5" i="73" s="1"/>
  <c r="AP52" i="73"/>
  <c r="AC52" i="73"/>
  <c r="AP51" i="73"/>
  <c r="AC51" i="73"/>
  <c r="AP50" i="73"/>
  <c r="AC50" i="73"/>
  <c r="AP49" i="73"/>
  <c r="AC49" i="73"/>
  <c r="AP48" i="73"/>
  <c r="AC48" i="73"/>
  <c r="AP47" i="73"/>
  <c r="AC47" i="73"/>
  <c r="AP46" i="73"/>
  <c r="AC46" i="73"/>
  <c r="AP45" i="73"/>
  <c r="AC45" i="73"/>
  <c r="AP44" i="73"/>
  <c r="AC44" i="73"/>
  <c r="AP43" i="73"/>
  <c r="AC43" i="73"/>
  <c r="AP42" i="73"/>
  <c r="AC42" i="73"/>
  <c r="AP41" i="73"/>
  <c r="AC41" i="73"/>
  <c r="AQ40" i="73"/>
  <c r="O11" i="73" s="1"/>
  <c r="AO40" i="73"/>
  <c r="N11" i="73" s="1"/>
  <c r="AN40" i="73"/>
  <c r="L11" i="73" s="1"/>
  <c r="AD40" i="73"/>
  <c r="O7" i="73" s="1"/>
  <c r="AB40" i="73"/>
  <c r="N7" i="73" s="1"/>
  <c r="AA40" i="73"/>
  <c r="L7" i="73" s="1"/>
  <c r="AP39" i="73"/>
  <c r="AC39" i="73"/>
  <c r="AP38" i="73"/>
  <c r="AC38" i="73"/>
  <c r="AP37" i="73"/>
  <c r="AC37" i="73"/>
  <c r="AP36" i="73"/>
  <c r="AC36" i="73"/>
  <c r="AP35" i="73"/>
  <c r="AC35" i="73"/>
  <c r="AP34" i="73"/>
  <c r="AC34" i="73"/>
  <c r="AP33" i="73"/>
  <c r="AC33" i="73"/>
  <c r="AP32" i="73"/>
  <c r="AC32" i="73"/>
  <c r="AP31" i="73"/>
  <c r="AC31" i="73"/>
  <c r="AP30" i="73"/>
  <c r="AC30" i="73"/>
  <c r="AP29" i="73"/>
  <c r="AC29" i="73"/>
  <c r="AP28" i="73"/>
  <c r="AC28" i="73"/>
  <c r="AQ27" i="73"/>
  <c r="O6" i="73" s="1"/>
  <c r="AO27" i="73"/>
  <c r="N6" i="73" s="1"/>
  <c r="AN27" i="73"/>
  <c r="L6" i="73" s="1"/>
  <c r="AD27" i="73"/>
  <c r="O8" i="73" s="1"/>
  <c r="AB27" i="73"/>
  <c r="N8" i="73" s="1"/>
  <c r="AA27" i="73"/>
  <c r="L8" i="73" s="1"/>
  <c r="AP26" i="73"/>
  <c r="AC26" i="73"/>
  <c r="AP25" i="73"/>
  <c r="AC25" i="73"/>
  <c r="AP24" i="73"/>
  <c r="AC24" i="73"/>
  <c r="AP23" i="73"/>
  <c r="AC23" i="73"/>
  <c r="AP22" i="73"/>
  <c r="AC22" i="73"/>
  <c r="AP21" i="73"/>
  <c r="AC21" i="73"/>
  <c r="AP20" i="73"/>
  <c r="AC20" i="73"/>
  <c r="AP19" i="73"/>
  <c r="AC19" i="73"/>
  <c r="AP18" i="73"/>
  <c r="AC18" i="73"/>
  <c r="AP17" i="73"/>
  <c r="AC17" i="73"/>
  <c r="AP16" i="73"/>
  <c r="AC16" i="73"/>
  <c r="AP15" i="73"/>
  <c r="AC15" i="73"/>
  <c r="AP65" i="72"/>
  <c r="AC65" i="72"/>
  <c r="AP64" i="72"/>
  <c r="AC64" i="72"/>
  <c r="AP63" i="72"/>
  <c r="AC63" i="72"/>
  <c r="AP62" i="72"/>
  <c r="AC62" i="72"/>
  <c r="AP61" i="72"/>
  <c r="AC61" i="72"/>
  <c r="AP60" i="72"/>
  <c r="AC60" i="72"/>
  <c r="AP59" i="72"/>
  <c r="AC59" i="72"/>
  <c r="AP58" i="72"/>
  <c r="AC58" i="72"/>
  <c r="AP57" i="72"/>
  <c r="AC57" i="72"/>
  <c r="AP56" i="72"/>
  <c r="AC56" i="72"/>
  <c r="AP55" i="72"/>
  <c r="AC55" i="72"/>
  <c r="AP54" i="72"/>
  <c r="AC54" i="72"/>
  <c r="AQ53" i="72"/>
  <c r="AO53" i="72"/>
  <c r="AN53" i="72"/>
  <c r="AD53" i="72"/>
  <c r="AB53" i="72"/>
  <c r="AA53" i="72"/>
  <c r="AP52" i="72"/>
  <c r="AC52" i="72"/>
  <c r="AP51" i="72"/>
  <c r="AC51" i="72"/>
  <c r="AP50" i="72"/>
  <c r="AC50" i="72"/>
  <c r="AP49" i="72"/>
  <c r="AC49" i="72"/>
  <c r="AP48" i="72"/>
  <c r="AC48" i="72"/>
  <c r="AP47" i="72"/>
  <c r="AC47" i="72"/>
  <c r="AP46" i="72"/>
  <c r="AC46" i="72"/>
  <c r="AP45" i="72"/>
  <c r="AC45" i="72"/>
  <c r="AP44" i="72"/>
  <c r="AC44" i="72"/>
  <c r="AP43" i="72"/>
  <c r="AC43" i="72"/>
  <c r="AP42" i="72"/>
  <c r="AC42" i="72"/>
  <c r="AP41" i="72"/>
  <c r="AC41" i="72"/>
  <c r="AQ40" i="72"/>
  <c r="AO40" i="72"/>
  <c r="AN40" i="72"/>
  <c r="AD40" i="72"/>
  <c r="AB40" i="72"/>
  <c r="AA40" i="72"/>
  <c r="AP39" i="72"/>
  <c r="AC39" i="72"/>
  <c r="AP38" i="72"/>
  <c r="AC38" i="72"/>
  <c r="AP37" i="72"/>
  <c r="AC37" i="72"/>
  <c r="AP36" i="72"/>
  <c r="AC36" i="72"/>
  <c r="AP35" i="72"/>
  <c r="AC35" i="72"/>
  <c r="AP34" i="72"/>
  <c r="AC34" i="72"/>
  <c r="AP33" i="72"/>
  <c r="AC33" i="72"/>
  <c r="AP32" i="72"/>
  <c r="AC32" i="72"/>
  <c r="AP31" i="72"/>
  <c r="AC31" i="72"/>
  <c r="AP30" i="72"/>
  <c r="AC30" i="72"/>
  <c r="AP29" i="72"/>
  <c r="AC29" i="72"/>
  <c r="AP28" i="72"/>
  <c r="AC28" i="72"/>
  <c r="AQ27" i="72"/>
  <c r="AO27" i="72"/>
  <c r="AN27" i="72"/>
  <c r="AD27" i="72"/>
  <c r="AB27" i="72"/>
  <c r="AA27" i="72"/>
  <c r="AP26" i="72"/>
  <c r="AC26" i="72"/>
  <c r="AP25" i="72"/>
  <c r="AC25" i="72"/>
  <c r="AP24" i="72"/>
  <c r="AC24" i="72"/>
  <c r="AP23" i="72"/>
  <c r="AC23" i="72"/>
  <c r="AP22" i="72"/>
  <c r="AC22" i="72"/>
  <c r="AP21" i="72"/>
  <c r="AC21" i="72"/>
  <c r="AP20" i="72"/>
  <c r="AC20" i="72"/>
  <c r="AP19" i="72"/>
  <c r="AC19" i="72"/>
  <c r="AP18" i="72"/>
  <c r="AC18" i="72"/>
  <c r="AP17" i="72"/>
  <c r="AC17" i="72"/>
  <c r="AP16" i="72"/>
  <c r="AC16" i="72"/>
  <c r="AP15" i="72"/>
  <c r="AC15" i="72"/>
  <c r="AP67" i="75" l="1"/>
  <c r="AC40" i="74"/>
  <c r="AP27" i="74"/>
  <c r="AC53" i="74"/>
  <c r="AP40" i="74"/>
  <c r="AQ67" i="74"/>
  <c r="AC66" i="74"/>
  <c r="O9" i="74"/>
  <c r="O12" i="74" s="1"/>
  <c r="AC27" i="74"/>
  <c r="AN67" i="74"/>
  <c r="L12" i="74"/>
  <c r="AP53" i="74"/>
  <c r="AO67" i="74"/>
  <c r="AP66" i="74"/>
  <c r="N12" i="74"/>
  <c r="AG4" i="74"/>
  <c r="AG7" i="74"/>
  <c r="AG10" i="74"/>
  <c r="AG5" i="74"/>
  <c r="AG9" i="74"/>
  <c r="AL3" i="74"/>
  <c r="AL8" i="74"/>
  <c r="AL6" i="74"/>
  <c r="AC12" i="74"/>
  <c r="AL12" i="74" s="1"/>
  <c r="AG11" i="74"/>
  <c r="AP27" i="73"/>
  <c r="AC27" i="73"/>
  <c r="AC40" i="73"/>
  <c r="AP53" i="73"/>
  <c r="AP40" i="73"/>
  <c r="AC53" i="73"/>
  <c r="AC40" i="72"/>
  <c r="AP40" i="72"/>
  <c r="AC53" i="72"/>
  <c r="AP53" i="72"/>
  <c r="AC27" i="72"/>
  <c r="AP27" i="72"/>
  <c r="AP67" i="74" l="1"/>
  <c r="AC11" i="73"/>
  <c r="AL11" i="73" s="1"/>
  <c r="AC10" i="73"/>
  <c r="AG10" i="73" s="1"/>
  <c r="AC9" i="73"/>
  <c r="AL9" i="73" s="1"/>
  <c r="AC8" i="73"/>
  <c r="AL8" i="73" s="1"/>
  <c r="AC7" i="73"/>
  <c r="AL7" i="73" s="1"/>
  <c r="AC5" i="73"/>
  <c r="AG5" i="73" s="1"/>
  <c r="AC6" i="73"/>
  <c r="AL6" i="73" s="1"/>
  <c r="AC4" i="73"/>
  <c r="AL4" i="73" s="1"/>
  <c r="AC3" i="73"/>
  <c r="AL3" i="73" s="1"/>
  <c r="J11" i="73"/>
  <c r="K11" i="73" s="1"/>
  <c r="J10" i="73"/>
  <c r="K10" i="73" s="1"/>
  <c r="J9" i="73"/>
  <c r="K9" i="73" s="1"/>
  <c r="J8" i="73"/>
  <c r="K8" i="73" s="1"/>
  <c r="J7" i="73"/>
  <c r="K7" i="73" s="1"/>
  <c r="J5" i="73"/>
  <c r="K5" i="73" s="1"/>
  <c r="J4" i="73"/>
  <c r="K4" i="73" s="1"/>
  <c r="J6" i="73"/>
  <c r="K6" i="73" s="1"/>
  <c r="L56" i="72"/>
  <c r="O56" i="72" s="1"/>
  <c r="L56" i="73"/>
  <c r="C74" i="73"/>
  <c r="G73" i="73"/>
  <c r="AQ66" i="73"/>
  <c r="O4" i="73" s="1"/>
  <c r="AO66" i="73"/>
  <c r="N4" i="73" s="1"/>
  <c r="AN66" i="73"/>
  <c r="L4" i="73" s="1"/>
  <c r="AD66" i="73"/>
  <c r="O10" i="73" s="1"/>
  <c r="AB66" i="73"/>
  <c r="N10" i="73" s="1"/>
  <c r="AA66" i="73"/>
  <c r="L10" i="73" s="1"/>
  <c r="G57" i="73"/>
  <c r="O56" i="73"/>
  <c r="G56" i="73"/>
  <c r="AP66" i="73"/>
  <c r="AC66" i="73"/>
  <c r="B14" i="73"/>
  <c r="AK12" i="73"/>
  <c r="AJ12" i="73"/>
  <c r="AI12" i="73"/>
  <c r="AF12" i="73"/>
  <c r="AE12" i="73"/>
  <c r="AD12" i="73"/>
  <c r="M12" i="73"/>
  <c r="I12" i="73"/>
  <c r="H12" i="73"/>
  <c r="G12" i="73"/>
  <c r="C74" i="72"/>
  <c r="G73" i="72"/>
  <c r="AQ66" i="72"/>
  <c r="AO66" i="72"/>
  <c r="AN66" i="72"/>
  <c r="AD66" i="72"/>
  <c r="AB66" i="72"/>
  <c r="AA66" i="72"/>
  <c r="G57" i="72"/>
  <c r="G56" i="72"/>
  <c r="AP66" i="72"/>
  <c r="AC66" i="72"/>
  <c r="B14" i="72"/>
  <c r="AK12" i="72"/>
  <c r="AJ12" i="72"/>
  <c r="AI12" i="72"/>
  <c r="AF12" i="72"/>
  <c r="AE12" i="72"/>
  <c r="AD12" i="72"/>
  <c r="M12" i="72"/>
  <c r="I12" i="72"/>
  <c r="H12" i="72"/>
  <c r="G12" i="72"/>
  <c r="AC11" i="72"/>
  <c r="AL11" i="72" s="1"/>
  <c r="J11" i="72"/>
  <c r="K11" i="72" s="1"/>
  <c r="AC6" i="72"/>
  <c r="AG6" i="72" s="1"/>
  <c r="J10" i="72"/>
  <c r="K10" i="72" s="1"/>
  <c r="AC3" i="72"/>
  <c r="AG3" i="72" s="1"/>
  <c r="J9" i="72"/>
  <c r="K9" i="72" s="1"/>
  <c r="AC10" i="72"/>
  <c r="AG10" i="72" s="1"/>
  <c r="J8" i="72"/>
  <c r="K8" i="72" s="1"/>
  <c r="AC7" i="72"/>
  <c r="AG7" i="72" s="1"/>
  <c r="J6" i="72"/>
  <c r="K6" i="72" s="1"/>
  <c r="AC9" i="72"/>
  <c r="AG9" i="72" s="1"/>
  <c r="J5" i="72"/>
  <c r="K5" i="72" s="1"/>
  <c r="AC5" i="72"/>
  <c r="AG5" i="72" s="1"/>
  <c r="J7" i="72"/>
  <c r="K7" i="72" s="1"/>
  <c r="AC8" i="72"/>
  <c r="AG8" i="72" s="1"/>
  <c r="J4" i="72"/>
  <c r="K4" i="72" s="1"/>
  <c r="AC4" i="72"/>
  <c r="AG4" i="72" s="1"/>
  <c r="L98" i="71"/>
  <c r="L94" i="71"/>
  <c r="L93" i="71"/>
  <c r="L92" i="71"/>
  <c r="L91" i="71"/>
  <c r="L90" i="71"/>
  <c r="L89" i="71"/>
  <c r="L88" i="71"/>
  <c r="L87" i="71"/>
  <c r="L86" i="71"/>
  <c r="L85" i="71"/>
  <c r="L84" i="71"/>
  <c r="L83" i="71"/>
  <c r="L82" i="71"/>
  <c r="L81" i="71"/>
  <c r="L80" i="71"/>
  <c r="L79" i="71"/>
  <c r="AG3" i="73" l="1"/>
  <c r="O12" i="72"/>
  <c r="L12" i="72"/>
  <c r="AN67" i="72"/>
  <c r="AG9" i="73"/>
  <c r="AG11" i="73"/>
  <c r="AL10" i="73"/>
  <c r="AG6" i="73"/>
  <c r="AG7" i="73"/>
  <c r="AL5" i="73"/>
  <c r="AG4" i="73"/>
  <c r="AG8" i="73"/>
  <c r="AL3" i="72"/>
  <c r="AL6" i="72"/>
  <c r="N12" i="72"/>
  <c r="AO67" i="72"/>
  <c r="N12" i="73"/>
  <c r="L12" i="73"/>
  <c r="O12" i="73"/>
  <c r="AP67" i="73"/>
  <c r="AO67" i="73"/>
  <c r="AN67" i="73"/>
  <c r="AQ67" i="73"/>
  <c r="AC12" i="73"/>
  <c r="AL12" i="73" s="1"/>
  <c r="AP67" i="72"/>
  <c r="AC12" i="72"/>
  <c r="AL12" i="72" s="1"/>
  <c r="AL4" i="72"/>
  <c r="AL8" i="72"/>
  <c r="AL5" i="72"/>
  <c r="AL9" i="72"/>
  <c r="AL7" i="72"/>
  <c r="AL10" i="72"/>
  <c r="AG11" i="72"/>
  <c r="AQ67" i="72"/>
  <c r="AC11" i="71"/>
  <c r="AC10" i="71"/>
  <c r="AC6" i="71"/>
  <c r="AG6" i="71" s="1"/>
  <c r="AC8" i="71"/>
  <c r="AL8" i="71" s="1"/>
  <c r="AC5" i="71"/>
  <c r="AL5" i="71" s="1"/>
  <c r="AC9" i="71"/>
  <c r="AC4" i="71"/>
  <c r="AG4" i="71" s="1"/>
  <c r="AC7" i="71"/>
  <c r="AL7" i="71" s="1"/>
  <c r="AC3" i="71"/>
  <c r="AP65" i="71"/>
  <c r="AP64" i="71"/>
  <c r="AP63" i="71"/>
  <c r="AP62" i="71"/>
  <c r="AP61" i="71"/>
  <c r="AP60" i="71"/>
  <c r="AP59" i="71"/>
  <c r="AP58" i="71"/>
  <c r="AP57" i="71"/>
  <c r="AP56" i="71"/>
  <c r="AP55" i="71"/>
  <c r="AP54" i="71"/>
  <c r="AQ53" i="71"/>
  <c r="AO53" i="71"/>
  <c r="AN53" i="71"/>
  <c r="AP52" i="71"/>
  <c r="AP51" i="71"/>
  <c r="AP50" i="71"/>
  <c r="AP49" i="71"/>
  <c r="AP48" i="71"/>
  <c r="AP47" i="71"/>
  <c r="AP46" i="71"/>
  <c r="AP45" i="71"/>
  <c r="AP44" i="71"/>
  <c r="AP43" i="71"/>
  <c r="AP42" i="71"/>
  <c r="AP41" i="71"/>
  <c r="AQ40" i="71"/>
  <c r="AO40" i="71"/>
  <c r="AN40" i="71"/>
  <c r="AP39" i="71"/>
  <c r="AP38" i="71"/>
  <c r="AP37" i="71"/>
  <c r="AP36" i="71"/>
  <c r="AP35" i="71"/>
  <c r="AP34" i="71"/>
  <c r="AP33" i="71"/>
  <c r="AP32" i="71"/>
  <c r="AP31" i="71"/>
  <c r="AP30" i="71"/>
  <c r="AP29" i="71"/>
  <c r="AP28" i="71"/>
  <c r="AQ27" i="71"/>
  <c r="AO27" i="71"/>
  <c r="AN27" i="71"/>
  <c r="AP26" i="71"/>
  <c r="AP25" i="71"/>
  <c r="AP24" i="71"/>
  <c r="AP23" i="71"/>
  <c r="AP22" i="71"/>
  <c r="AP21" i="71"/>
  <c r="AP20" i="71"/>
  <c r="AP19" i="71"/>
  <c r="AP18" i="71"/>
  <c r="AP17" i="71"/>
  <c r="AP16" i="71"/>
  <c r="AP15" i="71"/>
  <c r="AC65" i="71"/>
  <c r="AC64" i="71"/>
  <c r="AC63" i="71"/>
  <c r="AC62" i="71"/>
  <c r="AC61" i="71"/>
  <c r="AC60" i="71"/>
  <c r="AC59" i="71"/>
  <c r="AC58" i="71"/>
  <c r="AC57" i="71"/>
  <c r="AC56" i="71"/>
  <c r="AC55" i="71"/>
  <c r="AC54" i="71"/>
  <c r="AC52" i="71"/>
  <c r="AC51" i="71"/>
  <c r="AC50" i="71"/>
  <c r="AC49" i="71"/>
  <c r="AC48" i="71"/>
  <c r="AC47" i="71"/>
  <c r="AC46" i="71"/>
  <c r="AC45" i="71"/>
  <c r="AC44" i="71"/>
  <c r="AC43" i="71"/>
  <c r="AC42" i="71"/>
  <c r="AC41" i="71"/>
  <c r="AC39" i="71"/>
  <c r="AC38" i="71"/>
  <c r="AC37" i="71"/>
  <c r="AC36" i="71"/>
  <c r="AC35" i="71"/>
  <c r="AC34" i="71"/>
  <c r="AC33" i="71"/>
  <c r="AC32" i="71"/>
  <c r="AC31" i="71"/>
  <c r="AC30" i="71"/>
  <c r="AC29" i="71"/>
  <c r="AC28" i="71"/>
  <c r="AC26" i="71"/>
  <c r="AC25" i="71"/>
  <c r="AC24" i="71"/>
  <c r="AC23" i="71"/>
  <c r="AC22" i="71"/>
  <c r="AC21" i="71"/>
  <c r="AC20" i="71"/>
  <c r="AC19" i="71"/>
  <c r="AC18" i="71"/>
  <c r="AC17" i="71"/>
  <c r="AC16" i="71"/>
  <c r="AP40" i="71" l="1"/>
  <c r="AP27" i="71"/>
  <c r="AP53" i="71"/>
  <c r="AL6" i="71"/>
  <c r="AG8" i="71"/>
  <c r="AL4" i="71"/>
  <c r="AG7" i="71"/>
  <c r="AG5" i="71"/>
  <c r="C74" i="71"/>
  <c r="G73" i="71"/>
  <c r="AQ66" i="71"/>
  <c r="AO66" i="71"/>
  <c r="AN66" i="71"/>
  <c r="AD66" i="71"/>
  <c r="AB66" i="71"/>
  <c r="AA66" i="71"/>
  <c r="G56" i="71"/>
  <c r="L55" i="71"/>
  <c r="O55" i="71" s="1"/>
  <c r="G55" i="71"/>
  <c r="AD53" i="71"/>
  <c r="AB53" i="71"/>
  <c r="AA53" i="71"/>
  <c r="AD40" i="71"/>
  <c r="AB40" i="71"/>
  <c r="AA40" i="71"/>
  <c r="AD27" i="71"/>
  <c r="AB27" i="71"/>
  <c r="AA27" i="71"/>
  <c r="AC15" i="71"/>
  <c r="B14" i="71"/>
  <c r="AK12" i="71"/>
  <c r="AJ12" i="71"/>
  <c r="AI12" i="71"/>
  <c r="AF12" i="71"/>
  <c r="AE12" i="71"/>
  <c r="AD12" i="71"/>
  <c r="M12" i="71"/>
  <c r="I12" i="71"/>
  <c r="H12" i="71"/>
  <c r="G12" i="71"/>
  <c r="AL11" i="71"/>
  <c r="J4" i="71"/>
  <c r="K4" i="71" s="1"/>
  <c r="J6" i="71"/>
  <c r="K6" i="71" s="1"/>
  <c r="J7" i="71"/>
  <c r="K7" i="71" s="1"/>
  <c r="J10" i="71"/>
  <c r="K10" i="71" s="1"/>
  <c r="J9" i="71"/>
  <c r="K9" i="71" s="1"/>
  <c r="J8" i="71"/>
  <c r="K8" i="71" s="1"/>
  <c r="J5" i="71"/>
  <c r="K5" i="71" s="1"/>
  <c r="J11" i="71"/>
  <c r="K11" i="71" s="1"/>
  <c r="AC40" i="71" l="1"/>
  <c r="AP66" i="71"/>
  <c r="AQ67" i="71"/>
  <c r="AC53" i="71"/>
  <c r="AC66" i="71"/>
  <c r="AC27" i="71"/>
  <c r="AO67" i="71"/>
  <c r="AC12" i="71"/>
  <c r="AL12" i="71" s="1"/>
  <c r="L12" i="71"/>
  <c r="N12" i="71"/>
  <c r="O12" i="71"/>
  <c r="AN67" i="71"/>
  <c r="AG3" i="71"/>
  <c r="AG11" i="71"/>
  <c r="AL3" i="71"/>
  <c r="AP67" i="71" l="1"/>
</calcChain>
</file>

<file path=xl/sharedStrings.xml><?xml version="1.0" encoding="utf-8"?>
<sst xmlns="http://schemas.openxmlformats.org/spreadsheetml/2006/main" count="13658" uniqueCount="772">
  <si>
    <t>GOALIE STATISTICS</t>
  </si>
  <si>
    <t>Team</t>
  </si>
  <si>
    <t>PIM</t>
  </si>
  <si>
    <t>GP</t>
  </si>
  <si>
    <t>GA</t>
  </si>
  <si>
    <t>SO</t>
  </si>
  <si>
    <t>ENG</t>
  </si>
  <si>
    <t>W</t>
  </si>
  <si>
    <t>L</t>
  </si>
  <si>
    <t>T</t>
  </si>
  <si>
    <t>GF</t>
  </si>
  <si>
    <t>PTS.</t>
  </si>
  <si>
    <t>PCT.</t>
  </si>
  <si>
    <t>Assists</t>
  </si>
  <si>
    <t>John Kenny</t>
  </si>
  <si>
    <t>Bruins</t>
  </si>
  <si>
    <t>Substitute Goalies</t>
  </si>
  <si>
    <t>Season Totals</t>
  </si>
  <si>
    <t xml:space="preserve"> Team</t>
  </si>
  <si>
    <t>G</t>
  </si>
  <si>
    <t>A</t>
  </si>
  <si>
    <t>Pts.</t>
  </si>
  <si>
    <t>Period</t>
  </si>
  <si>
    <t>Penalties:</t>
  </si>
  <si>
    <t>Mike Nardone</t>
  </si>
  <si>
    <t>Game 1</t>
  </si>
  <si>
    <t xml:space="preserve"> </t>
  </si>
  <si>
    <t>Game 2</t>
  </si>
  <si>
    <t>Lee Klott</t>
  </si>
  <si>
    <t>Game 3</t>
  </si>
  <si>
    <t>Mike Robins</t>
  </si>
  <si>
    <t>Bruins/Subs</t>
  </si>
  <si>
    <t>Dave Kenny</t>
  </si>
  <si>
    <t>Game 4</t>
  </si>
  <si>
    <t>Neil Henriques</t>
  </si>
  <si>
    <t>Total Penalties</t>
  </si>
  <si>
    <t>Bruins Totals</t>
  </si>
  <si>
    <t>Leading Scorers</t>
  </si>
  <si>
    <t>Score</t>
  </si>
  <si>
    <t>PCT</t>
  </si>
  <si>
    <t>GA AVG</t>
  </si>
  <si>
    <t>Minutes</t>
  </si>
  <si>
    <t>Week</t>
  </si>
  <si>
    <t>Tim Kiefiuk</t>
  </si>
  <si>
    <t>Name</t>
  </si>
  <si>
    <t>Assist(s)</t>
  </si>
  <si>
    <t>Goal</t>
  </si>
  <si>
    <t>Craig Nilsen</t>
  </si>
  <si>
    <t>None</t>
  </si>
  <si>
    <t>Total Assists</t>
  </si>
  <si>
    <t>Total Goals</t>
  </si>
  <si>
    <t>Unassisted</t>
  </si>
  <si>
    <t>Larry Sterling</t>
  </si>
  <si>
    <t>Rtg</t>
  </si>
  <si>
    <t>No.</t>
  </si>
  <si>
    <t>USA MEN'S OVER 35 HOCKEY</t>
  </si>
  <si>
    <t>Stars</t>
  </si>
  <si>
    <t>Leafs</t>
  </si>
  <si>
    <t>Thrashers</t>
  </si>
  <si>
    <t>Blackhawks</t>
  </si>
  <si>
    <t>Flyers</t>
  </si>
  <si>
    <t>Islanders</t>
  </si>
  <si>
    <t>Flyers Totals</t>
  </si>
  <si>
    <t>Islanders Totals</t>
  </si>
  <si>
    <t>Blackhawks Totals</t>
  </si>
  <si>
    <t>Thrashers Totals</t>
  </si>
  <si>
    <t>Leafs Totals</t>
  </si>
  <si>
    <t>Stars Totals</t>
  </si>
  <si>
    <t>Stars/Subs</t>
  </si>
  <si>
    <t>Leafs/Subs</t>
  </si>
  <si>
    <t>Thrash/Subs</t>
  </si>
  <si>
    <t>Isles/Subs</t>
  </si>
  <si>
    <t>Flyers/Subs</t>
  </si>
  <si>
    <t>Hawks/Subs</t>
  </si>
  <si>
    <t>Dave Vigliotti</t>
  </si>
  <si>
    <t>James Hamele</t>
  </si>
  <si>
    <t>Doug Warner</t>
  </si>
  <si>
    <t>Rodney Heid</t>
  </si>
  <si>
    <t>Rob Blackburn</t>
  </si>
  <si>
    <t>John Roach</t>
  </si>
  <si>
    <t>Jeff Kaczmarek</t>
  </si>
  <si>
    <t>Chris Budzyn</t>
  </si>
  <si>
    <t>Bill Karges</t>
  </si>
  <si>
    <t>Joe Silveri</t>
  </si>
  <si>
    <t>Mike Izzi</t>
  </si>
  <si>
    <t>Fred Schwarze</t>
  </si>
  <si>
    <t>Dan Stevens</t>
  </si>
  <si>
    <t>Eric Jennings</t>
  </si>
  <si>
    <t>Brian Quarters</t>
  </si>
  <si>
    <t>John Shelton</t>
  </si>
  <si>
    <t>Matt Donovan</t>
  </si>
  <si>
    <t>Mike Stan</t>
  </si>
  <si>
    <t>Chris Tremberth</t>
  </si>
  <si>
    <t>Steve Johnson</t>
  </si>
  <si>
    <t>LEAGUE TOTALS</t>
  </si>
  <si>
    <t>Matt Pappas</t>
  </si>
  <si>
    <t>Jeff Mueller</t>
  </si>
  <si>
    <t>Butch Erickson</t>
  </si>
  <si>
    <t>Marty Giddings</t>
  </si>
  <si>
    <t>Dave Kissel</t>
  </si>
  <si>
    <t>Bob Lackie</t>
  </si>
  <si>
    <t>Kevin Price</t>
  </si>
  <si>
    <t>Randy Kazdan</t>
  </si>
  <si>
    <t>Nick Rine</t>
  </si>
  <si>
    <t>Boo Nilsen</t>
  </si>
  <si>
    <t>Keith Lutz</t>
  </si>
  <si>
    <t>Jason Lutz</t>
  </si>
  <si>
    <t>Brian Murphy</t>
  </si>
  <si>
    <t>Jason Kwiatowski</t>
  </si>
  <si>
    <t>Jack Priaulx</t>
  </si>
  <si>
    <t>John Skolas</t>
  </si>
  <si>
    <t>Jeff Elgert</t>
  </si>
  <si>
    <t>Rick Columbo</t>
  </si>
  <si>
    <t>James Knight</t>
  </si>
  <si>
    <t>Jon Mullins</t>
  </si>
  <si>
    <t>Eric Stimpson</t>
  </si>
  <si>
    <t>Brian Mazzella</t>
  </si>
  <si>
    <t>Nathan Currie</t>
  </si>
  <si>
    <t>Sean Kelly</t>
  </si>
  <si>
    <t>Curt Lesnau</t>
  </si>
  <si>
    <t>Bobby Morris</t>
  </si>
  <si>
    <t>Don Turner</t>
  </si>
  <si>
    <t>Glenn Smith</t>
  </si>
  <si>
    <t>Bill Ciaramitaro</t>
  </si>
  <si>
    <t>Nick Argyris</t>
  </si>
  <si>
    <t>Frank Jaramillo</t>
  </si>
  <si>
    <t>Tom Kokuba</t>
  </si>
  <si>
    <t>Tim Evans</t>
  </si>
  <si>
    <t>Dave Tremberth</t>
  </si>
  <si>
    <t>Jim Clairmont</t>
  </si>
  <si>
    <t>Weekly Totals</t>
  </si>
  <si>
    <t>Dave Krzysik</t>
  </si>
  <si>
    <t>Matt Trakul</t>
  </si>
  <si>
    <t>Penalty Leaders</t>
  </si>
  <si>
    <t>Capitals</t>
  </si>
  <si>
    <t>Gene Zyla</t>
  </si>
  <si>
    <t>Lee Klot</t>
  </si>
  <si>
    <t>Curtis Cristodero</t>
  </si>
  <si>
    <t>George Kypros</t>
  </si>
  <si>
    <t>Mark Klott</t>
  </si>
  <si>
    <t>Chris Aggas</t>
  </si>
  <si>
    <t>Kris Klott</t>
  </si>
  <si>
    <t>Dave Powers</t>
  </si>
  <si>
    <t>Tom Gallant</t>
  </si>
  <si>
    <t xml:space="preserve">Jim Pappas </t>
  </si>
  <si>
    <t>Caps/Subs</t>
  </si>
  <si>
    <t>Capitals Totals</t>
  </si>
  <si>
    <t>Paul Cipriano</t>
  </si>
  <si>
    <t>Walt Karczewski</t>
  </si>
  <si>
    <t>00</t>
  </si>
  <si>
    <t>Mike Tesch</t>
  </si>
  <si>
    <t>Empty Net Goal</t>
  </si>
  <si>
    <t>RTG</t>
  </si>
  <si>
    <t>John Kenny  High Stick</t>
  </si>
  <si>
    <t>#1</t>
  </si>
  <si>
    <t>#2</t>
  </si>
  <si>
    <t>#3</t>
  </si>
  <si>
    <t>#4</t>
  </si>
  <si>
    <t>#5</t>
  </si>
  <si>
    <t>#7</t>
  </si>
  <si>
    <t>#6</t>
  </si>
  <si>
    <t>#8</t>
  </si>
  <si>
    <t>Brandon Stinet</t>
  </si>
  <si>
    <t>Dan Hull</t>
  </si>
  <si>
    <t>Dino Rossi/Tim Tesch</t>
  </si>
  <si>
    <t>Jeff Young</t>
  </si>
  <si>
    <t>Mitch Bazinski</t>
  </si>
  <si>
    <t>Don Kid</t>
  </si>
  <si>
    <t>Chuck Marchese</t>
  </si>
  <si>
    <t>Pat Taylor</t>
  </si>
  <si>
    <t>James Ruble</t>
  </si>
  <si>
    <t>Pete Smith</t>
  </si>
  <si>
    <t>2024/2025 SEASON</t>
  </si>
  <si>
    <t>#7  Stars</t>
  </si>
  <si>
    <t>#8  Blackhawks</t>
  </si>
  <si>
    <t>Brandon Stinet &amp; Eric Stimpson</t>
  </si>
  <si>
    <t>Brian Murphy (sub) &amp; Eric Stimpson</t>
  </si>
  <si>
    <t>Eric Stimpson &amp; Brandon Stinet</t>
  </si>
  <si>
    <t>#5  Flyers</t>
  </si>
  <si>
    <t>#6  Capitals</t>
  </si>
  <si>
    <t>Bench Minor</t>
  </si>
  <si>
    <t>#3  Leafs</t>
  </si>
  <si>
    <t>#4  Islanders</t>
  </si>
  <si>
    <t>Brian Quarters (sub) &amp; Mike Stan</t>
  </si>
  <si>
    <t>Brian Quarters (sub)</t>
  </si>
  <si>
    <t>Mike Tesch &amp; Don Kid</t>
  </si>
  <si>
    <t>#1  Thrashers</t>
  </si>
  <si>
    <t>#2  Bruins</t>
  </si>
  <si>
    <t>Anthony Fleming (sub)</t>
  </si>
  <si>
    <t>Dane Foucher (sub)</t>
  </si>
  <si>
    <t>Eric Jennings &amp; Pat Taylor</t>
  </si>
  <si>
    <t>Eric Jennings &amp; Fred Schwarze</t>
  </si>
  <si>
    <t>Butch Erickson &amp; Jeff Kaczmarek</t>
  </si>
  <si>
    <t>Anthony Fleming (sub) &amp; John Skolas</t>
  </si>
  <si>
    <t>John Skolas &amp; Rob Newman (sub)</t>
  </si>
  <si>
    <t>Kevin Mahon (sub) &amp; Pat Taylor</t>
  </si>
  <si>
    <t xml:space="preserve">Mike Stan </t>
  </si>
  <si>
    <t>Brian Murphy  Check</t>
  </si>
  <si>
    <t>Jeff Young  Hold</t>
  </si>
  <si>
    <t>Randy Kazdan  Trip</t>
  </si>
  <si>
    <t>Boo Nilsen &amp; Craig Nilsen</t>
  </si>
  <si>
    <t>Greg Fleming (sub)</t>
  </si>
  <si>
    <t>Nathan Currie &amp; Mike Tesch (sub)</t>
  </si>
  <si>
    <t>John Shelton &amp; Keith Lutz</t>
  </si>
  <si>
    <t>John Skolas &amp; Brian Murphy (sub)</t>
  </si>
  <si>
    <t>Brandon Stinet &amp; Gene Zyla</t>
  </si>
  <si>
    <t>Dan Hull &amp; Dino Rossi</t>
  </si>
  <si>
    <t>Dino Rossi &amp; James Knight</t>
  </si>
  <si>
    <t>Eric Stimpson &amp; Gene Zyla</t>
  </si>
  <si>
    <t>James Knight &amp; Brandon Stinet</t>
  </si>
  <si>
    <t>Dan Hull &amp; Lee Klott</t>
  </si>
  <si>
    <t>Mike Tesch  Hook</t>
  </si>
  <si>
    <t>Chris Aggas &amp; Jeff Mueller</t>
  </si>
  <si>
    <t>Joe Silveri &amp; Marty Giddings</t>
  </si>
  <si>
    <t>Brian Murphy (sub) &amp; Brian Mazzella</t>
  </si>
  <si>
    <t>Dan Stevens (sub)  High Stick</t>
  </si>
  <si>
    <t>Steve Johnson &amp; Eric Jennings</t>
  </si>
  <si>
    <t>Mike Tesch (sub)</t>
  </si>
  <si>
    <t>Jim Pappas  Hook</t>
  </si>
  <si>
    <t>Joe Silveri &amp; Eric Stimpson (sub)</t>
  </si>
  <si>
    <t>Sean Kelly (sub)</t>
  </si>
  <si>
    <t>Dave Powers &amp; Frank Jaramillo</t>
  </si>
  <si>
    <t>Frank Jaramillo &amp; Sean Kelly (sub)</t>
  </si>
  <si>
    <t>Matt Trakul &amp; John Roach</t>
  </si>
  <si>
    <t>Glenn Smith  Hook</t>
  </si>
  <si>
    <t>Bob Lazarevich</t>
  </si>
  <si>
    <t>Neil Henriques (sub)</t>
  </si>
  <si>
    <t>Matt Donovan &amp; Dave Kissel</t>
  </si>
  <si>
    <t>Neil Henriques (sub) &amp; Chris Tremberth</t>
  </si>
  <si>
    <t>Mark Klott &amp; Jeff Mueller</t>
  </si>
  <si>
    <t>Don Turner (sub)</t>
  </si>
  <si>
    <t>Brian Murphy (sub)</t>
  </si>
  <si>
    <t>Eric Jennings &amp; Sean Kelly</t>
  </si>
  <si>
    <t>Sean Kelly &amp; Fred Schwarze</t>
  </si>
  <si>
    <t>Kevin Price  High Stick</t>
  </si>
  <si>
    <t>Jim Clairmont  Hook</t>
  </si>
  <si>
    <t>Craig Nilsen  Cross Check</t>
  </si>
  <si>
    <t>James Ruble &amp; Nick Argyris</t>
  </si>
  <si>
    <t>Kevin Price &amp; John Skolas</t>
  </si>
  <si>
    <t>Jeff Young &amp; Nick Rine</t>
  </si>
  <si>
    <t>Brandon Stinet  Hook</t>
  </si>
  <si>
    <t>James Knight  Hold</t>
  </si>
  <si>
    <t>Dan Hull &amp; Gene Zyla</t>
  </si>
  <si>
    <t>Eric Stimpson &amp; Dan Hull</t>
  </si>
  <si>
    <t>Jeff Kaczmarek &amp; Bill Karges</t>
  </si>
  <si>
    <t>Brian Mazzella &amp; Joe Silveri</t>
  </si>
  <si>
    <t>Frank Taylor (sub) &amp; Greg Fleming (sub)</t>
  </si>
  <si>
    <t>Brian Mazzella &amp; Jim Clairmont (sub)</t>
  </si>
  <si>
    <t>John Nunley</t>
  </si>
  <si>
    <t>Gene Zyla &amp; Dan Hull</t>
  </si>
  <si>
    <t>Chris Budzyn  Trip</t>
  </si>
  <si>
    <t>John Roach  Check</t>
  </si>
  <si>
    <t>Chris Budzyn &amp; Brian Quarters (sub)</t>
  </si>
  <si>
    <t>John Roach &amp; Matt Trakul</t>
  </si>
  <si>
    <t>Rob Blackburn &amp; Jim Pappas</t>
  </si>
  <si>
    <t>Dave Kissel  Check</t>
  </si>
  <si>
    <t>Jeff Mueller  Trip</t>
  </si>
  <si>
    <t>Bill Karges (sub)  Slash</t>
  </si>
  <si>
    <t>Brian Quarters  Trip</t>
  </si>
  <si>
    <t>Chris Tremberth &amp; Chris Aggas</t>
  </si>
  <si>
    <t>Dave Tremberth &amp; Kris Klott</t>
  </si>
  <si>
    <t>Matt Donovan &amp; Kris Klott</t>
  </si>
  <si>
    <t>Mike Stan  Rough</t>
  </si>
  <si>
    <t>Pat Taylor  Rough</t>
  </si>
  <si>
    <t>Pat Taylor  High Stick</t>
  </si>
  <si>
    <t>Nick Rine  Slash</t>
  </si>
  <si>
    <t>Jeff Young  Slash</t>
  </si>
  <si>
    <t>Jeff Young &amp; Tom Kokuba</t>
  </si>
  <si>
    <t>Mike Izzi &amp; Jeff Young</t>
  </si>
  <si>
    <t>Harvey Lefkowitz</t>
  </si>
  <si>
    <t>Mike Izzi &amp; Harvey Lefkowitz</t>
  </si>
  <si>
    <t>Nick Argyris &amp; Jack Priaulx</t>
  </si>
  <si>
    <t>Dave Krzysik (sub)</t>
  </si>
  <si>
    <t>James Knight &amp; Dino Rossi</t>
  </si>
  <si>
    <t>Boo Nilsen &amp; Brian Murphy</t>
  </si>
  <si>
    <t>Brian Murphy &amp; Craig Nilsen</t>
  </si>
  <si>
    <t>Joe Silveri  Hold</t>
  </si>
  <si>
    <t>Mike Stan  Unsportsmanlike</t>
  </si>
  <si>
    <t>Bob Lackie  Unsportsmanlike</t>
  </si>
  <si>
    <t>Chris Bowles (sub)</t>
  </si>
  <si>
    <t>Chris Bowles (sub) &amp; Steve Johnson</t>
  </si>
  <si>
    <t>Dave Krzysik &amp; Dan Stevens</t>
  </si>
  <si>
    <t>Don Kid &amp; Mike Tesch</t>
  </si>
  <si>
    <t>Brian Mazzella &amp; Mike Stan</t>
  </si>
  <si>
    <t>Brian Mazzella &amp; Don Kid</t>
  </si>
  <si>
    <t>Jack Priaulx  Hook</t>
  </si>
  <si>
    <t>John Kenny (sub)</t>
  </si>
  <si>
    <t>Curt Lesnau &amp; Jeff Kaczmarek</t>
  </si>
  <si>
    <t>John Roach  Trip</t>
  </si>
  <si>
    <t>Nick Argyris (sub)</t>
  </si>
  <si>
    <t>Matt Pappas &amp; John Roach</t>
  </si>
  <si>
    <t>Dave Powers (sub) &amp; John Kenny (sub)</t>
  </si>
  <si>
    <t>Dave Powers (sub)</t>
  </si>
  <si>
    <t>Jeff Mueller  Slash</t>
  </si>
  <si>
    <t>Davel Kissel</t>
  </si>
  <si>
    <t>Chris Aggas &amp; Matt Donovan</t>
  </si>
  <si>
    <t>Mike Robins  Bench Minor</t>
  </si>
  <si>
    <t>Dave Powers &amp; Jeff Mueller (sub)</t>
  </si>
  <si>
    <t>Dave Tremberth (sub)</t>
  </si>
  <si>
    <t>Brian Quarters &amp; Curtis Cristodero</t>
  </si>
  <si>
    <t>James Knight  Hook</t>
  </si>
  <si>
    <t>Joe Silver (sub)  Hook</t>
  </si>
  <si>
    <t>Eric Stimpson &amp; Don Turner (sub)</t>
  </si>
  <si>
    <t>James Knight &amp; John Kenny</t>
  </si>
  <si>
    <t>John Kenny &amp; James Knight</t>
  </si>
  <si>
    <t>Joe Silveri (sub)</t>
  </si>
  <si>
    <t>Brian Mazzella  Cross Check</t>
  </si>
  <si>
    <t>Mike Stan &amp; Larry Sterling</t>
  </si>
  <si>
    <t>Mitch Bazinski  Hook</t>
  </si>
  <si>
    <t>Mitch Bazinski &amp; Brian Mazzella</t>
  </si>
  <si>
    <t>Pat Taylor &amp; Tim Evans</t>
  </si>
  <si>
    <t>Frank Jaramillo &amp; Rob Blackburn</t>
  </si>
  <si>
    <t>Jim Pappas &amp; Jason Kwiatowski</t>
  </si>
  <si>
    <t>Mike Nardone &amp; Jason Kwiatowski (sub)</t>
  </si>
  <si>
    <t>Fred Schwarze &amp; Pat Taylor</t>
  </si>
  <si>
    <t>Neil Henriques  Trip</t>
  </si>
  <si>
    <t>Steve Johnson &amp; Pat Taylor</t>
  </si>
  <si>
    <t>Steve Johnson &amp; Sean Kelly</t>
  </si>
  <si>
    <t>Paul Cipriano &amp; John Skolas</t>
  </si>
  <si>
    <t>John Skolas &amp; Mike Stan (sub)</t>
  </si>
  <si>
    <t>Brian Quarters &amp; Jim Clairmont (sub)</t>
  </si>
  <si>
    <t>Joe Silveri  High Stick</t>
  </si>
  <si>
    <t>Nathan Currie &amp; Tom Gallant (sub)</t>
  </si>
  <si>
    <t>Keith Lutz &amp; Mike Nardone</t>
  </si>
  <si>
    <t>John Shelton &amp; Butch Erickson</t>
  </si>
  <si>
    <t>Brandon Stinet &amp; Dan Hull</t>
  </si>
  <si>
    <t>Kris Klott &amp; Bob Lazarevich</t>
  </si>
  <si>
    <t>Kris Klott &amp; Matt Donovan</t>
  </si>
  <si>
    <t>Dave Powers  Trip</t>
  </si>
  <si>
    <t>Dave Kenny (sub)</t>
  </si>
  <si>
    <t>Rob Blackurn</t>
  </si>
  <si>
    <t>Matt Pappas &amp; James Hamele</t>
  </si>
  <si>
    <t>Brandon Stinet (sub)</t>
  </si>
  <si>
    <t>Mike Tesch &amp; Larry Sterling</t>
  </si>
  <si>
    <t>Bill Karges (sub)</t>
  </si>
  <si>
    <t>John Shelton (sub) &amp; Bob Lackie</t>
  </si>
  <si>
    <t>Tom Gallant (sub)  High Stick</t>
  </si>
  <si>
    <t>Neil Henriques (sub)  Rough</t>
  </si>
  <si>
    <t>Gary Serdoz (sub)  Cross Check</t>
  </si>
  <si>
    <t>Mike Nardone &amp; Chris Budzyn</t>
  </si>
  <si>
    <t>Gary Serdoz (sub)</t>
  </si>
  <si>
    <t>Gary Serdoz (sub) &amp; Bob Lackie</t>
  </si>
  <si>
    <t>Dave Tremberth  Trip</t>
  </si>
  <si>
    <t>Joe Silveri (sub)  Cross Check</t>
  </si>
  <si>
    <t>Mark Klott  Hook</t>
  </si>
  <si>
    <t>Jeff Young  Hook</t>
  </si>
  <si>
    <t>Brian Murphy  Hook</t>
  </si>
  <si>
    <t>Mark Klott &amp; Kris Klott</t>
  </si>
  <si>
    <t>Mike Izzi &amp; Randy Kazdan</t>
  </si>
  <si>
    <t>Randy Kazdan &amp; Boo Nilsen</t>
  </si>
  <si>
    <t>Jeff Young &amp; Randy Kazdan</t>
  </si>
  <si>
    <t>Harvey Lefkowitz &amp; Mike Izzi</t>
  </si>
  <si>
    <t>Brian Mazzella  Hook</t>
  </si>
  <si>
    <t>Steve Johnson (sub)  Rough</t>
  </si>
  <si>
    <t>John Shelton (sub) &amp; Curtis Cristodero</t>
  </si>
  <si>
    <t>Gene Zyla &amp; Eric Stimpson</t>
  </si>
  <si>
    <t>Chris Bowes (sub)</t>
  </si>
  <si>
    <t>Frank Jaramillo &amp; John Roach</t>
  </si>
  <si>
    <t>James Knight (sub)</t>
  </si>
  <si>
    <t>Dan Stevens &amp; Larry Sterling</t>
  </si>
  <si>
    <t>Brian Mazzella &amp; Dave Kissel (sub)</t>
  </si>
  <si>
    <t>Dave Krzysik  Interference</t>
  </si>
  <si>
    <t>Rob Blackburn (sub)</t>
  </si>
  <si>
    <t>Mike Tesch &amp; Dan Stevens</t>
  </si>
  <si>
    <t>Rob Blackburn (sub) &amp; Dan Stevens</t>
  </si>
  <si>
    <t>Matt Donovan &amp; John Nunley</t>
  </si>
  <si>
    <t>Rob Blackburn  Trip</t>
  </si>
  <si>
    <t>Sean Kelly  Hook</t>
  </si>
  <si>
    <t>Dave Tremberth &amp; Sean Kelly (sub)</t>
  </si>
  <si>
    <t>Jim Pappas</t>
  </si>
  <si>
    <t>Dave Powers &amp; Rob Blackburn</t>
  </si>
  <si>
    <t>Tom Gallant &amp; Don Turner</t>
  </si>
  <si>
    <t>Matt Trakul &amp; Matt Pappas</t>
  </si>
  <si>
    <t>Matt Pappas &amp; Don Turner</t>
  </si>
  <si>
    <t>Mike Izzi (sub)</t>
  </si>
  <si>
    <t>Frank Jaramillo (sub) &amp; Dino Rossi</t>
  </si>
  <si>
    <t>Fred Schwarze (sub)</t>
  </si>
  <si>
    <t>Matt Pappas (sub) &amp; Jack Priaulx</t>
  </si>
  <si>
    <t>Chris Budzyn  High Stick</t>
  </si>
  <si>
    <t>Mike Izzi  Trip</t>
  </si>
  <si>
    <t>Randy Kazdan  Hold</t>
  </si>
  <si>
    <t>Chris Budzyn &amp; John Shelton</t>
  </si>
  <si>
    <t>Matt Pappas (sub) &amp; Curtis Cristodero</t>
  </si>
  <si>
    <t>Nathan Currie  Hook</t>
  </si>
  <si>
    <t>Nathan Currie  Trip</t>
  </si>
  <si>
    <t>Jim Hamele (sub)  Trip</t>
  </si>
  <si>
    <t xml:space="preserve">Eric Jennings &amp; Glenn Smith </t>
  </si>
  <si>
    <t>Nick Rine  Hook</t>
  </si>
  <si>
    <t>Tom Kokuba  Hold</t>
  </si>
  <si>
    <t>Curtis Cristodero  Trip</t>
  </si>
  <si>
    <t>James Ruble &amp; Jack Priaulx</t>
  </si>
  <si>
    <t>Craig Nilsen &amp; Boo Nilsen</t>
  </si>
  <si>
    <t>Craig Nilsen &amp; Mike Izzi</t>
  </si>
  <si>
    <t>Harvey Lefkowitz &amp; Tom Kokuba</t>
  </si>
  <si>
    <t>Brian Murphy &amp; Tom Kokuba</t>
  </si>
  <si>
    <t>Bill Karges  Interference</t>
  </si>
  <si>
    <t>Jeff Kaczmarek &amp; Nathan Currie</t>
  </si>
  <si>
    <t>Gene Zyla &amp; Lee Klott</t>
  </si>
  <si>
    <t>James Knight &amp; Dan Hull</t>
  </si>
  <si>
    <t>Dan Hull &amp; Dave Kenny</t>
  </si>
  <si>
    <t>Lee Klott &amp; Dan Hull</t>
  </si>
  <si>
    <t>Dave Kissel &amp; Kris Klott</t>
  </si>
  <si>
    <t>Eric Jennings  Charge</t>
  </si>
  <si>
    <t>Matt Trakul  Trip</t>
  </si>
  <si>
    <t>Don Turner &amp; Jim Pappas</t>
  </si>
  <si>
    <t>Rob Blackburn &amp; Frank Jaramillo</t>
  </si>
  <si>
    <t>Don Turner &amp; Rob Blackburn</t>
  </si>
  <si>
    <t>Dario Chiarini (sub)</t>
  </si>
  <si>
    <t>Blackhawks WIN - Illegal Sub</t>
  </si>
  <si>
    <t>Chris Budzyn &amp; Curt Lesnau</t>
  </si>
  <si>
    <t>Lee Klott  Hook</t>
  </si>
  <si>
    <t>Dino Rossi  Rough</t>
  </si>
  <si>
    <t>John Kenny &amp; Lee Klott</t>
  </si>
  <si>
    <t>Marty Giddings &amp; Dan Stevens</t>
  </si>
  <si>
    <t>Craig Nilsen &amp; Nick Rine</t>
  </si>
  <si>
    <t>Chris Bowles (sub) &amp; Craig Nilsen</t>
  </si>
  <si>
    <t>Boo Nilsen &amp; Jeff Young</t>
  </si>
  <si>
    <t>Chris Bowles (sub) &amp; Dave Powers</t>
  </si>
  <si>
    <t>Dave Powers &amp; John Roach</t>
  </si>
  <si>
    <t>John Roach &amp; Matt Pappas</t>
  </si>
  <si>
    <t>Don Turner &amp; John Roach</t>
  </si>
  <si>
    <t>Kris Klott &amp; Chris Aggas</t>
  </si>
  <si>
    <t>Dave Kissel &amp; Jeff Mueller</t>
  </si>
  <si>
    <t>Mark Klott &amp; Dave Kissel</t>
  </si>
  <si>
    <t>Dino Rossi</t>
  </si>
  <si>
    <t>Lee Klott &amp; Dino Rossi</t>
  </si>
  <si>
    <t>Mike Stan &amp; Dan Stevens</t>
  </si>
  <si>
    <t>Jim Clairmont (sub)  Hook</t>
  </si>
  <si>
    <t>Chris Budzyn &amp; Nathan Currie</t>
  </si>
  <si>
    <t>Jeff Kaczmarek &amp; Jason Lutz</t>
  </si>
  <si>
    <t>John Shelton &amp; Tom Gallant (sub)</t>
  </si>
  <si>
    <t>Kris Klott Interference</t>
  </si>
  <si>
    <t>Dave Tremberth &amp; Mark Klott</t>
  </si>
  <si>
    <t>Matt Pappas &amp; Jim Pappas</t>
  </si>
  <si>
    <t>Jeff Young  Trip</t>
  </si>
  <si>
    <t>Jim Clairmont  Hold</t>
  </si>
  <si>
    <t>Craig Nilsen  Trip</t>
  </si>
  <si>
    <t>Eric Stimpson  Trip</t>
  </si>
  <si>
    <t>James Knight  Trip</t>
  </si>
  <si>
    <t>John Kenny  Hook</t>
  </si>
  <si>
    <t>Lee Klott &amp; Mark Klott (sub)</t>
  </si>
  <si>
    <t>Don Kid  Trip</t>
  </si>
  <si>
    <t>Mitch Bazinski &amp; Mike Tesch</t>
  </si>
  <si>
    <t>Lee Klott (sub)</t>
  </si>
  <si>
    <t>Fred Schwarze &amp; Jon Mullins</t>
  </si>
  <si>
    <t>Dave Krzysik &amp; Marty Giddings</t>
  </si>
  <si>
    <t>Jon Mullins  Hold</t>
  </si>
  <si>
    <t>Bill Ciaramitaro  Trip</t>
  </si>
  <si>
    <t>Bob Lackie &amp; Glenn Smith</t>
  </si>
  <si>
    <t>Dino Rosi</t>
  </si>
  <si>
    <t>Dan Hull &amp; Gary Serdoz (sub)</t>
  </si>
  <si>
    <t>Tom Gallant (sub) &amp; Dan Hull</t>
  </si>
  <si>
    <t>Mike Tesc (sub) &amp; James Knight</t>
  </si>
  <si>
    <t>Dino Rossi &amp; Tom Gallant (sub)</t>
  </si>
  <si>
    <t>Craig Nilsen  Hook</t>
  </si>
  <si>
    <t>Mike Stan  Interference</t>
  </si>
  <si>
    <t>Randy Kazdan &amp; Brian Murphy</t>
  </si>
  <si>
    <t>Dan Stevens &amp; Brian Mazzella</t>
  </si>
  <si>
    <t>Nick Argyris  Trip</t>
  </si>
  <si>
    <t>James Clairmont (sub)  Hook</t>
  </si>
  <si>
    <t>Nick Argyris &amp; John Skolas</t>
  </si>
  <si>
    <t>Mike Robins (sub) &amp; Glenn Smith</t>
  </si>
  <si>
    <t>Jon Mullins (sub)  Hook</t>
  </si>
  <si>
    <t>Chris Tremberth &amp; Matt Donovan</t>
  </si>
  <si>
    <t>Bob Lazarevich &amp; Kris Klott</t>
  </si>
  <si>
    <t>Matt Donovan &amp; Chris Aggas</t>
  </si>
  <si>
    <t>James Clairmont (sub)  Trip</t>
  </si>
  <si>
    <t>Dave Krzysik &amp; Mike Stan</t>
  </si>
  <si>
    <t>Mike Stan &amp; Mike Tesch</t>
  </si>
  <si>
    <t>Mike Stan &amp; Brian Mazzella</t>
  </si>
  <si>
    <t>Tom Gallant (sub) &amp; Mike Tesch</t>
  </si>
  <si>
    <t>Dave Powers (sub) &amp; Bill Karges</t>
  </si>
  <si>
    <t>Anthony Fleming (sub) &amp; Paul Cipriano</t>
  </si>
  <si>
    <t>John Shelton (sub)</t>
  </si>
  <si>
    <t>Eric Jennings &amp; Bob Lackie</t>
  </si>
  <si>
    <t>Fred Schwarze &amp; Bob Lackie</t>
  </si>
  <si>
    <t>Chuck Marchese &amp; Tim Evans</t>
  </si>
  <si>
    <t>John Shelton (sub) &amp; Chuck Marchese</t>
  </si>
  <si>
    <t>Glenn Smith &amp; Pat Taylor</t>
  </si>
  <si>
    <t>Brian Murphy  High Stick</t>
  </si>
  <si>
    <t>Don Turner  Interference</t>
  </si>
  <si>
    <t>Tom Gallant  Bench</t>
  </si>
  <si>
    <t>Craig Nilsen &amp; Jim Clairmont</t>
  </si>
  <si>
    <t>Nick Rine &amp; Jeff Young</t>
  </si>
  <si>
    <t>Don Turner &amp; Matt Trakul</t>
  </si>
  <si>
    <t>Jason Kwiatowski &amp; Rob Blackburn</t>
  </si>
  <si>
    <t>Mike Izzi  Check</t>
  </si>
  <si>
    <t>Kris Klott &amp; John Nunley</t>
  </si>
  <si>
    <t>Chris Tremberth &amp; Jeff Mueller</t>
  </si>
  <si>
    <t>Chuck Marchese &amp; Pat Taylor</t>
  </si>
  <si>
    <t>Fred Schwarze &amp; Mike Tesch (sub)</t>
  </si>
  <si>
    <t>Dave Krzysik (sub) &amp; Bob Lackie</t>
  </si>
  <si>
    <t>Jeff Kaczmarek &amp; Curt Lesnau</t>
  </si>
  <si>
    <t>Curt Lesnau &amp; Jason Lutz</t>
  </si>
  <si>
    <t>Dave Powers &amp; Matt Trakul</t>
  </si>
  <si>
    <t>Rob Blackburn &amp; Matt Pappas</t>
  </si>
  <si>
    <t>Don Turner &amp; Jason Kwiatowski</t>
  </si>
  <si>
    <t>Jim Pappas &amp; Matt Pappas</t>
  </si>
  <si>
    <t>Tom Gallant &amp; Jason Kwiatowski</t>
  </si>
  <si>
    <t>Brian Mazzella  Trip</t>
  </si>
  <si>
    <t>Kevin Price &amp; Anthony Fleming (sub)</t>
  </si>
  <si>
    <t>Joe Dudek (sub) &amp; Brian Mazzella</t>
  </si>
  <si>
    <t>Dave Kissel (sub)</t>
  </si>
  <si>
    <t xml:space="preserve">Brian Mazzella </t>
  </si>
  <si>
    <t>Don Kid &amp; Dave Kryzsik</t>
  </si>
  <si>
    <t>John Nunley  Bench Minor</t>
  </si>
  <si>
    <t>Pete Smith &amp; Anthony Fleming (sub)</t>
  </si>
  <si>
    <t>Pete Smith &amp; James Ruble</t>
  </si>
  <si>
    <t>Frank Jaramillo (sub)</t>
  </si>
  <si>
    <t>Branden Schwiger (sub)</t>
  </si>
  <si>
    <t>Branden Schwiger (sub) &amp; Frank Jaramillo (sub)</t>
  </si>
  <si>
    <t>John Nunley &amp; Fred Schwarze (sub)</t>
  </si>
  <si>
    <t>Frank Jarmillo (sub) &amp; Chris Aggas</t>
  </si>
  <si>
    <t>Dave Powers (sub) &amp; Chris Aggas</t>
  </si>
  <si>
    <t>Jason Trombley (sub)</t>
  </si>
  <si>
    <t>Brian Mazzella &amp; Dan Stevens</t>
  </si>
  <si>
    <t>Gene Zyla  Rough</t>
  </si>
  <si>
    <t>Tom Gallant (sub)  Bench</t>
  </si>
  <si>
    <t>Brian Quarters &amp; Jason Lutz (sub)</t>
  </si>
  <si>
    <t>Nick Argyris &amp; Paul Cipriano</t>
  </si>
  <si>
    <t>Dave Kenny &amp; Gene Zyla</t>
  </si>
  <si>
    <t>John Kenny &amp; Dan Hull</t>
  </si>
  <si>
    <t>Jason Trombley (sub)  Interference</t>
  </si>
  <si>
    <t>Jason Trombley (sub) &amp; Tom Kokuba</t>
  </si>
  <si>
    <t>Jim Clairmont &amp; Criag Nilsen</t>
  </si>
  <si>
    <t>Steve Johnson &amp; Jeff Elgert</t>
  </si>
  <si>
    <t>Jeff Elgert &amp; Jon Mullins</t>
  </si>
  <si>
    <t>Frank Jaramillo &amp; Dave Powers</t>
  </si>
  <si>
    <t>Mike Tesch (sub) &amp; Matt Pappas</t>
  </si>
  <si>
    <t>Jason Kwiatowski &amp; Frank Jaramillo</t>
  </si>
  <si>
    <t>John Nunley  Bench</t>
  </si>
  <si>
    <t>Jeff Mueller &amp; Matt Donovan</t>
  </si>
  <si>
    <t>Kris Klott &amp; Walt Karczewski</t>
  </si>
  <si>
    <t>Christian Moore (sub)</t>
  </si>
  <si>
    <t>Tom Gallant (sub)</t>
  </si>
  <si>
    <t>Greg Fleming (sub) &amp; Christian Moore (sub)</t>
  </si>
  <si>
    <t>Pat Taylor &amp; Bob Lackie</t>
  </si>
  <si>
    <t>Fred Schwarze &amp; Sean Kelly</t>
  </si>
  <si>
    <t>Sean Kelly &amp; Jon Mullins</t>
  </si>
  <si>
    <t>Jason Kwiatowski  Hold</t>
  </si>
  <si>
    <t>Brian Mazzella &amp; Marty Giddings</t>
  </si>
  <si>
    <t>Dan Hull  Check</t>
  </si>
  <si>
    <t>Bill Karges  Trip</t>
  </si>
  <si>
    <t>Gary Serdoz (sub) &amp; James Knight</t>
  </si>
  <si>
    <t>Chris Budzyn &amp; DonTurner (sub)</t>
  </si>
  <si>
    <t>Butch Erickson &amp; Nathan Currie</t>
  </si>
  <si>
    <t>Butch Erickson &amp; Jason Lutz</t>
  </si>
  <si>
    <t>Brian Quarters &amp; Mickey Moore (sub)</t>
  </si>
  <si>
    <t>Paul Cipriano &amp; James Ruble</t>
  </si>
  <si>
    <t>Mike Izzi &amp; Boo Nilsen</t>
  </si>
  <si>
    <t>Mike Tesch (sub) &amp; Brandon Stinet</t>
  </si>
  <si>
    <t>Randy Kazdan &amp; Harvey Lefkowitz</t>
  </si>
  <si>
    <t>Jeff Mueller (sub)</t>
  </si>
  <si>
    <t>Chris Budzyn &amp; Jeff Kaczmarek</t>
  </si>
  <si>
    <t>Chris Aggas  Slash</t>
  </si>
  <si>
    <t>Mark Klott Hold</t>
  </si>
  <si>
    <t>Walt Karczewksi</t>
  </si>
  <si>
    <t>John Nunley &amp; Chris Tremberth</t>
  </si>
  <si>
    <t>Walt Karczewski &amp; John Nunley</t>
  </si>
  <si>
    <t>Mickey Moore (sub) &amp; Neil Henriques</t>
  </si>
  <si>
    <t>Jack Priaulx &amp; Neil Henriques</t>
  </si>
  <si>
    <t>John Skolas &amp; James Ruble</t>
  </si>
  <si>
    <t>Eric Jennings  Cross Check</t>
  </si>
  <si>
    <t>Eric Jennings  Trip</t>
  </si>
  <si>
    <t>Jim Clairmont  Cross Check</t>
  </si>
  <si>
    <t>Jim Clairmont &amp; Tom Kokuba</t>
  </si>
  <si>
    <t>Randy Kazdan &amp; Tom Kokuba</t>
  </si>
  <si>
    <t>Mike Izzi &amp; Nick Rine</t>
  </si>
  <si>
    <t>Steve Johnson &amp; Glenn Smith</t>
  </si>
  <si>
    <t>Eric Jennings &amp; Jon Mullins</t>
  </si>
  <si>
    <t>Mike Stan  Trip</t>
  </si>
  <si>
    <t>Marty Giddings  Unsportsmanlike</t>
  </si>
  <si>
    <t>Eric Stimpson &amp; Jon Mullins (sub)</t>
  </si>
  <si>
    <t>Brandon Stinet &amp; Dave Kenny</t>
  </si>
  <si>
    <t>Dan Hull &amp; Brandon Stinet</t>
  </si>
  <si>
    <t>Bill Ciaramitaro &amp; Jon Mullins (sub)</t>
  </si>
  <si>
    <t>Randy Shepan (sub)  Hook</t>
  </si>
  <si>
    <t>Rodney Shepan (sub)</t>
  </si>
  <si>
    <t>Dan Hull &amp; Rodney Shepan (sub)</t>
  </si>
  <si>
    <t>+/-</t>
  </si>
  <si>
    <t>Jon Mullins (sub)  Trip</t>
  </si>
  <si>
    <t>Matt Pappas  Interference</t>
  </si>
  <si>
    <t>Rob Blackburn &amp; Dave Powers</t>
  </si>
  <si>
    <t>John Skolas &amp; Mickey Moore (sub)</t>
  </si>
  <si>
    <t>Dave Filarski (sub)</t>
  </si>
  <si>
    <t>Jeff Mueller &amp; Dave Kissel</t>
  </si>
  <si>
    <t>Clay Barker (sub)</t>
  </si>
  <si>
    <t>Mike Izzi  Hook</t>
  </si>
  <si>
    <t>Dave Krzysik &amp; Mitch Bazinski</t>
  </si>
  <si>
    <t>Tom Kokuba &amp; Jim Clairmont</t>
  </si>
  <si>
    <t>James Knight &amp; Don Roser (sub)</t>
  </si>
  <si>
    <t>James Knight &amp; Bill Ciaramitaro</t>
  </si>
  <si>
    <t>Dave Krzysik &amp; Jason Trombley</t>
  </si>
  <si>
    <t>Jason Trombley</t>
  </si>
  <si>
    <t>Brandon Stinet &amp; Randy Blackburn (sub)</t>
  </si>
  <si>
    <t>Boo Nilsen &amp; Nick Rine</t>
  </si>
  <si>
    <t>Jack Priaulx &amp; Leo Freckelton (sub)</t>
  </si>
  <si>
    <t>Jack Priaulx &amp; Jason Trombley (sb)</t>
  </si>
  <si>
    <t>Matt Pappas &amp; Tom Gallant</t>
  </si>
  <si>
    <t>Rob Blackburn &amp; John Roach</t>
  </si>
  <si>
    <t>Dan Hull &amp; Don Roser (sub)</t>
  </si>
  <si>
    <t>Jim Clairmont  Trip</t>
  </si>
  <si>
    <t>Kris Klott  Rough</t>
  </si>
  <si>
    <t>Jeff Mueller  Check</t>
  </si>
  <si>
    <t>Mike Benoit (sub) &amp; Harvey Lefkowitz</t>
  </si>
  <si>
    <t>Matt Donovan &amp; Clay Barker (sub)</t>
  </si>
  <si>
    <t>Eric Jennings &amp; Steve Johnson</t>
  </si>
  <si>
    <t>Larry Sterling  Bench</t>
  </si>
  <si>
    <t>Mickey Moore (sub)</t>
  </si>
  <si>
    <t>Bob Lackie (sub) &amp; Brian Quarters</t>
  </si>
  <si>
    <t>Chuck Marchese (sub)</t>
  </si>
  <si>
    <t>Larry Sterling &amp; Brian Mazzella</t>
  </si>
  <si>
    <t>Mitch Bazinski &amp; Chuck Marchese (sub)</t>
  </si>
  <si>
    <t>Chuck Marchese (sub) &amp; Marty Giddings</t>
  </si>
  <si>
    <t>Dan Stevens &amp; Mitch Bazinski</t>
  </si>
  <si>
    <t>Kevin Mahon (sub)</t>
  </si>
  <si>
    <t>2024/2025 REGULAR SEASON FINAL</t>
  </si>
  <si>
    <t>Gene Zyla  Interference</t>
  </si>
  <si>
    <t>Tim Tesch</t>
  </si>
  <si>
    <t>Gene Zyla &amp; Frank Jaramillo (sub)</t>
  </si>
  <si>
    <t>Frank Jaramillo (sub) &amp; Eric Stimpson</t>
  </si>
  <si>
    <t>Gene Zyla &amp; Ryan Palazolo (sub)</t>
  </si>
  <si>
    <t>Tom Kokuba &amp; Greg Wills (sub)</t>
  </si>
  <si>
    <t>Greg Wills (sub)</t>
  </si>
  <si>
    <t>Greg Wills (sub) &amp; Jeff Young</t>
  </si>
  <si>
    <t>Don Turner (sub)  Hook</t>
  </si>
  <si>
    <t>Dan Stevens  Hook</t>
  </si>
  <si>
    <t>Don Kid &amp; Dan Stevens</t>
  </si>
  <si>
    <t>Matt Pappas &amp; Matt Trakul</t>
  </si>
  <si>
    <t>John Shelton &amp; Mike Nardone</t>
  </si>
  <si>
    <t>Butch Erickson &amp; John Shelton</t>
  </si>
  <si>
    <t>James Hamele (sub)</t>
  </si>
  <si>
    <t>James Ruble &amp; Mike Robins</t>
  </si>
  <si>
    <t>Mike Robins &amp; John Skolas</t>
  </si>
  <si>
    <t>Mitch Bazinski &amp; Marty Giddings</t>
  </si>
  <si>
    <t>G1/#5  Flyers</t>
  </si>
  <si>
    <t>G4/#1  Thrashers</t>
  </si>
  <si>
    <t>G3/#4  Islanders</t>
  </si>
  <si>
    <t>G2/#6  Capitals</t>
  </si>
  <si>
    <t>S1/#7  Stars</t>
  </si>
  <si>
    <t>S/4#2  Bruins</t>
  </si>
  <si>
    <t>S2/#8  Blackhawks</t>
  </si>
  <si>
    <t>S3/#3  Leafs</t>
  </si>
  <si>
    <t>2024/2025 PLAYOFFS</t>
  </si>
  <si>
    <t>Seed/No.</t>
  </si>
  <si>
    <t>G4/#1</t>
  </si>
  <si>
    <t>G1/#5</t>
  </si>
  <si>
    <t>G2/#6</t>
  </si>
  <si>
    <t>G3/#4</t>
  </si>
  <si>
    <t>S1/#7</t>
  </si>
  <si>
    <t>S2/#8</t>
  </si>
  <si>
    <t>S3/#3</t>
  </si>
  <si>
    <t>S4/#2</t>
  </si>
  <si>
    <t>Paul Cipriano  Trip</t>
  </si>
  <si>
    <t>Randy Kazdan  Hook</t>
  </si>
  <si>
    <t>Craig Nilsen &amp; Tom Kokuba</t>
  </si>
  <si>
    <t>Mike Izzi &amp; Tom Kokuba</t>
  </si>
  <si>
    <t>Mike Izzi &amp; Jim Clairmont</t>
  </si>
  <si>
    <t>Mike Izzi &amp; Craig Nilsen</t>
  </si>
  <si>
    <t>James Ruble &amp; Paul Cipriano</t>
  </si>
  <si>
    <t>Mike Tesch (sub)  Trip</t>
  </si>
  <si>
    <t>Tom Gallant &amp; Dave Powers</t>
  </si>
  <si>
    <t>Matt Trakul &amp; Don Turner</t>
  </si>
  <si>
    <t>Chris Budzyn &amp; Kevin Price (sub)</t>
  </si>
  <si>
    <t>Kris Klott  Hook</t>
  </si>
  <si>
    <t>Kris Klott  Trip</t>
  </si>
  <si>
    <t>Bobby Morris (sub)</t>
  </si>
  <si>
    <t>Matt Donovan &amp; Mark Klott</t>
  </si>
  <si>
    <t>Chuck Marchese &amp; Steve Johnson</t>
  </si>
  <si>
    <t>Mark Klott (sub)  Check</t>
  </si>
  <si>
    <t>Matt Donovan (sub)</t>
  </si>
  <si>
    <t>Don Kid &amp; Mike Stan</t>
  </si>
  <si>
    <t>Dave Kissel (sub) &amp; Dan Stevens</t>
  </si>
  <si>
    <t>Dave Filarski (sub)  Hold</t>
  </si>
  <si>
    <t>James Ruble &amp; Brian Quarters</t>
  </si>
  <si>
    <t>Mickey Moore (sub) &amp; Pete Smith</t>
  </si>
  <si>
    <t>Butch Erickson  Hold</t>
  </si>
  <si>
    <t>Christian Moore (sub) &amp; Chris Budzyn</t>
  </si>
  <si>
    <t>John Shelton &amp; John Kenny (sub)</t>
  </si>
  <si>
    <t>Butch Erickson &amp; Christian Moore (sub)</t>
  </si>
  <si>
    <t>John Kenny (sub) &amp; Christian Moore (sub)</t>
  </si>
  <si>
    <t>Don Roser (sub) &amp; Gene Zyla</t>
  </si>
  <si>
    <t>Kris Klott  Interference</t>
  </si>
  <si>
    <t>Marty Giddings &amp; Dave Krzysik</t>
  </si>
  <si>
    <t>Mark Klott &amp; Dave Tremberth</t>
  </si>
  <si>
    <t>Dave Kissel &amp; Dave Tremberth</t>
  </si>
  <si>
    <t>Brian Quarters  Hook</t>
  </si>
  <si>
    <t>Anthony Fleming (sub)  Trip</t>
  </si>
  <si>
    <t>Anthony Fleming (sub)  Hold</t>
  </si>
  <si>
    <t>John Shelton &amp; Jason Lutz</t>
  </si>
  <si>
    <t>Jeff Kaczmarek &amp; Sean Kelly (sub)</t>
  </si>
  <si>
    <t>Chris Budzyn &amp; Keith Lutz</t>
  </si>
  <si>
    <t>John Skolas &amp; Kevin Price</t>
  </si>
  <si>
    <t>Brian Quarters &amp; Anthony Fleming (sub)</t>
  </si>
  <si>
    <t>Brian Quarters &amp; James Ruble</t>
  </si>
  <si>
    <t>Clay Barker (sub)  Bench</t>
  </si>
  <si>
    <t>Kevin Mahon (sub)  Hook</t>
  </si>
  <si>
    <t>Fred Shwarze</t>
  </si>
  <si>
    <t>Chuck Marchese &amp; Eric Jennings</t>
  </si>
  <si>
    <t>Sean Kelly &amp; Chuck Marchese</t>
  </si>
  <si>
    <t>Fred Shwarze (sub)</t>
  </si>
  <si>
    <t>Dan Hull &amp; Eric Stimpson</t>
  </si>
  <si>
    <t>Don Roser (sub)</t>
  </si>
  <si>
    <t>Jim Pappas  Too Many Men</t>
  </si>
  <si>
    <t>Matt Trakul  Hold</t>
  </si>
  <si>
    <t>Jeff Elgert  Too Many men</t>
  </si>
  <si>
    <t>Pat Taylor  Trip</t>
  </si>
  <si>
    <t>Chuck Marchese &amp; Sean Kelly</t>
  </si>
  <si>
    <t>Greg Wills (sub) &amp; Clay Barker (sub)</t>
  </si>
  <si>
    <t>Matt Donovan &amp; Mike Tesch (sub)</t>
  </si>
  <si>
    <t>Chris Tremberth &amp; Kris Klott</t>
  </si>
  <si>
    <t>Mike Nardone  Hold</t>
  </si>
  <si>
    <t>Boo Nilsen  Trip</t>
  </si>
  <si>
    <t>Bill Karges &amp; Jeff Kaczmarek</t>
  </si>
  <si>
    <t>Keith Lutz &amp; Jeff Kaczmarek</t>
  </si>
  <si>
    <t>Harvey Lefkowitz &amp; Jim Clairmont</t>
  </si>
  <si>
    <t>Boo Nilsen &amp; Tom Kokuba</t>
  </si>
  <si>
    <t>Jeff Young &amp; George Kypros</t>
  </si>
  <si>
    <t>Mike Robins  Trip</t>
  </si>
  <si>
    <t>Tom Gallant  Trip</t>
  </si>
  <si>
    <t>Matt Trakul &amp; Mike Tesch (sub)</t>
  </si>
  <si>
    <t>Tim Tesch  Bench Minor</t>
  </si>
  <si>
    <t>John Roach (sub)</t>
  </si>
  <si>
    <t>Dan Stevens  Hold</t>
  </si>
  <si>
    <t>Gary Serdoz (sub)  Hold</t>
  </si>
  <si>
    <t>Dan Stevens &amp; Jim Clairmont (sub)</t>
  </si>
  <si>
    <t>S4/#2  Bruins</t>
  </si>
  <si>
    <t>Nick Argyris  Rough</t>
  </si>
  <si>
    <t>Chris Budzyn  Rough</t>
  </si>
  <si>
    <t>Brian Quarters &amp; Jack Priaulx</t>
  </si>
  <si>
    <t>Jeff Kaczmarek &amp; Chris Budzyn</t>
  </si>
  <si>
    <t>Harvey Lefkowitz  Hook</t>
  </si>
  <si>
    <t>Boo Nilsen &amp; Greg Wills (sub)</t>
  </si>
  <si>
    <t>John Kenny  Unsportsmanlike</t>
  </si>
  <si>
    <t>Chris Aggas  Unsportsmanlike</t>
  </si>
  <si>
    <t>Dan Hull (sub)  Bench Minor</t>
  </si>
  <si>
    <t>Eric Jennings &amp; Glenn Smith</t>
  </si>
  <si>
    <t>Eric Jennings &amp; Chuck Marchese</t>
  </si>
  <si>
    <t>Dan Hull (sub)</t>
  </si>
  <si>
    <t>2024/2025 PLAYOFFS - ROUND ROBIN FINAL</t>
  </si>
  <si>
    <t>James Hamele (sub)  Trip</t>
  </si>
  <si>
    <t>Mark Klott  Rough</t>
  </si>
  <si>
    <t>Jim Clairmont  High Stick</t>
  </si>
  <si>
    <t>Mike Izzi  Board</t>
  </si>
  <si>
    <t>Chris Tremberth &amp; John Nunley</t>
  </si>
  <si>
    <t>Dan Hull (sub) &amp; Mike Tesch</t>
  </si>
  <si>
    <t>Larry Sterling &amp; Dan Stevens</t>
  </si>
  <si>
    <t>Dan Hull (sub) &amp; Dave Krzysik</t>
  </si>
  <si>
    <t>Dan Hull (sub) &amp; Marty Giddings</t>
  </si>
  <si>
    <t>James Ruble &amp; Jim Clairmont (sub)</t>
  </si>
  <si>
    <t>John Skolas &amp; Paul Cipriano</t>
  </si>
  <si>
    <t>Sean Kelly  Trip</t>
  </si>
  <si>
    <t>Steve Johnson  Rough</t>
  </si>
  <si>
    <t>Matt Trakul  Rough</t>
  </si>
  <si>
    <t>Matt Pappas  Slash</t>
  </si>
  <si>
    <t>Don Turner &amp; Frank Jaramillo</t>
  </si>
  <si>
    <t>Brian Murphy (sub)  Hook</t>
  </si>
  <si>
    <t>Kris Klott (sub)</t>
  </si>
  <si>
    <t>Brandon Stinet &amp; Bill Ciaramitaro</t>
  </si>
  <si>
    <t>Boo Nilsen (sub)</t>
  </si>
  <si>
    <t>Butch Erickson &amp; Dave Vigliotti</t>
  </si>
  <si>
    <t>Eric Jennings  Elbow</t>
  </si>
  <si>
    <t>Championship Game</t>
  </si>
  <si>
    <t>Rob Blackburn  High Stick</t>
  </si>
  <si>
    <t>Mike Tesch &amp; Dave Krzysik</t>
  </si>
  <si>
    <t>Dan Hull (sub) &amp; Jon Mullins (sub)</t>
  </si>
  <si>
    <t>Joe Silveri &amp; Dave Krzysik</t>
  </si>
  <si>
    <t>Jason Rutt (sub)</t>
  </si>
  <si>
    <t>Rob Newman (sub) &amp; Mike Robins</t>
  </si>
  <si>
    <t>Randy Dunaj (sub)</t>
  </si>
  <si>
    <t>Randy Kazdan &amp; Mike Izzi</t>
  </si>
  <si>
    <t>Jon Mullins &amp; Bob Lackie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</si>
</sst>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6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2" xfId="0" applyFont="1" applyBorder="1"/>
    <xf numFmtId="0" fontId="0" fillId="0" borderId="2" xfId="0" applyBorder="1"/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2" xfId="0" applyFont="1" applyBorder="1"/>
    <xf numFmtId="0" fontId="4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/>
    <xf numFmtId="0" fontId="2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6" fillId="0" borderId="3" xfId="1" applyFont="1" applyBorder="1"/>
    <xf numFmtId="0" fontId="6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3" xfId="0" applyBorder="1"/>
    <xf numFmtId="0" fontId="2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/>
    <xf numFmtId="0" fontId="2" fillId="3" borderId="0" xfId="0" applyFont="1" applyFill="1"/>
    <xf numFmtId="0" fontId="6" fillId="3" borderId="4" xfId="0" applyFont="1" applyFill="1" applyBorder="1" applyAlignment="1">
      <alignment horizontal="center"/>
    </xf>
    <xf numFmtId="0" fontId="0" fillId="3" borderId="4" xfId="0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0" fillId="0" borderId="4" xfId="0" applyBorder="1"/>
    <xf numFmtId="0" fontId="6" fillId="5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2" fontId="2" fillId="0" borderId="2" xfId="1" applyNumberFormat="1" applyFont="1" applyBorder="1" applyAlignment="1">
      <alignment horizontal="center"/>
    </xf>
    <xf numFmtId="164" fontId="2" fillId="0" borderId="0" xfId="0" applyNumberFormat="1" applyFont="1"/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1" xfId="0" quotePrefix="1" applyFont="1" applyBorder="1" applyAlignment="1">
      <alignment horizontal="center"/>
    </xf>
    <xf numFmtId="0" fontId="4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6" fillId="0" borderId="2" xfId="0" applyFont="1" applyBorder="1"/>
    <xf numFmtId="164" fontId="6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Normal" xfId="0" builtinId="0"/>
    <cellStyle name="Normal 2" xfId="1" xr:uid="{E251F169-391B-4AC0-889B-2E2491414A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4DAF8-335C-4152-B7A0-1799D5BF3C7C}">
  <dimension ref="A1:AR121"/>
  <sheetViews>
    <sheetView tabSelected="1"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6" width="10.7109375" customWidth="1"/>
    <col min="17" max="17" width="8.7109375" customWidth="1"/>
    <col min="18" max="19" width="2.7109375" customWidth="1"/>
    <col min="20" max="20" width="5.85546875" customWidth="1"/>
    <col min="21" max="24" width="6" customWidth="1"/>
    <col min="25" max="25" width="4.7109375" customWidth="1"/>
    <col min="26" max="26" width="10.7109375" customWidth="1"/>
    <col min="27" max="31" width="5.85546875" customWidth="1"/>
    <col min="32" max="32" width="5.28515625" customWidth="1"/>
    <col min="33" max="33" width="5.85546875" customWidth="1"/>
    <col min="34" max="37" width="6" customWidth="1"/>
    <col min="38" max="38" width="4.7109375" customWidth="1"/>
    <col min="39" max="39" width="10.7109375" customWidth="1"/>
    <col min="40" max="44" width="5.85546875" customWidth="1"/>
  </cols>
  <sheetData>
    <row r="1" spans="1:44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T1" s="65" t="s">
        <v>55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44" ht="18.600000000000001" customHeight="1" thickBot="1" x14ac:dyDescent="0.35">
      <c r="A2" s="21"/>
      <c r="B2" s="24" t="s">
        <v>42</v>
      </c>
      <c r="C2" s="24">
        <v>29</v>
      </c>
      <c r="D2" s="23"/>
      <c r="E2" s="23"/>
      <c r="F2" s="23"/>
      <c r="G2" s="65" t="s">
        <v>643</v>
      </c>
      <c r="H2" s="65"/>
      <c r="I2" s="65"/>
      <c r="J2" s="65"/>
      <c r="K2" s="65"/>
      <c r="L2" s="65"/>
      <c r="M2" s="65"/>
      <c r="N2" s="23"/>
      <c r="O2" s="23"/>
      <c r="P2" s="23"/>
      <c r="Q2" s="23"/>
      <c r="R2" s="21"/>
      <c r="S2" s="21"/>
      <c r="V2" s="33" t="s">
        <v>53</v>
      </c>
      <c r="W2" s="9" t="s">
        <v>0</v>
      </c>
      <c r="X2" s="9"/>
      <c r="Y2" s="9"/>
      <c r="Z2" s="9"/>
      <c r="AA2" s="9" t="s">
        <v>1</v>
      </c>
      <c r="AB2" s="9"/>
      <c r="AC2" s="9"/>
      <c r="AD2" s="33" t="s">
        <v>3</v>
      </c>
      <c r="AE2" s="33" t="s">
        <v>7</v>
      </c>
      <c r="AF2" s="33" t="s">
        <v>8</v>
      </c>
      <c r="AG2" s="33" t="s">
        <v>9</v>
      </c>
      <c r="AH2" s="66" t="s">
        <v>39</v>
      </c>
      <c r="AI2" s="66"/>
      <c r="AJ2" s="33" t="s">
        <v>4</v>
      </c>
      <c r="AK2" s="33" t="s">
        <v>6</v>
      </c>
      <c r="AL2" s="33" t="s">
        <v>5</v>
      </c>
      <c r="AM2" s="33" t="s">
        <v>40</v>
      </c>
      <c r="AN2" s="20"/>
      <c r="AO2" s="10"/>
      <c r="AP2" s="10"/>
      <c r="AQ2" s="21"/>
      <c r="AR2" s="21"/>
    </row>
    <row r="3" spans="1:44" ht="18.75" thickBot="1" x14ac:dyDescent="0.3">
      <c r="A3" s="21"/>
      <c r="B3" s="3" t="s">
        <v>644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57" t="s">
        <v>579</v>
      </c>
      <c r="O3" s="3" t="s">
        <v>13</v>
      </c>
      <c r="P3" s="3" t="s">
        <v>2</v>
      </c>
      <c r="Q3" s="4"/>
      <c r="R3" s="21"/>
      <c r="S3" s="21"/>
      <c r="V3" s="25">
        <v>8</v>
      </c>
      <c r="W3" s="20" t="s">
        <v>75</v>
      </c>
      <c r="Y3" s="20"/>
      <c r="Z3" s="20"/>
      <c r="AA3" s="20" t="s">
        <v>134</v>
      </c>
      <c r="AC3" s="21"/>
      <c r="AD3" s="21">
        <f t="shared" ref="AD3:AD11" si="0">+AE3+AF3+AG3</f>
        <v>8</v>
      </c>
      <c r="AE3" s="21">
        <v>5</v>
      </c>
      <c r="AF3" s="21">
        <v>2</v>
      </c>
      <c r="AG3" s="21">
        <v>1</v>
      </c>
      <c r="AH3" s="67">
        <f t="shared" ref="AH3:AH11" si="1">+(AE3*2+AG3)/(2*AD3)</f>
        <v>0.6875</v>
      </c>
      <c r="AI3" s="67"/>
      <c r="AJ3" s="14">
        <v>15</v>
      </c>
      <c r="AK3" s="14">
        <v>1</v>
      </c>
      <c r="AL3" s="14">
        <v>0</v>
      </c>
      <c r="AM3" s="51">
        <f t="shared" ref="AM3:AM12" si="2">+AJ3/AD3</f>
        <v>1.875</v>
      </c>
      <c r="AR3" s="21"/>
    </row>
    <row r="4" spans="1:44" ht="18" x14ac:dyDescent="0.25">
      <c r="A4" s="34"/>
      <c r="B4" s="4" t="s">
        <v>647</v>
      </c>
      <c r="C4" s="5" t="s">
        <v>134</v>
      </c>
      <c r="D4" s="10"/>
      <c r="E4" s="5"/>
      <c r="F4" s="10"/>
      <c r="G4" s="4">
        <v>5</v>
      </c>
      <c r="H4" s="4">
        <v>2</v>
      </c>
      <c r="I4" s="4">
        <v>1</v>
      </c>
      <c r="J4" s="4">
        <f>2*G4+I4</f>
        <v>11</v>
      </c>
      <c r="K4" s="31">
        <f>+J4/((G4+H4+I4)*2)</f>
        <v>0.6875</v>
      </c>
      <c r="L4" s="4">
        <f>+$AO$40</f>
        <v>29</v>
      </c>
      <c r="M4" s="4">
        <v>16</v>
      </c>
      <c r="N4" s="4">
        <f>+L4-M4</f>
        <v>13</v>
      </c>
      <c r="O4" s="4">
        <f>+$AP$40</f>
        <v>39</v>
      </c>
      <c r="P4" s="4">
        <f>+$AR$40</f>
        <v>22</v>
      </c>
      <c r="Q4" s="4"/>
      <c r="R4" s="34"/>
      <c r="S4" s="21"/>
      <c r="V4" s="25">
        <v>7.5</v>
      </c>
      <c r="W4" s="20" t="s">
        <v>127</v>
      </c>
      <c r="Y4" s="20"/>
      <c r="Z4" s="20"/>
      <c r="AA4" s="20" t="s">
        <v>15</v>
      </c>
      <c r="AC4" s="21"/>
      <c r="AD4" s="21">
        <f t="shared" si="0"/>
        <v>8</v>
      </c>
      <c r="AE4" s="21">
        <v>3</v>
      </c>
      <c r="AF4" s="21">
        <v>1</v>
      </c>
      <c r="AG4" s="21">
        <v>4</v>
      </c>
      <c r="AH4" s="64">
        <f t="shared" si="1"/>
        <v>0.625</v>
      </c>
      <c r="AI4" s="64"/>
      <c r="AJ4" s="21">
        <v>21</v>
      </c>
      <c r="AK4" s="21">
        <v>0</v>
      </c>
      <c r="AL4" s="21">
        <v>0</v>
      </c>
      <c r="AM4" s="26">
        <f t="shared" si="2"/>
        <v>2.625</v>
      </c>
      <c r="AR4" s="21"/>
    </row>
    <row r="5" spans="1:44" ht="18" x14ac:dyDescent="0.25">
      <c r="A5" s="34"/>
      <c r="B5" s="4" t="s">
        <v>646</v>
      </c>
      <c r="C5" s="5" t="s">
        <v>60</v>
      </c>
      <c r="D5" s="10"/>
      <c r="E5" s="5"/>
      <c r="F5" s="10"/>
      <c r="G5" s="4">
        <v>5</v>
      </c>
      <c r="H5" s="4">
        <v>2</v>
      </c>
      <c r="I5" s="4">
        <v>1</v>
      </c>
      <c r="J5" s="4">
        <f>2*G5+I5</f>
        <v>11</v>
      </c>
      <c r="K5" s="31">
        <f>+J5/((G5+H5+I5)*2)</f>
        <v>0.6875</v>
      </c>
      <c r="L5" s="4">
        <f>+$AO$27</f>
        <v>27</v>
      </c>
      <c r="M5" s="4">
        <v>22</v>
      </c>
      <c r="N5" s="4">
        <f>+L5-M5</f>
        <v>5</v>
      </c>
      <c r="O5" s="4">
        <f>+$AP$27</f>
        <v>40</v>
      </c>
      <c r="P5" s="4">
        <f>+$AR$27</f>
        <v>18</v>
      </c>
      <c r="Q5" s="4"/>
      <c r="R5" s="34"/>
      <c r="S5" s="21"/>
      <c r="V5" s="25">
        <v>8</v>
      </c>
      <c r="W5" s="20" t="s">
        <v>138</v>
      </c>
      <c r="Y5" s="20"/>
      <c r="Z5" s="20"/>
      <c r="AA5" s="20" t="s">
        <v>60</v>
      </c>
      <c r="AC5" s="21"/>
      <c r="AD5" s="21">
        <f t="shared" si="0"/>
        <v>8</v>
      </c>
      <c r="AE5" s="21">
        <v>5</v>
      </c>
      <c r="AF5" s="21">
        <v>2</v>
      </c>
      <c r="AG5" s="21">
        <v>1</v>
      </c>
      <c r="AH5" s="64">
        <f t="shared" si="1"/>
        <v>0.6875</v>
      </c>
      <c r="AI5" s="64"/>
      <c r="AJ5" s="21">
        <v>22</v>
      </c>
      <c r="AK5" s="21">
        <v>0</v>
      </c>
      <c r="AL5" s="21">
        <v>0</v>
      </c>
      <c r="AM5" s="26">
        <f t="shared" si="2"/>
        <v>2.75</v>
      </c>
      <c r="AR5" s="21"/>
    </row>
    <row r="6" spans="1:44" ht="18" x14ac:dyDescent="0.25">
      <c r="A6" s="34"/>
      <c r="B6" s="4" t="s">
        <v>652</v>
      </c>
      <c r="C6" s="5" t="s">
        <v>15</v>
      </c>
      <c r="D6" s="10"/>
      <c r="E6" s="10"/>
      <c r="F6" s="10"/>
      <c r="G6" s="4">
        <v>3</v>
      </c>
      <c r="H6" s="4">
        <v>1</v>
      </c>
      <c r="I6" s="4">
        <v>4</v>
      </c>
      <c r="J6" s="4">
        <f>2*G6+I6</f>
        <v>10</v>
      </c>
      <c r="K6" s="31">
        <f>+J6/((G6+H6+I6)*2)</f>
        <v>0.625</v>
      </c>
      <c r="L6" s="4">
        <f>+$AB$40</f>
        <v>28</v>
      </c>
      <c r="M6" s="4">
        <v>21</v>
      </c>
      <c r="N6" s="4">
        <f>+L6-M6</f>
        <v>7</v>
      </c>
      <c r="O6" s="4">
        <f>+$AC$40</f>
        <v>35</v>
      </c>
      <c r="P6" s="4">
        <f>+$AE$40</f>
        <v>20</v>
      </c>
      <c r="Q6" s="4"/>
      <c r="R6" s="34"/>
      <c r="S6" s="21"/>
      <c r="V6" s="25">
        <v>8</v>
      </c>
      <c r="W6" s="20" t="s">
        <v>76</v>
      </c>
      <c r="Y6" s="20"/>
      <c r="Z6" s="20"/>
      <c r="AA6" s="20" t="s">
        <v>56</v>
      </c>
      <c r="AC6" s="21"/>
      <c r="AD6" s="21">
        <f>+AE6+AF6+AG6</f>
        <v>7</v>
      </c>
      <c r="AE6" s="21">
        <v>3</v>
      </c>
      <c r="AF6" s="21">
        <v>3</v>
      </c>
      <c r="AG6" s="21">
        <v>1</v>
      </c>
      <c r="AH6" s="64">
        <f>+(AE6*2+AG6)/(2*AD6)</f>
        <v>0.5</v>
      </c>
      <c r="AI6" s="64"/>
      <c r="AJ6" s="21">
        <v>20</v>
      </c>
      <c r="AK6" s="21">
        <v>1</v>
      </c>
      <c r="AL6" s="21">
        <v>0</v>
      </c>
      <c r="AM6" s="26">
        <f>+AJ6/AD6</f>
        <v>2.8571428571428572</v>
      </c>
      <c r="AR6" s="21"/>
    </row>
    <row r="7" spans="1:44" ht="18" x14ac:dyDescent="0.25">
      <c r="A7" s="34"/>
      <c r="B7" s="4" t="s">
        <v>649</v>
      </c>
      <c r="C7" s="5" t="s">
        <v>56</v>
      </c>
      <c r="D7" s="10"/>
      <c r="E7" s="10"/>
      <c r="F7" s="10"/>
      <c r="G7" s="4">
        <v>4</v>
      </c>
      <c r="H7" s="4">
        <v>3</v>
      </c>
      <c r="I7" s="4">
        <v>1</v>
      </c>
      <c r="J7" s="4">
        <f>2*G7+I7</f>
        <v>9</v>
      </c>
      <c r="K7" s="31">
        <f>+J7/((G7+H7+I7)*2)</f>
        <v>0.5625</v>
      </c>
      <c r="L7" s="4">
        <f>+$AO$53</f>
        <v>30</v>
      </c>
      <c r="M7" s="4">
        <v>22</v>
      </c>
      <c r="N7" s="4">
        <f>+L7-M7</f>
        <v>8</v>
      </c>
      <c r="O7" s="4">
        <f>+$AP$53</f>
        <v>37</v>
      </c>
      <c r="P7" s="4">
        <f>+$AR$53</f>
        <v>14</v>
      </c>
      <c r="Q7" s="4"/>
      <c r="R7" s="34"/>
      <c r="S7" s="21"/>
      <c r="V7" s="25">
        <v>8</v>
      </c>
      <c r="W7" s="20" t="s">
        <v>77</v>
      </c>
      <c r="Y7" s="20"/>
      <c r="Z7" s="20"/>
      <c r="AA7" s="20" t="s">
        <v>59</v>
      </c>
      <c r="AC7" s="21"/>
      <c r="AD7" s="21">
        <f>+AE7+AF7+AG7</f>
        <v>6</v>
      </c>
      <c r="AE7" s="21">
        <v>0</v>
      </c>
      <c r="AF7" s="21">
        <v>3</v>
      </c>
      <c r="AG7" s="21">
        <v>3</v>
      </c>
      <c r="AH7" s="64">
        <f>+(AE7*2+AG7)/(2*AD7)</f>
        <v>0.25</v>
      </c>
      <c r="AI7" s="64"/>
      <c r="AJ7" s="21">
        <v>23</v>
      </c>
      <c r="AK7" s="21">
        <v>1</v>
      </c>
      <c r="AL7" s="21">
        <v>0</v>
      </c>
      <c r="AM7" s="26">
        <f>+AJ7/AD7</f>
        <v>3.8333333333333335</v>
      </c>
      <c r="AR7" s="21"/>
    </row>
    <row r="8" spans="1:44" ht="18" x14ac:dyDescent="0.25">
      <c r="A8" s="34"/>
      <c r="B8" s="4" t="s">
        <v>645</v>
      </c>
      <c r="C8" s="5" t="s">
        <v>58</v>
      </c>
      <c r="D8" s="10"/>
      <c r="E8" s="10"/>
      <c r="F8" s="10"/>
      <c r="G8" s="4">
        <v>4</v>
      </c>
      <c r="H8" s="4">
        <v>4</v>
      </c>
      <c r="I8" s="4">
        <v>0</v>
      </c>
      <c r="J8" s="4">
        <f>2*G8+I8</f>
        <v>8</v>
      </c>
      <c r="K8" s="31">
        <f>+J8/((G8+H8+I8)*2)</f>
        <v>0.5</v>
      </c>
      <c r="L8" s="4">
        <f>+$AB$27</f>
        <v>34</v>
      </c>
      <c r="M8" s="4">
        <v>37</v>
      </c>
      <c r="N8" s="4">
        <f>+L8-M8</f>
        <v>-3</v>
      </c>
      <c r="O8" s="4">
        <f>+$AC$27</f>
        <v>45</v>
      </c>
      <c r="P8" s="4">
        <f>+$AE$27</f>
        <v>12</v>
      </c>
      <c r="Q8" s="4"/>
      <c r="R8" s="34"/>
      <c r="S8" s="21"/>
      <c r="V8" s="25">
        <v>7.5</v>
      </c>
      <c r="W8" s="20" t="s">
        <v>74</v>
      </c>
      <c r="Y8" s="20"/>
      <c r="Z8" s="20"/>
      <c r="AA8" s="20" t="s">
        <v>61</v>
      </c>
      <c r="AC8" s="21"/>
      <c r="AD8" s="21">
        <f>+AE8+AF8+AG8</f>
        <v>7</v>
      </c>
      <c r="AE8" s="21">
        <v>1</v>
      </c>
      <c r="AF8" s="21">
        <v>5</v>
      </c>
      <c r="AG8" s="21">
        <v>1</v>
      </c>
      <c r="AH8" s="64">
        <f>+(AE8*2+AG8)/(2*AD8)</f>
        <v>0.21428571428571427</v>
      </c>
      <c r="AI8" s="64"/>
      <c r="AJ8" s="21">
        <v>32</v>
      </c>
      <c r="AK8" s="21">
        <v>0</v>
      </c>
      <c r="AL8" s="21">
        <v>0</v>
      </c>
      <c r="AM8" s="26">
        <f>+AJ8/AD8</f>
        <v>4.5714285714285712</v>
      </c>
      <c r="AR8" s="21"/>
    </row>
    <row r="9" spans="1:44" ht="18" x14ac:dyDescent="0.25">
      <c r="A9" s="34"/>
      <c r="B9" s="4" t="s">
        <v>650</v>
      </c>
      <c r="C9" s="5" t="s">
        <v>59</v>
      </c>
      <c r="D9" s="10"/>
      <c r="E9" s="5"/>
      <c r="F9" s="10"/>
      <c r="G9" s="4">
        <v>2</v>
      </c>
      <c r="H9" s="4">
        <v>3</v>
      </c>
      <c r="I9" s="4">
        <v>3</v>
      </c>
      <c r="J9" s="4">
        <f>2*G9+I9</f>
        <v>7</v>
      </c>
      <c r="K9" s="31">
        <f>+J9/((G9+H9+I9)*2)</f>
        <v>0.4375</v>
      </c>
      <c r="L9" s="4">
        <f>+$AO$66</f>
        <v>27</v>
      </c>
      <c r="M9" s="4">
        <v>29</v>
      </c>
      <c r="N9" s="4">
        <f>+L9-M9</f>
        <v>-2</v>
      </c>
      <c r="O9" s="4">
        <f>+$AP$66</f>
        <v>34</v>
      </c>
      <c r="P9" s="4">
        <f>+$AR$66</f>
        <v>10</v>
      </c>
      <c r="Q9" s="4"/>
      <c r="R9" s="34"/>
      <c r="S9" s="21"/>
      <c r="V9" s="25">
        <v>7.5</v>
      </c>
      <c r="W9" s="20" t="s">
        <v>34</v>
      </c>
      <c r="Y9" s="20"/>
      <c r="Z9" s="20"/>
      <c r="AA9" s="20" t="s">
        <v>58</v>
      </c>
      <c r="AC9" s="21"/>
      <c r="AD9" s="21">
        <f>+AE9+AF9+AG9</f>
        <v>8</v>
      </c>
      <c r="AE9" s="21">
        <v>4</v>
      </c>
      <c r="AF9" s="21">
        <v>4</v>
      </c>
      <c r="AG9" s="21">
        <v>0</v>
      </c>
      <c r="AH9" s="64">
        <f>+(AE9*2+AG9)/(2*AD9)</f>
        <v>0.5</v>
      </c>
      <c r="AI9" s="64"/>
      <c r="AJ9" s="21">
        <v>37</v>
      </c>
      <c r="AK9" s="21">
        <v>0</v>
      </c>
      <c r="AL9" s="21">
        <v>0</v>
      </c>
      <c r="AM9" s="26">
        <f>+AJ9/AD9</f>
        <v>4.625</v>
      </c>
      <c r="AR9" s="21"/>
    </row>
    <row r="10" spans="1:44" ht="18" x14ac:dyDescent="0.25">
      <c r="A10" s="34"/>
      <c r="B10" s="4" t="s">
        <v>651</v>
      </c>
      <c r="C10" s="5" t="s">
        <v>57</v>
      </c>
      <c r="D10" s="10"/>
      <c r="E10" s="5"/>
      <c r="F10" s="10"/>
      <c r="G10" s="4">
        <v>2</v>
      </c>
      <c r="H10" s="4">
        <v>5</v>
      </c>
      <c r="I10" s="70">
        <v>1</v>
      </c>
      <c r="J10" s="4">
        <f>2*G10+I10</f>
        <v>5</v>
      </c>
      <c r="K10" s="31">
        <f>+J10/((G10+H10+I10)*2)</f>
        <v>0.3125</v>
      </c>
      <c r="L10" s="4">
        <f>+$AB$53</f>
        <v>29</v>
      </c>
      <c r="M10" s="4">
        <v>39</v>
      </c>
      <c r="N10" s="4">
        <f>+L10-M10</f>
        <v>-10</v>
      </c>
      <c r="O10" s="4">
        <f>+$AC$53</f>
        <v>40</v>
      </c>
      <c r="P10" s="4">
        <f>+$AE$53</f>
        <v>14</v>
      </c>
      <c r="Q10" s="4"/>
      <c r="R10" s="34"/>
      <c r="S10" s="34"/>
      <c r="V10" s="25">
        <v>7.5</v>
      </c>
      <c r="W10" s="20" t="s">
        <v>43</v>
      </c>
      <c r="Y10" s="20"/>
      <c r="Z10" s="20"/>
      <c r="AA10" s="20" t="s">
        <v>57</v>
      </c>
      <c r="AC10" s="21"/>
      <c r="AD10" s="21">
        <f>+AE10+AF10+AG10</f>
        <v>8</v>
      </c>
      <c r="AE10" s="21">
        <v>2</v>
      </c>
      <c r="AF10" s="21">
        <v>5</v>
      </c>
      <c r="AG10" s="21">
        <v>1</v>
      </c>
      <c r="AH10" s="64">
        <f>+(AE10*2+AG10)/(2*AD10)</f>
        <v>0.3125</v>
      </c>
      <c r="AI10" s="64"/>
      <c r="AJ10" s="21">
        <v>37</v>
      </c>
      <c r="AK10" s="21">
        <v>2</v>
      </c>
      <c r="AL10" s="21">
        <v>0</v>
      </c>
      <c r="AM10" s="26">
        <f>+AJ10/AD10</f>
        <v>4.625</v>
      </c>
      <c r="AR10" s="21"/>
    </row>
    <row r="11" spans="1:44" ht="18.75" thickBot="1" x14ac:dyDescent="0.3">
      <c r="A11" s="34"/>
      <c r="B11" s="4" t="s">
        <v>648</v>
      </c>
      <c r="C11" s="5" t="s">
        <v>61</v>
      </c>
      <c r="D11" s="10"/>
      <c r="E11" s="10"/>
      <c r="F11" s="10"/>
      <c r="G11" s="4">
        <v>1</v>
      </c>
      <c r="H11" s="4">
        <v>6</v>
      </c>
      <c r="I11" s="3">
        <v>1</v>
      </c>
      <c r="J11" s="4">
        <f>2*G11+I11</f>
        <v>3</v>
      </c>
      <c r="K11" s="31">
        <f>+J11/((G11+H11+I11)*2)</f>
        <v>0.1875</v>
      </c>
      <c r="L11" s="4">
        <f>+$AB$66</f>
        <v>23</v>
      </c>
      <c r="M11" s="4">
        <v>41</v>
      </c>
      <c r="N11" s="4">
        <f>+L11-M11</f>
        <v>-18</v>
      </c>
      <c r="O11" s="4">
        <f>+$AC$66</f>
        <v>31</v>
      </c>
      <c r="P11" s="4">
        <f>+$AE$66</f>
        <v>8</v>
      </c>
      <c r="Q11" s="4"/>
      <c r="R11" s="34"/>
      <c r="S11" s="34"/>
      <c r="W11" s="20" t="s">
        <v>16</v>
      </c>
      <c r="Y11" s="20"/>
      <c r="Z11" s="20"/>
      <c r="AA11" s="10"/>
      <c r="AB11" s="20"/>
      <c r="AC11" s="21"/>
      <c r="AD11" s="21">
        <f t="shared" si="0"/>
        <v>4</v>
      </c>
      <c r="AE11" s="21">
        <v>3</v>
      </c>
      <c r="AF11" s="21">
        <v>1</v>
      </c>
      <c r="AG11" s="21">
        <v>0</v>
      </c>
      <c r="AH11" s="64">
        <f t="shared" si="1"/>
        <v>0.75</v>
      </c>
      <c r="AI11" s="64"/>
      <c r="AJ11" s="62">
        <v>15</v>
      </c>
      <c r="AK11" s="62">
        <v>0</v>
      </c>
      <c r="AL11" s="62">
        <v>0</v>
      </c>
      <c r="AM11" s="26">
        <f t="shared" si="2"/>
        <v>3.75</v>
      </c>
      <c r="AN11" s="20"/>
      <c r="AO11" s="10"/>
      <c r="AR11" s="10"/>
    </row>
    <row r="12" spans="1:44" ht="18" x14ac:dyDescent="0.25">
      <c r="A12" s="34"/>
      <c r="B12" s="6"/>
      <c r="C12" s="6"/>
      <c r="D12" s="6"/>
      <c r="E12" s="7"/>
      <c r="F12" s="6"/>
      <c r="G12" s="8">
        <f>SUM(G4:G11)</f>
        <v>26</v>
      </c>
      <c r="H12" s="8">
        <f>SUM(H4:H11)</f>
        <v>26</v>
      </c>
      <c r="I12" s="8">
        <f>SUM(I4:I11)</f>
        <v>12</v>
      </c>
      <c r="J12" s="8"/>
      <c r="K12" s="8"/>
      <c r="L12" s="8">
        <f>SUM(L4:L11)</f>
        <v>227</v>
      </c>
      <c r="M12" s="8">
        <f>SUM(M4:M11)</f>
        <v>227</v>
      </c>
      <c r="N12" s="8"/>
      <c r="O12" s="8">
        <f>SUM(O4:O11)</f>
        <v>301</v>
      </c>
      <c r="P12" s="8">
        <f>SUM(P4:P11)</f>
        <v>118</v>
      </c>
      <c r="Q12" s="4"/>
      <c r="R12" s="34"/>
      <c r="S12" s="34"/>
      <c r="T12" s="10"/>
      <c r="U12" s="10"/>
      <c r="V12" s="27" t="s">
        <v>17</v>
      </c>
      <c r="W12" s="28"/>
      <c r="X12" s="28"/>
      <c r="Y12" s="28"/>
      <c r="Z12" s="27"/>
      <c r="AA12" s="14"/>
      <c r="AB12" s="14"/>
      <c r="AC12" s="14"/>
      <c r="AD12" s="14">
        <f>SUM(AD3:AD11)</f>
        <v>64</v>
      </c>
      <c r="AE12" s="14">
        <f>SUM(AE3:AE11)</f>
        <v>26</v>
      </c>
      <c r="AF12" s="14">
        <f>SUM(AF3:AF11)</f>
        <v>26</v>
      </c>
      <c r="AG12" s="14">
        <f>SUM(AG3:AG11)</f>
        <v>12</v>
      </c>
      <c r="AH12" s="14"/>
      <c r="AI12" s="14"/>
      <c r="AJ12" s="14">
        <f>SUM(AJ3:AJ11)</f>
        <v>222</v>
      </c>
      <c r="AK12" s="14">
        <f>SUM(AK3:AK11)</f>
        <v>5</v>
      </c>
      <c r="AL12" s="14">
        <f>SUM(AL3:AL11)</f>
        <v>0</v>
      </c>
      <c r="AM12" s="29">
        <f t="shared" si="2"/>
        <v>3.46875</v>
      </c>
    </row>
    <row r="13" spans="1:44" ht="15.75" x14ac:dyDescent="0.25">
      <c r="A13" s="30"/>
      <c r="B13" s="32"/>
      <c r="C13" s="32"/>
      <c r="D13" s="32"/>
      <c r="Q13" s="32"/>
      <c r="R13" s="30"/>
      <c r="S13" s="30"/>
    </row>
    <row r="14" spans="1:44" ht="15.95" customHeight="1" thickBot="1" x14ac:dyDescent="0.3">
      <c r="A14" s="30"/>
      <c r="B14" s="36" t="str">
        <f>"Week "&amp;TEXT(C2,"##")&amp;" Summary:"</f>
        <v>Week 29 Summary:</v>
      </c>
      <c r="C14" s="37"/>
      <c r="D14" s="37"/>
      <c r="E14" s="68">
        <v>45760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9"/>
      <c r="R14" s="30"/>
      <c r="S14" s="30"/>
      <c r="T14" s="21" t="s">
        <v>53</v>
      </c>
      <c r="U14" s="20" t="s">
        <v>44</v>
      </c>
      <c r="V14" s="20"/>
      <c r="W14" s="20"/>
      <c r="X14" s="20"/>
      <c r="Y14" s="20" t="s">
        <v>54</v>
      </c>
      <c r="Z14" s="9" t="s">
        <v>18</v>
      </c>
      <c r="AA14" s="21"/>
      <c r="AB14" s="21" t="s">
        <v>19</v>
      </c>
      <c r="AC14" s="21" t="s">
        <v>20</v>
      </c>
      <c r="AD14" s="21" t="s">
        <v>21</v>
      </c>
      <c r="AE14" s="21" t="s">
        <v>2</v>
      </c>
      <c r="AF14" s="10"/>
      <c r="AG14" s="21" t="s">
        <v>53</v>
      </c>
      <c r="AH14" s="20" t="s">
        <v>44</v>
      </c>
      <c r="AI14" s="20"/>
      <c r="AJ14" s="20"/>
      <c r="AK14" s="20"/>
      <c r="AL14" s="20" t="s">
        <v>54</v>
      </c>
      <c r="AM14" s="9" t="s">
        <v>18</v>
      </c>
      <c r="AN14" s="21"/>
      <c r="AO14" s="21" t="s">
        <v>19</v>
      </c>
      <c r="AP14" s="21" t="s">
        <v>20</v>
      </c>
      <c r="AQ14" s="21" t="s">
        <v>21</v>
      </c>
      <c r="AR14" s="21" t="s">
        <v>2</v>
      </c>
    </row>
    <row r="15" spans="1:44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42"/>
      <c r="R15" s="30"/>
      <c r="S15" s="30"/>
      <c r="T15" s="11" t="s">
        <v>154</v>
      </c>
      <c r="U15" s="11" t="s">
        <v>58</v>
      </c>
      <c r="V15" s="11"/>
      <c r="W15" s="11"/>
      <c r="X15" s="12"/>
      <c r="Y15" s="13" t="s">
        <v>70</v>
      </c>
      <c r="AA15" s="14"/>
      <c r="AB15" s="14">
        <v>1</v>
      </c>
      <c r="AC15" s="14">
        <v>5</v>
      </c>
      <c r="AD15" s="14">
        <f>+AB15+AC15</f>
        <v>6</v>
      </c>
      <c r="AE15" s="14">
        <v>4</v>
      </c>
      <c r="AF15" s="10"/>
      <c r="AG15" s="11" t="s">
        <v>158</v>
      </c>
      <c r="AH15" s="11" t="s">
        <v>60</v>
      </c>
      <c r="AI15" s="11"/>
      <c r="AJ15" s="11"/>
      <c r="AK15" s="12"/>
      <c r="AL15" s="13" t="s">
        <v>72</v>
      </c>
      <c r="AN15" s="14"/>
      <c r="AO15" s="14">
        <v>2</v>
      </c>
      <c r="AP15" s="14">
        <v>3</v>
      </c>
      <c r="AQ15" s="14">
        <f>+AO15+AP15</f>
        <v>5</v>
      </c>
      <c r="AR15" s="14">
        <v>0</v>
      </c>
    </row>
    <row r="16" spans="1:44" ht="15.95" customHeight="1" x14ac:dyDescent="0.25">
      <c r="A16" s="30"/>
      <c r="C16" s="5" t="s">
        <v>642</v>
      </c>
      <c r="E16" s="20"/>
      <c r="F16" s="20"/>
      <c r="G16" s="4">
        <v>5</v>
      </c>
      <c r="H16" s="21">
        <v>1</v>
      </c>
      <c r="I16" s="20" t="s">
        <v>150</v>
      </c>
      <c r="J16" s="20"/>
      <c r="K16" s="20"/>
      <c r="L16" s="20" t="s">
        <v>725</v>
      </c>
      <c r="M16" s="20"/>
      <c r="N16" s="20"/>
      <c r="O16" s="20"/>
      <c r="P16" s="20"/>
      <c r="Q16" s="20"/>
      <c r="R16" s="30"/>
      <c r="S16" s="30"/>
      <c r="T16" s="25">
        <v>7.5</v>
      </c>
      <c r="U16" s="20" t="s">
        <v>34</v>
      </c>
      <c r="V16" s="20"/>
      <c r="W16" s="20"/>
      <c r="X16" s="20"/>
      <c r="Y16" s="21">
        <v>31</v>
      </c>
      <c r="Z16" s="15" t="s">
        <v>58</v>
      </c>
      <c r="AA16" s="21"/>
      <c r="AB16" s="21">
        <v>0</v>
      </c>
      <c r="AC16" s="21">
        <v>1</v>
      </c>
      <c r="AD16" s="21">
        <f t="shared" ref="AD16:AD26" si="3">+AB16+AC16</f>
        <v>1</v>
      </c>
      <c r="AE16" s="21">
        <v>0</v>
      </c>
      <c r="AF16" s="10"/>
      <c r="AG16" s="25">
        <v>8</v>
      </c>
      <c r="AH16" s="20" t="s">
        <v>138</v>
      </c>
      <c r="AI16" s="20"/>
      <c r="AJ16" s="20"/>
      <c r="AK16" s="20"/>
      <c r="AL16" s="21">
        <v>34</v>
      </c>
      <c r="AM16" s="20" t="s">
        <v>60</v>
      </c>
      <c r="AN16" s="21"/>
      <c r="AO16" s="21">
        <v>0</v>
      </c>
      <c r="AP16" s="21">
        <v>1</v>
      </c>
      <c r="AQ16" s="21">
        <f t="shared" ref="AQ16:AQ26" si="4">+AO16+AP16</f>
        <v>1</v>
      </c>
      <c r="AR16" s="21">
        <v>0</v>
      </c>
    </row>
    <row r="17" spans="1:44" ht="15.95" customHeight="1" x14ac:dyDescent="0.25">
      <c r="A17" s="30"/>
      <c r="B17" s="21" t="s">
        <v>23</v>
      </c>
      <c r="D17" s="15" t="s">
        <v>48</v>
      </c>
      <c r="E17" s="20"/>
      <c r="F17" s="20"/>
      <c r="G17" s="4"/>
      <c r="H17" s="21">
        <v>2</v>
      </c>
      <c r="I17" s="20" t="s">
        <v>83</v>
      </c>
      <c r="J17" s="20"/>
      <c r="K17" s="20"/>
      <c r="L17" s="20" t="s">
        <v>764</v>
      </c>
      <c r="M17" s="20"/>
      <c r="N17" s="20"/>
      <c r="O17" s="20"/>
      <c r="P17" s="20"/>
      <c r="Q17" s="20"/>
      <c r="R17" s="30"/>
      <c r="S17" s="30"/>
      <c r="T17" s="25">
        <v>10</v>
      </c>
      <c r="U17" s="20" t="s">
        <v>124</v>
      </c>
      <c r="V17" s="20"/>
      <c r="W17" s="20"/>
      <c r="X17" s="20"/>
      <c r="Y17" s="21">
        <v>13</v>
      </c>
      <c r="Z17" s="15" t="s">
        <v>58</v>
      </c>
      <c r="AA17" s="21"/>
      <c r="AB17" s="21">
        <v>6</v>
      </c>
      <c r="AC17" s="21">
        <v>2</v>
      </c>
      <c r="AD17" s="21">
        <f t="shared" si="3"/>
        <v>8</v>
      </c>
      <c r="AE17" s="21">
        <v>2</v>
      </c>
      <c r="AF17" s="10"/>
      <c r="AG17" s="25">
        <v>10</v>
      </c>
      <c r="AH17" s="20" t="s">
        <v>84</v>
      </c>
      <c r="AI17" s="20"/>
      <c r="AJ17" s="20"/>
      <c r="AK17" s="20"/>
      <c r="AL17" s="21">
        <v>16</v>
      </c>
      <c r="AM17" s="20" t="s">
        <v>60</v>
      </c>
      <c r="AN17" s="21"/>
      <c r="AO17" s="21">
        <v>6</v>
      </c>
      <c r="AP17" s="21">
        <v>7</v>
      </c>
      <c r="AQ17" s="21">
        <f t="shared" si="4"/>
        <v>13</v>
      </c>
      <c r="AR17" s="21">
        <v>4</v>
      </c>
    </row>
    <row r="18" spans="1:44" ht="15.95" customHeight="1" x14ac:dyDescent="0.25">
      <c r="A18" s="30"/>
      <c r="D18" s="15"/>
      <c r="E18" s="15"/>
      <c r="G18" s="4"/>
      <c r="H18" s="21">
        <v>2</v>
      </c>
      <c r="I18" s="20" t="s">
        <v>83</v>
      </c>
      <c r="J18" s="20"/>
      <c r="K18" s="20"/>
      <c r="L18" s="20" t="s">
        <v>765</v>
      </c>
      <c r="M18" s="20"/>
      <c r="N18" s="20"/>
      <c r="O18" s="20"/>
      <c r="P18" s="20"/>
      <c r="Q18" s="20"/>
      <c r="R18" s="30"/>
      <c r="S18" s="30"/>
      <c r="T18" s="25">
        <v>9.5</v>
      </c>
      <c r="U18" s="20" t="s">
        <v>170</v>
      </c>
      <c r="V18" s="20"/>
      <c r="W18" s="20"/>
      <c r="X18" s="20"/>
      <c r="Y18" s="21">
        <v>5</v>
      </c>
      <c r="Z18" s="15" t="s">
        <v>58</v>
      </c>
      <c r="AA18" s="21"/>
      <c r="AB18" s="21">
        <v>11</v>
      </c>
      <c r="AC18" s="21">
        <v>10</v>
      </c>
      <c r="AD18" s="21">
        <f t="shared" si="3"/>
        <v>21</v>
      </c>
      <c r="AE18" s="21">
        <v>0</v>
      </c>
      <c r="AF18" s="10"/>
      <c r="AG18" s="25">
        <v>10</v>
      </c>
      <c r="AH18" s="20" t="s">
        <v>104</v>
      </c>
      <c r="AI18" s="20"/>
      <c r="AJ18" s="20"/>
      <c r="AK18" s="20"/>
      <c r="AL18" s="21">
        <v>7</v>
      </c>
      <c r="AM18" s="20" t="s">
        <v>60</v>
      </c>
      <c r="AN18" s="21"/>
      <c r="AO18" s="21">
        <v>8</v>
      </c>
      <c r="AP18" s="21">
        <v>6</v>
      </c>
      <c r="AQ18" s="21">
        <f t="shared" si="4"/>
        <v>14</v>
      </c>
      <c r="AR18" s="21">
        <v>2</v>
      </c>
    </row>
    <row r="19" spans="1:44" ht="15.75" customHeight="1" x14ac:dyDescent="0.25">
      <c r="H19" s="21">
        <v>3</v>
      </c>
      <c r="I19" s="20" t="s">
        <v>738</v>
      </c>
      <c r="L19" s="20" t="s">
        <v>766</v>
      </c>
      <c r="R19" s="30"/>
      <c r="S19" s="30"/>
      <c r="T19" s="25">
        <v>8.5</v>
      </c>
      <c r="U19" s="20" t="s">
        <v>88</v>
      </c>
      <c r="V19" s="20"/>
      <c r="W19" s="20"/>
      <c r="X19" s="20"/>
      <c r="Y19" s="35">
        <v>15</v>
      </c>
      <c r="Z19" s="15" t="s">
        <v>58</v>
      </c>
      <c r="AA19" s="21"/>
      <c r="AB19" s="21">
        <v>5</v>
      </c>
      <c r="AC19" s="21">
        <v>6</v>
      </c>
      <c r="AD19" s="21">
        <f t="shared" si="3"/>
        <v>11</v>
      </c>
      <c r="AE19" s="21">
        <v>2</v>
      </c>
      <c r="AF19" s="10"/>
      <c r="AG19" s="25">
        <v>9</v>
      </c>
      <c r="AH19" s="20" t="s">
        <v>107</v>
      </c>
      <c r="AI19" s="20"/>
      <c r="AJ19" s="20"/>
      <c r="AK19" s="20"/>
      <c r="AL19" s="21">
        <v>1</v>
      </c>
      <c r="AM19" s="20" t="s">
        <v>60</v>
      </c>
      <c r="AN19" s="21"/>
      <c r="AO19" s="21">
        <v>2</v>
      </c>
      <c r="AP19" s="21">
        <v>2</v>
      </c>
      <c r="AQ19" s="21">
        <f t="shared" si="4"/>
        <v>4</v>
      </c>
      <c r="AR19" s="21">
        <v>0</v>
      </c>
    </row>
    <row r="20" spans="1:44" ht="15.95" customHeight="1" x14ac:dyDescent="0.25">
      <c r="H20" s="21">
        <v>3</v>
      </c>
      <c r="I20" s="20" t="s">
        <v>738</v>
      </c>
      <c r="L20" s="20" t="s">
        <v>131</v>
      </c>
      <c r="R20" s="30"/>
      <c r="S20" s="30"/>
      <c r="T20" s="25">
        <v>8.5</v>
      </c>
      <c r="U20" s="20" t="s">
        <v>101</v>
      </c>
      <c r="V20" s="20"/>
      <c r="W20" s="20"/>
      <c r="X20" s="20"/>
      <c r="Y20" s="35">
        <v>11</v>
      </c>
      <c r="Z20" s="15" t="s">
        <v>58</v>
      </c>
      <c r="AA20" s="21"/>
      <c r="AB20" s="21">
        <v>2</v>
      </c>
      <c r="AC20" s="21">
        <v>1</v>
      </c>
      <c r="AD20" s="21">
        <f t="shared" si="3"/>
        <v>3</v>
      </c>
      <c r="AE20" s="21">
        <v>0</v>
      </c>
      <c r="AF20" s="10"/>
      <c r="AG20" s="25">
        <v>8.5</v>
      </c>
      <c r="AH20" s="20" t="s">
        <v>165</v>
      </c>
      <c r="AI20" s="20"/>
      <c r="AJ20" s="20"/>
      <c r="AK20" s="20"/>
      <c r="AL20" s="21">
        <v>10</v>
      </c>
      <c r="AM20" s="20" t="s">
        <v>60</v>
      </c>
      <c r="AN20" s="21"/>
      <c r="AO20" s="21">
        <v>1</v>
      </c>
      <c r="AP20" s="21">
        <v>4</v>
      </c>
      <c r="AQ20" s="21">
        <f t="shared" si="4"/>
        <v>5</v>
      </c>
      <c r="AR20" s="21">
        <v>2</v>
      </c>
    </row>
    <row r="21" spans="1:44" ht="15.95" customHeight="1" x14ac:dyDescent="0.25">
      <c r="H21" s="21"/>
      <c r="I21" s="20"/>
      <c r="L21" s="20"/>
      <c r="R21" s="30"/>
      <c r="S21" s="30"/>
      <c r="T21" s="25">
        <v>8</v>
      </c>
      <c r="U21" s="20" t="s">
        <v>147</v>
      </c>
      <c r="V21" s="20"/>
      <c r="W21" s="20"/>
      <c r="X21" s="20"/>
      <c r="Y21" s="21">
        <v>3</v>
      </c>
      <c r="Z21" s="15" t="s">
        <v>58</v>
      </c>
      <c r="AA21" s="21"/>
      <c r="AB21" s="21">
        <v>2</v>
      </c>
      <c r="AC21" s="21">
        <v>7</v>
      </c>
      <c r="AD21" s="21">
        <f t="shared" si="3"/>
        <v>9</v>
      </c>
      <c r="AE21" s="21">
        <v>2</v>
      </c>
      <c r="AF21" s="10"/>
      <c r="AG21" s="25">
        <v>8</v>
      </c>
      <c r="AH21" s="20" t="s">
        <v>47</v>
      </c>
      <c r="AI21" s="20"/>
      <c r="AJ21" s="20"/>
      <c r="AK21" s="20"/>
      <c r="AL21" s="21">
        <v>27</v>
      </c>
      <c r="AM21" s="20" t="s">
        <v>60</v>
      </c>
      <c r="AN21" s="21"/>
      <c r="AO21" s="21">
        <v>5</v>
      </c>
      <c r="AP21" s="21">
        <v>4</v>
      </c>
      <c r="AQ21" s="21">
        <f t="shared" si="4"/>
        <v>9</v>
      </c>
      <c r="AR21" s="21">
        <v>2</v>
      </c>
    </row>
    <row r="22" spans="1:44" ht="15.95" customHeight="1" x14ac:dyDescent="0.25">
      <c r="C22" s="5" t="s">
        <v>637</v>
      </c>
      <c r="G22" s="4">
        <v>2</v>
      </c>
      <c r="H22" s="21">
        <v>1</v>
      </c>
      <c r="I22" s="20" t="s">
        <v>80</v>
      </c>
      <c r="J22" s="20"/>
      <c r="K22" s="20"/>
      <c r="L22" s="20"/>
      <c r="M22" s="20" t="s">
        <v>51</v>
      </c>
      <c r="N22" s="20"/>
      <c r="O22" s="20"/>
      <c r="P22" s="20"/>
      <c r="Q22" s="20"/>
      <c r="R22" s="30"/>
      <c r="S22" s="30"/>
      <c r="T22" s="25">
        <v>7.5</v>
      </c>
      <c r="U22" s="20" t="s">
        <v>137</v>
      </c>
      <c r="V22" s="20"/>
      <c r="W22" s="20"/>
      <c r="X22" s="20"/>
      <c r="Y22" s="21">
        <v>7</v>
      </c>
      <c r="Z22" s="15" t="s">
        <v>58</v>
      </c>
      <c r="AA22" s="21"/>
      <c r="AB22" s="21">
        <v>0</v>
      </c>
      <c r="AC22" s="21">
        <v>0</v>
      </c>
      <c r="AD22" s="21">
        <f t="shared" si="3"/>
        <v>0</v>
      </c>
      <c r="AE22" s="21">
        <v>0</v>
      </c>
      <c r="AF22" s="10"/>
      <c r="AG22" s="25">
        <v>7.5</v>
      </c>
      <c r="AH22" s="20" t="s">
        <v>102</v>
      </c>
      <c r="AI22" s="20"/>
      <c r="AJ22" s="20"/>
      <c r="AK22" s="20"/>
      <c r="AL22" s="21">
        <v>91</v>
      </c>
      <c r="AM22" s="20" t="s">
        <v>60</v>
      </c>
      <c r="AN22" s="21"/>
      <c r="AO22" s="21">
        <v>3</v>
      </c>
      <c r="AP22" s="21">
        <v>2</v>
      </c>
      <c r="AQ22" s="21">
        <f t="shared" si="4"/>
        <v>5</v>
      </c>
      <c r="AR22" s="21">
        <v>4</v>
      </c>
    </row>
    <row r="23" spans="1:44" ht="15.95" customHeight="1" x14ac:dyDescent="0.25">
      <c r="B23" s="21" t="s">
        <v>23</v>
      </c>
      <c r="C23" s="15"/>
      <c r="D23" s="15" t="s">
        <v>48</v>
      </c>
      <c r="E23" s="20"/>
      <c r="F23" s="20"/>
      <c r="G23" s="4"/>
      <c r="H23" s="21">
        <v>2</v>
      </c>
      <c r="I23" s="20" t="s">
        <v>80</v>
      </c>
      <c r="J23" s="20"/>
      <c r="K23" s="20"/>
      <c r="L23" s="20" t="s">
        <v>767</v>
      </c>
      <c r="M23" s="20"/>
      <c r="N23" s="20"/>
      <c r="O23" s="20"/>
      <c r="P23" s="20"/>
      <c r="Q23" s="20"/>
      <c r="R23" s="30"/>
      <c r="S23" s="30"/>
      <c r="T23" s="25">
        <v>7.5</v>
      </c>
      <c r="U23" s="20" t="s">
        <v>171</v>
      </c>
      <c r="V23" s="20"/>
      <c r="W23" s="20"/>
      <c r="X23" s="20"/>
      <c r="Y23" s="21">
        <v>10</v>
      </c>
      <c r="Z23" s="15" t="s">
        <v>58</v>
      </c>
      <c r="AA23" s="21"/>
      <c r="AB23" s="21">
        <v>6</v>
      </c>
      <c r="AC23" s="21">
        <v>3</v>
      </c>
      <c r="AD23" s="21">
        <f t="shared" si="3"/>
        <v>9</v>
      </c>
      <c r="AE23" s="21">
        <v>0</v>
      </c>
      <c r="AF23" s="10"/>
      <c r="AG23" s="25">
        <v>7</v>
      </c>
      <c r="AH23" s="20" t="s">
        <v>126</v>
      </c>
      <c r="AI23" s="20"/>
      <c r="AJ23" s="20"/>
      <c r="AK23" s="20"/>
      <c r="AL23" s="21">
        <v>4</v>
      </c>
      <c r="AM23" s="20" t="s">
        <v>60</v>
      </c>
      <c r="AN23" s="21"/>
      <c r="AO23" s="21">
        <v>0</v>
      </c>
      <c r="AP23" s="21">
        <v>3</v>
      </c>
      <c r="AQ23" s="21">
        <f t="shared" si="4"/>
        <v>3</v>
      </c>
      <c r="AR23" s="21">
        <v>0</v>
      </c>
    </row>
    <row r="24" spans="1:44" ht="15.95" customHeight="1" x14ac:dyDescent="0.25">
      <c r="B24" s="44" t="s">
        <v>27</v>
      </c>
      <c r="C24" s="45"/>
      <c r="D24" s="45"/>
      <c r="E24" s="45"/>
      <c r="F24" s="45"/>
      <c r="G24" s="45"/>
      <c r="H24" s="46"/>
      <c r="I24" s="45"/>
      <c r="J24" s="45"/>
      <c r="K24" s="45"/>
      <c r="L24" s="45"/>
      <c r="M24" s="47"/>
      <c r="N24" s="45"/>
      <c r="O24" s="45"/>
      <c r="P24" s="45"/>
      <c r="Q24" s="45"/>
      <c r="R24" s="30"/>
      <c r="S24" s="30"/>
      <c r="T24" s="25">
        <v>7</v>
      </c>
      <c r="U24" s="20" t="s">
        <v>109</v>
      </c>
      <c r="V24" s="20"/>
      <c r="W24" s="20"/>
      <c r="X24" s="20"/>
      <c r="Y24" s="21">
        <v>2</v>
      </c>
      <c r="Z24" s="15" t="s">
        <v>58</v>
      </c>
      <c r="AA24" s="21"/>
      <c r="AB24" s="21">
        <v>1</v>
      </c>
      <c r="AC24" s="21">
        <v>2</v>
      </c>
      <c r="AD24" s="21">
        <f t="shared" si="3"/>
        <v>3</v>
      </c>
      <c r="AE24" s="21">
        <v>0</v>
      </c>
      <c r="AF24" s="10"/>
      <c r="AG24" s="25">
        <v>6.5</v>
      </c>
      <c r="AH24" s="20" t="s">
        <v>129</v>
      </c>
      <c r="AI24" s="20"/>
      <c r="AJ24" s="20"/>
      <c r="AK24" s="20"/>
      <c r="AL24" s="21">
        <v>14</v>
      </c>
      <c r="AM24" s="20" t="s">
        <v>60</v>
      </c>
      <c r="AN24" s="21"/>
      <c r="AO24" s="21">
        <v>0</v>
      </c>
      <c r="AP24" s="21">
        <v>3</v>
      </c>
      <c r="AQ24" s="21">
        <f t="shared" si="4"/>
        <v>3</v>
      </c>
      <c r="AR24" s="21">
        <v>2</v>
      </c>
    </row>
    <row r="25" spans="1:44" ht="15.95" customHeight="1" x14ac:dyDescent="0.25">
      <c r="A25" s="30"/>
      <c r="C25" s="5" t="s">
        <v>726</v>
      </c>
      <c r="D25" s="10"/>
      <c r="E25" s="20"/>
      <c r="F25" s="20"/>
      <c r="G25" s="4">
        <v>3</v>
      </c>
      <c r="H25" s="21">
        <v>1</v>
      </c>
      <c r="I25" s="20" t="s">
        <v>168</v>
      </c>
      <c r="J25" s="20"/>
      <c r="K25" s="20"/>
      <c r="L25" s="20" t="s">
        <v>232</v>
      </c>
      <c r="M25" s="20"/>
      <c r="N25" s="20"/>
      <c r="O25" s="20"/>
      <c r="P25" s="20"/>
      <c r="Q25" s="20"/>
      <c r="R25" s="30"/>
      <c r="S25" s="30"/>
      <c r="T25" s="25">
        <v>7</v>
      </c>
      <c r="U25" s="20" t="s">
        <v>110</v>
      </c>
      <c r="V25" s="20"/>
      <c r="W25" s="20"/>
      <c r="X25" s="20"/>
      <c r="Y25" s="21">
        <v>6</v>
      </c>
      <c r="Z25" s="15" t="s">
        <v>58</v>
      </c>
      <c r="AA25" s="21"/>
      <c r="AB25" s="21">
        <v>0</v>
      </c>
      <c r="AC25" s="21">
        <v>7</v>
      </c>
      <c r="AD25" s="21">
        <f t="shared" si="3"/>
        <v>7</v>
      </c>
      <c r="AE25" s="21">
        <v>0</v>
      </c>
      <c r="AF25" s="10"/>
      <c r="AG25" s="25">
        <v>6</v>
      </c>
      <c r="AH25" s="20" t="s">
        <v>103</v>
      </c>
      <c r="AI25" s="20"/>
      <c r="AJ25" s="20"/>
      <c r="AK25" s="20"/>
      <c r="AL25" s="21">
        <v>2</v>
      </c>
      <c r="AM25" s="20" t="s">
        <v>60</v>
      </c>
      <c r="AN25" s="21"/>
      <c r="AO25" s="21">
        <v>0</v>
      </c>
      <c r="AP25" s="21">
        <v>3</v>
      </c>
      <c r="AQ25" s="21">
        <f t="shared" si="4"/>
        <v>3</v>
      </c>
      <c r="AR25" s="21">
        <v>0</v>
      </c>
    </row>
    <row r="26" spans="1:44" ht="15.95" customHeight="1" x14ac:dyDescent="0.25">
      <c r="A26" s="30"/>
      <c r="B26" s="21" t="s">
        <v>23</v>
      </c>
      <c r="C26" s="15" t="s">
        <v>367</v>
      </c>
      <c r="D26" s="15"/>
      <c r="E26" s="15"/>
      <c r="F26" s="15"/>
      <c r="G26" s="4"/>
      <c r="H26" s="21">
        <v>3</v>
      </c>
      <c r="I26" s="20" t="s">
        <v>85</v>
      </c>
      <c r="J26" s="20"/>
      <c r="K26" s="15"/>
      <c r="L26" s="15" t="s">
        <v>771</v>
      </c>
      <c r="N26" s="15"/>
      <c r="O26" s="15"/>
      <c r="P26" s="15"/>
      <c r="Q26" s="15"/>
      <c r="R26" s="30"/>
      <c r="S26" s="30"/>
      <c r="T26" s="25">
        <v>5.5</v>
      </c>
      <c r="U26" s="20" t="s">
        <v>30</v>
      </c>
      <c r="V26" s="20"/>
      <c r="W26" s="20"/>
      <c r="X26" s="20"/>
      <c r="Y26" s="21">
        <v>8</v>
      </c>
      <c r="Z26" s="15" t="s">
        <v>58</v>
      </c>
      <c r="AA26" s="21"/>
      <c r="AB26" s="21">
        <v>0</v>
      </c>
      <c r="AC26" s="21">
        <v>1</v>
      </c>
      <c r="AD26" s="21">
        <f t="shared" si="3"/>
        <v>1</v>
      </c>
      <c r="AE26" s="21">
        <v>2</v>
      </c>
      <c r="AF26" s="10"/>
      <c r="AG26" s="25">
        <v>6</v>
      </c>
      <c r="AH26" s="20" t="s">
        <v>269</v>
      </c>
      <c r="AI26" s="20"/>
      <c r="AJ26" s="20"/>
      <c r="AK26" s="20"/>
      <c r="AL26" s="21">
        <v>6</v>
      </c>
      <c r="AM26" s="20" t="s">
        <v>60</v>
      </c>
      <c r="AN26" s="21"/>
      <c r="AO26" s="21">
        <v>0</v>
      </c>
      <c r="AP26" s="21">
        <v>2</v>
      </c>
      <c r="AQ26" s="21">
        <f t="shared" si="4"/>
        <v>2</v>
      </c>
      <c r="AR26" s="21">
        <v>2</v>
      </c>
    </row>
    <row r="27" spans="1:44" ht="15.95" customHeight="1" thickBot="1" x14ac:dyDescent="0.3">
      <c r="A27" s="30"/>
      <c r="D27" s="15"/>
      <c r="E27" s="15"/>
      <c r="F27" s="15"/>
      <c r="G27" s="4"/>
      <c r="H27" s="21">
        <v>3</v>
      </c>
      <c r="I27" s="15" t="s">
        <v>87</v>
      </c>
      <c r="J27" s="15"/>
      <c r="K27" s="15"/>
      <c r="L27" s="15"/>
      <c r="M27" s="15" t="s">
        <v>51</v>
      </c>
      <c r="N27" s="15"/>
      <c r="O27" s="15"/>
      <c r="P27" s="15"/>
      <c r="Q27" s="15"/>
      <c r="R27" s="30"/>
      <c r="S27" s="30"/>
      <c r="T27" s="16" t="s">
        <v>65</v>
      </c>
      <c r="U27" s="16"/>
      <c r="V27" s="16"/>
      <c r="W27" s="16"/>
      <c r="X27" s="16"/>
      <c r="Y27" s="16"/>
      <c r="Z27" s="16"/>
      <c r="AA27" s="22"/>
      <c r="AB27" s="22">
        <f>SUM(AB15:AB26)</f>
        <v>34</v>
      </c>
      <c r="AC27" s="22">
        <f>SUM(AC15:AC26)+SUMIF($AA$3:$AA$10,"Canadiens",$AI$3:$AI$10)</f>
        <v>45</v>
      </c>
      <c r="AD27" s="22">
        <f>SUM(AD15:AD26)+SUMIF($AA$3:$AA$10,"Canadiens",$AI$3:$AI$10)</f>
        <v>79</v>
      </c>
      <c r="AE27" s="22">
        <f>SUM(AE15:AE26)</f>
        <v>12</v>
      </c>
      <c r="AF27" s="10"/>
      <c r="AG27" s="16" t="s">
        <v>62</v>
      </c>
      <c r="AH27" s="16"/>
      <c r="AI27" s="16"/>
      <c r="AJ27" s="16"/>
      <c r="AK27" s="16"/>
      <c r="AL27" s="16"/>
      <c r="AM27" s="16"/>
      <c r="AN27" s="22"/>
      <c r="AO27" s="22">
        <f>SUM(AO15:AO26)</f>
        <v>27</v>
      </c>
      <c r="AP27" s="22">
        <f>SUM(AP15:AP26)+SUMIF($AA$3:$AA$10,"Canadiens",$AI$3:$AI$10)</f>
        <v>40</v>
      </c>
      <c r="AQ27" s="22">
        <f>SUM(AQ15:AQ26)+SUMIF($AA$3:$AA$10,"Canadiens",$AI$3:$AI$10)</f>
        <v>67</v>
      </c>
      <c r="AR27" s="22">
        <f>SUM(AR15:AR26)</f>
        <v>18</v>
      </c>
    </row>
    <row r="28" spans="1:44" ht="15.95" customHeight="1" x14ac:dyDescent="0.25">
      <c r="H28" s="21"/>
      <c r="I28" s="20"/>
      <c r="L28" s="15"/>
      <c r="M28" s="15"/>
      <c r="N28" s="15"/>
      <c r="O28" s="15"/>
      <c r="P28" s="15"/>
      <c r="Q28" s="15"/>
      <c r="R28" s="30"/>
      <c r="S28" s="30"/>
      <c r="T28" s="11" t="s">
        <v>155</v>
      </c>
      <c r="U28" s="11" t="s">
        <v>15</v>
      </c>
      <c r="V28" s="11"/>
      <c r="W28" s="11"/>
      <c r="X28" s="12"/>
      <c r="Y28" s="13" t="s">
        <v>31</v>
      </c>
      <c r="AA28" s="14"/>
      <c r="AB28" s="14">
        <v>0</v>
      </c>
      <c r="AC28" s="14">
        <v>2</v>
      </c>
      <c r="AD28" s="14">
        <f>+AB28+AC28</f>
        <v>2</v>
      </c>
      <c r="AE28" s="14">
        <v>6</v>
      </c>
      <c r="AF28" s="10"/>
      <c r="AG28" s="18" t="s">
        <v>160</v>
      </c>
      <c r="AH28" s="18" t="s">
        <v>134</v>
      </c>
      <c r="AI28" s="18"/>
      <c r="AJ28" s="18"/>
      <c r="AK28" s="18"/>
      <c r="AL28" s="15" t="s">
        <v>145</v>
      </c>
      <c r="AN28" s="14"/>
      <c r="AO28" s="14">
        <v>1</v>
      </c>
      <c r="AP28" s="14">
        <v>2</v>
      </c>
      <c r="AQ28" s="14">
        <f>+AO28+AP28</f>
        <v>3</v>
      </c>
      <c r="AR28" s="14">
        <v>6</v>
      </c>
    </row>
    <row r="29" spans="1:44" ht="15.95" customHeight="1" x14ac:dyDescent="0.25">
      <c r="C29" s="5" t="s">
        <v>635</v>
      </c>
      <c r="F29" s="4"/>
      <c r="G29" s="4">
        <v>3</v>
      </c>
      <c r="H29" s="21">
        <v>1</v>
      </c>
      <c r="I29" s="20" t="s">
        <v>769</v>
      </c>
      <c r="K29" s="15"/>
      <c r="L29" s="15" t="s">
        <v>770</v>
      </c>
      <c r="M29" s="15"/>
      <c r="N29" s="15"/>
      <c r="O29" s="15"/>
      <c r="P29" s="15"/>
      <c r="Q29" s="15"/>
      <c r="S29" s="30"/>
      <c r="T29" s="25">
        <v>7.5</v>
      </c>
      <c r="U29" s="20" t="s">
        <v>127</v>
      </c>
      <c r="V29" s="20"/>
      <c r="W29" s="20"/>
      <c r="X29" s="25"/>
      <c r="Y29" s="21"/>
      <c r="Z29" s="15" t="s">
        <v>15</v>
      </c>
      <c r="AA29" s="21"/>
      <c r="AB29" s="21">
        <v>0</v>
      </c>
      <c r="AC29" s="21">
        <v>1</v>
      </c>
      <c r="AD29" s="21">
        <f t="shared" ref="AD29:AD39" si="5">+AB29+AC29</f>
        <v>1</v>
      </c>
      <c r="AE29" s="21">
        <v>0</v>
      </c>
      <c r="AF29" s="10"/>
      <c r="AG29" s="25">
        <v>8</v>
      </c>
      <c r="AH29" s="20" t="s">
        <v>75</v>
      </c>
      <c r="AI29" s="20"/>
      <c r="AJ29" s="20"/>
      <c r="AK29" s="25"/>
      <c r="AL29" s="21">
        <v>31</v>
      </c>
      <c r="AM29" s="20" t="s">
        <v>134</v>
      </c>
      <c r="AN29" s="21"/>
      <c r="AO29" s="21">
        <v>0</v>
      </c>
      <c r="AP29" s="21">
        <v>0</v>
      </c>
      <c r="AQ29" s="21">
        <f t="shared" ref="AQ29:AQ39" si="6">+AO29+AP29</f>
        <v>0</v>
      </c>
      <c r="AR29" s="21">
        <v>0</v>
      </c>
    </row>
    <row r="30" spans="1:44" ht="15.95" customHeight="1" x14ac:dyDescent="0.25">
      <c r="B30" s="21" t="s">
        <v>23</v>
      </c>
      <c r="C30" s="15" t="s">
        <v>199</v>
      </c>
      <c r="D30" s="20"/>
      <c r="E30" s="20"/>
      <c r="F30" s="4"/>
      <c r="G30" s="21"/>
      <c r="H30" s="21">
        <v>1</v>
      </c>
      <c r="I30" s="20" t="s">
        <v>107</v>
      </c>
      <c r="J30" s="20"/>
      <c r="K30" s="15"/>
      <c r="L30" s="15" t="s">
        <v>732</v>
      </c>
      <c r="M30" s="15"/>
      <c r="N30" s="15"/>
      <c r="O30" s="15"/>
      <c r="P30" s="15"/>
      <c r="Q30" s="15"/>
      <c r="S30" s="30"/>
      <c r="T30" s="25">
        <v>8.5</v>
      </c>
      <c r="U30" s="20" t="s">
        <v>93</v>
      </c>
      <c r="V30" s="20"/>
      <c r="W30" s="20"/>
      <c r="X30" s="25"/>
      <c r="Y30" s="21">
        <v>10</v>
      </c>
      <c r="Z30" s="15" t="s">
        <v>15</v>
      </c>
      <c r="AA30" s="21"/>
      <c r="AB30" s="21">
        <v>5</v>
      </c>
      <c r="AC30" s="21">
        <v>4</v>
      </c>
      <c r="AD30" s="21">
        <f t="shared" si="5"/>
        <v>9</v>
      </c>
      <c r="AE30" s="21">
        <v>2</v>
      </c>
      <c r="AF30" s="10"/>
      <c r="AG30" s="25">
        <v>10</v>
      </c>
      <c r="AH30" s="20" t="s">
        <v>78</v>
      </c>
      <c r="AI30" s="20"/>
      <c r="AJ30" s="20"/>
      <c r="AK30" s="25"/>
      <c r="AL30" s="21">
        <v>91</v>
      </c>
      <c r="AM30" s="20" t="s">
        <v>134</v>
      </c>
      <c r="AN30" s="21"/>
      <c r="AO30" s="21">
        <v>7</v>
      </c>
      <c r="AP30" s="21">
        <v>6</v>
      </c>
      <c r="AQ30" s="21">
        <f t="shared" si="6"/>
        <v>13</v>
      </c>
      <c r="AR30" s="21">
        <v>2</v>
      </c>
    </row>
    <row r="31" spans="1:44" ht="15.95" customHeight="1" x14ac:dyDescent="0.25">
      <c r="C31" s="15"/>
      <c r="H31" s="21">
        <v>2</v>
      </c>
      <c r="I31" s="20" t="s">
        <v>84</v>
      </c>
      <c r="L31" s="15" t="s">
        <v>483</v>
      </c>
      <c r="M31" s="15"/>
      <c r="N31" s="15"/>
      <c r="O31" s="15"/>
      <c r="P31" s="15"/>
      <c r="Q31" s="15"/>
      <c r="S31" s="30"/>
      <c r="T31" s="25">
        <v>11</v>
      </c>
      <c r="U31" s="20" t="s">
        <v>87</v>
      </c>
      <c r="V31" s="20"/>
      <c r="W31" s="20"/>
      <c r="X31" s="25"/>
      <c r="Y31" s="21">
        <v>4</v>
      </c>
      <c r="Z31" s="15" t="s">
        <v>15</v>
      </c>
      <c r="AA31" s="21"/>
      <c r="AB31" s="21">
        <v>13</v>
      </c>
      <c r="AC31" s="21">
        <v>7</v>
      </c>
      <c r="AD31" s="21">
        <f t="shared" si="5"/>
        <v>20</v>
      </c>
      <c r="AE31" s="21">
        <v>2</v>
      </c>
      <c r="AF31" s="10"/>
      <c r="AG31" s="25">
        <v>9.5</v>
      </c>
      <c r="AH31" s="20" t="s">
        <v>95</v>
      </c>
      <c r="AI31" s="20"/>
      <c r="AJ31" s="20"/>
      <c r="AK31" s="25"/>
      <c r="AL31" s="21">
        <v>7</v>
      </c>
      <c r="AM31" s="20" t="s">
        <v>134</v>
      </c>
      <c r="AN31" s="21"/>
      <c r="AO31" s="21">
        <v>10</v>
      </c>
      <c r="AP31" s="21">
        <v>2</v>
      </c>
      <c r="AQ31" s="21">
        <f t="shared" si="6"/>
        <v>12</v>
      </c>
      <c r="AR31" s="21">
        <v>2</v>
      </c>
    </row>
    <row r="32" spans="1:44" ht="15.95" customHeight="1" x14ac:dyDescent="0.25">
      <c r="B32" s="44" t="s">
        <v>29</v>
      </c>
      <c r="C32" s="45"/>
      <c r="D32" s="45"/>
      <c r="E32" s="45"/>
      <c r="F32" s="45"/>
      <c r="G32" s="69" t="s">
        <v>762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S32" s="30"/>
      <c r="T32" s="25">
        <v>9</v>
      </c>
      <c r="U32" s="20" t="s">
        <v>168</v>
      </c>
      <c r="V32" s="20"/>
      <c r="W32" s="20"/>
      <c r="X32" s="25"/>
      <c r="Y32" s="21">
        <v>7</v>
      </c>
      <c r="Z32" s="15" t="s">
        <v>15</v>
      </c>
      <c r="AA32" s="21"/>
      <c r="AB32" s="21">
        <v>5</v>
      </c>
      <c r="AC32" s="21">
        <v>7</v>
      </c>
      <c r="AD32" s="21">
        <f t="shared" si="5"/>
        <v>12</v>
      </c>
      <c r="AE32" s="21">
        <v>0</v>
      </c>
      <c r="AF32" s="10"/>
      <c r="AG32" s="25">
        <v>8.5</v>
      </c>
      <c r="AH32" s="20" t="s">
        <v>121</v>
      </c>
      <c r="AI32" s="20"/>
      <c r="AJ32" s="20"/>
      <c r="AK32" s="25"/>
      <c r="AL32" s="21">
        <v>9</v>
      </c>
      <c r="AM32" s="20" t="s">
        <v>134</v>
      </c>
      <c r="AN32" s="21"/>
      <c r="AO32" s="21">
        <v>1</v>
      </c>
      <c r="AP32" s="21">
        <v>6</v>
      </c>
      <c r="AQ32" s="21">
        <f t="shared" si="6"/>
        <v>7</v>
      </c>
      <c r="AR32" s="21">
        <v>2</v>
      </c>
    </row>
    <row r="33" spans="1:44" ht="15.95" customHeight="1" x14ac:dyDescent="0.25">
      <c r="C33" s="5" t="s">
        <v>638</v>
      </c>
      <c r="G33" s="4">
        <v>3</v>
      </c>
      <c r="H33" s="21">
        <v>3</v>
      </c>
      <c r="I33" s="20" t="s">
        <v>142</v>
      </c>
      <c r="J33" s="20"/>
      <c r="K33" s="20"/>
      <c r="L33" s="20" t="s">
        <v>78</v>
      </c>
      <c r="M33" s="20"/>
      <c r="N33" s="20"/>
      <c r="O33" s="20"/>
      <c r="P33" s="20"/>
      <c r="Q33" s="20"/>
      <c r="S33" s="30"/>
      <c r="T33" s="25">
        <v>8.5</v>
      </c>
      <c r="U33" s="20" t="s">
        <v>85</v>
      </c>
      <c r="V33" s="20"/>
      <c r="W33" s="20"/>
      <c r="X33" s="25"/>
      <c r="Y33" s="21">
        <v>9</v>
      </c>
      <c r="Z33" s="15" t="s">
        <v>15</v>
      </c>
      <c r="AA33" s="21"/>
      <c r="AB33" s="21">
        <v>5</v>
      </c>
      <c r="AC33" s="21">
        <v>4</v>
      </c>
      <c r="AD33" s="21">
        <f t="shared" si="5"/>
        <v>9</v>
      </c>
      <c r="AE33" s="21">
        <v>0</v>
      </c>
      <c r="AF33" s="10"/>
      <c r="AG33" s="25">
        <v>8</v>
      </c>
      <c r="AH33" s="20" t="s">
        <v>79</v>
      </c>
      <c r="AI33" s="20"/>
      <c r="AJ33" s="20"/>
      <c r="AK33" s="25"/>
      <c r="AL33" s="21">
        <v>8</v>
      </c>
      <c r="AM33" s="20" t="s">
        <v>134</v>
      </c>
      <c r="AN33" s="21"/>
      <c r="AO33" s="21">
        <v>3</v>
      </c>
      <c r="AP33" s="21">
        <v>2</v>
      </c>
      <c r="AQ33" s="21">
        <f t="shared" si="6"/>
        <v>5</v>
      </c>
      <c r="AR33" s="21">
        <v>2</v>
      </c>
    </row>
    <row r="34" spans="1:44" ht="15.95" customHeight="1" x14ac:dyDescent="0.25">
      <c r="B34" s="21" t="s">
        <v>23</v>
      </c>
      <c r="C34" s="20" t="s">
        <v>763</v>
      </c>
      <c r="D34" s="20"/>
      <c r="E34" s="20"/>
      <c r="H34" s="21">
        <v>3</v>
      </c>
      <c r="I34" s="20" t="s">
        <v>125</v>
      </c>
      <c r="J34" s="20"/>
      <c r="K34" s="20"/>
      <c r="L34" s="20" t="s">
        <v>582</v>
      </c>
      <c r="M34" s="20"/>
      <c r="N34" s="20"/>
      <c r="O34" s="20"/>
      <c r="P34" s="20"/>
      <c r="Q34" s="20"/>
      <c r="S34" s="30"/>
      <c r="T34" s="25">
        <v>8</v>
      </c>
      <c r="U34" s="20" t="s">
        <v>118</v>
      </c>
      <c r="V34" s="20"/>
      <c r="W34" s="20"/>
      <c r="X34" s="25"/>
      <c r="Y34" s="21">
        <v>13</v>
      </c>
      <c r="Z34" s="15" t="s">
        <v>15</v>
      </c>
      <c r="AA34" s="21"/>
      <c r="AB34" s="21">
        <v>0</v>
      </c>
      <c r="AC34" s="21">
        <v>4</v>
      </c>
      <c r="AD34" s="21">
        <f t="shared" si="5"/>
        <v>4</v>
      </c>
      <c r="AE34" s="21">
        <v>4</v>
      </c>
      <c r="AF34" s="10"/>
      <c r="AG34" s="25">
        <v>8</v>
      </c>
      <c r="AH34" s="20" t="s">
        <v>108</v>
      </c>
      <c r="AI34" s="20"/>
      <c r="AJ34" s="20"/>
      <c r="AK34" s="25"/>
      <c r="AL34" s="21">
        <v>13</v>
      </c>
      <c r="AM34" s="20" t="s">
        <v>134</v>
      </c>
      <c r="AN34" s="21"/>
      <c r="AO34" s="21">
        <v>0</v>
      </c>
      <c r="AP34" s="21">
        <v>2</v>
      </c>
      <c r="AQ34" s="21">
        <f t="shared" si="6"/>
        <v>2</v>
      </c>
      <c r="AR34" s="21">
        <v>0</v>
      </c>
    </row>
    <row r="35" spans="1:44" ht="15.95" customHeight="1" x14ac:dyDescent="0.25">
      <c r="C35" s="20"/>
      <c r="D35" s="20"/>
      <c r="E35" s="20"/>
      <c r="F35" s="15"/>
      <c r="H35" s="21">
        <v>3</v>
      </c>
      <c r="I35" s="20" t="s">
        <v>95</v>
      </c>
      <c r="J35" s="20"/>
      <c r="K35" s="20"/>
      <c r="L35" s="20" t="s">
        <v>132</v>
      </c>
      <c r="M35" s="20"/>
      <c r="N35" s="20"/>
      <c r="O35" s="20"/>
      <c r="P35" s="20" t="s">
        <v>151</v>
      </c>
      <c r="Q35" s="20"/>
      <c r="S35" s="30"/>
      <c r="T35" s="25">
        <v>7.5</v>
      </c>
      <c r="U35" s="20" t="s">
        <v>122</v>
      </c>
      <c r="V35" s="20"/>
      <c r="W35" s="20"/>
      <c r="X35" s="25"/>
      <c r="Y35" s="21">
        <v>5</v>
      </c>
      <c r="Z35" s="15" t="s">
        <v>15</v>
      </c>
      <c r="AA35" s="21"/>
      <c r="AB35" s="21">
        <v>0</v>
      </c>
      <c r="AC35" s="21">
        <v>3</v>
      </c>
      <c r="AD35" s="21">
        <f t="shared" si="5"/>
        <v>3</v>
      </c>
      <c r="AE35" s="21">
        <v>0</v>
      </c>
      <c r="AF35" s="10"/>
      <c r="AG35" s="25">
        <v>8</v>
      </c>
      <c r="AH35" s="20" t="s">
        <v>132</v>
      </c>
      <c r="AI35" s="20"/>
      <c r="AJ35" s="20"/>
      <c r="AK35" s="25"/>
      <c r="AL35" s="21">
        <v>6</v>
      </c>
      <c r="AM35" s="20" t="s">
        <v>134</v>
      </c>
      <c r="AN35" s="21"/>
      <c r="AO35" s="21">
        <v>1</v>
      </c>
      <c r="AP35" s="21">
        <v>7</v>
      </c>
      <c r="AQ35" s="21">
        <f t="shared" si="6"/>
        <v>8</v>
      </c>
      <c r="AR35" s="21">
        <v>4</v>
      </c>
    </row>
    <row r="36" spans="1:44" ht="15.95" customHeight="1" x14ac:dyDescent="0.25">
      <c r="S36" s="30"/>
      <c r="T36" s="25">
        <v>7.5</v>
      </c>
      <c r="U36" s="20" t="s">
        <v>169</v>
      </c>
      <c r="V36" s="20"/>
      <c r="W36" s="20"/>
      <c r="X36" s="25"/>
      <c r="Y36" s="21">
        <v>12</v>
      </c>
      <c r="Z36" s="15" t="s">
        <v>15</v>
      </c>
      <c r="AA36" s="21"/>
      <c r="AB36" s="21">
        <v>0</v>
      </c>
      <c r="AC36" s="21">
        <v>0</v>
      </c>
      <c r="AD36" s="21">
        <f t="shared" si="5"/>
        <v>0</v>
      </c>
      <c r="AE36" s="21">
        <v>2</v>
      </c>
      <c r="AF36" s="10"/>
      <c r="AG36" s="25">
        <v>7.5</v>
      </c>
      <c r="AH36" s="20" t="s">
        <v>142</v>
      </c>
      <c r="AI36" s="20"/>
      <c r="AJ36" s="20"/>
      <c r="AK36" s="25"/>
      <c r="AL36" s="21">
        <v>10</v>
      </c>
      <c r="AM36" s="20" t="s">
        <v>134</v>
      </c>
      <c r="AN36" s="21"/>
      <c r="AO36" s="21">
        <v>3</v>
      </c>
      <c r="AP36" s="21">
        <v>6</v>
      </c>
      <c r="AQ36" s="21">
        <f t="shared" si="6"/>
        <v>9</v>
      </c>
      <c r="AR36" s="21">
        <v>0</v>
      </c>
    </row>
    <row r="37" spans="1:44" ht="15.95" customHeight="1" x14ac:dyDescent="0.25">
      <c r="C37" s="5" t="s">
        <v>639</v>
      </c>
      <c r="G37" s="4">
        <v>1</v>
      </c>
      <c r="H37" s="21">
        <v>2</v>
      </c>
      <c r="I37" s="20" t="s">
        <v>90</v>
      </c>
      <c r="J37" s="20"/>
      <c r="K37" s="20"/>
      <c r="L37" s="20" t="s">
        <v>248</v>
      </c>
      <c r="M37" s="20"/>
      <c r="N37" s="20"/>
      <c r="O37" s="20"/>
      <c r="P37" s="20"/>
      <c r="Q37" s="20"/>
      <c r="S37" s="30"/>
      <c r="T37" s="25">
        <v>7</v>
      </c>
      <c r="U37" s="20" t="s">
        <v>114</v>
      </c>
      <c r="V37" s="20"/>
      <c r="W37" s="20"/>
      <c r="X37" s="25"/>
      <c r="Y37" s="21">
        <v>11</v>
      </c>
      <c r="Z37" s="15" t="s">
        <v>15</v>
      </c>
      <c r="AA37" s="21"/>
      <c r="AB37" s="21">
        <v>0</v>
      </c>
      <c r="AC37" s="21">
        <v>2</v>
      </c>
      <c r="AD37" s="21">
        <f t="shared" si="5"/>
        <v>2</v>
      </c>
      <c r="AE37" s="21">
        <v>2</v>
      </c>
      <c r="AF37" s="10"/>
      <c r="AG37" s="25">
        <v>7</v>
      </c>
      <c r="AH37" s="20" t="s">
        <v>143</v>
      </c>
      <c r="AI37" s="20"/>
      <c r="AJ37" s="20"/>
      <c r="AK37" s="25"/>
      <c r="AL37" s="21">
        <v>4</v>
      </c>
      <c r="AM37" s="20" t="s">
        <v>134</v>
      </c>
      <c r="AN37" s="21"/>
      <c r="AO37" s="21">
        <v>0</v>
      </c>
      <c r="AP37" s="21">
        <v>2</v>
      </c>
      <c r="AQ37" s="21">
        <f t="shared" si="6"/>
        <v>2</v>
      </c>
      <c r="AR37" s="21">
        <v>2</v>
      </c>
    </row>
    <row r="38" spans="1:44" ht="15.95" customHeight="1" x14ac:dyDescent="0.25">
      <c r="B38" s="21" t="s">
        <v>23</v>
      </c>
      <c r="C38" s="15"/>
      <c r="D38" s="15" t="s">
        <v>48</v>
      </c>
      <c r="H38" s="21"/>
      <c r="I38" s="20"/>
      <c r="J38" s="20"/>
      <c r="K38" s="20"/>
      <c r="L38" s="20"/>
      <c r="M38" s="20"/>
      <c r="N38" s="20"/>
      <c r="O38" s="20"/>
      <c r="P38" s="20"/>
      <c r="Q38" s="20"/>
      <c r="S38" s="30"/>
      <c r="T38" s="25">
        <v>6</v>
      </c>
      <c r="U38" s="20" t="s">
        <v>111</v>
      </c>
      <c r="V38" s="20"/>
      <c r="W38" s="20"/>
      <c r="X38" s="25"/>
      <c r="Y38" s="21">
        <v>14</v>
      </c>
      <c r="Z38" s="15" t="s">
        <v>15</v>
      </c>
      <c r="AA38" s="21"/>
      <c r="AB38" s="21">
        <v>0</v>
      </c>
      <c r="AC38" s="21">
        <v>0</v>
      </c>
      <c r="AD38" s="21">
        <f t="shared" si="5"/>
        <v>0</v>
      </c>
      <c r="AE38" s="21">
        <v>2</v>
      </c>
      <c r="AF38" s="10"/>
      <c r="AG38" s="25">
        <v>6.5</v>
      </c>
      <c r="AH38" s="20" t="s">
        <v>125</v>
      </c>
      <c r="AI38" s="20"/>
      <c r="AJ38" s="20"/>
      <c r="AK38" s="25"/>
      <c r="AL38" s="21">
        <v>2</v>
      </c>
      <c r="AM38" s="20" t="s">
        <v>134</v>
      </c>
      <c r="AN38" s="21"/>
      <c r="AO38" s="21">
        <v>3</v>
      </c>
      <c r="AP38" s="21">
        <v>4</v>
      </c>
      <c r="AQ38" s="21">
        <f t="shared" si="6"/>
        <v>7</v>
      </c>
      <c r="AR38" s="21">
        <v>0</v>
      </c>
    </row>
    <row r="39" spans="1:44" ht="15.95" customHeight="1" x14ac:dyDescent="0.25">
      <c r="B39" s="44" t="s">
        <v>33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7"/>
      <c r="N39" s="45"/>
      <c r="O39" s="45"/>
      <c r="P39" s="45"/>
      <c r="Q39" s="45"/>
      <c r="S39" s="30"/>
      <c r="T39" s="25">
        <v>6</v>
      </c>
      <c r="U39" s="20" t="s">
        <v>100</v>
      </c>
      <c r="V39" s="20"/>
      <c r="W39" s="20"/>
      <c r="X39" s="25"/>
      <c r="Y39" s="21">
        <v>3</v>
      </c>
      <c r="Z39" s="15" t="s">
        <v>15</v>
      </c>
      <c r="AA39" s="21"/>
      <c r="AB39" s="21">
        <v>0</v>
      </c>
      <c r="AC39" s="21">
        <v>1</v>
      </c>
      <c r="AD39" s="21">
        <f t="shared" si="5"/>
        <v>1</v>
      </c>
      <c r="AE39" s="21">
        <v>0</v>
      </c>
      <c r="AF39" s="10"/>
      <c r="AG39" s="25">
        <v>5.5</v>
      </c>
      <c r="AH39" s="20" t="s">
        <v>144</v>
      </c>
      <c r="AI39" s="20"/>
      <c r="AJ39" s="20"/>
      <c r="AK39" s="25"/>
      <c r="AL39" s="21">
        <v>5</v>
      </c>
      <c r="AM39" s="20" t="s">
        <v>134</v>
      </c>
      <c r="AN39" s="21"/>
      <c r="AO39" s="21">
        <v>0</v>
      </c>
      <c r="AP39" s="21">
        <v>0</v>
      </c>
      <c r="AQ39" s="21">
        <f t="shared" si="6"/>
        <v>0</v>
      </c>
      <c r="AR39" s="21">
        <v>2</v>
      </c>
    </row>
    <row r="40" spans="1:44" ht="15.95" customHeight="1" thickBot="1" x14ac:dyDescent="0.3">
      <c r="C40" s="5" t="s">
        <v>636</v>
      </c>
      <c r="E40" s="10"/>
      <c r="F40" s="10"/>
      <c r="G40" s="4">
        <v>5</v>
      </c>
      <c r="H40" s="21">
        <v>1</v>
      </c>
      <c r="I40" s="20" t="s">
        <v>170</v>
      </c>
      <c r="J40" s="20"/>
      <c r="K40" s="20"/>
      <c r="L40" s="20"/>
      <c r="M40" s="20" t="s">
        <v>51</v>
      </c>
      <c r="N40" s="20"/>
      <c r="O40" s="20"/>
      <c r="P40" s="20"/>
      <c r="Q40" s="20"/>
      <c r="S40" s="30"/>
      <c r="T40" s="16" t="s">
        <v>36</v>
      </c>
      <c r="U40" s="16"/>
      <c r="V40" s="16"/>
      <c r="W40" s="16"/>
      <c r="X40" s="16"/>
      <c r="Y40" s="16"/>
      <c r="Z40" s="16"/>
      <c r="AA40" s="22"/>
      <c r="AB40" s="22">
        <f>SUM(AB28:AB39)</f>
        <v>28</v>
      </c>
      <c r="AC40" s="22">
        <f>SUM(AC28:AC39)+SUMIF($AA$3:$AA$10,"SotF",$AI$3:$AI$10)</f>
        <v>35</v>
      </c>
      <c r="AD40" s="22">
        <f>SUM(AD28:AD39)+SUMIF($AA$3:$AA$10,"Canadiens",$AI$3:$AI$10)</f>
        <v>63</v>
      </c>
      <c r="AE40" s="22">
        <f>SUM(AE28:AE39)</f>
        <v>20</v>
      </c>
      <c r="AF40" s="10"/>
      <c r="AG40" s="16" t="s">
        <v>146</v>
      </c>
      <c r="AH40" s="16"/>
      <c r="AI40" s="16"/>
      <c r="AJ40" s="16"/>
      <c r="AK40" s="16"/>
      <c r="AL40" s="16"/>
      <c r="AM40" s="16"/>
      <c r="AN40" s="22"/>
      <c r="AO40" s="22">
        <f>SUM(AO28:AO39)</f>
        <v>29</v>
      </c>
      <c r="AP40" s="22">
        <f>SUM(AP28:AP39)+SUMIF($AA$3:$AA$10,"SotF",$AI$3:$AI$10)</f>
        <v>39</v>
      </c>
      <c r="AQ40" s="22">
        <f>SUM(AQ28:AQ39)+SUMIF($AA$3:$AA$10,"Canadiens",$AI$3:$AI$10)</f>
        <v>68</v>
      </c>
      <c r="AR40" s="22">
        <f>SUM(AR28:AR39)</f>
        <v>22</v>
      </c>
    </row>
    <row r="41" spans="1:44" ht="15.95" customHeight="1" x14ac:dyDescent="0.25">
      <c r="B41" s="21" t="s">
        <v>23</v>
      </c>
      <c r="C41" s="15"/>
      <c r="D41" s="15" t="s">
        <v>48</v>
      </c>
      <c r="E41" s="15"/>
      <c r="F41" s="15"/>
      <c r="G41" s="15"/>
      <c r="H41" s="21">
        <v>1</v>
      </c>
      <c r="I41" s="15" t="s">
        <v>124</v>
      </c>
      <c r="J41" s="15"/>
      <c r="K41" s="15"/>
      <c r="L41" s="15" t="s">
        <v>109</v>
      </c>
      <c r="N41" s="15"/>
      <c r="O41" s="15"/>
      <c r="P41" s="15"/>
      <c r="Q41" s="15"/>
      <c r="S41" s="30"/>
      <c r="T41" s="17" t="s">
        <v>156</v>
      </c>
      <c r="U41" s="17" t="s">
        <v>57</v>
      </c>
      <c r="V41" s="17"/>
      <c r="W41" s="17"/>
      <c r="X41" s="17"/>
      <c r="Y41" s="15" t="s">
        <v>69</v>
      </c>
      <c r="AA41" s="14"/>
      <c r="AB41" s="14">
        <v>7</v>
      </c>
      <c r="AC41" s="14">
        <v>10</v>
      </c>
      <c r="AD41" s="14">
        <f>+AB41+AC41</f>
        <v>17</v>
      </c>
      <c r="AE41" s="14">
        <v>4</v>
      </c>
      <c r="AF41" s="10"/>
      <c r="AG41" s="18" t="s">
        <v>159</v>
      </c>
      <c r="AH41" s="18" t="s">
        <v>56</v>
      </c>
      <c r="AI41" s="18"/>
      <c r="AJ41" s="18"/>
      <c r="AK41" s="18"/>
      <c r="AL41" s="15" t="s">
        <v>68</v>
      </c>
      <c r="AN41" s="14"/>
      <c r="AO41" s="14">
        <v>6</v>
      </c>
      <c r="AP41" s="14">
        <v>5</v>
      </c>
      <c r="AQ41" s="14">
        <f>+AO41+AP41</f>
        <v>11</v>
      </c>
      <c r="AR41" s="14">
        <v>2</v>
      </c>
    </row>
    <row r="42" spans="1:44" ht="15.95" customHeight="1" x14ac:dyDescent="0.25">
      <c r="C42" s="15"/>
      <c r="D42" s="15"/>
      <c r="E42" s="15"/>
      <c r="F42" s="15"/>
      <c r="G42" s="15"/>
      <c r="H42" s="21">
        <v>2</v>
      </c>
      <c r="I42" s="15" t="s">
        <v>88</v>
      </c>
      <c r="J42" s="15"/>
      <c r="K42" s="15"/>
      <c r="L42" s="15" t="s">
        <v>768</v>
      </c>
      <c r="N42" s="15"/>
      <c r="O42" s="15"/>
      <c r="P42" s="15"/>
      <c r="Q42" s="15"/>
      <c r="S42" s="30"/>
      <c r="T42" s="25">
        <v>7.5</v>
      </c>
      <c r="U42" s="20" t="s">
        <v>43</v>
      </c>
      <c r="V42" s="20"/>
      <c r="W42" s="20"/>
      <c r="X42" s="20"/>
      <c r="Y42" s="21">
        <v>1</v>
      </c>
      <c r="Z42" s="20" t="s">
        <v>57</v>
      </c>
      <c r="AA42" s="21"/>
      <c r="AB42" s="21">
        <v>0</v>
      </c>
      <c r="AC42" s="21">
        <v>0</v>
      </c>
      <c r="AD42" s="21">
        <f t="shared" ref="AD42:AD52" si="7">+AB42+AC42</f>
        <v>0</v>
      </c>
      <c r="AE42" s="21">
        <v>0</v>
      </c>
      <c r="AF42" s="10"/>
      <c r="AG42" s="25">
        <v>8</v>
      </c>
      <c r="AH42" s="20" t="s">
        <v>76</v>
      </c>
      <c r="AI42" s="20"/>
      <c r="AJ42" s="20"/>
      <c r="AK42" s="25"/>
      <c r="AL42" s="21">
        <v>34</v>
      </c>
      <c r="AM42" s="20" t="s">
        <v>56</v>
      </c>
      <c r="AN42" s="21"/>
      <c r="AO42" s="21">
        <v>0</v>
      </c>
      <c r="AP42" s="21">
        <v>0</v>
      </c>
      <c r="AQ42" s="21">
        <f t="shared" ref="AQ42:AQ52" si="8">+AO42+AP42</f>
        <v>0</v>
      </c>
      <c r="AR42" s="21">
        <v>0</v>
      </c>
    </row>
    <row r="43" spans="1:44" ht="15.95" customHeight="1" x14ac:dyDescent="0.25">
      <c r="C43" s="15"/>
      <c r="D43" s="15"/>
      <c r="E43" s="15"/>
      <c r="F43" s="15"/>
      <c r="G43" s="15"/>
      <c r="H43" s="21">
        <v>3</v>
      </c>
      <c r="I43" s="15" t="s">
        <v>171</v>
      </c>
      <c r="J43" s="15"/>
      <c r="K43" s="15"/>
      <c r="L43" s="15"/>
      <c r="M43" s="15" t="s">
        <v>51</v>
      </c>
      <c r="N43" s="15"/>
      <c r="O43" s="15"/>
      <c r="P43" s="15"/>
      <c r="Q43" s="15"/>
      <c r="S43" s="30"/>
      <c r="T43" s="25">
        <v>10</v>
      </c>
      <c r="U43" s="20" t="s">
        <v>83</v>
      </c>
      <c r="V43" s="20"/>
      <c r="W43" s="20"/>
      <c r="X43" s="20"/>
      <c r="Y43" s="21">
        <v>10</v>
      </c>
      <c r="Z43" s="20" t="s">
        <v>57</v>
      </c>
      <c r="AA43" s="21"/>
      <c r="AB43" s="21">
        <v>5</v>
      </c>
      <c r="AC43" s="21">
        <v>2</v>
      </c>
      <c r="AD43" s="21">
        <f t="shared" si="7"/>
        <v>7</v>
      </c>
      <c r="AE43" s="21">
        <v>0</v>
      </c>
      <c r="AF43" s="10"/>
      <c r="AG43" s="25">
        <v>10</v>
      </c>
      <c r="AH43" s="20" t="s">
        <v>90</v>
      </c>
      <c r="AI43" s="20"/>
      <c r="AJ43" s="20"/>
      <c r="AK43" s="25"/>
      <c r="AL43" s="21">
        <v>10</v>
      </c>
      <c r="AM43" s="20" t="s">
        <v>56</v>
      </c>
      <c r="AO43" s="21">
        <v>10</v>
      </c>
      <c r="AP43" s="21">
        <v>6</v>
      </c>
      <c r="AQ43" s="21">
        <f t="shared" si="8"/>
        <v>16</v>
      </c>
      <c r="AR43" s="21">
        <v>0</v>
      </c>
    </row>
    <row r="44" spans="1:44" ht="15.95" customHeight="1" x14ac:dyDescent="0.25">
      <c r="H44" s="21">
        <v>3</v>
      </c>
      <c r="I44" s="20" t="s">
        <v>124</v>
      </c>
      <c r="J44" s="20"/>
      <c r="K44" s="20"/>
      <c r="L44" s="20"/>
      <c r="M44" s="20" t="s">
        <v>51</v>
      </c>
      <c r="N44" s="20"/>
      <c r="O44" s="20"/>
      <c r="P44" s="20"/>
      <c r="Q44" s="20"/>
      <c r="S44" s="30"/>
      <c r="T44" s="25">
        <v>9</v>
      </c>
      <c r="U44" s="20" t="s">
        <v>131</v>
      </c>
      <c r="V44" s="20"/>
      <c r="W44" s="20"/>
      <c r="X44" s="20"/>
      <c r="Y44" s="21">
        <v>3</v>
      </c>
      <c r="Z44" s="20" t="s">
        <v>57</v>
      </c>
      <c r="AA44" s="21"/>
      <c r="AB44" s="21">
        <v>6</v>
      </c>
      <c r="AC44" s="21">
        <v>6</v>
      </c>
      <c r="AD44" s="21">
        <f t="shared" si="7"/>
        <v>12</v>
      </c>
      <c r="AE44" s="21">
        <v>0</v>
      </c>
      <c r="AF44" s="10"/>
      <c r="AG44" s="25">
        <v>9</v>
      </c>
      <c r="AH44" s="20" t="s">
        <v>139</v>
      </c>
      <c r="AI44" s="20"/>
      <c r="AJ44" s="20"/>
      <c r="AK44" s="25"/>
      <c r="AL44" s="21">
        <v>23</v>
      </c>
      <c r="AM44" s="20" t="s">
        <v>56</v>
      </c>
      <c r="AO44" s="21">
        <v>3</v>
      </c>
      <c r="AP44" s="21">
        <v>3</v>
      </c>
      <c r="AQ44" s="21">
        <f t="shared" si="8"/>
        <v>6</v>
      </c>
      <c r="AR44" s="21">
        <v>4</v>
      </c>
    </row>
    <row r="45" spans="1:44" ht="15.95" customHeight="1" x14ac:dyDescent="0.25">
      <c r="A45" s="30"/>
      <c r="I45" s="20"/>
      <c r="J45" s="20"/>
      <c r="K45" s="20"/>
      <c r="L45" s="20"/>
      <c r="M45" s="20"/>
      <c r="N45" s="20"/>
      <c r="O45" s="20"/>
      <c r="P45" s="20"/>
      <c r="Q45" s="20"/>
      <c r="S45" s="30"/>
      <c r="T45" s="25">
        <v>9</v>
      </c>
      <c r="U45" s="20" t="s">
        <v>86</v>
      </c>
      <c r="V45" s="20"/>
      <c r="W45" s="20"/>
      <c r="X45" s="20"/>
      <c r="Y45" s="21">
        <v>11</v>
      </c>
      <c r="Z45" s="20" t="s">
        <v>57</v>
      </c>
      <c r="AA45" s="21"/>
      <c r="AB45" s="21">
        <v>2</v>
      </c>
      <c r="AC45" s="21">
        <v>7</v>
      </c>
      <c r="AD45" s="21">
        <f t="shared" si="7"/>
        <v>9</v>
      </c>
      <c r="AE45" s="21">
        <v>4</v>
      </c>
      <c r="AF45" s="10"/>
      <c r="AG45" s="25">
        <v>8.5</v>
      </c>
      <c r="AH45" s="20" t="s">
        <v>92</v>
      </c>
      <c r="AI45" s="20"/>
      <c r="AJ45" s="20"/>
      <c r="AK45" s="25"/>
      <c r="AL45" s="21">
        <v>9</v>
      </c>
      <c r="AM45" s="20" t="s">
        <v>56</v>
      </c>
      <c r="AO45" s="21">
        <v>3</v>
      </c>
      <c r="AP45" s="21">
        <v>8</v>
      </c>
      <c r="AQ45" s="21">
        <f t="shared" si="8"/>
        <v>11</v>
      </c>
      <c r="AR45" s="21">
        <v>0</v>
      </c>
    </row>
    <row r="46" spans="1:44" ht="15.95" customHeight="1" x14ac:dyDescent="0.25">
      <c r="A46" s="30"/>
      <c r="C46" s="5" t="s">
        <v>641</v>
      </c>
      <c r="G46" s="4">
        <v>3</v>
      </c>
      <c r="H46" s="21">
        <v>1</v>
      </c>
      <c r="I46" s="20" t="s">
        <v>623</v>
      </c>
      <c r="J46" s="20"/>
      <c r="K46" s="20"/>
      <c r="L46" s="20"/>
      <c r="M46" s="20" t="s">
        <v>51</v>
      </c>
      <c r="N46" s="20"/>
      <c r="O46" s="20"/>
      <c r="Q46" s="20"/>
      <c r="S46" s="30"/>
      <c r="T46" s="25">
        <v>8.5</v>
      </c>
      <c r="U46" s="20" t="s">
        <v>116</v>
      </c>
      <c r="V46" s="20"/>
      <c r="W46" s="20"/>
      <c r="X46" s="20"/>
      <c r="Y46" s="21">
        <v>9</v>
      </c>
      <c r="Z46" s="20" t="s">
        <v>57</v>
      </c>
      <c r="AA46" s="21"/>
      <c r="AB46" s="21">
        <v>2</v>
      </c>
      <c r="AC46" s="21">
        <v>3</v>
      </c>
      <c r="AD46" s="21">
        <f t="shared" si="7"/>
        <v>5</v>
      </c>
      <c r="AE46" s="21">
        <v>0</v>
      </c>
      <c r="AF46" s="10"/>
      <c r="AG46" s="25">
        <v>8.5</v>
      </c>
      <c r="AH46" s="20" t="s">
        <v>141</v>
      </c>
      <c r="AI46" s="20"/>
      <c r="AJ46" s="20"/>
      <c r="AK46" s="25"/>
      <c r="AL46" s="21">
        <v>14</v>
      </c>
      <c r="AM46" s="20" t="s">
        <v>56</v>
      </c>
      <c r="AO46" s="21">
        <v>3</v>
      </c>
      <c r="AP46" s="21">
        <v>2</v>
      </c>
      <c r="AQ46" s="21">
        <f t="shared" si="8"/>
        <v>5</v>
      </c>
      <c r="AR46" s="21">
        <v>6</v>
      </c>
    </row>
    <row r="47" spans="1:44" ht="15.95" customHeight="1" x14ac:dyDescent="0.25">
      <c r="B47" s="21" t="s">
        <v>23</v>
      </c>
      <c r="D47" s="15" t="s">
        <v>48</v>
      </c>
      <c r="E47" s="15"/>
      <c r="F47" s="15"/>
      <c r="G47" s="4"/>
      <c r="H47" s="21">
        <v>2</v>
      </c>
      <c r="I47" s="20" t="s">
        <v>135</v>
      </c>
      <c r="L47" s="15" t="s">
        <v>623</v>
      </c>
      <c r="M47" s="20"/>
      <c r="S47" s="30"/>
      <c r="T47" s="25">
        <v>8</v>
      </c>
      <c r="U47" s="20" t="s">
        <v>150</v>
      </c>
      <c r="V47" s="20"/>
      <c r="W47" s="20"/>
      <c r="X47" s="20"/>
      <c r="Y47" s="21">
        <v>2</v>
      </c>
      <c r="Z47" s="20" t="s">
        <v>57</v>
      </c>
      <c r="AA47" s="21"/>
      <c r="AB47" s="21">
        <v>4</v>
      </c>
      <c r="AC47" s="21">
        <v>3</v>
      </c>
      <c r="AD47" s="21">
        <f t="shared" si="7"/>
        <v>7</v>
      </c>
      <c r="AE47" s="21">
        <v>2</v>
      </c>
      <c r="AF47" s="10"/>
      <c r="AG47" s="25">
        <v>8</v>
      </c>
      <c r="AH47" s="20" t="s">
        <v>140</v>
      </c>
      <c r="AI47" s="20"/>
      <c r="AJ47" s="20"/>
      <c r="AK47" s="25"/>
      <c r="AL47" s="21">
        <v>2</v>
      </c>
      <c r="AM47" s="20" t="s">
        <v>56</v>
      </c>
      <c r="AO47" s="21">
        <v>1</v>
      </c>
      <c r="AP47" s="21">
        <v>3</v>
      </c>
      <c r="AQ47" s="21">
        <f t="shared" si="8"/>
        <v>4</v>
      </c>
      <c r="AR47" s="21">
        <v>2</v>
      </c>
    </row>
    <row r="48" spans="1:44" ht="15.95" customHeight="1" x14ac:dyDescent="0.25">
      <c r="C48" s="15"/>
      <c r="D48" s="15"/>
      <c r="E48" s="15"/>
      <c r="F48" s="15"/>
      <c r="H48" s="21">
        <v>3</v>
      </c>
      <c r="I48" s="20" t="s">
        <v>217</v>
      </c>
      <c r="L48" s="20" t="s">
        <v>113</v>
      </c>
      <c r="M48" s="20"/>
      <c r="S48" s="30"/>
      <c r="T48" s="25">
        <v>7.5</v>
      </c>
      <c r="U48" s="20" t="s">
        <v>98</v>
      </c>
      <c r="V48" s="20"/>
      <c r="W48" s="20"/>
      <c r="X48" s="20"/>
      <c r="Y48" s="21">
        <v>12</v>
      </c>
      <c r="Z48" s="20" t="s">
        <v>57</v>
      </c>
      <c r="AA48" s="21"/>
      <c r="AB48" s="21">
        <v>2</v>
      </c>
      <c r="AC48" s="21">
        <v>4</v>
      </c>
      <c r="AD48" s="21">
        <f t="shared" si="7"/>
        <v>6</v>
      </c>
      <c r="AE48" s="21">
        <v>0</v>
      </c>
      <c r="AF48" s="10"/>
      <c r="AG48" s="25">
        <v>8</v>
      </c>
      <c r="AH48" s="20" t="s">
        <v>148</v>
      </c>
      <c r="AI48" s="20"/>
      <c r="AJ48" s="20"/>
      <c r="AK48" s="25"/>
      <c r="AL48" s="21">
        <v>11</v>
      </c>
      <c r="AM48" s="20" t="s">
        <v>56</v>
      </c>
      <c r="AO48" s="21">
        <v>1</v>
      </c>
      <c r="AP48" s="21">
        <v>0</v>
      </c>
      <c r="AQ48" s="21">
        <f t="shared" si="8"/>
        <v>1</v>
      </c>
      <c r="AR48" s="21">
        <v>0</v>
      </c>
    </row>
    <row r="49" spans="1:44" ht="15.95" customHeight="1" x14ac:dyDescent="0.25">
      <c r="A49" s="30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S49" s="30"/>
      <c r="T49" s="25">
        <v>7.5</v>
      </c>
      <c r="U49" s="20" t="s">
        <v>91</v>
      </c>
      <c r="V49" s="20"/>
      <c r="W49" s="20"/>
      <c r="X49" s="20"/>
      <c r="Y49" s="21">
        <v>7</v>
      </c>
      <c r="Z49" s="20" t="s">
        <v>57</v>
      </c>
      <c r="AA49" s="21"/>
      <c r="AB49" s="21">
        <v>0</v>
      </c>
      <c r="AC49" s="21">
        <v>1</v>
      </c>
      <c r="AD49" s="21">
        <f t="shared" si="7"/>
        <v>1</v>
      </c>
      <c r="AE49" s="21">
        <v>2</v>
      </c>
      <c r="AF49" s="10"/>
      <c r="AG49" s="25">
        <v>7.5</v>
      </c>
      <c r="AH49" s="20" t="s">
        <v>128</v>
      </c>
      <c r="AI49" s="20"/>
      <c r="AJ49" s="20"/>
      <c r="AK49" s="25"/>
      <c r="AL49" s="21">
        <v>7</v>
      </c>
      <c r="AM49" s="20" t="s">
        <v>56</v>
      </c>
      <c r="AO49" s="21">
        <v>1</v>
      </c>
      <c r="AP49" s="21">
        <v>3</v>
      </c>
      <c r="AQ49" s="21">
        <f t="shared" si="8"/>
        <v>4</v>
      </c>
      <c r="AR49" s="21">
        <v>0</v>
      </c>
    </row>
    <row r="50" spans="1:44" ht="15.95" customHeight="1" x14ac:dyDescent="0.25">
      <c r="A50" s="30"/>
      <c r="B50" s="20" t="s">
        <v>130</v>
      </c>
      <c r="C50" s="10"/>
      <c r="D50" s="10"/>
      <c r="E50" s="20" t="s">
        <v>50</v>
      </c>
      <c r="F50" s="20"/>
      <c r="G50" s="4">
        <f>SUM(G15:G49)</f>
        <v>25</v>
      </c>
      <c r="H50" s="4"/>
      <c r="I50" s="19"/>
      <c r="J50" s="20" t="s">
        <v>35</v>
      </c>
      <c r="K50" s="19"/>
      <c r="L50" s="4">
        <f>COUNTA(C15:C49)-8</f>
        <v>3</v>
      </c>
      <c r="N50" s="20" t="s">
        <v>41</v>
      </c>
      <c r="O50" s="4">
        <f>+L50*2</f>
        <v>6</v>
      </c>
      <c r="P50" s="4"/>
      <c r="Q50" s="10"/>
      <c r="S50" s="30"/>
      <c r="T50" s="25">
        <v>7</v>
      </c>
      <c r="U50" s="20" t="s">
        <v>52</v>
      </c>
      <c r="V50" s="20"/>
      <c r="W50" s="20"/>
      <c r="X50" s="20"/>
      <c r="Y50" s="21">
        <v>27</v>
      </c>
      <c r="Z50" s="20" t="s">
        <v>57</v>
      </c>
      <c r="AA50" s="21"/>
      <c r="AB50" s="21">
        <v>0</v>
      </c>
      <c r="AC50" s="21">
        <v>1</v>
      </c>
      <c r="AD50" s="21">
        <f t="shared" si="7"/>
        <v>1</v>
      </c>
      <c r="AE50" s="21">
        <v>2</v>
      </c>
      <c r="AF50" s="10"/>
      <c r="AG50" s="25">
        <v>6.5</v>
      </c>
      <c r="AH50" s="20" t="s">
        <v>99</v>
      </c>
      <c r="AI50" s="20"/>
      <c r="AJ50" s="20"/>
      <c r="AK50" s="25"/>
      <c r="AL50" s="21">
        <v>24</v>
      </c>
      <c r="AM50" s="20" t="s">
        <v>56</v>
      </c>
      <c r="AO50" s="21">
        <v>2</v>
      </c>
      <c r="AP50" s="21">
        <v>1</v>
      </c>
      <c r="AQ50" s="21">
        <f t="shared" si="8"/>
        <v>3</v>
      </c>
      <c r="AR50" s="21">
        <v>0</v>
      </c>
    </row>
    <row r="51" spans="1:44" ht="15.95" customHeight="1" x14ac:dyDescent="0.25">
      <c r="A51" s="30"/>
      <c r="E51" s="20" t="s">
        <v>49</v>
      </c>
      <c r="F51" s="20"/>
      <c r="G51" s="4">
        <f>COUNTA(L15:L49)+COUNTIF(L15:L49,"*&amp;*")</f>
        <v>30</v>
      </c>
      <c r="S51" s="30"/>
      <c r="T51" s="25">
        <v>6.5</v>
      </c>
      <c r="U51" s="20" t="s">
        <v>166</v>
      </c>
      <c r="V51" s="20"/>
      <c r="W51" s="20"/>
      <c r="X51" s="20"/>
      <c r="Y51" s="21">
        <v>6</v>
      </c>
      <c r="Z51" s="20" t="s">
        <v>57</v>
      </c>
      <c r="AA51" s="21"/>
      <c r="AB51" s="21">
        <v>1</v>
      </c>
      <c r="AC51" s="21">
        <v>1</v>
      </c>
      <c r="AD51" s="21">
        <f t="shared" si="7"/>
        <v>2</v>
      </c>
      <c r="AE51" s="21">
        <v>0</v>
      </c>
      <c r="AF51" s="10"/>
      <c r="AG51" s="25">
        <v>6.5</v>
      </c>
      <c r="AH51" s="20" t="s">
        <v>96</v>
      </c>
      <c r="AI51" s="20"/>
      <c r="AJ51" s="20"/>
      <c r="AK51" s="25"/>
      <c r="AL51" s="21">
        <v>20</v>
      </c>
      <c r="AM51" s="20" t="s">
        <v>56</v>
      </c>
      <c r="AO51" s="21">
        <v>0</v>
      </c>
      <c r="AP51" s="21">
        <v>2</v>
      </c>
      <c r="AQ51" s="21">
        <f t="shared" si="8"/>
        <v>2</v>
      </c>
      <c r="AR51" s="21">
        <v>0</v>
      </c>
    </row>
    <row r="52" spans="1:44" ht="15.95" customHeight="1" x14ac:dyDescent="0.25">
      <c r="A52" s="30"/>
      <c r="S52" s="30"/>
      <c r="T52" s="25">
        <v>6.5</v>
      </c>
      <c r="U52" s="20" t="s">
        <v>167</v>
      </c>
      <c r="V52" s="20"/>
      <c r="W52" s="20"/>
      <c r="X52" s="20"/>
      <c r="Y52" s="21">
        <v>4</v>
      </c>
      <c r="Z52" s="20" t="s">
        <v>57</v>
      </c>
      <c r="AA52" s="21"/>
      <c r="AB52" s="21">
        <v>0</v>
      </c>
      <c r="AC52" s="21">
        <v>2</v>
      </c>
      <c r="AD52" s="21">
        <f t="shared" si="7"/>
        <v>2</v>
      </c>
      <c r="AE52" s="21">
        <v>0</v>
      </c>
      <c r="AF52" s="10"/>
      <c r="AG52" s="25">
        <v>6</v>
      </c>
      <c r="AH52" s="20" t="s">
        <v>248</v>
      </c>
      <c r="AI52" s="20"/>
      <c r="AJ52" s="20"/>
      <c r="AK52" s="25"/>
      <c r="AL52" s="21">
        <v>4</v>
      </c>
      <c r="AM52" s="20" t="s">
        <v>56</v>
      </c>
      <c r="AO52" s="21">
        <v>0</v>
      </c>
      <c r="AP52" s="21">
        <v>4</v>
      </c>
      <c r="AQ52" s="21">
        <f t="shared" si="8"/>
        <v>4</v>
      </c>
      <c r="AR52" s="21">
        <v>0</v>
      </c>
    </row>
    <row r="53" spans="1:44" ht="15.95" customHeight="1" thickBot="1" x14ac:dyDescent="0.3">
      <c r="A53" s="30"/>
      <c r="S53" s="30"/>
      <c r="T53" s="16" t="s">
        <v>66</v>
      </c>
      <c r="U53" s="16"/>
      <c r="V53" s="16"/>
      <c r="W53" s="16"/>
      <c r="X53" s="16"/>
      <c r="Y53" s="16"/>
      <c r="Z53" s="16"/>
      <c r="AA53" s="22"/>
      <c r="AB53" s="22">
        <f>SUM(AB41:AB52)</f>
        <v>29</v>
      </c>
      <c r="AC53" s="22">
        <f>SUM(AC41:AC52)+SUMIF($AA$3:$AA$10,"Dive Shop",$AI$3:$AI$10)</f>
        <v>40</v>
      </c>
      <c r="AD53" s="22">
        <f>SUM(AD41:AD52)+SUMIF($AA$3:$AA$10,"Canadiens",$AI$3:$AI$10)</f>
        <v>69</v>
      </c>
      <c r="AE53" s="22">
        <f>SUM(AE41:AE52)</f>
        <v>14</v>
      </c>
      <c r="AF53" s="10"/>
      <c r="AG53" s="16" t="s">
        <v>67</v>
      </c>
      <c r="AH53" s="16"/>
      <c r="AI53" s="16"/>
      <c r="AJ53" s="16"/>
      <c r="AK53" s="16"/>
      <c r="AL53" s="16"/>
      <c r="AM53" s="16"/>
      <c r="AN53" s="22"/>
      <c r="AO53" s="22">
        <f>SUM(AO41:AO52)</f>
        <v>30</v>
      </c>
      <c r="AP53" s="22">
        <f>SUM(AP41:AP52)+SUMIF($AA$3:$AA$10,"Dive Shop",$AI$3:$AI$10)</f>
        <v>37</v>
      </c>
      <c r="AQ53" s="22">
        <f>SUM(AQ41:AQ52)+SUMIF($AA$3:$AA$10,"Canadiens",$AI$3:$AI$10)</f>
        <v>67</v>
      </c>
      <c r="AR53" s="22">
        <f>SUM(AR41:AR52)</f>
        <v>14</v>
      </c>
    </row>
    <row r="54" spans="1:44" ht="15.95" customHeight="1" x14ac:dyDescent="0.25">
      <c r="A54" s="30"/>
      <c r="S54" s="30"/>
      <c r="T54" s="18" t="s">
        <v>157</v>
      </c>
      <c r="U54" s="18" t="s">
        <v>61</v>
      </c>
      <c r="V54" s="18"/>
      <c r="W54" s="18"/>
      <c r="X54" s="18"/>
      <c r="Y54" s="15" t="s">
        <v>71</v>
      </c>
      <c r="AA54" s="14"/>
      <c r="AB54" s="14">
        <v>4</v>
      </c>
      <c r="AC54" s="14">
        <v>8</v>
      </c>
      <c r="AD54" s="14">
        <f>+AB54+AC54</f>
        <v>12</v>
      </c>
      <c r="AE54" s="14">
        <v>2</v>
      </c>
      <c r="AF54" s="10"/>
      <c r="AG54" s="11" t="s">
        <v>161</v>
      </c>
      <c r="AH54" s="11" t="s">
        <v>59</v>
      </c>
      <c r="AI54" s="11"/>
      <c r="AJ54" s="11"/>
      <c r="AK54" s="12"/>
      <c r="AL54" s="13" t="s">
        <v>73</v>
      </c>
      <c r="AN54" s="14"/>
      <c r="AO54" s="14">
        <v>5</v>
      </c>
      <c r="AP54" s="14">
        <v>4</v>
      </c>
      <c r="AQ54" s="14">
        <f>+AO54+AP54</f>
        <v>9</v>
      </c>
      <c r="AR54" s="14">
        <v>4</v>
      </c>
    </row>
    <row r="55" spans="1:44" ht="15.95" customHeight="1" x14ac:dyDescent="0.25">
      <c r="S55" s="30"/>
      <c r="T55" s="25">
        <v>7.5</v>
      </c>
      <c r="U55" s="20" t="s">
        <v>74</v>
      </c>
      <c r="V55" s="20"/>
      <c r="W55" s="20"/>
      <c r="X55" s="25"/>
      <c r="Y55" s="21">
        <v>31</v>
      </c>
      <c r="Z55" s="20" t="s">
        <v>61</v>
      </c>
      <c r="AA55" s="21"/>
      <c r="AB55" s="21">
        <v>0</v>
      </c>
      <c r="AC55" s="21">
        <v>1</v>
      </c>
      <c r="AD55" s="21">
        <f t="shared" ref="AD55:AD65" si="9">+AB55+AC55</f>
        <v>1</v>
      </c>
      <c r="AE55" s="21">
        <v>0</v>
      </c>
      <c r="AF55" s="10"/>
      <c r="AG55" s="25">
        <v>8</v>
      </c>
      <c r="AH55" s="20" t="s">
        <v>77</v>
      </c>
      <c r="AI55" s="20"/>
      <c r="AJ55" s="20"/>
      <c r="AK55" s="20"/>
      <c r="AL55" s="21"/>
      <c r="AM55" s="20" t="s">
        <v>59</v>
      </c>
      <c r="AN55" s="21"/>
      <c r="AO55" s="21">
        <v>0</v>
      </c>
      <c r="AP55" s="21">
        <v>0</v>
      </c>
      <c r="AQ55" s="21">
        <f t="shared" ref="AQ55:AQ65" si="10">+AO55+AP55</f>
        <v>0</v>
      </c>
      <c r="AR55" s="21">
        <v>0</v>
      </c>
    </row>
    <row r="56" spans="1:44" ht="15.95" customHeight="1" x14ac:dyDescent="0.25">
      <c r="S56" s="30"/>
      <c r="T56" s="25">
        <v>11</v>
      </c>
      <c r="U56" s="20" t="s">
        <v>80</v>
      </c>
      <c r="V56" s="20"/>
      <c r="W56" s="20"/>
      <c r="X56" s="25"/>
      <c r="Y56" s="21">
        <v>11</v>
      </c>
      <c r="Z56" s="20" t="s">
        <v>61</v>
      </c>
      <c r="AA56" s="21"/>
      <c r="AB56" s="21">
        <v>4</v>
      </c>
      <c r="AC56" s="21">
        <v>5</v>
      </c>
      <c r="AD56" s="21">
        <f t="shared" si="9"/>
        <v>9</v>
      </c>
      <c r="AE56" s="21">
        <v>0</v>
      </c>
      <c r="AF56" s="10"/>
      <c r="AG56" s="25">
        <v>10</v>
      </c>
      <c r="AH56" s="20" t="s">
        <v>162</v>
      </c>
      <c r="AI56" s="20"/>
      <c r="AJ56" s="20"/>
      <c r="AK56" s="20"/>
      <c r="AL56" s="21">
        <v>20</v>
      </c>
      <c r="AM56" s="20" t="s">
        <v>59</v>
      </c>
      <c r="AO56" s="21">
        <v>3</v>
      </c>
      <c r="AP56" s="21">
        <v>10</v>
      </c>
      <c r="AQ56" s="21">
        <f t="shared" si="10"/>
        <v>13</v>
      </c>
      <c r="AR56" s="21">
        <v>0</v>
      </c>
    </row>
    <row r="57" spans="1:44" ht="15.95" customHeight="1" x14ac:dyDescent="0.25">
      <c r="S57" s="30"/>
      <c r="T57" s="25">
        <v>8.5</v>
      </c>
      <c r="U57" s="20" t="s">
        <v>97</v>
      </c>
      <c r="V57" s="20"/>
      <c r="W57" s="20"/>
      <c r="X57" s="25"/>
      <c r="Y57" s="21">
        <v>8</v>
      </c>
      <c r="Z57" s="20" t="s">
        <v>61</v>
      </c>
      <c r="AA57" s="21"/>
      <c r="AB57" s="21">
        <v>3</v>
      </c>
      <c r="AC57" s="21">
        <v>2</v>
      </c>
      <c r="AD57" s="21">
        <f t="shared" si="9"/>
        <v>5</v>
      </c>
      <c r="AE57" s="21">
        <v>2</v>
      </c>
      <c r="AF57" s="10"/>
      <c r="AG57" s="25">
        <v>9</v>
      </c>
      <c r="AH57" s="20" t="s">
        <v>163</v>
      </c>
      <c r="AI57" s="20"/>
      <c r="AJ57" s="20"/>
      <c r="AK57" s="20"/>
      <c r="AL57" s="21">
        <v>17</v>
      </c>
      <c r="AM57" s="20" t="s">
        <v>59</v>
      </c>
      <c r="AO57" s="21">
        <v>5</v>
      </c>
      <c r="AP57" s="21">
        <v>5</v>
      </c>
      <c r="AQ57" s="21">
        <f t="shared" si="10"/>
        <v>10</v>
      </c>
      <c r="AR57" s="21">
        <v>0</v>
      </c>
    </row>
    <row r="58" spans="1:44" ht="15.95" customHeight="1" x14ac:dyDescent="0.25">
      <c r="S58" s="30"/>
      <c r="T58" s="25">
        <v>8.5</v>
      </c>
      <c r="U58" s="20" t="s">
        <v>89</v>
      </c>
      <c r="V58" s="20"/>
      <c r="W58" s="20"/>
      <c r="X58" s="25"/>
      <c r="Y58" s="21">
        <v>6</v>
      </c>
      <c r="Z58" s="20" t="s">
        <v>61</v>
      </c>
      <c r="AA58" s="21"/>
      <c r="AB58" s="21">
        <v>0</v>
      </c>
      <c r="AC58" s="21">
        <v>3</v>
      </c>
      <c r="AD58" s="21">
        <f t="shared" si="9"/>
        <v>3</v>
      </c>
      <c r="AE58" s="21">
        <v>0</v>
      </c>
      <c r="AF58" s="10"/>
      <c r="AG58" s="25">
        <v>9</v>
      </c>
      <c r="AH58" s="20" t="s">
        <v>135</v>
      </c>
      <c r="AI58" s="20"/>
      <c r="AJ58" s="20"/>
      <c r="AK58" s="20"/>
      <c r="AL58" s="35">
        <v>14</v>
      </c>
      <c r="AM58" s="20" t="s">
        <v>59</v>
      </c>
      <c r="AO58" s="21">
        <v>1</v>
      </c>
      <c r="AP58" s="21">
        <v>1</v>
      </c>
      <c r="AQ58" s="21">
        <f t="shared" si="10"/>
        <v>2</v>
      </c>
      <c r="AR58" s="21">
        <v>0</v>
      </c>
    </row>
    <row r="59" spans="1:44" ht="15.95" customHeight="1" x14ac:dyDescent="0.25">
      <c r="S59" s="30"/>
      <c r="T59" s="25">
        <v>8.5</v>
      </c>
      <c r="U59" s="20" t="s">
        <v>82</v>
      </c>
      <c r="V59" s="20"/>
      <c r="W59" s="20"/>
      <c r="X59" s="25"/>
      <c r="Y59" s="21">
        <v>14</v>
      </c>
      <c r="Z59" s="20" t="s">
        <v>61</v>
      </c>
      <c r="AA59" s="21"/>
      <c r="AB59" s="21">
        <v>0</v>
      </c>
      <c r="AC59" s="21">
        <v>1</v>
      </c>
      <c r="AD59" s="21">
        <f t="shared" si="9"/>
        <v>1</v>
      </c>
      <c r="AE59" s="21">
        <v>0</v>
      </c>
      <c r="AF59" s="10"/>
      <c r="AG59" s="25">
        <v>8.5</v>
      </c>
      <c r="AH59" s="20" t="s">
        <v>136</v>
      </c>
      <c r="AI59" s="20"/>
      <c r="AJ59" s="20"/>
      <c r="AK59" s="20"/>
      <c r="AL59" s="35">
        <v>5</v>
      </c>
      <c r="AM59" s="20" t="s">
        <v>59</v>
      </c>
      <c r="AO59" s="21">
        <v>0</v>
      </c>
      <c r="AP59" s="21">
        <v>0</v>
      </c>
      <c r="AQ59" s="21">
        <f t="shared" si="10"/>
        <v>0</v>
      </c>
      <c r="AR59" s="21">
        <v>0</v>
      </c>
    </row>
    <row r="60" spans="1:44" ht="15.95" customHeight="1" x14ac:dyDescent="0.25">
      <c r="T60" s="25">
        <v>8</v>
      </c>
      <c r="U60" s="20" t="s">
        <v>81</v>
      </c>
      <c r="V60" s="20"/>
      <c r="W60" s="20"/>
      <c r="X60" s="25"/>
      <c r="Y60" s="21">
        <v>7</v>
      </c>
      <c r="Z60" s="20" t="s">
        <v>61</v>
      </c>
      <c r="AA60" s="21"/>
      <c r="AB60" s="21">
        <v>5</v>
      </c>
      <c r="AC60" s="21">
        <v>5</v>
      </c>
      <c r="AD60" s="21">
        <f t="shared" si="9"/>
        <v>10</v>
      </c>
      <c r="AE60" s="21">
        <v>2</v>
      </c>
      <c r="AF60" s="10"/>
      <c r="AG60" s="25">
        <v>8.5</v>
      </c>
      <c r="AH60" s="20" t="s">
        <v>14</v>
      </c>
      <c r="AI60" s="20"/>
      <c r="AJ60" s="20"/>
      <c r="AK60" s="20"/>
      <c r="AL60" s="35" t="s">
        <v>149</v>
      </c>
      <c r="AM60" s="20" t="s">
        <v>59</v>
      </c>
      <c r="AO60" s="21">
        <v>3</v>
      </c>
      <c r="AP60" s="21">
        <v>2</v>
      </c>
      <c r="AQ60" s="21">
        <f t="shared" si="10"/>
        <v>5</v>
      </c>
      <c r="AR60" s="21">
        <v>2</v>
      </c>
    </row>
    <row r="61" spans="1:44" ht="15.95" customHeight="1" x14ac:dyDescent="0.25">
      <c r="A61" s="30"/>
      <c r="T61" s="25">
        <v>7.5</v>
      </c>
      <c r="U61" s="20" t="s">
        <v>117</v>
      </c>
      <c r="V61" s="20"/>
      <c r="W61" s="20"/>
      <c r="X61" s="25"/>
      <c r="Y61" s="21">
        <v>30</v>
      </c>
      <c r="Z61" s="20" t="s">
        <v>61</v>
      </c>
      <c r="AA61" s="21"/>
      <c r="AB61" s="21">
        <v>4</v>
      </c>
      <c r="AC61" s="21">
        <v>1</v>
      </c>
      <c r="AD61" s="21">
        <f t="shared" si="9"/>
        <v>5</v>
      </c>
      <c r="AE61" s="21">
        <v>0</v>
      </c>
      <c r="AF61" s="10"/>
      <c r="AG61" s="25">
        <v>8</v>
      </c>
      <c r="AH61" s="20" t="s">
        <v>113</v>
      </c>
      <c r="AI61" s="20"/>
      <c r="AJ61" s="20"/>
      <c r="AK61" s="20"/>
      <c r="AL61" s="21">
        <v>13</v>
      </c>
      <c r="AM61" s="20" t="s">
        <v>59</v>
      </c>
      <c r="AO61" s="21">
        <v>3</v>
      </c>
      <c r="AP61" s="21">
        <v>6</v>
      </c>
      <c r="AQ61" s="21">
        <f t="shared" si="10"/>
        <v>9</v>
      </c>
      <c r="AR61" s="21">
        <v>2</v>
      </c>
    </row>
    <row r="62" spans="1:44" ht="15.95" customHeight="1" x14ac:dyDescent="0.25">
      <c r="A62" s="30"/>
      <c r="S62" s="21"/>
      <c r="T62" s="25">
        <v>7</v>
      </c>
      <c r="U62" s="20" t="s">
        <v>24</v>
      </c>
      <c r="V62" s="20"/>
      <c r="W62" s="20"/>
      <c r="X62" s="25"/>
      <c r="Y62" s="21">
        <v>10</v>
      </c>
      <c r="Z62" s="20" t="s">
        <v>61</v>
      </c>
      <c r="AA62" s="21"/>
      <c r="AB62" s="21">
        <v>0</v>
      </c>
      <c r="AC62" s="21">
        <v>1</v>
      </c>
      <c r="AD62" s="21">
        <f t="shared" si="9"/>
        <v>1</v>
      </c>
      <c r="AE62" s="21">
        <v>2</v>
      </c>
      <c r="AF62" s="10"/>
      <c r="AG62" s="25">
        <v>7</v>
      </c>
      <c r="AH62" s="20" t="s">
        <v>618</v>
      </c>
      <c r="AI62" s="20"/>
      <c r="AJ62" s="20"/>
      <c r="AK62" s="20"/>
      <c r="AL62" s="21">
        <v>7</v>
      </c>
      <c r="AM62" s="20" t="s">
        <v>59</v>
      </c>
      <c r="AO62" s="21">
        <v>3</v>
      </c>
      <c r="AP62" s="21">
        <v>0</v>
      </c>
      <c r="AQ62" s="21">
        <f t="shared" si="10"/>
        <v>3</v>
      </c>
      <c r="AR62" s="21">
        <v>2</v>
      </c>
    </row>
    <row r="63" spans="1:44" ht="15.95" customHeight="1" x14ac:dyDescent="0.25">
      <c r="A63" s="21"/>
      <c r="S63" s="30"/>
      <c r="T63" s="25">
        <v>7</v>
      </c>
      <c r="U63" s="20" t="s">
        <v>105</v>
      </c>
      <c r="V63" s="20"/>
      <c r="W63" s="20"/>
      <c r="X63" s="25"/>
      <c r="Y63" s="21">
        <v>12</v>
      </c>
      <c r="Z63" s="20" t="s">
        <v>61</v>
      </c>
      <c r="AA63" s="21"/>
      <c r="AB63" s="21">
        <v>2</v>
      </c>
      <c r="AC63" s="21">
        <v>3</v>
      </c>
      <c r="AD63" s="21">
        <f t="shared" si="9"/>
        <v>5</v>
      </c>
      <c r="AE63" s="21">
        <v>0</v>
      </c>
      <c r="AF63" s="10"/>
      <c r="AG63" s="25">
        <v>7</v>
      </c>
      <c r="AH63" s="20" t="s">
        <v>115</v>
      </c>
      <c r="AI63" s="20"/>
      <c r="AJ63" s="20"/>
      <c r="AK63" s="20"/>
      <c r="AL63" s="21">
        <v>9</v>
      </c>
      <c r="AM63" s="20" t="s">
        <v>59</v>
      </c>
      <c r="AO63" s="21">
        <v>2</v>
      </c>
      <c r="AP63" s="21">
        <v>5</v>
      </c>
      <c r="AQ63" s="21">
        <f t="shared" si="10"/>
        <v>7</v>
      </c>
      <c r="AR63" s="21">
        <v>0</v>
      </c>
    </row>
    <row r="64" spans="1:44" ht="15.95" customHeight="1" x14ac:dyDescent="0.25">
      <c r="A64" s="30"/>
      <c r="S64" s="21"/>
      <c r="T64" s="25">
        <v>7</v>
      </c>
      <c r="U64" s="20" t="s">
        <v>106</v>
      </c>
      <c r="V64" s="20"/>
      <c r="W64" s="20"/>
      <c r="X64" s="25"/>
      <c r="Y64" s="21">
        <v>5</v>
      </c>
      <c r="Z64" s="20" t="s">
        <v>61</v>
      </c>
      <c r="AA64" s="21"/>
      <c r="AB64" s="21">
        <v>1</v>
      </c>
      <c r="AC64" s="21">
        <v>1</v>
      </c>
      <c r="AD64" s="21">
        <f t="shared" si="9"/>
        <v>2</v>
      </c>
      <c r="AE64" s="21">
        <v>0</v>
      </c>
      <c r="AF64" s="10"/>
      <c r="AG64" s="25">
        <v>6.5</v>
      </c>
      <c r="AH64" s="20" t="s">
        <v>123</v>
      </c>
      <c r="AI64" s="20"/>
      <c r="AJ64" s="20"/>
      <c r="AK64" s="20"/>
      <c r="AL64" s="21">
        <v>6</v>
      </c>
      <c r="AM64" s="20" t="s">
        <v>59</v>
      </c>
      <c r="AO64" s="21">
        <v>2</v>
      </c>
      <c r="AP64" s="21">
        <v>1</v>
      </c>
      <c r="AQ64" s="21">
        <f t="shared" si="10"/>
        <v>3</v>
      </c>
      <c r="AR64" s="21">
        <v>0</v>
      </c>
    </row>
    <row r="65" spans="1:44" ht="15.95" customHeight="1" x14ac:dyDescent="0.25">
      <c r="A65" s="21"/>
      <c r="R65" s="30"/>
      <c r="S65" s="30"/>
      <c r="T65" s="25">
        <v>5.5</v>
      </c>
      <c r="U65" s="20" t="s">
        <v>119</v>
      </c>
      <c r="V65" s="20"/>
      <c r="W65" s="20"/>
      <c r="X65" s="25"/>
      <c r="Y65" s="21">
        <v>4</v>
      </c>
      <c r="Z65" s="20" t="s">
        <v>61</v>
      </c>
      <c r="AA65" s="21"/>
      <c r="AB65" s="21">
        <v>0</v>
      </c>
      <c r="AC65" s="21">
        <v>0</v>
      </c>
      <c r="AD65" s="21">
        <f t="shared" si="9"/>
        <v>0</v>
      </c>
      <c r="AE65" s="21">
        <v>0</v>
      </c>
      <c r="AF65" s="10"/>
      <c r="AG65" s="25">
        <v>5.5</v>
      </c>
      <c r="AH65" s="20" t="s">
        <v>32</v>
      </c>
      <c r="AI65" s="20"/>
      <c r="AJ65" s="20"/>
      <c r="AK65" s="20"/>
      <c r="AL65" s="21">
        <v>11</v>
      </c>
      <c r="AM65" s="20" t="s">
        <v>59</v>
      </c>
      <c r="AO65" s="21">
        <v>0</v>
      </c>
      <c r="AP65" s="21">
        <v>0</v>
      </c>
      <c r="AQ65" s="21">
        <f t="shared" si="10"/>
        <v>0</v>
      </c>
      <c r="AR65" s="21">
        <v>0</v>
      </c>
    </row>
    <row r="66" spans="1:44" ht="15.95" customHeight="1" thickBot="1" x14ac:dyDescent="0.3">
      <c r="A66" s="30"/>
      <c r="R66" s="21"/>
      <c r="S66" s="21"/>
      <c r="T66" s="16" t="s">
        <v>63</v>
      </c>
      <c r="U66" s="16"/>
      <c r="V66" s="16"/>
      <c r="W66" s="16"/>
      <c r="X66" s="16"/>
      <c r="Y66" s="16"/>
      <c r="Z66" s="16"/>
      <c r="AA66" s="22"/>
      <c r="AB66" s="22">
        <f>SUM(AB54:AB65)</f>
        <v>23</v>
      </c>
      <c r="AC66" s="22">
        <f>SUM(AC54:AC65)+SUMIF($AA$3:$AA$10,"Eriton",$AI$3:$AI$10)</f>
        <v>31</v>
      </c>
      <c r="AD66" s="22">
        <f>SUM(AD54:AD65)+SUMIF($AA$3:$AA$10,"Canadiens",$AI$3:$AI$10)</f>
        <v>54</v>
      </c>
      <c r="AE66" s="22">
        <f>SUM(AE54:AE65)</f>
        <v>8</v>
      </c>
      <c r="AF66" s="10"/>
      <c r="AG66" s="16" t="s">
        <v>64</v>
      </c>
      <c r="AH66" s="16"/>
      <c r="AI66" s="16"/>
      <c r="AJ66" s="16"/>
      <c r="AK66" s="16"/>
      <c r="AL66" s="16"/>
      <c r="AM66" s="16"/>
      <c r="AN66" s="22"/>
      <c r="AO66" s="22">
        <f>SUM(AO54:AO65)</f>
        <v>27</v>
      </c>
      <c r="AP66" s="22">
        <f>SUM(AP54:AP65)+SUMIF($AA$3:$AA$10,"Eriton",$AI$3:$AI$10)</f>
        <v>34</v>
      </c>
      <c r="AQ66" s="22">
        <f>SUM(AQ54:AQ65)+SUMIF($AA$3:$AA$10,"Canadiens",$AI$3:$AI$10)</f>
        <v>61</v>
      </c>
      <c r="AR66" s="22">
        <f>SUM(AR54:AR65)</f>
        <v>10</v>
      </c>
    </row>
    <row r="67" spans="1:44" ht="15.95" customHeight="1" x14ac:dyDescent="0.25">
      <c r="A67" s="21"/>
      <c r="R67" s="21"/>
      <c r="S67" s="21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H67" s="20" t="s">
        <v>94</v>
      </c>
      <c r="AI67" s="10"/>
      <c r="AJ67" s="10"/>
      <c r="AK67" s="20"/>
      <c r="AL67" s="20"/>
      <c r="AM67" s="10"/>
      <c r="AN67" s="10"/>
      <c r="AO67" s="21">
        <f>+AB27+AB40+AB53+AB66+AO27+AO40+AO53+AO66</f>
        <v>227</v>
      </c>
      <c r="AP67" s="21">
        <f>+AC27+AC40+AC53+AC66+AP27+AP40+AP53+AP66</f>
        <v>301</v>
      </c>
      <c r="AQ67" s="21">
        <f>+AD27+AD40+AD53+AD66+AQ27+AQ40+AQ53+AQ66</f>
        <v>528</v>
      </c>
      <c r="AR67" s="21">
        <f>+AE27+AE40+AE53+AE66+AR27+AR40+AR53+AR66</f>
        <v>118</v>
      </c>
    </row>
    <row r="68" spans="1:44" ht="15.95" customHeight="1" x14ac:dyDescent="0.25">
      <c r="A68" s="21"/>
      <c r="R68" s="21"/>
      <c r="S68" s="21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0"/>
      <c r="AH68" s="10"/>
      <c r="AI68" s="10"/>
      <c r="AJ68" s="10"/>
      <c r="AK68" s="20"/>
      <c r="AL68" s="20"/>
      <c r="AM68" s="10"/>
      <c r="AN68" s="10"/>
      <c r="AO68" s="21"/>
      <c r="AP68" s="21"/>
      <c r="AQ68" s="30"/>
      <c r="AR68" s="21"/>
    </row>
    <row r="69" spans="1:44" ht="15.95" customHeight="1" x14ac:dyDescent="0.25">
      <c r="A69" s="21"/>
      <c r="R69" s="21"/>
      <c r="S69" s="21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0"/>
      <c r="AH69" s="10"/>
      <c r="AI69" s="10"/>
      <c r="AJ69" s="10"/>
      <c r="AK69" s="20"/>
      <c r="AL69" s="20"/>
      <c r="AM69" s="10"/>
      <c r="AN69" s="10"/>
      <c r="AO69" s="21"/>
      <c r="AP69" s="21"/>
      <c r="AQ69" s="30"/>
      <c r="AR69" s="21"/>
    </row>
    <row r="70" spans="1:44" ht="15.95" customHeight="1" x14ac:dyDescent="0.25">
      <c r="A70" s="21"/>
      <c r="R70" s="21"/>
      <c r="S70" s="21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20"/>
      <c r="AH70" s="10"/>
      <c r="AI70" s="10"/>
      <c r="AJ70" s="10"/>
      <c r="AK70" s="20"/>
      <c r="AL70" s="20"/>
      <c r="AM70" s="10"/>
      <c r="AN70" s="10"/>
      <c r="AO70" s="21"/>
      <c r="AP70" s="21"/>
      <c r="AQ70" s="30"/>
      <c r="AR70" s="21"/>
    </row>
    <row r="71" spans="1:44" ht="15.95" customHeight="1" x14ac:dyDescent="0.25">
      <c r="A71" s="21"/>
      <c r="C71" s="20"/>
      <c r="F71" s="20"/>
      <c r="I71" s="20"/>
      <c r="L71" s="20"/>
      <c r="O71" s="20"/>
      <c r="P71" s="20"/>
      <c r="Q71" s="20"/>
      <c r="R71" s="21"/>
      <c r="S71" s="21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20"/>
      <c r="AH71" s="10"/>
      <c r="AI71" s="10"/>
      <c r="AJ71" s="10"/>
      <c r="AK71" s="20"/>
      <c r="AL71" s="20"/>
      <c r="AM71" s="10"/>
      <c r="AN71" s="10"/>
      <c r="AO71" s="21"/>
      <c r="AP71" s="21"/>
      <c r="AQ71" s="30"/>
      <c r="AR71" s="21"/>
    </row>
    <row r="72" spans="1:44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44" ht="20.25" x14ac:dyDescent="0.3">
      <c r="B73" s="24"/>
      <c r="C73" s="24"/>
      <c r="D73" s="23"/>
      <c r="E73" s="23"/>
      <c r="F73" s="23"/>
      <c r="G73" s="65" t="str">
        <f>+G2</f>
        <v>2024/2025 PLAYOFFS</v>
      </c>
      <c r="H73" s="65"/>
      <c r="I73" s="65"/>
      <c r="J73" s="65"/>
      <c r="K73" s="65"/>
      <c r="L73" s="65"/>
      <c r="M73" s="65"/>
      <c r="N73" s="23"/>
      <c r="O73" s="23"/>
      <c r="P73" s="23"/>
      <c r="Q73" s="23"/>
      <c r="R73" s="21"/>
      <c r="S73" s="21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20"/>
      <c r="AH73" s="10"/>
      <c r="AI73" s="10"/>
      <c r="AJ73" s="10"/>
      <c r="AK73" s="20"/>
      <c r="AL73" s="20"/>
      <c r="AM73" s="10"/>
      <c r="AN73" s="10"/>
      <c r="AO73" s="21"/>
      <c r="AP73" s="21"/>
      <c r="AQ73" s="30"/>
      <c r="AR73" s="21"/>
    </row>
    <row r="74" spans="1:44" ht="20.25" x14ac:dyDescent="0.3">
      <c r="B74" s="24" t="s">
        <v>42</v>
      </c>
      <c r="C74" s="24">
        <f>+C2</f>
        <v>29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3"/>
      <c r="R74" s="21"/>
      <c r="S74" s="21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20"/>
      <c r="AH74" s="10"/>
      <c r="AI74" s="10"/>
      <c r="AJ74" s="10"/>
      <c r="AK74" s="20"/>
      <c r="AL74" s="20"/>
      <c r="AM74" s="10"/>
      <c r="AN74" s="10"/>
      <c r="AO74" s="21"/>
      <c r="AP74" s="21"/>
      <c r="AQ74" s="30"/>
      <c r="AR74" s="21"/>
    </row>
    <row r="75" spans="1:44" ht="18.600000000000001" customHeight="1" x14ac:dyDescent="0.3">
      <c r="A75" s="21"/>
      <c r="N75" s="23"/>
      <c r="O75" s="23"/>
      <c r="P75" s="23"/>
      <c r="Q75" s="23"/>
      <c r="R75" s="21"/>
      <c r="S75" s="21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20"/>
      <c r="AH75" s="10"/>
      <c r="AI75" s="10"/>
      <c r="AJ75" s="10"/>
      <c r="AK75" s="20"/>
      <c r="AL75" s="20"/>
      <c r="AM75" s="10"/>
      <c r="AN75" s="10"/>
      <c r="AO75" s="21"/>
      <c r="AP75" s="21"/>
      <c r="AQ75" s="30"/>
      <c r="AR75" s="21"/>
    </row>
    <row r="76" spans="1:44" ht="15.75" x14ac:dyDescent="0.25">
      <c r="R76" s="21"/>
      <c r="S76" s="21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20"/>
      <c r="AH76" s="10"/>
      <c r="AI76" s="10"/>
      <c r="AJ76" s="10"/>
      <c r="AK76" s="20"/>
      <c r="AL76" s="20"/>
      <c r="AM76" s="10"/>
      <c r="AN76" s="10"/>
      <c r="AO76" s="21"/>
      <c r="AP76" s="21"/>
      <c r="AQ76" s="30"/>
      <c r="AR76" s="21"/>
    </row>
    <row r="77" spans="1:44" ht="15.75" customHeight="1" x14ac:dyDescent="0.25">
      <c r="R77" s="21"/>
      <c r="S77" s="21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20"/>
      <c r="AH77" s="10"/>
      <c r="AI77" s="10"/>
      <c r="AJ77" s="10"/>
      <c r="AK77" s="20"/>
      <c r="AL77" s="20"/>
      <c r="AM77" s="10"/>
      <c r="AN77" s="10"/>
      <c r="AO77" s="21"/>
      <c r="AP77" s="21"/>
      <c r="AQ77" s="30"/>
      <c r="AR77" s="21"/>
    </row>
    <row r="78" spans="1:44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R78" s="21"/>
      <c r="S78" s="21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20"/>
      <c r="AH78" s="10"/>
      <c r="AI78" s="10"/>
      <c r="AJ78" s="10"/>
      <c r="AK78" s="20"/>
      <c r="AL78" s="20"/>
      <c r="AM78" s="10"/>
      <c r="AN78" s="10"/>
      <c r="AO78" s="21"/>
      <c r="AP78" s="21"/>
      <c r="AQ78" s="30"/>
      <c r="AR78" s="21"/>
    </row>
    <row r="79" spans="1:44" ht="15.75" customHeight="1" x14ac:dyDescent="0.25">
      <c r="A79" s="21"/>
      <c r="D79" s="20" t="s">
        <v>170</v>
      </c>
      <c r="E79" s="20"/>
      <c r="F79" s="20"/>
      <c r="G79" s="15" t="s">
        <v>58</v>
      </c>
      <c r="H79" s="21"/>
      <c r="J79" s="21">
        <v>11</v>
      </c>
      <c r="K79" s="21">
        <v>10</v>
      </c>
      <c r="L79" s="50">
        <f>+J79+K79</f>
        <v>21</v>
      </c>
      <c r="N79" s="21"/>
      <c r="R79" s="21"/>
      <c r="S79" s="21"/>
      <c r="T79" s="10"/>
      <c r="U79" s="10"/>
      <c r="V79" s="10"/>
      <c r="W79" s="10"/>
      <c r="X79" s="10"/>
      <c r="Y79" s="10"/>
      <c r="AJ79" s="10"/>
      <c r="AK79" s="20"/>
      <c r="AL79" s="20"/>
      <c r="AM79" s="10"/>
      <c r="AN79" s="10"/>
      <c r="AO79" s="21"/>
      <c r="AP79" s="21"/>
      <c r="AQ79" s="30"/>
      <c r="AR79" s="21"/>
    </row>
    <row r="80" spans="1:44" ht="15.75" customHeight="1" x14ac:dyDescent="0.25">
      <c r="A80" s="21"/>
      <c r="D80" s="20" t="s">
        <v>87</v>
      </c>
      <c r="E80" s="20"/>
      <c r="F80" s="20"/>
      <c r="G80" s="15" t="s">
        <v>15</v>
      </c>
      <c r="H80" s="21"/>
      <c r="J80" s="21">
        <v>13</v>
      </c>
      <c r="K80" s="21">
        <v>7</v>
      </c>
      <c r="L80" s="50">
        <f>+J80+K80</f>
        <v>20</v>
      </c>
      <c r="N80" s="21"/>
      <c r="R80" s="21"/>
      <c r="S80" s="21"/>
      <c r="T80" s="10"/>
      <c r="U80" s="10"/>
      <c r="V80" s="10"/>
      <c r="W80" s="10"/>
      <c r="X80" s="10"/>
      <c r="Y80" s="10"/>
      <c r="AJ80" s="10"/>
      <c r="AK80" s="20"/>
      <c r="AL80" s="20"/>
      <c r="AM80" s="10"/>
      <c r="AN80" s="10"/>
      <c r="AO80" s="21"/>
      <c r="AP80" s="21"/>
      <c r="AQ80" s="30"/>
      <c r="AR80" s="21"/>
    </row>
    <row r="81" spans="1:44" ht="15.75" customHeight="1" x14ac:dyDescent="0.25">
      <c r="A81" s="21"/>
      <c r="D81" s="20" t="s">
        <v>90</v>
      </c>
      <c r="E81" s="20"/>
      <c r="F81" s="20"/>
      <c r="G81" s="20" t="s">
        <v>56</v>
      </c>
      <c r="H81" s="21"/>
      <c r="J81" s="21">
        <v>10</v>
      </c>
      <c r="K81" s="21">
        <v>6</v>
      </c>
      <c r="L81" s="50">
        <f>+J81+K81</f>
        <v>16</v>
      </c>
      <c r="N81" s="21"/>
      <c r="R81" s="21"/>
      <c r="S81" s="21"/>
      <c r="T81" s="10"/>
      <c r="U81" s="10"/>
      <c r="V81" s="10"/>
      <c r="W81" s="10"/>
      <c r="X81" s="10"/>
      <c r="Y81" s="10"/>
      <c r="AJ81" s="10"/>
      <c r="AK81" s="20"/>
      <c r="AL81" s="20"/>
      <c r="AM81" s="10"/>
      <c r="AN81" s="10"/>
      <c r="AO81" s="21"/>
      <c r="AP81" s="21"/>
      <c r="AQ81" s="30"/>
      <c r="AR81" s="21"/>
    </row>
    <row r="82" spans="1:44" ht="15.75" customHeight="1" x14ac:dyDescent="0.25">
      <c r="A82" s="21"/>
      <c r="D82" s="20" t="s">
        <v>104</v>
      </c>
      <c r="E82" s="20"/>
      <c r="F82" s="20"/>
      <c r="G82" s="20" t="s">
        <v>60</v>
      </c>
      <c r="H82" s="21"/>
      <c r="J82" s="21">
        <v>8</v>
      </c>
      <c r="K82" s="21">
        <v>6</v>
      </c>
      <c r="L82" s="50">
        <f>+J82+K82</f>
        <v>14</v>
      </c>
      <c r="N82" s="21"/>
      <c r="R82" s="21"/>
      <c r="S82" s="21"/>
      <c r="T82" s="10"/>
      <c r="U82" s="10"/>
      <c r="V82" s="10"/>
      <c r="W82" s="10"/>
      <c r="X82" s="10"/>
      <c r="Y82" s="10"/>
      <c r="AJ82" s="10"/>
      <c r="AK82" s="20"/>
      <c r="AL82" s="20"/>
      <c r="AM82" s="10"/>
      <c r="AN82" s="10"/>
      <c r="AO82" s="21"/>
      <c r="AP82" s="21"/>
      <c r="AQ82" s="30"/>
      <c r="AR82" s="21"/>
    </row>
    <row r="83" spans="1:44" ht="15.75" customHeight="1" x14ac:dyDescent="0.25">
      <c r="A83" s="21"/>
      <c r="D83" s="20" t="s">
        <v>78</v>
      </c>
      <c r="E83" s="20"/>
      <c r="F83" s="20"/>
      <c r="G83" s="20" t="s">
        <v>134</v>
      </c>
      <c r="H83" s="21"/>
      <c r="J83" s="21">
        <v>7</v>
      </c>
      <c r="K83" s="21">
        <v>6</v>
      </c>
      <c r="L83" s="50">
        <f>+J83+K83</f>
        <v>13</v>
      </c>
      <c r="N83" s="21"/>
      <c r="R83" s="21"/>
      <c r="S83" s="21"/>
      <c r="T83" s="10"/>
      <c r="U83" s="10"/>
      <c r="V83" s="10"/>
      <c r="W83" s="10"/>
      <c r="X83" s="10"/>
      <c r="Y83" s="10"/>
      <c r="AJ83" s="10"/>
      <c r="AK83" s="20"/>
      <c r="AL83" s="20"/>
      <c r="AM83" s="10"/>
      <c r="AN83" s="10"/>
      <c r="AO83" s="21"/>
      <c r="AP83" s="21"/>
      <c r="AQ83" s="30"/>
      <c r="AR83" s="21"/>
    </row>
    <row r="84" spans="1:44" ht="15.75" customHeight="1" x14ac:dyDescent="0.25">
      <c r="A84" s="21"/>
      <c r="D84" s="20" t="s">
        <v>84</v>
      </c>
      <c r="E84" s="20"/>
      <c r="F84" s="20"/>
      <c r="G84" s="20" t="s">
        <v>60</v>
      </c>
      <c r="H84" s="21"/>
      <c r="J84" s="21">
        <v>6</v>
      </c>
      <c r="K84" s="21">
        <v>7</v>
      </c>
      <c r="L84" s="50">
        <f>+J84+K84</f>
        <v>13</v>
      </c>
      <c r="N84" s="21"/>
      <c r="R84" s="21"/>
      <c r="S84" s="21"/>
      <c r="T84" s="10"/>
      <c r="U84" s="10"/>
      <c r="V84" s="10"/>
      <c r="W84" s="10"/>
      <c r="X84" s="10"/>
      <c r="Y84" s="10"/>
      <c r="AJ84" s="10"/>
      <c r="AK84" s="20"/>
      <c r="AL84" s="20"/>
      <c r="AM84" s="10"/>
      <c r="AN84" s="10"/>
      <c r="AO84" s="21"/>
      <c r="AP84" s="21"/>
      <c r="AQ84" s="30"/>
      <c r="AR84" s="21"/>
    </row>
    <row r="85" spans="1:44" ht="15.75" customHeight="1" x14ac:dyDescent="0.25">
      <c r="A85" s="21"/>
      <c r="D85" s="20" t="s">
        <v>162</v>
      </c>
      <c r="E85" s="20"/>
      <c r="F85" s="20"/>
      <c r="G85" s="20" t="s">
        <v>59</v>
      </c>
      <c r="H85" s="21"/>
      <c r="J85" s="21">
        <v>3</v>
      </c>
      <c r="K85" s="21">
        <v>10</v>
      </c>
      <c r="L85" s="50">
        <f>+J85+K85</f>
        <v>13</v>
      </c>
      <c r="N85" s="21"/>
      <c r="R85" s="21"/>
      <c r="S85" s="21"/>
      <c r="T85" s="10"/>
      <c r="U85" s="10"/>
      <c r="V85" s="10"/>
      <c r="W85" s="10"/>
      <c r="X85" s="10"/>
      <c r="Y85" s="10"/>
      <c r="AJ85" s="10"/>
      <c r="AK85" s="20"/>
      <c r="AL85" s="20"/>
      <c r="AM85" s="10"/>
      <c r="AN85" s="10"/>
      <c r="AO85" s="21"/>
      <c r="AP85" s="21"/>
      <c r="AQ85" s="30"/>
      <c r="AR85" s="21"/>
    </row>
    <row r="86" spans="1:44" ht="15.75" customHeight="1" x14ac:dyDescent="0.25">
      <c r="A86" s="21"/>
      <c r="D86" s="20" t="s">
        <v>95</v>
      </c>
      <c r="E86" s="20"/>
      <c r="F86" s="20"/>
      <c r="G86" s="20" t="s">
        <v>134</v>
      </c>
      <c r="H86" s="21"/>
      <c r="J86" s="21">
        <v>10</v>
      </c>
      <c r="K86" s="21">
        <v>2</v>
      </c>
      <c r="L86" s="50">
        <f>+J86+K86</f>
        <v>12</v>
      </c>
      <c r="N86" s="21"/>
      <c r="R86" s="21"/>
      <c r="S86" s="21"/>
      <c r="T86" s="10"/>
      <c r="U86" s="10"/>
      <c r="V86" s="10"/>
      <c r="W86" s="10"/>
      <c r="X86" s="10"/>
      <c r="Y86" s="10"/>
      <c r="AJ86" s="10"/>
      <c r="AK86" s="20"/>
      <c r="AL86" s="20"/>
      <c r="AM86" s="10"/>
      <c r="AN86" s="10"/>
      <c r="AO86" s="21"/>
      <c r="AP86" s="21"/>
      <c r="AQ86" s="30"/>
      <c r="AR86" s="21"/>
    </row>
    <row r="87" spans="1:44" ht="15.75" customHeight="1" x14ac:dyDescent="0.25">
      <c r="A87" s="21"/>
      <c r="D87" s="20" t="s">
        <v>131</v>
      </c>
      <c r="E87" s="20"/>
      <c r="F87" s="20"/>
      <c r="G87" s="20" t="s">
        <v>57</v>
      </c>
      <c r="H87" s="21"/>
      <c r="J87" s="21">
        <v>6</v>
      </c>
      <c r="K87" s="21">
        <v>6</v>
      </c>
      <c r="L87" s="50">
        <f>+J87+K87</f>
        <v>12</v>
      </c>
      <c r="N87" s="21"/>
      <c r="R87" s="21"/>
      <c r="S87" s="21"/>
      <c r="T87" s="10"/>
      <c r="U87" s="10"/>
      <c r="V87" s="10"/>
      <c r="W87" s="10"/>
      <c r="X87" s="10"/>
      <c r="Y87" s="10"/>
      <c r="AJ87" s="10"/>
      <c r="AK87" s="20"/>
      <c r="AL87" s="20"/>
      <c r="AM87" s="10"/>
      <c r="AN87" s="10"/>
      <c r="AO87" s="21"/>
      <c r="AP87" s="21"/>
      <c r="AQ87" s="30"/>
      <c r="AR87" s="21"/>
    </row>
    <row r="88" spans="1:44" ht="15.75" customHeight="1" x14ac:dyDescent="0.25">
      <c r="A88" s="21"/>
      <c r="D88" s="20" t="s">
        <v>168</v>
      </c>
      <c r="E88" s="20"/>
      <c r="F88" s="20"/>
      <c r="G88" s="15" t="s">
        <v>15</v>
      </c>
      <c r="H88" s="21"/>
      <c r="J88" s="21">
        <v>5</v>
      </c>
      <c r="K88" s="21">
        <v>7</v>
      </c>
      <c r="L88" s="50">
        <f>+J88+K88</f>
        <v>12</v>
      </c>
      <c r="N88" s="21"/>
      <c r="R88" s="21"/>
      <c r="S88" s="21"/>
      <c r="T88" s="10"/>
      <c r="U88" s="10"/>
      <c r="V88" s="10"/>
      <c r="W88" s="10"/>
      <c r="X88" s="10"/>
      <c r="Y88" s="10"/>
      <c r="AJ88" s="10"/>
      <c r="AK88" s="20"/>
      <c r="AL88" s="20"/>
      <c r="AM88" s="10"/>
      <c r="AN88" s="10"/>
      <c r="AO88" s="21"/>
      <c r="AP88" s="21"/>
      <c r="AQ88" s="30"/>
      <c r="AR88" s="21"/>
    </row>
    <row r="89" spans="1:44" ht="15.75" customHeight="1" x14ac:dyDescent="0.25">
      <c r="A89" s="21"/>
      <c r="D89" s="20" t="s">
        <v>88</v>
      </c>
      <c r="E89" s="20"/>
      <c r="F89" s="20"/>
      <c r="G89" s="15" t="s">
        <v>58</v>
      </c>
      <c r="H89" s="35"/>
      <c r="J89" s="21">
        <v>5</v>
      </c>
      <c r="K89" s="21">
        <v>6</v>
      </c>
      <c r="L89" s="50">
        <f>+J89+K89</f>
        <v>11</v>
      </c>
      <c r="N89" s="21"/>
      <c r="R89" s="21"/>
      <c r="S89" s="21"/>
      <c r="T89" s="10"/>
      <c r="U89" s="10"/>
      <c r="V89" s="10"/>
      <c r="W89" s="10"/>
      <c r="X89" s="10"/>
      <c r="Y89" s="10"/>
      <c r="AJ89" s="10"/>
      <c r="AK89" s="20"/>
      <c r="AL89" s="20"/>
      <c r="AM89" s="10"/>
      <c r="AN89" s="10"/>
      <c r="AO89" s="21"/>
      <c r="AP89" s="21"/>
      <c r="AQ89" s="30"/>
      <c r="AR89" s="21"/>
    </row>
    <row r="90" spans="1:44" ht="15.75" customHeight="1" x14ac:dyDescent="0.25">
      <c r="A90" s="21"/>
      <c r="D90" s="20" t="s">
        <v>92</v>
      </c>
      <c r="E90" s="20"/>
      <c r="F90" s="20"/>
      <c r="G90" s="20" t="s">
        <v>56</v>
      </c>
      <c r="H90" s="21"/>
      <c r="J90" s="21">
        <v>3</v>
      </c>
      <c r="K90" s="21">
        <v>8</v>
      </c>
      <c r="L90" s="50">
        <f>+J90+K90</f>
        <v>11</v>
      </c>
      <c r="N90" s="21"/>
      <c r="R90" s="21"/>
      <c r="S90" s="21"/>
      <c r="T90" s="10"/>
      <c r="U90" s="10"/>
      <c r="V90" s="10"/>
      <c r="W90" s="10"/>
      <c r="X90" s="10"/>
      <c r="Y90" s="10"/>
      <c r="AJ90" s="10"/>
      <c r="AK90" s="20"/>
      <c r="AL90" s="20"/>
      <c r="AM90" s="10"/>
      <c r="AN90" s="10"/>
      <c r="AO90" s="21"/>
      <c r="AP90" s="21"/>
      <c r="AQ90" s="30"/>
      <c r="AR90" s="21"/>
    </row>
    <row r="91" spans="1:44" ht="15.75" customHeight="1" x14ac:dyDescent="0.25">
      <c r="A91" s="21"/>
      <c r="D91" s="20" t="s">
        <v>81</v>
      </c>
      <c r="E91" s="20"/>
      <c r="F91" s="20"/>
      <c r="G91" s="20" t="s">
        <v>61</v>
      </c>
      <c r="H91" s="21"/>
      <c r="J91" s="21">
        <v>5</v>
      </c>
      <c r="K91" s="21">
        <v>5</v>
      </c>
      <c r="L91" s="50">
        <f>+J91+K91</f>
        <v>10</v>
      </c>
      <c r="N91" s="21"/>
      <c r="R91" s="21"/>
      <c r="S91" s="21"/>
      <c r="T91" s="10"/>
      <c r="U91" s="10"/>
      <c r="V91" s="10"/>
      <c r="W91" s="10"/>
      <c r="X91" s="10"/>
      <c r="Y91" s="10"/>
      <c r="AJ91" s="10"/>
      <c r="AK91" s="20"/>
      <c r="AL91" s="20"/>
      <c r="AM91" s="10"/>
      <c r="AN91" s="10"/>
      <c r="AO91" s="21"/>
      <c r="AP91" s="21"/>
      <c r="AQ91" s="30"/>
      <c r="AR91" s="21"/>
    </row>
    <row r="92" spans="1:44" ht="15.75" customHeight="1" x14ac:dyDescent="0.25">
      <c r="A92" s="21"/>
      <c r="D92" s="20" t="s">
        <v>163</v>
      </c>
      <c r="E92" s="20"/>
      <c r="F92" s="20"/>
      <c r="G92" s="20" t="s">
        <v>59</v>
      </c>
      <c r="H92" s="21"/>
      <c r="J92" s="21">
        <v>5</v>
      </c>
      <c r="K92" s="21">
        <v>5</v>
      </c>
      <c r="L92" s="50">
        <f>+J92+K92</f>
        <v>10</v>
      </c>
      <c r="N92" s="21"/>
      <c r="R92" s="21"/>
      <c r="S92" s="21"/>
      <c r="T92" s="10"/>
      <c r="U92" s="10"/>
      <c r="V92" s="10"/>
      <c r="W92" s="10"/>
      <c r="X92" s="10"/>
      <c r="Y92" s="10"/>
      <c r="AJ92" s="10"/>
      <c r="AK92" s="20"/>
      <c r="AL92" s="20"/>
      <c r="AM92" s="10"/>
      <c r="AN92" s="10"/>
      <c r="AO92" s="21"/>
      <c r="AP92" s="21"/>
      <c r="AQ92" s="30"/>
      <c r="AR92" s="21"/>
    </row>
    <row r="93" spans="1:44" ht="15.75" customHeight="1" x14ac:dyDescent="0.25">
      <c r="A93" s="21"/>
      <c r="D93" s="20" t="s">
        <v>171</v>
      </c>
      <c r="E93" s="20"/>
      <c r="F93" s="20"/>
      <c r="G93" s="15" t="s">
        <v>58</v>
      </c>
      <c r="H93" s="21"/>
      <c r="J93" s="21">
        <v>6</v>
      </c>
      <c r="K93" s="21">
        <v>3</v>
      </c>
      <c r="L93" s="50">
        <f>+J93+K93</f>
        <v>9</v>
      </c>
      <c r="N93" s="21"/>
      <c r="R93" s="21"/>
      <c r="S93" s="21"/>
      <c r="T93" s="10"/>
      <c r="U93" s="10"/>
      <c r="V93" s="10"/>
      <c r="W93" s="10"/>
      <c r="X93" s="10"/>
      <c r="Y93" s="10"/>
      <c r="AJ93" s="10"/>
      <c r="AK93" s="20"/>
      <c r="AL93" s="20"/>
      <c r="AM93" s="10"/>
      <c r="AN93" s="10"/>
      <c r="AO93" s="21"/>
      <c r="AP93" s="21"/>
      <c r="AQ93" s="30"/>
      <c r="AR93" s="21"/>
    </row>
    <row r="94" spans="1:44" ht="15.75" x14ac:dyDescent="0.25">
      <c r="D94" s="20" t="s">
        <v>93</v>
      </c>
      <c r="E94" s="20"/>
      <c r="F94" s="20"/>
      <c r="G94" s="15" t="s">
        <v>15</v>
      </c>
      <c r="H94" s="21"/>
      <c r="J94" s="21">
        <v>5</v>
      </c>
      <c r="K94" s="21">
        <v>4</v>
      </c>
      <c r="L94" s="50">
        <f>+J94+K94</f>
        <v>9</v>
      </c>
      <c r="N94" s="21"/>
      <c r="R94" s="21"/>
      <c r="S94" s="21"/>
      <c r="T94" s="10"/>
      <c r="U94" s="10"/>
      <c r="V94" s="10"/>
      <c r="W94" s="10"/>
      <c r="X94" s="10"/>
      <c r="Y94" s="10"/>
      <c r="AJ94" s="10"/>
      <c r="AK94" s="20"/>
      <c r="AL94" s="20"/>
      <c r="AM94" s="10"/>
      <c r="AN94" s="10"/>
      <c r="AO94" s="21"/>
      <c r="AP94" s="21"/>
      <c r="AQ94" s="30"/>
      <c r="AR94" s="21"/>
    </row>
    <row r="95" spans="1:44" ht="15.75" x14ac:dyDescent="0.25">
      <c r="D95" s="20" t="s">
        <v>85</v>
      </c>
      <c r="E95" s="20"/>
      <c r="F95" s="20"/>
      <c r="G95" s="15" t="s">
        <v>15</v>
      </c>
      <c r="H95" s="21"/>
      <c r="J95" s="21">
        <v>5</v>
      </c>
      <c r="K95" s="21">
        <v>4</v>
      </c>
      <c r="L95" s="50">
        <f>+J95+K95</f>
        <v>9</v>
      </c>
      <c r="N95" s="21"/>
      <c r="R95" s="21"/>
      <c r="S95" s="21"/>
      <c r="T95" s="10"/>
      <c r="U95" s="10"/>
      <c r="V95" s="10"/>
      <c r="W95" s="10"/>
      <c r="X95" s="10"/>
      <c r="Y95" s="10"/>
      <c r="AJ95" s="10"/>
      <c r="AK95" s="20"/>
      <c r="AL95" s="20"/>
      <c r="AM95" s="10"/>
      <c r="AN95" s="10"/>
      <c r="AO95" s="21"/>
      <c r="AP95" s="21"/>
      <c r="AQ95" s="30"/>
      <c r="AR95" s="21"/>
    </row>
    <row r="96" spans="1:44" ht="15.75" x14ac:dyDescent="0.25">
      <c r="D96" s="20" t="s">
        <v>47</v>
      </c>
      <c r="E96" s="20"/>
      <c r="F96" s="20"/>
      <c r="G96" s="20" t="s">
        <v>60</v>
      </c>
      <c r="H96" s="21"/>
      <c r="J96" s="21">
        <v>5</v>
      </c>
      <c r="K96" s="21">
        <v>4</v>
      </c>
      <c r="L96" s="50">
        <f>+J96+K96</f>
        <v>9</v>
      </c>
      <c r="N96" s="21"/>
      <c r="R96" s="21"/>
      <c r="S96" s="21"/>
      <c r="T96" s="10"/>
      <c r="U96" s="10"/>
      <c r="V96" s="10"/>
      <c r="W96" s="10"/>
      <c r="X96" s="10"/>
      <c r="Y96" s="10"/>
      <c r="AJ96" s="10"/>
      <c r="AK96" s="20"/>
      <c r="AL96" s="20"/>
      <c r="AM96" s="10"/>
      <c r="AN96" s="10"/>
      <c r="AO96" s="21"/>
      <c r="AP96" s="21"/>
      <c r="AQ96" s="30"/>
      <c r="AR96" s="21"/>
    </row>
    <row r="97" spans="4:44" ht="15.75" x14ac:dyDescent="0.25">
      <c r="D97" s="20" t="s">
        <v>80</v>
      </c>
      <c r="E97" s="20"/>
      <c r="F97" s="20"/>
      <c r="G97" s="20" t="s">
        <v>61</v>
      </c>
      <c r="H97" s="21"/>
      <c r="J97" s="21">
        <v>4</v>
      </c>
      <c r="K97" s="21">
        <v>5</v>
      </c>
      <c r="L97" s="50">
        <f>+J97+K97</f>
        <v>9</v>
      </c>
      <c r="N97" s="21"/>
      <c r="R97" s="21"/>
      <c r="S97" s="21"/>
      <c r="T97" s="10"/>
      <c r="U97" s="10"/>
      <c r="V97" s="10"/>
      <c r="W97" s="10"/>
      <c r="X97" s="10"/>
      <c r="Y97" s="10"/>
      <c r="AJ97" s="10"/>
      <c r="AK97" s="20"/>
      <c r="AL97" s="20"/>
      <c r="AM97" s="10"/>
      <c r="AN97" s="10"/>
      <c r="AO97" s="21"/>
      <c r="AP97" s="21"/>
      <c r="AQ97" s="30"/>
      <c r="AR97" s="21"/>
    </row>
    <row r="98" spans="4:44" ht="15.75" x14ac:dyDescent="0.25">
      <c r="D98" s="20" t="s">
        <v>142</v>
      </c>
      <c r="E98" s="20"/>
      <c r="F98" s="20"/>
      <c r="G98" s="20" t="s">
        <v>134</v>
      </c>
      <c r="H98" s="21"/>
      <c r="J98" s="21">
        <v>3</v>
      </c>
      <c r="K98" s="21">
        <v>6</v>
      </c>
      <c r="L98" s="50">
        <f>+J98+K98</f>
        <v>9</v>
      </c>
      <c r="N98" s="21"/>
      <c r="R98" s="21"/>
      <c r="S98" s="21"/>
      <c r="T98" s="10"/>
      <c r="U98" s="10"/>
      <c r="V98" s="10"/>
      <c r="W98" s="10"/>
      <c r="X98" s="10"/>
      <c r="Y98" s="10"/>
      <c r="AJ98" s="10"/>
      <c r="AK98" s="20"/>
      <c r="AL98" s="20"/>
      <c r="AM98" s="10"/>
      <c r="AN98" s="10"/>
      <c r="AO98" s="21"/>
      <c r="AP98" s="21"/>
      <c r="AQ98" s="30"/>
      <c r="AR98" s="21"/>
    </row>
    <row r="99" spans="4:44" ht="15.75" x14ac:dyDescent="0.25">
      <c r="D99" s="20" t="s">
        <v>113</v>
      </c>
      <c r="E99" s="20"/>
      <c r="F99" s="20"/>
      <c r="G99" s="20" t="s">
        <v>59</v>
      </c>
      <c r="H99" s="21"/>
      <c r="J99" s="21">
        <v>3</v>
      </c>
      <c r="K99" s="21">
        <v>6</v>
      </c>
      <c r="L99" s="50">
        <f>+J99+K99</f>
        <v>9</v>
      </c>
      <c r="N99" s="21"/>
      <c r="R99" s="21"/>
      <c r="S99" s="21"/>
      <c r="T99" s="10"/>
      <c r="U99" s="10"/>
      <c r="V99" s="10"/>
      <c r="W99" s="10"/>
      <c r="X99" s="10"/>
      <c r="Y99" s="10"/>
      <c r="AJ99" s="10"/>
      <c r="AK99" s="20"/>
      <c r="AL99" s="20"/>
      <c r="AM99" s="10"/>
      <c r="AN99" s="10"/>
      <c r="AO99" s="21"/>
      <c r="AP99" s="21"/>
      <c r="AQ99" s="30"/>
      <c r="AR99" s="21"/>
    </row>
    <row r="100" spans="4:44" ht="15.75" x14ac:dyDescent="0.25">
      <c r="D100" s="20" t="s">
        <v>147</v>
      </c>
      <c r="E100" s="20"/>
      <c r="F100" s="20"/>
      <c r="G100" s="15" t="s">
        <v>58</v>
      </c>
      <c r="H100" s="21"/>
      <c r="J100" s="21">
        <v>2</v>
      </c>
      <c r="K100" s="21">
        <v>7</v>
      </c>
      <c r="L100" s="50">
        <f>+J100+K100</f>
        <v>9</v>
      </c>
      <c r="N100" s="21"/>
      <c r="Z100" s="20"/>
      <c r="AA100" s="20"/>
      <c r="AB100" s="20"/>
      <c r="AC100" s="25"/>
      <c r="AD100" s="21"/>
      <c r="AE100" s="20"/>
      <c r="AF100" s="21"/>
      <c r="AG100" s="21"/>
      <c r="AH100" s="21"/>
      <c r="AI100" s="21"/>
    </row>
    <row r="101" spans="4:44" ht="15.75" x14ac:dyDescent="0.25">
      <c r="D101" s="20" t="s">
        <v>86</v>
      </c>
      <c r="E101" s="20"/>
      <c r="F101" s="20"/>
      <c r="G101" s="20" t="s">
        <v>57</v>
      </c>
      <c r="H101" s="21"/>
      <c r="J101" s="21">
        <v>2</v>
      </c>
      <c r="K101" s="21">
        <v>7</v>
      </c>
      <c r="L101" s="50">
        <f>+J101+K101</f>
        <v>9</v>
      </c>
      <c r="N101" s="21"/>
      <c r="Z101" s="20"/>
      <c r="AA101" s="20"/>
      <c r="AB101" s="20"/>
      <c r="AC101" s="25"/>
      <c r="AD101" s="21"/>
      <c r="AE101" s="20"/>
      <c r="AF101" s="21"/>
      <c r="AG101" s="21"/>
      <c r="AH101" s="21"/>
      <c r="AI101" s="21"/>
    </row>
    <row r="102" spans="4:44" ht="15.75" x14ac:dyDescent="0.25">
      <c r="D102" s="20" t="s">
        <v>124</v>
      </c>
      <c r="E102" s="20"/>
      <c r="F102" s="20"/>
      <c r="G102" s="15" t="s">
        <v>58</v>
      </c>
      <c r="H102" s="21"/>
      <c r="J102" s="21">
        <v>6</v>
      </c>
      <c r="K102" s="21">
        <v>2</v>
      </c>
      <c r="L102" s="50">
        <f>+J102+K102</f>
        <v>8</v>
      </c>
      <c r="N102" s="21"/>
      <c r="AF102" s="10"/>
    </row>
    <row r="103" spans="4:44" ht="15.75" x14ac:dyDescent="0.25">
      <c r="D103" s="20" t="s">
        <v>132</v>
      </c>
      <c r="E103" s="20"/>
      <c r="F103" s="20"/>
      <c r="G103" s="20" t="s">
        <v>134</v>
      </c>
      <c r="H103" s="21"/>
      <c r="J103" s="21">
        <v>1</v>
      </c>
      <c r="K103" s="21">
        <v>7</v>
      </c>
      <c r="L103" s="50">
        <f>+J103+K103</f>
        <v>8</v>
      </c>
      <c r="N103" s="21"/>
      <c r="AF103" s="10"/>
    </row>
    <row r="104" spans="4:44" ht="15.75" x14ac:dyDescent="0.25">
      <c r="D104" s="20" t="s">
        <v>83</v>
      </c>
      <c r="E104" s="20"/>
      <c r="F104" s="20"/>
      <c r="G104" s="20" t="s">
        <v>57</v>
      </c>
      <c r="H104" s="21"/>
      <c r="J104" s="21">
        <v>5</v>
      </c>
      <c r="K104" s="21">
        <v>2</v>
      </c>
      <c r="L104" s="50">
        <f>+J104+K104</f>
        <v>7</v>
      </c>
      <c r="N104" s="21"/>
    </row>
    <row r="105" spans="4:44" ht="15.75" x14ac:dyDescent="0.25">
      <c r="D105" s="20" t="s">
        <v>150</v>
      </c>
      <c r="E105" s="20"/>
      <c r="F105" s="20"/>
      <c r="G105" s="20" t="s">
        <v>57</v>
      </c>
      <c r="H105" s="21"/>
      <c r="J105" s="21">
        <v>4</v>
      </c>
      <c r="K105" s="21">
        <v>3</v>
      </c>
      <c r="L105" s="50">
        <f>+J105+K105</f>
        <v>7</v>
      </c>
      <c r="N105" s="21"/>
    </row>
    <row r="106" spans="4:44" ht="15.75" x14ac:dyDescent="0.25">
      <c r="D106" s="20" t="s">
        <v>125</v>
      </c>
      <c r="E106" s="20"/>
      <c r="F106" s="20"/>
      <c r="G106" s="20" t="s">
        <v>134</v>
      </c>
      <c r="H106" s="21"/>
      <c r="J106" s="21">
        <v>3</v>
      </c>
      <c r="K106" s="21">
        <v>4</v>
      </c>
      <c r="L106" s="50">
        <f>+J106+K106</f>
        <v>7</v>
      </c>
      <c r="N106" s="21"/>
    </row>
    <row r="107" spans="4:44" ht="15.75" x14ac:dyDescent="0.25">
      <c r="D107" s="20" t="s">
        <v>115</v>
      </c>
      <c r="E107" s="20"/>
      <c r="F107" s="20"/>
      <c r="G107" s="20" t="s">
        <v>59</v>
      </c>
      <c r="H107" s="21"/>
      <c r="J107" s="21">
        <v>2</v>
      </c>
      <c r="K107" s="21">
        <v>5</v>
      </c>
      <c r="L107" s="50">
        <f>+J107+K107</f>
        <v>7</v>
      </c>
    </row>
    <row r="108" spans="4:44" ht="15.75" x14ac:dyDescent="0.25">
      <c r="D108" s="20" t="s">
        <v>121</v>
      </c>
      <c r="E108" s="20"/>
      <c r="F108" s="20"/>
      <c r="G108" s="20" t="s">
        <v>134</v>
      </c>
      <c r="H108" s="21"/>
      <c r="J108" s="21">
        <v>1</v>
      </c>
      <c r="K108" s="21">
        <v>6</v>
      </c>
      <c r="L108" s="50">
        <f>+J108+K108</f>
        <v>7</v>
      </c>
    </row>
    <row r="109" spans="4:44" ht="15.75" x14ac:dyDescent="0.25">
      <c r="D109" s="20" t="s">
        <v>110</v>
      </c>
      <c r="E109" s="20"/>
      <c r="F109" s="20"/>
      <c r="G109" s="15" t="s">
        <v>58</v>
      </c>
      <c r="H109" s="21"/>
      <c r="J109" s="21">
        <v>0</v>
      </c>
      <c r="K109" s="21">
        <v>7</v>
      </c>
      <c r="L109" s="50">
        <f>+J109+K109</f>
        <v>7</v>
      </c>
    </row>
    <row r="110" spans="4:44" ht="15.75" x14ac:dyDescent="0.25">
      <c r="D110" s="20" t="s">
        <v>139</v>
      </c>
      <c r="E110" s="20"/>
      <c r="F110" s="20"/>
      <c r="G110" s="20" t="s">
        <v>56</v>
      </c>
      <c r="H110" s="21"/>
      <c r="J110" s="21">
        <v>3</v>
      </c>
      <c r="K110" s="21">
        <v>3</v>
      </c>
      <c r="L110" s="50">
        <f>+J110+K110</f>
        <v>6</v>
      </c>
    </row>
    <row r="111" spans="4:44" ht="15.75" x14ac:dyDescent="0.25">
      <c r="D111" s="20" t="s">
        <v>98</v>
      </c>
      <c r="E111" s="20"/>
      <c r="F111" s="20"/>
      <c r="G111" s="20" t="s">
        <v>57</v>
      </c>
      <c r="H111" s="21"/>
      <c r="J111" s="21">
        <v>2</v>
      </c>
      <c r="K111" s="21">
        <v>4</v>
      </c>
      <c r="L111" s="50">
        <f>+J111+K111</f>
        <v>6</v>
      </c>
      <c r="N111" s="21"/>
    </row>
    <row r="112" spans="4:44" ht="15.75" x14ac:dyDescent="0.25">
      <c r="L112" s="21"/>
      <c r="M112" s="21"/>
      <c r="N112" s="21"/>
    </row>
    <row r="113" spans="5:14" ht="15.75" x14ac:dyDescent="0.25">
      <c r="L113" s="21"/>
      <c r="M113" s="21"/>
      <c r="N113" s="21"/>
    </row>
    <row r="114" spans="5:14" ht="18.75" thickBot="1" x14ac:dyDescent="0.3">
      <c r="E114" s="1" t="s">
        <v>133</v>
      </c>
      <c r="F114" s="1"/>
      <c r="G114" s="1"/>
      <c r="H114" s="3" t="s">
        <v>1</v>
      </c>
      <c r="I114" s="3"/>
      <c r="J114" s="3"/>
      <c r="K114" s="49" t="s">
        <v>2</v>
      </c>
      <c r="L114" s="21"/>
      <c r="M114" s="21"/>
      <c r="N114" s="21"/>
    </row>
    <row r="115" spans="5:14" ht="15.75" x14ac:dyDescent="0.25">
      <c r="E115" s="20" t="s">
        <v>141</v>
      </c>
      <c r="F115" s="20"/>
      <c r="G115" s="20"/>
      <c r="H115" s="20" t="s">
        <v>56</v>
      </c>
      <c r="I115" s="21"/>
      <c r="K115" s="50">
        <v>6</v>
      </c>
      <c r="L115" s="21"/>
      <c r="M115" s="21"/>
      <c r="N115" s="21"/>
    </row>
    <row r="116" spans="5:14" ht="15.75" x14ac:dyDescent="0.25">
      <c r="E116" s="20" t="s">
        <v>84</v>
      </c>
      <c r="F116" s="20"/>
      <c r="G116" s="20"/>
      <c r="H116" s="20" t="s">
        <v>60</v>
      </c>
      <c r="I116" s="21"/>
      <c r="K116" s="50">
        <v>4</v>
      </c>
      <c r="L116" s="21"/>
      <c r="M116" s="21"/>
      <c r="N116" s="21"/>
    </row>
    <row r="117" spans="5:14" ht="15.75" x14ac:dyDescent="0.25">
      <c r="E117" s="20" t="s">
        <v>86</v>
      </c>
      <c r="F117" s="20"/>
      <c r="G117" s="20"/>
      <c r="H117" s="20" t="s">
        <v>57</v>
      </c>
      <c r="I117" s="21"/>
      <c r="K117" s="50">
        <v>4</v>
      </c>
      <c r="L117" s="21"/>
      <c r="M117" s="21"/>
      <c r="N117" s="21"/>
    </row>
    <row r="118" spans="5:14" ht="15.75" x14ac:dyDescent="0.25">
      <c r="E118" s="20" t="s">
        <v>132</v>
      </c>
      <c r="F118" s="20"/>
      <c r="G118" s="20"/>
      <c r="H118" s="20" t="s">
        <v>134</v>
      </c>
      <c r="I118" s="21"/>
      <c r="K118" s="50">
        <v>4</v>
      </c>
    </row>
    <row r="119" spans="5:14" ht="15.75" x14ac:dyDescent="0.25">
      <c r="E119" s="20" t="s">
        <v>139</v>
      </c>
      <c r="F119" s="20"/>
      <c r="G119" s="20"/>
      <c r="H119" s="20" t="s">
        <v>56</v>
      </c>
      <c r="I119" s="21"/>
      <c r="K119" s="50">
        <v>4</v>
      </c>
    </row>
    <row r="120" spans="5:14" ht="15.75" x14ac:dyDescent="0.25">
      <c r="E120" s="20" t="s">
        <v>102</v>
      </c>
      <c r="F120" s="20"/>
      <c r="G120" s="20"/>
      <c r="H120" s="20" t="s">
        <v>60</v>
      </c>
      <c r="I120" s="21"/>
      <c r="K120" s="50">
        <v>4</v>
      </c>
    </row>
    <row r="121" spans="5:14" ht="15.75" x14ac:dyDescent="0.25">
      <c r="E121" s="20" t="s">
        <v>118</v>
      </c>
      <c r="F121" s="20"/>
      <c r="G121" s="20"/>
      <c r="H121" s="15" t="s">
        <v>15</v>
      </c>
      <c r="I121" s="21"/>
      <c r="K121" s="50">
        <v>4</v>
      </c>
    </row>
  </sheetData>
  <mergeCells count="18">
    <mergeCell ref="AH11:AI11"/>
    <mergeCell ref="E14:F14"/>
    <mergeCell ref="B72:Q72"/>
    <mergeCell ref="G73:M73"/>
    <mergeCell ref="G74:M74"/>
    <mergeCell ref="G32:Q32"/>
    <mergeCell ref="AH5:AI5"/>
    <mergeCell ref="AH6:AI6"/>
    <mergeCell ref="AH7:AI7"/>
    <mergeCell ref="AH8:AI8"/>
    <mergeCell ref="AH9:AI9"/>
    <mergeCell ref="AH10:AI10"/>
    <mergeCell ref="B1:Q1"/>
    <mergeCell ref="T1:AR1"/>
    <mergeCell ref="G2:M2"/>
    <mergeCell ref="AH2:AI2"/>
    <mergeCell ref="AH3:AI3"/>
    <mergeCell ref="AH4:AI4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981D-0171-401D-A3CC-0837F8E5537A}">
  <dimension ref="A1:AR117"/>
  <sheetViews>
    <sheetView topLeftCell="A9" zoomScale="70" zoomScaleNormal="70" zoomScaleSheetLayoutView="78" workbookViewId="0">
      <selection activeCell="B4" sqref="B4:P11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6" width="10.7109375" customWidth="1"/>
    <col min="17" max="17" width="8.7109375" customWidth="1"/>
    <col min="18" max="19" width="2.7109375" customWidth="1"/>
    <col min="20" max="20" width="5.85546875" customWidth="1"/>
    <col min="21" max="24" width="6" customWidth="1"/>
    <col min="25" max="25" width="4.7109375" customWidth="1"/>
    <col min="26" max="26" width="10.7109375" customWidth="1"/>
    <col min="27" max="31" width="5.85546875" customWidth="1"/>
    <col min="32" max="32" width="5.28515625" customWidth="1"/>
    <col min="33" max="33" width="5.85546875" customWidth="1"/>
    <col min="34" max="37" width="6" customWidth="1"/>
    <col min="38" max="38" width="4.7109375" customWidth="1"/>
    <col min="39" max="39" width="10.7109375" customWidth="1"/>
    <col min="40" max="44" width="5.85546875" customWidth="1"/>
  </cols>
  <sheetData>
    <row r="1" spans="1:44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T1" s="65" t="s">
        <v>55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44" ht="18.600000000000001" customHeight="1" thickBot="1" x14ac:dyDescent="0.35">
      <c r="A2" s="21"/>
      <c r="B2" s="24" t="s">
        <v>42</v>
      </c>
      <c r="C2" s="24">
        <v>28</v>
      </c>
      <c r="D2" s="23"/>
      <c r="E2" s="23"/>
      <c r="F2" s="23"/>
      <c r="G2" s="65" t="s">
        <v>643</v>
      </c>
      <c r="H2" s="65"/>
      <c r="I2" s="65"/>
      <c r="J2" s="65"/>
      <c r="K2" s="65"/>
      <c r="L2" s="65"/>
      <c r="M2" s="65"/>
      <c r="N2" s="23"/>
      <c r="O2" s="23"/>
      <c r="P2" s="23"/>
      <c r="Q2" s="23"/>
      <c r="R2" s="21"/>
      <c r="S2" s="21"/>
      <c r="V2" s="33" t="s">
        <v>53</v>
      </c>
      <c r="W2" s="9" t="s">
        <v>0</v>
      </c>
      <c r="X2" s="9"/>
      <c r="Y2" s="9"/>
      <c r="Z2" s="9"/>
      <c r="AA2" s="9" t="s">
        <v>1</v>
      </c>
      <c r="AB2" s="9"/>
      <c r="AC2" s="9"/>
      <c r="AD2" s="33" t="s">
        <v>3</v>
      </c>
      <c r="AE2" s="33" t="s">
        <v>7</v>
      </c>
      <c r="AF2" s="33" t="s">
        <v>8</v>
      </c>
      <c r="AG2" s="33" t="s">
        <v>9</v>
      </c>
      <c r="AH2" s="66" t="s">
        <v>39</v>
      </c>
      <c r="AI2" s="66"/>
      <c r="AJ2" s="33" t="s">
        <v>4</v>
      </c>
      <c r="AK2" s="33" t="s">
        <v>6</v>
      </c>
      <c r="AL2" s="33" t="s">
        <v>5</v>
      </c>
      <c r="AM2" s="33" t="s">
        <v>40</v>
      </c>
      <c r="AN2" s="20"/>
      <c r="AO2" s="10"/>
      <c r="AP2" s="10"/>
      <c r="AQ2" s="21"/>
      <c r="AR2" s="21"/>
    </row>
    <row r="3" spans="1:44" ht="18.75" thickBot="1" x14ac:dyDescent="0.3">
      <c r="A3" s="21"/>
      <c r="B3" s="3" t="s">
        <v>644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57" t="s">
        <v>579</v>
      </c>
      <c r="O3" s="3" t="s">
        <v>13</v>
      </c>
      <c r="P3" s="3" t="s">
        <v>2</v>
      </c>
      <c r="Q3" s="4"/>
      <c r="R3" s="21"/>
      <c r="S3" s="21"/>
      <c r="V3" s="25">
        <v>8</v>
      </c>
      <c r="W3" s="20" t="s">
        <v>75</v>
      </c>
      <c r="Y3" s="20"/>
      <c r="Z3" s="20"/>
      <c r="AA3" s="20" t="s">
        <v>134</v>
      </c>
      <c r="AC3" s="21"/>
      <c r="AD3" s="21">
        <f t="shared" ref="AD3:AD11" si="0">+AE3+AF3+AG3</f>
        <v>7</v>
      </c>
      <c r="AE3" s="21">
        <v>4</v>
      </c>
      <c r="AF3" s="21">
        <v>2</v>
      </c>
      <c r="AG3" s="21">
        <v>1</v>
      </c>
      <c r="AH3" s="67">
        <f t="shared" ref="AH3:AH11" si="1">+(AE3*2+AG3)/(2*AD3)</f>
        <v>0.6428571428571429</v>
      </c>
      <c r="AI3" s="67"/>
      <c r="AJ3" s="14">
        <v>14</v>
      </c>
      <c r="AK3" s="14">
        <v>1</v>
      </c>
      <c r="AL3" s="14">
        <v>0</v>
      </c>
      <c r="AM3" s="51">
        <f t="shared" ref="AM3:AM12" si="2">+AJ3/AD3</f>
        <v>2</v>
      </c>
      <c r="AR3" s="21"/>
    </row>
    <row r="4" spans="1:44" ht="18" x14ac:dyDescent="0.25">
      <c r="A4" s="34"/>
      <c r="B4" s="4" t="s">
        <v>646</v>
      </c>
      <c r="C4" s="5" t="s">
        <v>60</v>
      </c>
      <c r="D4" s="10"/>
      <c r="E4" s="5"/>
      <c r="F4" s="10"/>
      <c r="G4" s="4">
        <v>5</v>
      </c>
      <c r="H4" s="4">
        <v>2</v>
      </c>
      <c r="I4" s="4">
        <v>0</v>
      </c>
      <c r="J4" s="4">
        <f t="shared" ref="J4:J11" si="3">2*G4+I4</f>
        <v>10</v>
      </c>
      <c r="K4" s="31">
        <f t="shared" ref="K4:K11" si="4">+J4/((G4+H4+I4)*2)</f>
        <v>0.7142857142857143</v>
      </c>
      <c r="L4" s="4">
        <f>+$AO$27</f>
        <v>24</v>
      </c>
      <c r="M4" s="4">
        <v>19</v>
      </c>
      <c r="N4" s="4">
        <f t="shared" ref="N4:N11" si="5">+L4-M4</f>
        <v>5</v>
      </c>
      <c r="O4" s="4">
        <f>+$AP$27</f>
        <v>34</v>
      </c>
      <c r="P4" s="4">
        <f>+$AR$27</f>
        <v>16</v>
      </c>
      <c r="Q4" s="4"/>
      <c r="R4" s="34"/>
      <c r="S4" s="21"/>
      <c r="V4" s="25">
        <v>7.5</v>
      </c>
      <c r="W4" s="20" t="s">
        <v>127</v>
      </c>
      <c r="Y4" s="20"/>
      <c r="Z4" s="20"/>
      <c r="AA4" s="20" t="s">
        <v>15</v>
      </c>
      <c r="AC4" s="21"/>
      <c r="AD4" s="21">
        <f t="shared" si="0"/>
        <v>7</v>
      </c>
      <c r="AE4" s="21">
        <v>3</v>
      </c>
      <c r="AF4" s="21">
        <v>1</v>
      </c>
      <c r="AG4" s="21">
        <v>3</v>
      </c>
      <c r="AH4" s="64">
        <f t="shared" si="1"/>
        <v>0.6428571428571429</v>
      </c>
      <c r="AI4" s="64"/>
      <c r="AJ4" s="21">
        <v>18</v>
      </c>
      <c r="AK4" s="21">
        <v>0</v>
      </c>
      <c r="AL4" s="21">
        <v>0</v>
      </c>
      <c r="AM4" s="26">
        <f t="shared" si="2"/>
        <v>2.5714285714285716</v>
      </c>
      <c r="AR4" s="21"/>
    </row>
    <row r="5" spans="1:44" ht="18" x14ac:dyDescent="0.25">
      <c r="A5" s="34"/>
      <c r="B5" s="4" t="s">
        <v>647</v>
      </c>
      <c r="C5" s="5" t="s">
        <v>134</v>
      </c>
      <c r="D5" s="10"/>
      <c r="E5" s="5"/>
      <c r="F5" s="10"/>
      <c r="G5" s="4">
        <v>4</v>
      </c>
      <c r="H5" s="4">
        <v>2</v>
      </c>
      <c r="I5" s="4">
        <v>1</v>
      </c>
      <c r="J5" s="4">
        <f t="shared" si="3"/>
        <v>9</v>
      </c>
      <c r="K5" s="31">
        <f t="shared" si="4"/>
        <v>0.6428571428571429</v>
      </c>
      <c r="L5" s="4">
        <f>+$AO$40</f>
        <v>26</v>
      </c>
      <c r="M5" s="4">
        <v>15</v>
      </c>
      <c r="N5" s="4">
        <f t="shared" si="5"/>
        <v>11</v>
      </c>
      <c r="O5" s="4">
        <f>+$AP$40</f>
        <v>35</v>
      </c>
      <c r="P5" s="4">
        <f>+$AR$40</f>
        <v>20</v>
      </c>
      <c r="Q5" s="4"/>
      <c r="R5" s="34"/>
      <c r="S5" s="21"/>
      <c r="V5" s="25">
        <v>8</v>
      </c>
      <c r="W5" s="20" t="s">
        <v>138</v>
      </c>
      <c r="Y5" s="20"/>
      <c r="Z5" s="20"/>
      <c r="AA5" s="20" t="s">
        <v>60</v>
      </c>
      <c r="AC5" s="21"/>
      <c r="AD5" s="21">
        <f t="shared" si="0"/>
        <v>7</v>
      </c>
      <c r="AE5" s="21">
        <v>5</v>
      </c>
      <c r="AF5" s="21">
        <v>2</v>
      </c>
      <c r="AG5" s="21">
        <v>0</v>
      </c>
      <c r="AH5" s="64">
        <f t="shared" si="1"/>
        <v>0.7142857142857143</v>
      </c>
      <c r="AI5" s="64"/>
      <c r="AJ5" s="21">
        <v>19</v>
      </c>
      <c r="AK5" s="21">
        <v>0</v>
      </c>
      <c r="AL5" s="21">
        <v>0</v>
      </c>
      <c r="AM5" s="26">
        <f t="shared" si="2"/>
        <v>2.7142857142857144</v>
      </c>
      <c r="AR5" s="21"/>
    </row>
    <row r="6" spans="1:44" ht="18" x14ac:dyDescent="0.25">
      <c r="A6" s="34"/>
      <c r="B6" s="4" t="s">
        <v>649</v>
      </c>
      <c r="C6" s="5" t="s">
        <v>56</v>
      </c>
      <c r="D6" s="10"/>
      <c r="E6" s="10"/>
      <c r="F6" s="10"/>
      <c r="G6" s="4">
        <v>4</v>
      </c>
      <c r="H6" s="4">
        <v>2</v>
      </c>
      <c r="I6" s="4">
        <v>1</v>
      </c>
      <c r="J6" s="4">
        <f t="shared" si="3"/>
        <v>9</v>
      </c>
      <c r="K6" s="31">
        <f t="shared" si="4"/>
        <v>0.6428571428571429</v>
      </c>
      <c r="L6" s="4">
        <f>+$AO$53</f>
        <v>29</v>
      </c>
      <c r="M6" s="4">
        <v>19</v>
      </c>
      <c r="N6" s="4">
        <f t="shared" si="5"/>
        <v>10</v>
      </c>
      <c r="O6" s="4">
        <f>+$AP$53</f>
        <v>36</v>
      </c>
      <c r="P6" s="4">
        <f>+$AR$53</f>
        <v>14</v>
      </c>
      <c r="Q6" s="4"/>
      <c r="R6" s="34"/>
      <c r="S6" s="21"/>
      <c r="V6" s="25">
        <v>8</v>
      </c>
      <c r="W6" s="20" t="s">
        <v>76</v>
      </c>
      <c r="Y6" s="20"/>
      <c r="Z6" s="20"/>
      <c r="AA6" s="20" t="s">
        <v>56</v>
      </c>
      <c r="AC6" s="21"/>
      <c r="AD6" s="21">
        <f>+AE6+AF6+AG6</f>
        <v>6</v>
      </c>
      <c r="AE6" s="21">
        <v>3</v>
      </c>
      <c r="AF6" s="21">
        <v>2</v>
      </c>
      <c r="AG6" s="21">
        <v>1</v>
      </c>
      <c r="AH6" s="64">
        <f>+(AE6*2+AG6)/(2*AD6)</f>
        <v>0.58333333333333337</v>
      </c>
      <c r="AI6" s="64"/>
      <c r="AJ6" s="21">
        <v>18</v>
      </c>
      <c r="AK6" s="21">
        <v>0</v>
      </c>
      <c r="AL6" s="21">
        <v>0</v>
      </c>
      <c r="AM6" s="26">
        <f>+AJ6/AD6</f>
        <v>3</v>
      </c>
      <c r="AR6" s="21"/>
    </row>
    <row r="7" spans="1:44" ht="18" x14ac:dyDescent="0.25">
      <c r="A7" s="34"/>
      <c r="B7" s="4" t="s">
        <v>652</v>
      </c>
      <c r="C7" s="5" t="s">
        <v>15</v>
      </c>
      <c r="D7" s="10"/>
      <c r="E7" s="10"/>
      <c r="F7" s="10"/>
      <c r="G7" s="4">
        <v>3</v>
      </c>
      <c r="H7" s="4">
        <v>1</v>
      </c>
      <c r="I7" s="4">
        <v>3</v>
      </c>
      <c r="J7" s="4">
        <f t="shared" si="3"/>
        <v>9</v>
      </c>
      <c r="K7" s="31">
        <f t="shared" si="4"/>
        <v>0.6428571428571429</v>
      </c>
      <c r="L7" s="4">
        <f>+$AB$40</f>
        <v>25</v>
      </c>
      <c r="M7" s="4">
        <v>18</v>
      </c>
      <c r="N7" s="4">
        <f t="shared" si="5"/>
        <v>7</v>
      </c>
      <c r="O7" s="4">
        <f>+$AC$40</f>
        <v>31</v>
      </c>
      <c r="P7" s="4">
        <f>+$AE$40</f>
        <v>18</v>
      </c>
      <c r="Q7" s="4"/>
      <c r="R7" s="34"/>
      <c r="S7" s="21"/>
      <c r="V7" s="25">
        <v>8</v>
      </c>
      <c r="W7" s="20" t="s">
        <v>77</v>
      </c>
      <c r="Y7" s="20"/>
      <c r="Z7" s="20"/>
      <c r="AA7" s="20" t="s">
        <v>59</v>
      </c>
      <c r="AC7" s="21"/>
      <c r="AD7" s="21">
        <f>+AE7+AF7+AG7</f>
        <v>5</v>
      </c>
      <c r="AE7" s="21">
        <v>0</v>
      </c>
      <c r="AF7" s="21">
        <v>2</v>
      </c>
      <c r="AG7" s="21">
        <v>3</v>
      </c>
      <c r="AH7" s="64">
        <f>+(AE7*2+AG7)/(2*AD7)</f>
        <v>0.3</v>
      </c>
      <c r="AI7" s="64"/>
      <c r="AJ7" s="21">
        <v>18</v>
      </c>
      <c r="AK7" s="21">
        <v>1</v>
      </c>
      <c r="AL7" s="21">
        <v>0</v>
      </c>
      <c r="AM7" s="26">
        <f>+AJ7/AD7</f>
        <v>3.6</v>
      </c>
      <c r="AR7" s="21"/>
    </row>
    <row r="8" spans="1:44" ht="18" x14ac:dyDescent="0.25">
      <c r="A8" s="34"/>
      <c r="B8" s="4" t="s">
        <v>650</v>
      </c>
      <c r="C8" s="5" t="s">
        <v>59</v>
      </c>
      <c r="D8" s="10"/>
      <c r="E8" s="5"/>
      <c r="F8" s="10"/>
      <c r="G8" s="4">
        <v>2</v>
      </c>
      <c r="H8" s="4">
        <v>2</v>
      </c>
      <c r="I8" s="4">
        <v>3</v>
      </c>
      <c r="J8" s="4">
        <f t="shared" si="3"/>
        <v>7</v>
      </c>
      <c r="K8" s="31">
        <f t="shared" si="4"/>
        <v>0.5</v>
      </c>
      <c r="L8" s="4">
        <f>+$AO$66</f>
        <v>24</v>
      </c>
      <c r="M8" s="4">
        <v>24</v>
      </c>
      <c r="N8" s="4">
        <f t="shared" si="5"/>
        <v>0</v>
      </c>
      <c r="O8" s="4">
        <f>+$AP$66</f>
        <v>32</v>
      </c>
      <c r="P8" s="4">
        <f>+$AR$66</f>
        <v>10</v>
      </c>
      <c r="Q8" s="4"/>
      <c r="R8" s="34"/>
      <c r="S8" s="21"/>
      <c r="V8" s="25">
        <v>7.5</v>
      </c>
      <c r="W8" s="20" t="s">
        <v>74</v>
      </c>
      <c r="Y8" s="20"/>
      <c r="Z8" s="20"/>
      <c r="AA8" s="20" t="s">
        <v>61</v>
      </c>
      <c r="AC8" s="21"/>
      <c r="AD8" s="21">
        <f>+AE8+AF8+AG8</f>
        <v>6</v>
      </c>
      <c r="AE8" s="21">
        <v>1</v>
      </c>
      <c r="AF8" s="21">
        <v>4</v>
      </c>
      <c r="AG8" s="21">
        <v>1</v>
      </c>
      <c r="AH8" s="64">
        <f>+(AE8*2+AG8)/(2*AD8)</f>
        <v>0.25</v>
      </c>
      <c r="AI8" s="64"/>
      <c r="AJ8" s="21">
        <v>27</v>
      </c>
      <c r="AK8" s="21">
        <v>0</v>
      </c>
      <c r="AL8" s="21">
        <v>0</v>
      </c>
      <c r="AM8" s="26">
        <f>+AJ8/AD8</f>
        <v>4.5</v>
      </c>
      <c r="AR8" s="21"/>
    </row>
    <row r="9" spans="1:44" ht="18" x14ac:dyDescent="0.25">
      <c r="A9" s="34"/>
      <c r="B9" s="4" t="s">
        <v>645</v>
      </c>
      <c r="C9" s="5" t="s">
        <v>58</v>
      </c>
      <c r="D9" s="10"/>
      <c r="E9" s="10"/>
      <c r="F9" s="10"/>
      <c r="G9" s="4">
        <v>3</v>
      </c>
      <c r="H9" s="4">
        <v>4</v>
      </c>
      <c r="I9" s="4">
        <v>0</v>
      </c>
      <c r="J9" s="4">
        <f t="shared" si="3"/>
        <v>6</v>
      </c>
      <c r="K9" s="31">
        <f t="shared" si="4"/>
        <v>0.42857142857142855</v>
      </c>
      <c r="L9" s="4">
        <f>+$AB$27</f>
        <v>29</v>
      </c>
      <c r="M9" s="4">
        <v>34</v>
      </c>
      <c r="N9" s="4">
        <f t="shared" si="5"/>
        <v>-5</v>
      </c>
      <c r="O9" s="4">
        <f>+$AC$27</f>
        <v>42</v>
      </c>
      <c r="P9" s="4">
        <f>+$AE$27</f>
        <v>12</v>
      </c>
      <c r="Q9" s="4"/>
      <c r="R9" s="34"/>
      <c r="S9" s="21"/>
      <c r="V9" s="25">
        <v>7.5</v>
      </c>
      <c r="W9" s="20" t="s">
        <v>34</v>
      </c>
      <c r="Y9" s="20"/>
      <c r="Z9" s="20"/>
      <c r="AA9" s="20" t="s">
        <v>58</v>
      </c>
      <c r="AC9" s="21"/>
      <c r="AD9" s="21">
        <f>+AE9+AF9+AG9</f>
        <v>7</v>
      </c>
      <c r="AE9" s="21">
        <v>3</v>
      </c>
      <c r="AF9" s="21">
        <v>4</v>
      </c>
      <c r="AG9" s="21">
        <v>0</v>
      </c>
      <c r="AH9" s="64">
        <f>+(AE9*2+AG9)/(2*AD9)</f>
        <v>0.42857142857142855</v>
      </c>
      <c r="AI9" s="64"/>
      <c r="AJ9" s="21">
        <v>34</v>
      </c>
      <c r="AK9" s="21">
        <v>0</v>
      </c>
      <c r="AL9" s="21">
        <v>0</v>
      </c>
      <c r="AM9" s="26">
        <f>+AJ9/AD9</f>
        <v>4.8571428571428568</v>
      </c>
      <c r="AR9" s="21"/>
    </row>
    <row r="10" spans="1:44" ht="18" x14ac:dyDescent="0.25">
      <c r="A10" s="34"/>
      <c r="B10" s="4" t="s">
        <v>648</v>
      </c>
      <c r="C10" s="5" t="s">
        <v>61</v>
      </c>
      <c r="D10" s="10"/>
      <c r="E10" s="10"/>
      <c r="F10" s="10"/>
      <c r="G10" s="4">
        <v>1</v>
      </c>
      <c r="H10" s="4">
        <v>5</v>
      </c>
      <c r="I10" s="4">
        <v>1</v>
      </c>
      <c r="J10" s="4">
        <f t="shared" si="3"/>
        <v>3</v>
      </c>
      <c r="K10" s="31">
        <f t="shared" si="4"/>
        <v>0.21428571428571427</v>
      </c>
      <c r="L10" s="4">
        <f>+$AB$66</f>
        <v>21</v>
      </c>
      <c r="M10" s="4">
        <v>36</v>
      </c>
      <c r="N10" s="4">
        <f t="shared" si="5"/>
        <v>-15</v>
      </c>
      <c r="O10" s="4">
        <f>+$AC$66</f>
        <v>30</v>
      </c>
      <c r="P10" s="4">
        <f>+$AE$66</f>
        <v>8</v>
      </c>
      <c r="Q10" s="4"/>
      <c r="R10" s="34"/>
      <c r="S10" s="34"/>
      <c r="V10" s="25">
        <v>7.5</v>
      </c>
      <c r="W10" s="20" t="s">
        <v>43</v>
      </c>
      <c r="Y10" s="20"/>
      <c r="Z10" s="20"/>
      <c r="AA10" s="20" t="s">
        <v>57</v>
      </c>
      <c r="AC10" s="21"/>
      <c r="AD10" s="21">
        <f>+AE10+AF10+AG10</f>
        <v>7</v>
      </c>
      <c r="AE10" s="21">
        <v>1</v>
      </c>
      <c r="AF10" s="21">
        <v>5</v>
      </c>
      <c r="AG10" s="21">
        <v>1</v>
      </c>
      <c r="AH10" s="64">
        <f>+(AE10*2+AG10)/(2*AD10)</f>
        <v>0.21428571428571427</v>
      </c>
      <c r="AI10" s="64"/>
      <c r="AJ10" s="21">
        <v>35</v>
      </c>
      <c r="AK10" s="21">
        <v>2</v>
      </c>
      <c r="AL10" s="21">
        <v>0</v>
      </c>
      <c r="AM10" s="26">
        <f>+AJ10/AD10</f>
        <v>5</v>
      </c>
      <c r="AR10" s="21"/>
    </row>
    <row r="11" spans="1:44" ht="18.75" thickBot="1" x14ac:dyDescent="0.3">
      <c r="A11" s="34"/>
      <c r="B11" s="4" t="s">
        <v>651</v>
      </c>
      <c r="C11" s="5" t="s">
        <v>57</v>
      </c>
      <c r="D11" s="10"/>
      <c r="E11" s="5"/>
      <c r="F11" s="10"/>
      <c r="G11" s="4">
        <v>1</v>
      </c>
      <c r="H11" s="4">
        <v>5</v>
      </c>
      <c r="I11" s="3">
        <v>1</v>
      </c>
      <c r="J11" s="4">
        <f t="shared" si="3"/>
        <v>3</v>
      </c>
      <c r="K11" s="31">
        <f t="shared" si="4"/>
        <v>0.21428571428571427</v>
      </c>
      <c r="L11" s="4">
        <f>+$AB$53</f>
        <v>24</v>
      </c>
      <c r="M11" s="4">
        <v>37</v>
      </c>
      <c r="N11" s="4">
        <f t="shared" si="5"/>
        <v>-13</v>
      </c>
      <c r="O11" s="4">
        <f>+$AC$53</f>
        <v>31</v>
      </c>
      <c r="P11" s="4">
        <f>+$AE$53</f>
        <v>14</v>
      </c>
      <c r="Q11" s="4"/>
      <c r="R11" s="34"/>
      <c r="S11" s="34"/>
      <c r="W11" s="20" t="s">
        <v>16</v>
      </c>
      <c r="Y11" s="20"/>
      <c r="Z11" s="20"/>
      <c r="AA11" s="10"/>
      <c r="AB11" s="20"/>
      <c r="AC11" s="21"/>
      <c r="AD11" s="21">
        <f t="shared" si="0"/>
        <v>4</v>
      </c>
      <c r="AE11" s="21">
        <v>3</v>
      </c>
      <c r="AF11" s="21">
        <v>1</v>
      </c>
      <c r="AG11" s="21">
        <v>0</v>
      </c>
      <c r="AH11" s="64">
        <f t="shared" si="1"/>
        <v>0.75</v>
      </c>
      <c r="AI11" s="64"/>
      <c r="AJ11" s="62">
        <v>15</v>
      </c>
      <c r="AK11" s="62">
        <v>0</v>
      </c>
      <c r="AL11" s="62">
        <v>0</v>
      </c>
      <c r="AM11" s="26">
        <f t="shared" si="2"/>
        <v>3.75</v>
      </c>
      <c r="AN11" s="20"/>
      <c r="AO11" s="10"/>
      <c r="AR11" s="10"/>
    </row>
    <row r="12" spans="1:44" ht="18" x14ac:dyDescent="0.25">
      <c r="A12" s="34"/>
      <c r="B12" s="6"/>
      <c r="C12" s="6"/>
      <c r="D12" s="6"/>
      <c r="E12" s="7"/>
      <c r="F12" s="6"/>
      <c r="G12" s="8">
        <f>SUM(G4:G11)</f>
        <v>23</v>
      </c>
      <c r="H12" s="8">
        <f>SUM(H4:H11)</f>
        <v>23</v>
      </c>
      <c r="I12" s="8">
        <f>SUM(I4:I11)</f>
        <v>10</v>
      </c>
      <c r="J12" s="8"/>
      <c r="K12" s="8"/>
      <c r="L12" s="8">
        <f>SUM(L4:L11)</f>
        <v>202</v>
      </c>
      <c r="M12" s="8">
        <f>SUM(M4:M11)</f>
        <v>202</v>
      </c>
      <c r="N12" s="8"/>
      <c r="O12" s="8">
        <f>SUM(O4:O11)</f>
        <v>271</v>
      </c>
      <c r="P12" s="8">
        <f>SUM(P4:P11)</f>
        <v>112</v>
      </c>
      <c r="Q12" s="4"/>
      <c r="R12" s="34"/>
      <c r="S12" s="34"/>
      <c r="T12" s="10"/>
      <c r="U12" s="10"/>
      <c r="V12" s="27" t="s">
        <v>17</v>
      </c>
      <c r="W12" s="28"/>
      <c r="X12" s="28"/>
      <c r="Y12" s="28"/>
      <c r="Z12" s="27"/>
      <c r="AA12" s="14"/>
      <c r="AB12" s="14"/>
      <c r="AC12" s="14"/>
      <c r="AD12" s="14">
        <f>SUM(AD3:AD11)</f>
        <v>56</v>
      </c>
      <c r="AE12" s="14">
        <f>SUM(AE3:AE11)</f>
        <v>23</v>
      </c>
      <c r="AF12" s="14">
        <f>SUM(AF3:AF11)</f>
        <v>23</v>
      </c>
      <c r="AG12" s="14">
        <f>SUM(AG3:AG11)</f>
        <v>10</v>
      </c>
      <c r="AH12" s="14"/>
      <c r="AI12" s="14"/>
      <c r="AJ12" s="14">
        <f>SUM(AJ3:AJ11)</f>
        <v>198</v>
      </c>
      <c r="AK12" s="14">
        <f>SUM(AK3:AK11)</f>
        <v>4</v>
      </c>
      <c r="AL12" s="14">
        <f>SUM(AL3:AL11)</f>
        <v>0</v>
      </c>
      <c r="AM12" s="29">
        <f t="shared" si="2"/>
        <v>3.5357142857142856</v>
      </c>
    </row>
    <row r="13" spans="1:44" ht="15.75" x14ac:dyDescent="0.25">
      <c r="A13" s="30"/>
      <c r="B13" s="32"/>
      <c r="C13" s="32"/>
      <c r="D13" s="32"/>
      <c r="Q13" s="32"/>
      <c r="R13" s="30"/>
      <c r="S13" s="30"/>
    </row>
    <row r="14" spans="1:44" ht="15.95" customHeight="1" thickBot="1" x14ac:dyDescent="0.3">
      <c r="A14" s="30"/>
      <c r="B14" s="36" t="str">
        <f>"Week "&amp;TEXT(C2,"##")&amp;" Summary:"</f>
        <v>Week 28 Summary:</v>
      </c>
      <c r="C14" s="37"/>
      <c r="D14" s="37"/>
      <c r="E14" s="68">
        <v>45753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9"/>
      <c r="R14" s="30"/>
      <c r="S14" s="30"/>
      <c r="T14" s="21" t="s">
        <v>53</v>
      </c>
      <c r="U14" s="20" t="s">
        <v>44</v>
      </c>
      <c r="V14" s="20"/>
      <c r="W14" s="20"/>
      <c r="X14" s="20"/>
      <c r="Y14" s="20" t="s">
        <v>54</v>
      </c>
      <c r="Z14" s="9" t="s">
        <v>18</v>
      </c>
      <c r="AA14" s="21"/>
      <c r="AB14" s="21" t="s">
        <v>19</v>
      </c>
      <c r="AC14" s="21" t="s">
        <v>20</v>
      </c>
      <c r="AD14" s="21" t="s">
        <v>21</v>
      </c>
      <c r="AE14" s="21" t="s">
        <v>2</v>
      </c>
      <c r="AF14" s="10"/>
      <c r="AG14" s="21" t="s">
        <v>53</v>
      </c>
      <c r="AH14" s="20" t="s">
        <v>44</v>
      </c>
      <c r="AI14" s="20"/>
      <c r="AJ14" s="20"/>
      <c r="AK14" s="20"/>
      <c r="AL14" s="20" t="s">
        <v>54</v>
      </c>
      <c r="AM14" s="9" t="s">
        <v>18</v>
      </c>
      <c r="AN14" s="21"/>
      <c r="AO14" s="21" t="s">
        <v>19</v>
      </c>
      <c r="AP14" s="21" t="s">
        <v>20</v>
      </c>
      <c r="AQ14" s="21" t="s">
        <v>21</v>
      </c>
      <c r="AR14" s="21" t="s">
        <v>2</v>
      </c>
    </row>
    <row r="15" spans="1:44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42"/>
      <c r="R15" s="30"/>
      <c r="S15" s="30"/>
      <c r="T15" s="11" t="s">
        <v>154</v>
      </c>
      <c r="U15" s="11" t="s">
        <v>58</v>
      </c>
      <c r="V15" s="11"/>
      <c r="W15" s="11"/>
      <c r="X15" s="12"/>
      <c r="Y15" s="13" t="s">
        <v>70</v>
      </c>
      <c r="AA15" s="14"/>
      <c r="AB15" s="14">
        <v>1</v>
      </c>
      <c r="AC15" s="14">
        <v>4</v>
      </c>
      <c r="AD15" s="14">
        <f>+AB15+AC15</f>
        <v>5</v>
      </c>
      <c r="AE15" s="14">
        <v>4</v>
      </c>
      <c r="AF15" s="10"/>
      <c r="AG15" s="11" t="s">
        <v>158</v>
      </c>
      <c r="AH15" s="11" t="s">
        <v>60</v>
      </c>
      <c r="AI15" s="11"/>
      <c r="AJ15" s="11"/>
      <c r="AK15" s="12"/>
      <c r="AL15" s="13" t="s">
        <v>72</v>
      </c>
      <c r="AN15" s="14"/>
      <c r="AO15" s="14">
        <v>1</v>
      </c>
      <c r="AP15" s="14">
        <v>2</v>
      </c>
      <c r="AQ15" s="14">
        <f>+AO15+AP15</f>
        <v>3</v>
      </c>
      <c r="AR15" s="14">
        <v>0</v>
      </c>
    </row>
    <row r="16" spans="1:44" ht="15.95" customHeight="1" x14ac:dyDescent="0.25">
      <c r="A16" s="30"/>
      <c r="C16" s="5" t="s">
        <v>642</v>
      </c>
      <c r="E16" s="20"/>
      <c r="F16" s="20"/>
      <c r="G16" s="4">
        <v>7</v>
      </c>
      <c r="H16" s="21">
        <v>1</v>
      </c>
      <c r="I16" s="20" t="s">
        <v>150</v>
      </c>
      <c r="J16" s="20"/>
      <c r="K16" s="20"/>
      <c r="L16" s="20" t="s">
        <v>83</v>
      </c>
      <c r="M16" s="20"/>
      <c r="N16" s="20"/>
      <c r="O16" s="20"/>
      <c r="P16" s="20"/>
      <c r="Q16" s="20"/>
      <c r="R16" s="30"/>
      <c r="S16" s="30"/>
      <c r="T16" s="25">
        <v>7.5</v>
      </c>
      <c r="U16" s="20" t="s">
        <v>34</v>
      </c>
      <c r="V16" s="20"/>
      <c r="W16" s="20"/>
      <c r="X16" s="20"/>
      <c r="Y16" s="21">
        <v>31</v>
      </c>
      <c r="Z16" s="15" t="s">
        <v>58</v>
      </c>
      <c r="AA16" s="21"/>
      <c r="AB16" s="21">
        <v>0</v>
      </c>
      <c r="AC16" s="21">
        <v>1</v>
      </c>
      <c r="AD16" s="21">
        <f t="shared" ref="AD16:AD26" si="6">+AB16+AC16</f>
        <v>1</v>
      </c>
      <c r="AE16" s="21">
        <v>0</v>
      </c>
      <c r="AF16" s="10"/>
      <c r="AG16" s="25">
        <v>8</v>
      </c>
      <c r="AH16" s="20" t="s">
        <v>138</v>
      </c>
      <c r="AI16" s="20"/>
      <c r="AJ16" s="20"/>
      <c r="AK16" s="20"/>
      <c r="AL16" s="21">
        <v>34</v>
      </c>
      <c r="AM16" s="20" t="s">
        <v>60</v>
      </c>
      <c r="AN16" s="21"/>
      <c r="AO16" s="21">
        <v>0</v>
      </c>
      <c r="AP16" s="21">
        <v>1</v>
      </c>
      <c r="AQ16" s="21">
        <f t="shared" ref="AQ16:AQ26" si="7">+AO16+AP16</f>
        <v>1</v>
      </c>
      <c r="AR16" s="21">
        <v>0</v>
      </c>
    </row>
    <row r="17" spans="1:44" ht="15.95" customHeight="1" x14ac:dyDescent="0.25">
      <c r="A17" s="30"/>
      <c r="B17" s="21" t="s">
        <v>23</v>
      </c>
      <c r="D17" s="15" t="s">
        <v>48</v>
      </c>
      <c r="E17" s="20"/>
      <c r="F17" s="20"/>
      <c r="G17" s="4"/>
      <c r="H17" s="21">
        <v>1</v>
      </c>
      <c r="I17" s="20" t="s">
        <v>150</v>
      </c>
      <c r="J17" s="20"/>
      <c r="K17" s="20"/>
      <c r="L17" s="20" t="s">
        <v>738</v>
      </c>
      <c r="M17" s="20"/>
      <c r="N17" s="20"/>
      <c r="O17" s="20"/>
      <c r="P17" s="20"/>
      <c r="Q17" s="20"/>
      <c r="R17" s="30"/>
      <c r="S17" s="30"/>
      <c r="T17" s="25">
        <v>10</v>
      </c>
      <c r="U17" s="20" t="s">
        <v>124</v>
      </c>
      <c r="V17" s="20"/>
      <c r="W17" s="20"/>
      <c r="X17" s="20"/>
      <c r="Y17" s="21">
        <v>13</v>
      </c>
      <c r="Z17" s="15" t="s">
        <v>58</v>
      </c>
      <c r="AA17" s="21"/>
      <c r="AB17" s="21">
        <v>4</v>
      </c>
      <c r="AC17" s="21">
        <v>2</v>
      </c>
      <c r="AD17" s="21">
        <f t="shared" si="6"/>
        <v>6</v>
      </c>
      <c r="AE17" s="21">
        <v>2</v>
      </c>
      <c r="AF17" s="10"/>
      <c r="AG17" s="25">
        <v>10</v>
      </c>
      <c r="AH17" s="20" t="s">
        <v>84</v>
      </c>
      <c r="AI17" s="20"/>
      <c r="AJ17" s="20"/>
      <c r="AK17" s="20"/>
      <c r="AL17" s="21">
        <v>16</v>
      </c>
      <c r="AM17" s="20" t="s">
        <v>60</v>
      </c>
      <c r="AN17" s="21"/>
      <c r="AO17" s="21">
        <v>5</v>
      </c>
      <c r="AP17" s="21">
        <v>6</v>
      </c>
      <c r="AQ17" s="21">
        <f t="shared" si="7"/>
        <v>11</v>
      </c>
      <c r="AR17" s="21">
        <v>4</v>
      </c>
    </row>
    <row r="18" spans="1:44" ht="15.95" customHeight="1" x14ac:dyDescent="0.25">
      <c r="A18" s="30"/>
      <c r="D18" s="15"/>
      <c r="E18" s="15"/>
      <c r="G18" s="4"/>
      <c r="H18" s="21">
        <v>1</v>
      </c>
      <c r="I18" s="20" t="s">
        <v>131</v>
      </c>
      <c r="J18" s="20"/>
      <c r="K18" s="20"/>
      <c r="L18" s="20" t="s">
        <v>745</v>
      </c>
      <c r="M18" s="20"/>
      <c r="N18" s="20"/>
      <c r="O18" s="20"/>
      <c r="P18" s="20"/>
      <c r="Q18" s="20"/>
      <c r="R18" s="30"/>
      <c r="S18" s="30"/>
      <c r="T18" s="25">
        <v>9.5</v>
      </c>
      <c r="U18" s="20" t="s">
        <v>170</v>
      </c>
      <c r="V18" s="20"/>
      <c r="W18" s="20"/>
      <c r="X18" s="20"/>
      <c r="Y18" s="21">
        <v>5</v>
      </c>
      <c r="Z18" s="15" t="s">
        <v>58</v>
      </c>
      <c r="AA18" s="21"/>
      <c r="AB18" s="21">
        <v>10</v>
      </c>
      <c r="AC18" s="21">
        <v>10</v>
      </c>
      <c r="AD18" s="21">
        <f t="shared" si="6"/>
        <v>20</v>
      </c>
      <c r="AE18" s="21">
        <v>0</v>
      </c>
      <c r="AF18" s="10"/>
      <c r="AG18" s="25">
        <v>10</v>
      </c>
      <c r="AH18" s="20" t="s">
        <v>104</v>
      </c>
      <c r="AI18" s="20"/>
      <c r="AJ18" s="20"/>
      <c r="AK18" s="20"/>
      <c r="AL18" s="21">
        <v>7</v>
      </c>
      <c r="AM18" s="20" t="s">
        <v>60</v>
      </c>
      <c r="AN18" s="21"/>
      <c r="AO18" s="21">
        <v>8</v>
      </c>
      <c r="AP18" s="21">
        <v>5</v>
      </c>
      <c r="AQ18" s="21">
        <f t="shared" si="7"/>
        <v>13</v>
      </c>
      <c r="AR18" s="21">
        <v>2</v>
      </c>
    </row>
    <row r="19" spans="1:44" ht="15.75" customHeight="1" x14ac:dyDescent="0.25">
      <c r="H19" s="21">
        <v>1</v>
      </c>
      <c r="I19" s="20" t="s">
        <v>116</v>
      </c>
      <c r="L19" s="20" t="s">
        <v>746</v>
      </c>
      <c r="R19" s="30"/>
      <c r="S19" s="30"/>
      <c r="T19" s="25">
        <v>8.5</v>
      </c>
      <c r="U19" s="20" t="s">
        <v>88</v>
      </c>
      <c r="V19" s="20"/>
      <c r="W19" s="20"/>
      <c r="X19" s="20"/>
      <c r="Y19" s="35">
        <v>15</v>
      </c>
      <c r="Z19" s="15" t="s">
        <v>58</v>
      </c>
      <c r="AA19" s="21"/>
      <c r="AB19" s="21">
        <v>4</v>
      </c>
      <c r="AC19" s="21">
        <v>6</v>
      </c>
      <c r="AD19" s="21">
        <f t="shared" si="6"/>
        <v>10</v>
      </c>
      <c r="AE19" s="21">
        <v>2</v>
      </c>
      <c r="AF19" s="10"/>
      <c r="AG19" s="25">
        <v>9</v>
      </c>
      <c r="AH19" s="20" t="s">
        <v>107</v>
      </c>
      <c r="AI19" s="20"/>
      <c r="AJ19" s="20"/>
      <c r="AK19" s="20"/>
      <c r="AL19" s="21">
        <v>1</v>
      </c>
      <c r="AM19" s="20" t="s">
        <v>60</v>
      </c>
      <c r="AN19" s="21"/>
      <c r="AO19" s="21">
        <v>1</v>
      </c>
      <c r="AP19" s="21">
        <v>2</v>
      </c>
      <c r="AQ19" s="21">
        <f t="shared" si="7"/>
        <v>3</v>
      </c>
      <c r="AR19" s="21">
        <v>0</v>
      </c>
    </row>
    <row r="20" spans="1:44" ht="15.95" customHeight="1" x14ac:dyDescent="0.25">
      <c r="H20" s="21">
        <v>1</v>
      </c>
      <c r="I20" s="20" t="s">
        <v>98</v>
      </c>
      <c r="L20" s="20" t="s">
        <v>747</v>
      </c>
      <c r="R20" s="30"/>
      <c r="S20" s="30"/>
      <c r="T20" s="25">
        <v>8.5</v>
      </c>
      <c r="U20" s="20" t="s">
        <v>101</v>
      </c>
      <c r="V20" s="20"/>
      <c r="W20" s="20"/>
      <c r="X20" s="20"/>
      <c r="Y20" s="35">
        <v>11</v>
      </c>
      <c r="Z20" s="15" t="s">
        <v>58</v>
      </c>
      <c r="AA20" s="21"/>
      <c r="AB20" s="21">
        <v>2</v>
      </c>
      <c r="AC20" s="21">
        <v>1</v>
      </c>
      <c r="AD20" s="21">
        <f t="shared" si="6"/>
        <v>3</v>
      </c>
      <c r="AE20" s="21">
        <v>0</v>
      </c>
      <c r="AF20" s="10"/>
      <c r="AG20" s="25">
        <v>8.5</v>
      </c>
      <c r="AH20" s="20" t="s">
        <v>165</v>
      </c>
      <c r="AI20" s="20"/>
      <c r="AJ20" s="20"/>
      <c r="AK20" s="20"/>
      <c r="AL20" s="21">
        <v>10</v>
      </c>
      <c r="AM20" s="20" t="s">
        <v>60</v>
      </c>
      <c r="AN20" s="21"/>
      <c r="AO20" s="21">
        <v>1</v>
      </c>
      <c r="AP20" s="21">
        <v>3</v>
      </c>
      <c r="AQ20" s="21">
        <f t="shared" si="7"/>
        <v>4</v>
      </c>
      <c r="AR20" s="21">
        <v>2</v>
      </c>
    </row>
    <row r="21" spans="1:44" ht="15.95" customHeight="1" x14ac:dyDescent="0.25">
      <c r="H21" s="21">
        <v>3</v>
      </c>
      <c r="I21" s="20" t="s">
        <v>131</v>
      </c>
      <c r="L21" s="20" t="s">
        <v>748</v>
      </c>
      <c r="R21" s="30"/>
      <c r="S21" s="30"/>
      <c r="T21" s="25">
        <v>8</v>
      </c>
      <c r="U21" s="20" t="s">
        <v>147</v>
      </c>
      <c r="V21" s="20"/>
      <c r="W21" s="20"/>
      <c r="X21" s="20"/>
      <c r="Y21" s="21">
        <v>3</v>
      </c>
      <c r="Z21" s="15" t="s">
        <v>58</v>
      </c>
      <c r="AA21" s="21"/>
      <c r="AB21" s="21">
        <v>2</v>
      </c>
      <c r="AC21" s="21">
        <v>7</v>
      </c>
      <c r="AD21" s="21">
        <f t="shared" si="6"/>
        <v>9</v>
      </c>
      <c r="AE21" s="21">
        <v>2</v>
      </c>
      <c r="AF21" s="10"/>
      <c r="AG21" s="25">
        <v>8</v>
      </c>
      <c r="AH21" s="20" t="s">
        <v>47</v>
      </c>
      <c r="AI21" s="20"/>
      <c r="AJ21" s="20"/>
      <c r="AK21" s="20"/>
      <c r="AL21" s="21">
        <v>27</v>
      </c>
      <c r="AM21" s="20" t="s">
        <v>60</v>
      </c>
      <c r="AN21" s="21"/>
      <c r="AO21" s="21">
        <v>5</v>
      </c>
      <c r="AP21" s="21">
        <v>4</v>
      </c>
      <c r="AQ21" s="21">
        <f t="shared" si="7"/>
        <v>9</v>
      </c>
      <c r="AR21" s="21">
        <v>2</v>
      </c>
    </row>
    <row r="22" spans="1:44" ht="15.95" customHeight="1" x14ac:dyDescent="0.25">
      <c r="H22" s="21">
        <v>3</v>
      </c>
      <c r="I22" s="20" t="s">
        <v>116</v>
      </c>
      <c r="L22" s="20" t="s">
        <v>86</v>
      </c>
      <c r="R22" s="30"/>
      <c r="S22" s="30"/>
      <c r="T22" s="25">
        <v>7.5</v>
      </c>
      <c r="U22" s="20" t="s">
        <v>137</v>
      </c>
      <c r="V22" s="20"/>
      <c r="W22" s="20"/>
      <c r="X22" s="20"/>
      <c r="Y22" s="21">
        <v>7</v>
      </c>
      <c r="Z22" s="15" t="s">
        <v>58</v>
      </c>
      <c r="AA22" s="21"/>
      <c r="AB22" s="21">
        <v>0</v>
      </c>
      <c r="AC22" s="21">
        <v>0</v>
      </c>
      <c r="AD22" s="21">
        <f t="shared" si="6"/>
        <v>0</v>
      </c>
      <c r="AE22" s="21">
        <v>0</v>
      </c>
      <c r="AF22" s="10"/>
      <c r="AG22" s="25">
        <v>7.5</v>
      </c>
      <c r="AH22" s="20" t="s">
        <v>102</v>
      </c>
      <c r="AI22" s="20"/>
      <c r="AJ22" s="20"/>
      <c r="AK22" s="20"/>
      <c r="AL22" s="21">
        <v>91</v>
      </c>
      <c r="AM22" s="20" t="s">
        <v>60</v>
      </c>
      <c r="AN22" s="21"/>
      <c r="AO22" s="21">
        <v>3</v>
      </c>
      <c r="AP22" s="21">
        <v>1</v>
      </c>
      <c r="AQ22" s="21">
        <f t="shared" si="7"/>
        <v>4</v>
      </c>
      <c r="AR22" s="21">
        <v>2</v>
      </c>
    </row>
    <row r="23" spans="1:44" ht="15.95" customHeight="1" x14ac:dyDescent="0.25">
      <c r="R23" s="30"/>
      <c r="S23" s="30"/>
      <c r="T23" s="25">
        <v>7.5</v>
      </c>
      <c r="U23" s="20" t="s">
        <v>171</v>
      </c>
      <c r="V23" s="20"/>
      <c r="W23" s="20"/>
      <c r="X23" s="20"/>
      <c r="Y23" s="21">
        <v>10</v>
      </c>
      <c r="Z23" s="15" t="s">
        <v>58</v>
      </c>
      <c r="AA23" s="21"/>
      <c r="AB23" s="21">
        <v>5</v>
      </c>
      <c r="AC23" s="21">
        <v>3</v>
      </c>
      <c r="AD23" s="21">
        <f t="shared" si="6"/>
        <v>8</v>
      </c>
      <c r="AE23" s="21">
        <v>0</v>
      </c>
      <c r="AF23" s="10"/>
      <c r="AG23" s="25">
        <v>7</v>
      </c>
      <c r="AH23" s="20" t="s">
        <v>126</v>
      </c>
      <c r="AI23" s="20"/>
      <c r="AJ23" s="20"/>
      <c r="AK23" s="20"/>
      <c r="AL23" s="21">
        <v>4</v>
      </c>
      <c r="AM23" s="20" t="s">
        <v>60</v>
      </c>
      <c r="AN23" s="21"/>
      <c r="AO23" s="21">
        <v>0</v>
      </c>
      <c r="AP23" s="21">
        <v>3</v>
      </c>
      <c r="AQ23" s="21">
        <f t="shared" si="7"/>
        <v>3</v>
      </c>
      <c r="AR23" s="21">
        <v>0</v>
      </c>
    </row>
    <row r="24" spans="1:44" ht="15.95" customHeight="1" x14ac:dyDescent="0.25">
      <c r="C24" s="5" t="s">
        <v>636</v>
      </c>
      <c r="G24" s="4">
        <v>8</v>
      </c>
      <c r="H24" s="21">
        <v>1</v>
      </c>
      <c r="I24" s="20" t="s">
        <v>109</v>
      </c>
      <c r="J24" s="20"/>
      <c r="K24" s="20"/>
      <c r="L24" s="20" t="s">
        <v>170</v>
      </c>
      <c r="M24" s="20"/>
      <c r="N24" s="20"/>
      <c r="O24" s="20"/>
      <c r="P24" s="20"/>
      <c r="Q24" s="20"/>
      <c r="R24" s="30"/>
      <c r="S24" s="30"/>
      <c r="T24" s="25">
        <v>7</v>
      </c>
      <c r="U24" s="20" t="s">
        <v>109</v>
      </c>
      <c r="V24" s="20"/>
      <c r="W24" s="20"/>
      <c r="X24" s="20"/>
      <c r="Y24" s="21">
        <v>2</v>
      </c>
      <c r="Z24" s="15" t="s">
        <v>58</v>
      </c>
      <c r="AA24" s="21"/>
      <c r="AB24" s="21">
        <v>1</v>
      </c>
      <c r="AC24" s="21">
        <v>1</v>
      </c>
      <c r="AD24" s="21">
        <f t="shared" si="6"/>
        <v>2</v>
      </c>
      <c r="AE24" s="21">
        <v>0</v>
      </c>
      <c r="AF24" s="10"/>
      <c r="AG24" s="25">
        <v>6.5</v>
      </c>
      <c r="AH24" s="20" t="s">
        <v>129</v>
      </c>
      <c r="AI24" s="20"/>
      <c r="AJ24" s="20"/>
      <c r="AK24" s="20"/>
      <c r="AL24" s="21">
        <v>14</v>
      </c>
      <c r="AM24" s="20" t="s">
        <v>60</v>
      </c>
      <c r="AN24" s="21"/>
      <c r="AO24" s="21">
        <v>0</v>
      </c>
      <c r="AP24" s="21">
        <v>3</v>
      </c>
      <c r="AQ24" s="21">
        <f t="shared" si="7"/>
        <v>3</v>
      </c>
      <c r="AR24" s="21">
        <v>2</v>
      </c>
    </row>
    <row r="25" spans="1:44" ht="15.95" customHeight="1" x14ac:dyDescent="0.25">
      <c r="A25" s="30"/>
      <c r="B25" s="21" t="s">
        <v>23</v>
      </c>
      <c r="C25" s="15"/>
      <c r="D25" s="15" t="s">
        <v>48</v>
      </c>
      <c r="E25" s="20"/>
      <c r="F25" s="20"/>
      <c r="G25" s="4"/>
      <c r="H25" s="21">
        <v>2</v>
      </c>
      <c r="I25" s="20" t="s">
        <v>170</v>
      </c>
      <c r="J25" s="20"/>
      <c r="K25" s="20"/>
      <c r="L25" s="20" t="s">
        <v>34</v>
      </c>
      <c r="M25" s="20"/>
      <c r="N25" s="20"/>
      <c r="O25" s="20"/>
      <c r="P25" s="20"/>
      <c r="Q25" s="20"/>
      <c r="R25" s="30"/>
      <c r="S25" s="30"/>
      <c r="T25" s="25">
        <v>7</v>
      </c>
      <c r="U25" s="20" t="s">
        <v>110</v>
      </c>
      <c r="V25" s="20"/>
      <c r="W25" s="20"/>
      <c r="X25" s="20"/>
      <c r="Y25" s="21">
        <v>6</v>
      </c>
      <c r="Z25" s="15" t="s">
        <v>58</v>
      </c>
      <c r="AA25" s="21"/>
      <c r="AB25" s="21">
        <v>0</v>
      </c>
      <c r="AC25" s="21">
        <v>7</v>
      </c>
      <c r="AD25" s="21">
        <f t="shared" si="6"/>
        <v>7</v>
      </c>
      <c r="AE25" s="21">
        <v>0</v>
      </c>
      <c r="AF25" s="10"/>
      <c r="AG25" s="25">
        <v>6</v>
      </c>
      <c r="AH25" s="20" t="s">
        <v>103</v>
      </c>
      <c r="AI25" s="20"/>
      <c r="AJ25" s="20"/>
      <c r="AK25" s="20"/>
      <c r="AL25" s="21">
        <v>2</v>
      </c>
      <c r="AM25" s="20" t="s">
        <v>60</v>
      </c>
      <c r="AN25" s="21"/>
      <c r="AO25" s="21">
        <v>0</v>
      </c>
      <c r="AP25" s="21">
        <v>2</v>
      </c>
      <c r="AQ25" s="21">
        <f t="shared" si="7"/>
        <v>2</v>
      </c>
      <c r="AR25" s="21">
        <v>0</v>
      </c>
    </row>
    <row r="26" spans="1:44" ht="15.95" customHeight="1" x14ac:dyDescent="0.25">
      <c r="A26" s="30"/>
      <c r="C26" s="15"/>
      <c r="H26" s="21">
        <v>2</v>
      </c>
      <c r="I26" s="20" t="s">
        <v>147</v>
      </c>
      <c r="L26" s="20" t="s">
        <v>749</v>
      </c>
      <c r="M26" s="20"/>
      <c r="N26" s="20"/>
      <c r="O26" s="20"/>
      <c r="P26" s="20"/>
      <c r="Q26" s="20"/>
      <c r="R26" s="30"/>
      <c r="S26" s="30"/>
      <c r="T26" s="25">
        <v>5.5</v>
      </c>
      <c r="U26" s="20" t="s">
        <v>30</v>
      </c>
      <c r="V26" s="20"/>
      <c r="W26" s="20"/>
      <c r="X26" s="20"/>
      <c r="Y26" s="21">
        <v>8</v>
      </c>
      <c r="Z26" s="15" t="s">
        <v>58</v>
      </c>
      <c r="AA26" s="21"/>
      <c r="AB26" s="21">
        <v>0</v>
      </c>
      <c r="AC26" s="21">
        <v>0</v>
      </c>
      <c r="AD26" s="21">
        <f t="shared" si="6"/>
        <v>0</v>
      </c>
      <c r="AE26" s="21">
        <v>2</v>
      </c>
      <c r="AF26" s="10"/>
      <c r="AG26" s="25">
        <v>6</v>
      </c>
      <c r="AH26" s="20" t="s">
        <v>269</v>
      </c>
      <c r="AI26" s="20"/>
      <c r="AJ26" s="20"/>
      <c r="AK26" s="20"/>
      <c r="AL26" s="21">
        <v>6</v>
      </c>
      <c r="AM26" s="20" t="s">
        <v>60</v>
      </c>
      <c r="AN26" s="21"/>
      <c r="AO26" s="21">
        <v>0</v>
      </c>
      <c r="AP26" s="21">
        <v>2</v>
      </c>
      <c r="AQ26" s="21">
        <f t="shared" si="7"/>
        <v>2</v>
      </c>
      <c r="AR26" s="21">
        <v>2</v>
      </c>
    </row>
    <row r="27" spans="1:44" ht="15.95" customHeight="1" thickBot="1" x14ac:dyDescent="0.3">
      <c r="A27" s="30"/>
      <c r="H27" s="21">
        <v>2</v>
      </c>
      <c r="I27" s="20" t="s">
        <v>170</v>
      </c>
      <c r="L27" s="20" t="s">
        <v>750</v>
      </c>
      <c r="M27" s="20"/>
      <c r="N27" s="20"/>
      <c r="O27" s="20"/>
      <c r="P27" s="20"/>
      <c r="Q27" s="20"/>
      <c r="R27" s="30"/>
      <c r="S27" s="30"/>
      <c r="T27" s="16" t="s">
        <v>65</v>
      </c>
      <c r="U27" s="16"/>
      <c r="V27" s="16"/>
      <c r="W27" s="16"/>
      <c r="X27" s="16"/>
      <c r="Y27" s="16"/>
      <c r="Z27" s="16"/>
      <c r="AA27" s="22"/>
      <c r="AB27" s="22">
        <f>SUM(AB15:AB26)</f>
        <v>29</v>
      </c>
      <c r="AC27" s="22">
        <f>SUM(AC15:AC26)+SUMIF($AA$3:$AA$10,"Canadiens",$AI$3:$AI$10)</f>
        <v>42</v>
      </c>
      <c r="AD27" s="22">
        <f>SUM(AD15:AD26)+SUMIF($AA$3:$AA$10,"Canadiens",$AI$3:$AI$10)</f>
        <v>71</v>
      </c>
      <c r="AE27" s="22">
        <f>SUM(AE15:AE26)</f>
        <v>12</v>
      </c>
      <c r="AF27" s="10"/>
      <c r="AG27" s="16" t="s">
        <v>62</v>
      </c>
      <c r="AH27" s="16"/>
      <c r="AI27" s="16"/>
      <c r="AJ27" s="16"/>
      <c r="AK27" s="16"/>
      <c r="AL27" s="16"/>
      <c r="AM27" s="16"/>
      <c r="AN27" s="22"/>
      <c r="AO27" s="22">
        <f>SUM(AO15:AO26)</f>
        <v>24</v>
      </c>
      <c r="AP27" s="22">
        <f>SUM(AP15:AP26)+SUMIF($AA$3:$AA$10,"Canadiens",$AI$3:$AI$10)</f>
        <v>34</v>
      </c>
      <c r="AQ27" s="22">
        <f>SUM(AQ15:AQ26)+SUMIF($AA$3:$AA$10,"Canadiens",$AI$3:$AI$10)</f>
        <v>58</v>
      </c>
      <c r="AR27" s="22">
        <f>SUM(AR15:AR26)</f>
        <v>16</v>
      </c>
    </row>
    <row r="28" spans="1:44" ht="15.95" customHeight="1" x14ac:dyDescent="0.25">
      <c r="C28" s="15"/>
      <c r="D28" s="15"/>
      <c r="E28" s="15"/>
      <c r="F28" s="15"/>
      <c r="H28" s="21">
        <v>2</v>
      </c>
      <c r="I28" s="20" t="s">
        <v>170</v>
      </c>
      <c r="L28" s="20" t="s">
        <v>147</v>
      </c>
      <c r="R28" s="30"/>
      <c r="S28" s="30"/>
      <c r="T28" s="11" t="s">
        <v>155</v>
      </c>
      <c r="U28" s="11" t="s">
        <v>15</v>
      </c>
      <c r="V28" s="11"/>
      <c r="W28" s="11"/>
      <c r="X28" s="12"/>
      <c r="Y28" s="13" t="s">
        <v>31</v>
      </c>
      <c r="AA28" s="14"/>
      <c r="AB28" s="14">
        <v>0</v>
      </c>
      <c r="AC28" s="14">
        <v>2</v>
      </c>
      <c r="AD28" s="14">
        <f>+AB28+AC28</f>
        <v>2</v>
      </c>
      <c r="AE28" s="14">
        <v>6</v>
      </c>
      <c r="AF28" s="10"/>
      <c r="AG28" s="18" t="s">
        <v>160</v>
      </c>
      <c r="AH28" s="18" t="s">
        <v>134</v>
      </c>
      <c r="AI28" s="18"/>
      <c r="AJ28" s="18"/>
      <c r="AK28" s="18"/>
      <c r="AL28" s="15" t="s">
        <v>145</v>
      </c>
      <c r="AN28" s="14"/>
      <c r="AO28" s="14">
        <v>1</v>
      </c>
      <c r="AP28" s="14">
        <v>2</v>
      </c>
      <c r="AQ28" s="14">
        <f>+AO28+AP28</f>
        <v>3</v>
      </c>
      <c r="AR28" s="14">
        <v>6</v>
      </c>
    </row>
    <row r="29" spans="1:44" ht="15.95" customHeight="1" x14ac:dyDescent="0.25">
      <c r="H29" s="21">
        <v>2</v>
      </c>
      <c r="I29" s="20" t="s">
        <v>88</v>
      </c>
      <c r="L29" s="20" t="s">
        <v>548</v>
      </c>
      <c r="S29" s="30"/>
      <c r="T29" s="25">
        <v>7.5</v>
      </c>
      <c r="U29" s="20" t="s">
        <v>127</v>
      </c>
      <c r="V29" s="20"/>
      <c r="W29" s="20"/>
      <c r="X29" s="25"/>
      <c r="Y29" s="21"/>
      <c r="Z29" s="15" t="s">
        <v>15</v>
      </c>
      <c r="AA29" s="21"/>
      <c r="AB29" s="21">
        <v>0</v>
      </c>
      <c r="AC29" s="21">
        <v>1</v>
      </c>
      <c r="AD29" s="21">
        <f t="shared" ref="AD29:AD39" si="8">+AB29+AC29</f>
        <v>1</v>
      </c>
      <c r="AE29" s="21">
        <v>0</v>
      </c>
      <c r="AF29" s="10"/>
      <c r="AG29" s="25">
        <v>8</v>
      </c>
      <c r="AH29" s="20" t="s">
        <v>75</v>
      </c>
      <c r="AI29" s="20"/>
      <c r="AJ29" s="20"/>
      <c r="AK29" s="25"/>
      <c r="AL29" s="21">
        <v>31</v>
      </c>
      <c r="AM29" s="20" t="s">
        <v>134</v>
      </c>
      <c r="AN29" s="21"/>
      <c r="AO29" s="21">
        <v>0</v>
      </c>
      <c r="AP29" s="21">
        <v>0</v>
      </c>
      <c r="AQ29" s="21">
        <f t="shared" ref="AQ29:AQ39" si="9">+AO29+AP29</f>
        <v>0</v>
      </c>
      <c r="AR29" s="21">
        <v>0</v>
      </c>
    </row>
    <row r="30" spans="1:44" ht="15.95" customHeight="1" x14ac:dyDescent="0.25">
      <c r="H30" s="21">
        <v>3</v>
      </c>
      <c r="I30" s="20" t="s">
        <v>88</v>
      </c>
      <c r="M30" s="20" t="s">
        <v>51</v>
      </c>
      <c r="S30" s="30"/>
      <c r="T30" s="25">
        <v>8.5</v>
      </c>
      <c r="U30" s="20" t="s">
        <v>93</v>
      </c>
      <c r="V30" s="20"/>
      <c r="W30" s="20"/>
      <c r="X30" s="25"/>
      <c r="Y30" s="21">
        <v>10</v>
      </c>
      <c r="Z30" s="15" t="s">
        <v>15</v>
      </c>
      <c r="AA30" s="21"/>
      <c r="AB30" s="21">
        <v>5</v>
      </c>
      <c r="AC30" s="21">
        <v>4</v>
      </c>
      <c r="AD30" s="21">
        <f t="shared" si="8"/>
        <v>9</v>
      </c>
      <c r="AE30" s="21">
        <v>2</v>
      </c>
      <c r="AF30" s="10"/>
      <c r="AG30" s="25">
        <v>10</v>
      </c>
      <c r="AH30" s="20" t="s">
        <v>78</v>
      </c>
      <c r="AI30" s="20"/>
      <c r="AJ30" s="20"/>
      <c r="AK30" s="25"/>
      <c r="AL30" s="21">
        <v>91</v>
      </c>
      <c r="AM30" s="20" t="s">
        <v>134</v>
      </c>
      <c r="AN30" s="21"/>
      <c r="AO30" s="21">
        <v>7</v>
      </c>
      <c r="AP30" s="21">
        <v>4</v>
      </c>
      <c r="AQ30" s="21">
        <f t="shared" si="9"/>
        <v>11</v>
      </c>
      <c r="AR30" s="21">
        <v>0</v>
      </c>
    </row>
    <row r="31" spans="1:44" ht="15.95" customHeight="1" x14ac:dyDescent="0.25">
      <c r="H31" s="21">
        <v>3</v>
      </c>
      <c r="I31" s="20" t="s">
        <v>170</v>
      </c>
      <c r="L31" s="20" t="s">
        <v>318</v>
      </c>
      <c r="S31" s="30"/>
      <c r="T31" s="25">
        <v>11</v>
      </c>
      <c r="U31" s="20" t="s">
        <v>87</v>
      </c>
      <c r="V31" s="20"/>
      <c r="W31" s="20"/>
      <c r="X31" s="25"/>
      <c r="Y31" s="21">
        <v>4</v>
      </c>
      <c r="Z31" s="15" t="s">
        <v>15</v>
      </c>
      <c r="AA31" s="21"/>
      <c r="AB31" s="21">
        <v>12</v>
      </c>
      <c r="AC31" s="21">
        <v>6</v>
      </c>
      <c r="AD31" s="21">
        <f t="shared" si="8"/>
        <v>18</v>
      </c>
      <c r="AE31" s="21">
        <v>2</v>
      </c>
      <c r="AF31" s="10"/>
      <c r="AG31" s="25">
        <v>9.5</v>
      </c>
      <c r="AH31" s="20" t="s">
        <v>95</v>
      </c>
      <c r="AI31" s="20"/>
      <c r="AJ31" s="20"/>
      <c r="AK31" s="25"/>
      <c r="AL31" s="21">
        <v>7</v>
      </c>
      <c r="AM31" s="20" t="s">
        <v>134</v>
      </c>
      <c r="AN31" s="21"/>
      <c r="AO31" s="21">
        <v>9</v>
      </c>
      <c r="AP31" s="21">
        <v>2</v>
      </c>
      <c r="AQ31" s="21">
        <f t="shared" si="9"/>
        <v>11</v>
      </c>
      <c r="AR31" s="21">
        <v>2</v>
      </c>
    </row>
    <row r="32" spans="1:44" ht="15.95" customHeight="1" x14ac:dyDescent="0.25">
      <c r="B32" s="44" t="s">
        <v>27</v>
      </c>
      <c r="C32" s="45"/>
      <c r="D32" s="45"/>
      <c r="E32" s="45"/>
      <c r="F32" s="45"/>
      <c r="G32" s="45"/>
      <c r="H32" s="46"/>
      <c r="I32" s="45"/>
      <c r="J32" s="45"/>
      <c r="K32" s="45"/>
      <c r="L32" s="45"/>
      <c r="M32" s="47"/>
      <c r="N32" s="45"/>
      <c r="O32" s="45"/>
      <c r="P32" s="45"/>
      <c r="Q32" s="45"/>
      <c r="S32" s="30"/>
      <c r="T32" s="25">
        <v>9</v>
      </c>
      <c r="U32" s="20" t="s">
        <v>168</v>
      </c>
      <c r="V32" s="20"/>
      <c r="W32" s="20"/>
      <c r="X32" s="25"/>
      <c r="Y32" s="21">
        <v>7</v>
      </c>
      <c r="Z32" s="15" t="s">
        <v>15</v>
      </c>
      <c r="AA32" s="21"/>
      <c r="AB32" s="21">
        <v>4</v>
      </c>
      <c r="AC32" s="21">
        <v>7</v>
      </c>
      <c r="AD32" s="21">
        <f t="shared" si="8"/>
        <v>11</v>
      </c>
      <c r="AE32" s="21">
        <v>0</v>
      </c>
      <c r="AF32" s="10"/>
      <c r="AG32" s="25">
        <v>8.5</v>
      </c>
      <c r="AH32" s="20" t="s">
        <v>121</v>
      </c>
      <c r="AI32" s="20"/>
      <c r="AJ32" s="20"/>
      <c r="AK32" s="25"/>
      <c r="AL32" s="21">
        <v>9</v>
      </c>
      <c r="AM32" s="20" t="s">
        <v>134</v>
      </c>
      <c r="AN32" s="21"/>
      <c r="AO32" s="21">
        <v>1</v>
      </c>
      <c r="AP32" s="21">
        <v>6</v>
      </c>
      <c r="AQ32" s="21">
        <f t="shared" si="9"/>
        <v>7</v>
      </c>
      <c r="AR32" s="21">
        <v>2</v>
      </c>
    </row>
    <row r="33" spans="1:44" ht="15.95" customHeight="1" x14ac:dyDescent="0.25">
      <c r="C33" s="5" t="s">
        <v>639</v>
      </c>
      <c r="D33" s="10"/>
      <c r="E33" s="20"/>
      <c r="F33" s="20"/>
      <c r="G33" s="4">
        <v>2</v>
      </c>
      <c r="H33" s="21">
        <v>3</v>
      </c>
      <c r="I33" s="20" t="s">
        <v>90</v>
      </c>
      <c r="J33" s="20"/>
      <c r="K33" s="20"/>
      <c r="L33" s="20" t="s">
        <v>744</v>
      </c>
      <c r="M33" s="20"/>
      <c r="N33" s="20"/>
      <c r="O33" s="20"/>
      <c r="P33" s="20"/>
      <c r="Q33" s="20"/>
      <c r="S33" s="30"/>
      <c r="T33" s="25">
        <v>8.5</v>
      </c>
      <c r="U33" s="20" t="s">
        <v>85</v>
      </c>
      <c r="V33" s="20"/>
      <c r="W33" s="20"/>
      <c r="X33" s="25"/>
      <c r="Y33" s="21">
        <v>9</v>
      </c>
      <c r="Z33" s="15" t="s">
        <v>15</v>
      </c>
      <c r="AA33" s="21"/>
      <c r="AB33" s="21">
        <v>4</v>
      </c>
      <c r="AC33" s="21">
        <v>4</v>
      </c>
      <c r="AD33" s="21">
        <f t="shared" si="8"/>
        <v>8</v>
      </c>
      <c r="AE33" s="21">
        <v>0</v>
      </c>
      <c r="AF33" s="10"/>
      <c r="AG33" s="25">
        <v>8</v>
      </c>
      <c r="AH33" s="20" t="s">
        <v>79</v>
      </c>
      <c r="AI33" s="20"/>
      <c r="AJ33" s="20"/>
      <c r="AK33" s="25"/>
      <c r="AL33" s="21">
        <v>8</v>
      </c>
      <c r="AM33" s="20" t="s">
        <v>134</v>
      </c>
      <c r="AN33" s="21"/>
      <c r="AO33" s="21">
        <v>3</v>
      </c>
      <c r="AP33" s="21">
        <v>2</v>
      </c>
      <c r="AQ33" s="21">
        <f t="shared" si="9"/>
        <v>5</v>
      </c>
      <c r="AR33" s="21">
        <v>2</v>
      </c>
    </row>
    <row r="34" spans="1:44" ht="15.95" customHeight="1" x14ac:dyDescent="0.25">
      <c r="B34" s="21" t="s">
        <v>23</v>
      </c>
      <c r="C34" s="15" t="s">
        <v>741</v>
      </c>
      <c r="D34" s="15"/>
      <c r="E34" s="15"/>
      <c r="F34" s="15"/>
      <c r="G34" s="4"/>
      <c r="H34" s="21">
        <v>3</v>
      </c>
      <c r="I34" s="20" t="s">
        <v>90</v>
      </c>
      <c r="J34" s="20"/>
      <c r="K34" s="15"/>
      <c r="L34" s="15" t="s">
        <v>92</v>
      </c>
      <c r="N34" s="15"/>
      <c r="O34" s="15"/>
      <c r="P34" s="15"/>
      <c r="Q34" s="15"/>
      <c r="S34" s="30"/>
      <c r="T34" s="25">
        <v>8</v>
      </c>
      <c r="U34" s="20" t="s">
        <v>118</v>
      </c>
      <c r="V34" s="20"/>
      <c r="W34" s="20"/>
      <c r="X34" s="25"/>
      <c r="Y34" s="21">
        <v>13</v>
      </c>
      <c r="Z34" s="15" t="s">
        <v>15</v>
      </c>
      <c r="AA34" s="21"/>
      <c r="AB34" s="21">
        <v>0</v>
      </c>
      <c r="AC34" s="21">
        <v>3</v>
      </c>
      <c r="AD34" s="21">
        <f t="shared" si="8"/>
        <v>3</v>
      </c>
      <c r="AE34" s="21">
        <v>2</v>
      </c>
      <c r="AF34" s="10"/>
      <c r="AG34" s="25">
        <v>8</v>
      </c>
      <c r="AH34" s="20" t="s">
        <v>108</v>
      </c>
      <c r="AI34" s="20"/>
      <c r="AJ34" s="20"/>
      <c r="AK34" s="25"/>
      <c r="AL34" s="21">
        <v>13</v>
      </c>
      <c r="AM34" s="20" t="s">
        <v>134</v>
      </c>
      <c r="AN34" s="21"/>
      <c r="AO34" s="21">
        <v>0</v>
      </c>
      <c r="AP34" s="21">
        <v>2</v>
      </c>
      <c r="AQ34" s="21">
        <f t="shared" si="9"/>
        <v>2</v>
      </c>
      <c r="AR34" s="21">
        <v>0</v>
      </c>
    </row>
    <row r="35" spans="1:44" ht="15.95" customHeight="1" x14ac:dyDescent="0.25">
      <c r="C35" s="15" t="s">
        <v>741</v>
      </c>
      <c r="D35" s="15"/>
      <c r="E35" s="15"/>
      <c r="F35" s="15"/>
      <c r="G35" s="4"/>
      <c r="H35" s="21"/>
      <c r="I35" s="15"/>
      <c r="J35" s="15"/>
      <c r="K35" s="15"/>
      <c r="L35" s="15"/>
      <c r="M35" s="15"/>
      <c r="N35" s="15"/>
      <c r="O35" s="15"/>
      <c r="P35" s="15"/>
      <c r="Q35" s="15"/>
      <c r="S35" s="30"/>
      <c r="T35" s="25">
        <v>7.5</v>
      </c>
      <c r="U35" s="20" t="s">
        <v>122</v>
      </c>
      <c r="V35" s="20"/>
      <c r="W35" s="20"/>
      <c r="X35" s="25"/>
      <c r="Y35" s="21">
        <v>5</v>
      </c>
      <c r="Z35" s="15" t="s">
        <v>15</v>
      </c>
      <c r="AA35" s="21"/>
      <c r="AB35" s="21">
        <v>0</v>
      </c>
      <c r="AC35" s="21">
        <v>3</v>
      </c>
      <c r="AD35" s="21">
        <f t="shared" si="8"/>
        <v>3</v>
      </c>
      <c r="AE35" s="21">
        <v>0</v>
      </c>
      <c r="AF35" s="10"/>
      <c r="AG35" s="25">
        <v>8</v>
      </c>
      <c r="AH35" s="20" t="s">
        <v>132</v>
      </c>
      <c r="AI35" s="20"/>
      <c r="AJ35" s="20"/>
      <c r="AK35" s="25"/>
      <c r="AL35" s="21">
        <v>6</v>
      </c>
      <c r="AM35" s="20" t="s">
        <v>134</v>
      </c>
      <c r="AN35" s="21"/>
      <c r="AO35" s="21">
        <v>1</v>
      </c>
      <c r="AP35" s="21">
        <v>6</v>
      </c>
      <c r="AQ35" s="21">
        <f t="shared" si="9"/>
        <v>7</v>
      </c>
      <c r="AR35" s="21">
        <v>4</v>
      </c>
    </row>
    <row r="36" spans="1:44" ht="15.95" customHeight="1" x14ac:dyDescent="0.25">
      <c r="H36" s="21"/>
      <c r="I36" s="20"/>
      <c r="L36" s="15"/>
      <c r="M36" s="15"/>
      <c r="N36" s="15"/>
      <c r="O36" s="15"/>
      <c r="P36" s="15"/>
      <c r="Q36" s="15"/>
      <c r="S36" s="30"/>
      <c r="T36" s="25">
        <v>7.5</v>
      </c>
      <c r="U36" s="20" t="s">
        <v>169</v>
      </c>
      <c r="V36" s="20"/>
      <c r="W36" s="20"/>
      <c r="X36" s="25"/>
      <c r="Y36" s="21">
        <v>12</v>
      </c>
      <c r="Z36" s="15" t="s">
        <v>15</v>
      </c>
      <c r="AA36" s="21"/>
      <c r="AB36" s="21">
        <v>0</v>
      </c>
      <c r="AC36" s="21">
        <v>0</v>
      </c>
      <c r="AD36" s="21">
        <f t="shared" si="8"/>
        <v>0</v>
      </c>
      <c r="AE36" s="21">
        <v>2</v>
      </c>
      <c r="AF36" s="10"/>
      <c r="AG36" s="25">
        <v>7.5</v>
      </c>
      <c r="AH36" s="20" t="s">
        <v>142</v>
      </c>
      <c r="AI36" s="20"/>
      <c r="AJ36" s="20"/>
      <c r="AK36" s="25"/>
      <c r="AL36" s="21">
        <v>10</v>
      </c>
      <c r="AM36" s="20" t="s">
        <v>134</v>
      </c>
      <c r="AN36" s="21"/>
      <c r="AO36" s="21">
        <v>2</v>
      </c>
      <c r="AP36" s="21">
        <v>5</v>
      </c>
      <c r="AQ36" s="21">
        <f t="shared" si="9"/>
        <v>7</v>
      </c>
      <c r="AR36" s="21">
        <v>0</v>
      </c>
    </row>
    <row r="37" spans="1:44" ht="15.95" customHeight="1" x14ac:dyDescent="0.25">
      <c r="C37" s="5" t="s">
        <v>635</v>
      </c>
      <c r="F37" s="4"/>
      <c r="G37" s="4">
        <v>1</v>
      </c>
      <c r="H37" s="21">
        <v>1</v>
      </c>
      <c r="I37" s="20" t="s">
        <v>104</v>
      </c>
      <c r="K37" s="15"/>
      <c r="L37" s="15" t="s">
        <v>217</v>
      </c>
      <c r="M37" s="15"/>
      <c r="N37" s="15"/>
      <c r="O37" s="15"/>
      <c r="P37" s="15"/>
      <c r="Q37" s="15"/>
      <c r="S37" s="30"/>
      <c r="T37" s="25">
        <v>7</v>
      </c>
      <c r="U37" s="20" t="s">
        <v>114</v>
      </c>
      <c r="V37" s="20"/>
      <c r="W37" s="20"/>
      <c r="X37" s="25"/>
      <c r="Y37" s="21">
        <v>11</v>
      </c>
      <c r="Z37" s="15" t="s">
        <v>15</v>
      </c>
      <c r="AA37" s="21"/>
      <c r="AB37" s="21">
        <v>0</v>
      </c>
      <c r="AC37" s="21">
        <v>1</v>
      </c>
      <c r="AD37" s="21">
        <f t="shared" si="8"/>
        <v>1</v>
      </c>
      <c r="AE37" s="21">
        <v>2</v>
      </c>
      <c r="AF37" s="10"/>
      <c r="AG37" s="25">
        <v>7</v>
      </c>
      <c r="AH37" s="20" t="s">
        <v>143</v>
      </c>
      <c r="AI37" s="20"/>
      <c r="AJ37" s="20"/>
      <c r="AK37" s="25"/>
      <c r="AL37" s="21">
        <v>4</v>
      </c>
      <c r="AM37" s="20" t="s">
        <v>134</v>
      </c>
      <c r="AN37" s="21"/>
      <c r="AO37" s="21">
        <v>0</v>
      </c>
      <c r="AP37" s="21">
        <v>2</v>
      </c>
      <c r="AQ37" s="21">
        <f t="shared" si="9"/>
        <v>2</v>
      </c>
      <c r="AR37" s="21">
        <v>2</v>
      </c>
    </row>
    <row r="38" spans="1:44" ht="15.95" customHeight="1" x14ac:dyDescent="0.25">
      <c r="B38" s="21" t="s">
        <v>23</v>
      </c>
      <c r="C38" s="15" t="s">
        <v>742</v>
      </c>
      <c r="D38" s="20"/>
      <c r="E38" s="20"/>
      <c r="F38" s="4"/>
      <c r="G38" s="21"/>
      <c r="H38" s="20"/>
      <c r="I38" s="20"/>
      <c r="J38" s="20"/>
      <c r="K38" s="15"/>
      <c r="L38" s="15"/>
      <c r="M38" s="15"/>
      <c r="N38" s="15"/>
      <c r="O38" s="15"/>
      <c r="P38" s="15"/>
      <c r="Q38" s="15"/>
      <c r="S38" s="30"/>
      <c r="T38" s="25">
        <v>6</v>
      </c>
      <c r="U38" s="20" t="s">
        <v>111</v>
      </c>
      <c r="V38" s="20"/>
      <c r="W38" s="20"/>
      <c r="X38" s="25"/>
      <c r="Y38" s="21">
        <v>14</v>
      </c>
      <c r="Z38" s="15" t="s">
        <v>15</v>
      </c>
      <c r="AA38" s="21"/>
      <c r="AB38" s="21">
        <v>0</v>
      </c>
      <c r="AC38" s="21">
        <v>0</v>
      </c>
      <c r="AD38" s="21">
        <f t="shared" si="8"/>
        <v>0</v>
      </c>
      <c r="AE38" s="21">
        <v>2</v>
      </c>
      <c r="AF38" s="10"/>
      <c r="AG38" s="25">
        <v>6.5</v>
      </c>
      <c r="AH38" s="20" t="s">
        <v>125</v>
      </c>
      <c r="AI38" s="20"/>
      <c r="AJ38" s="20"/>
      <c r="AK38" s="25"/>
      <c r="AL38" s="21">
        <v>2</v>
      </c>
      <c r="AM38" s="20" t="s">
        <v>134</v>
      </c>
      <c r="AN38" s="21"/>
      <c r="AO38" s="21">
        <v>2</v>
      </c>
      <c r="AP38" s="21">
        <v>4</v>
      </c>
      <c r="AQ38" s="21">
        <f t="shared" si="9"/>
        <v>6</v>
      </c>
      <c r="AR38" s="21">
        <v>0</v>
      </c>
    </row>
    <row r="39" spans="1:44" ht="15.95" customHeight="1" x14ac:dyDescent="0.25">
      <c r="C39" s="15" t="s">
        <v>743</v>
      </c>
      <c r="H39" s="21"/>
      <c r="I39" s="20"/>
      <c r="L39" s="15"/>
      <c r="M39" s="15"/>
      <c r="N39" s="15"/>
      <c r="O39" s="15"/>
      <c r="P39" s="15"/>
      <c r="Q39" s="15"/>
      <c r="S39" s="30"/>
      <c r="T39" s="25">
        <v>6</v>
      </c>
      <c r="U39" s="20" t="s">
        <v>100</v>
      </c>
      <c r="V39" s="20"/>
      <c r="W39" s="20"/>
      <c r="X39" s="25"/>
      <c r="Y39" s="21">
        <v>3</v>
      </c>
      <c r="Z39" s="15" t="s">
        <v>15</v>
      </c>
      <c r="AA39" s="21"/>
      <c r="AB39" s="21">
        <v>0</v>
      </c>
      <c r="AC39" s="21">
        <v>0</v>
      </c>
      <c r="AD39" s="21">
        <f t="shared" si="8"/>
        <v>0</v>
      </c>
      <c r="AE39" s="21">
        <v>0</v>
      </c>
      <c r="AF39" s="10"/>
      <c r="AG39" s="25">
        <v>5.5</v>
      </c>
      <c r="AH39" s="20" t="s">
        <v>144</v>
      </c>
      <c r="AI39" s="20"/>
      <c r="AJ39" s="20"/>
      <c r="AK39" s="25"/>
      <c r="AL39" s="21">
        <v>5</v>
      </c>
      <c r="AM39" s="20" t="s">
        <v>134</v>
      </c>
      <c r="AN39" s="21"/>
      <c r="AO39" s="21">
        <v>0</v>
      </c>
      <c r="AP39" s="21">
        <v>0</v>
      </c>
      <c r="AQ39" s="21">
        <f t="shared" si="9"/>
        <v>0</v>
      </c>
      <c r="AR39" s="21">
        <v>2</v>
      </c>
    </row>
    <row r="40" spans="1:44" ht="15.95" customHeight="1" thickBot="1" x14ac:dyDescent="0.3">
      <c r="C40" s="15" t="s">
        <v>743</v>
      </c>
      <c r="S40" s="30"/>
      <c r="T40" s="16" t="s">
        <v>36</v>
      </c>
      <c r="U40" s="16"/>
      <c r="V40" s="16"/>
      <c r="W40" s="16"/>
      <c r="X40" s="16"/>
      <c r="Y40" s="16"/>
      <c r="Z40" s="16"/>
      <c r="AA40" s="22"/>
      <c r="AB40" s="22">
        <f>SUM(AB28:AB39)</f>
        <v>25</v>
      </c>
      <c r="AC40" s="22">
        <f>SUM(AC28:AC39)+SUMIF($AA$3:$AA$10,"SotF",$AI$3:$AI$10)</f>
        <v>31</v>
      </c>
      <c r="AD40" s="22">
        <f>SUM(AD28:AD39)+SUMIF($AA$3:$AA$10,"Canadiens",$AI$3:$AI$10)</f>
        <v>56</v>
      </c>
      <c r="AE40" s="22">
        <f>SUM(AE28:AE39)</f>
        <v>18</v>
      </c>
      <c r="AF40" s="10"/>
      <c r="AG40" s="16" t="s">
        <v>146</v>
      </c>
      <c r="AH40" s="16"/>
      <c r="AI40" s="16"/>
      <c r="AJ40" s="16"/>
      <c r="AK40" s="16"/>
      <c r="AL40" s="16"/>
      <c r="AM40" s="16"/>
      <c r="AN40" s="22"/>
      <c r="AO40" s="22">
        <f>SUM(AO28:AO39)</f>
        <v>26</v>
      </c>
      <c r="AP40" s="22">
        <f>SUM(AP28:AP39)+SUMIF($AA$3:$AA$10,"SotF",$AI$3:$AI$10)</f>
        <v>35</v>
      </c>
      <c r="AQ40" s="22">
        <f>SUM(AQ28:AQ39)+SUMIF($AA$3:$AA$10,"Canadiens",$AI$3:$AI$10)</f>
        <v>61</v>
      </c>
      <c r="AR40" s="22">
        <f>SUM(AR28:AR39)</f>
        <v>20</v>
      </c>
    </row>
    <row r="41" spans="1:44" ht="15.95" customHeight="1" x14ac:dyDescent="0.25">
      <c r="B41" s="44" t="s">
        <v>29</v>
      </c>
      <c r="C41" s="45"/>
      <c r="D41" s="45"/>
      <c r="E41" s="45"/>
      <c r="F41" s="45"/>
      <c r="G41" s="45"/>
      <c r="H41" s="46"/>
      <c r="I41" s="45"/>
      <c r="J41" s="45"/>
      <c r="K41" s="45"/>
      <c r="L41" s="45"/>
      <c r="M41" s="47"/>
      <c r="N41" s="45"/>
      <c r="O41" s="45"/>
      <c r="P41" s="45"/>
      <c r="Q41" s="45"/>
      <c r="S41" s="30"/>
      <c r="T41" s="17" t="s">
        <v>156</v>
      </c>
      <c r="U41" s="17" t="s">
        <v>57</v>
      </c>
      <c r="V41" s="17"/>
      <c r="W41" s="17"/>
      <c r="X41" s="17"/>
      <c r="Y41" s="15" t="s">
        <v>69</v>
      </c>
      <c r="AA41" s="14"/>
      <c r="AB41" s="14">
        <v>5</v>
      </c>
      <c r="AC41" s="14">
        <v>7</v>
      </c>
      <c r="AD41" s="14">
        <f>+AB41+AC41</f>
        <v>12</v>
      </c>
      <c r="AE41" s="14">
        <v>4</v>
      </c>
      <c r="AF41" s="10"/>
      <c r="AG41" s="18" t="s">
        <v>159</v>
      </c>
      <c r="AH41" s="18" t="s">
        <v>56</v>
      </c>
      <c r="AI41" s="18"/>
      <c r="AJ41" s="18"/>
      <c r="AK41" s="18"/>
      <c r="AL41" s="15" t="s">
        <v>68</v>
      </c>
      <c r="AN41" s="14"/>
      <c r="AO41" s="14">
        <v>6</v>
      </c>
      <c r="AP41" s="14">
        <v>5</v>
      </c>
      <c r="AQ41" s="14">
        <f>+AO41+AP41</f>
        <v>11</v>
      </c>
      <c r="AR41" s="14">
        <v>2</v>
      </c>
    </row>
    <row r="42" spans="1:44" ht="15.95" customHeight="1" x14ac:dyDescent="0.25">
      <c r="C42" s="5" t="s">
        <v>641</v>
      </c>
      <c r="G42" s="4">
        <v>9</v>
      </c>
      <c r="H42" s="21">
        <v>1</v>
      </c>
      <c r="I42" s="20" t="s">
        <v>757</v>
      </c>
      <c r="J42" s="20"/>
      <c r="K42" s="20"/>
      <c r="L42" s="20"/>
      <c r="M42" s="20" t="s">
        <v>51</v>
      </c>
      <c r="N42" s="20"/>
      <c r="O42" s="20"/>
      <c r="P42" s="20"/>
      <c r="Q42" s="20"/>
      <c r="S42" s="30"/>
      <c r="T42" s="25">
        <v>7.5</v>
      </c>
      <c r="U42" s="20" t="s">
        <v>43</v>
      </c>
      <c r="V42" s="20"/>
      <c r="W42" s="20"/>
      <c r="X42" s="20"/>
      <c r="Y42" s="21">
        <v>1</v>
      </c>
      <c r="Z42" s="20" t="s">
        <v>57</v>
      </c>
      <c r="AA42" s="21"/>
      <c r="AB42" s="21">
        <v>0</v>
      </c>
      <c r="AC42" s="21">
        <v>0</v>
      </c>
      <c r="AD42" s="21">
        <f t="shared" ref="AD42:AD52" si="10">+AB42+AC42</f>
        <v>0</v>
      </c>
      <c r="AE42" s="21">
        <v>0</v>
      </c>
      <c r="AF42" s="10"/>
      <c r="AG42" s="25">
        <v>8</v>
      </c>
      <c r="AH42" s="20" t="s">
        <v>76</v>
      </c>
      <c r="AI42" s="20"/>
      <c r="AJ42" s="20"/>
      <c r="AK42" s="25"/>
      <c r="AL42" s="21">
        <v>34</v>
      </c>
      <c r="AM42" s="20" t="s">
        <v>56</v>
      </c>
      <c r="AN42" s="21"/>
      <c r="AO42" s="21">
        <v>0</v>
      </c>
      <c r="AP42" s="21">
        <v>0</v>
      </c>
      <c r="AQ42" s="21">
        <f t="shared" ref="AQ42:AQ52" si="11">+AO42+AP42</f>
        <v>0</v>
      </c>
      <c r="AR42" s="21">
        <v>0</v>
      </c>
    </row>
    <row r="43" spans="1:44" ht="15.95" customHeight="1" x14ac:dyDescent="0.25">
      <c r="B43" s="21" t="s">
        <v>23</v>
      </c>
      <c r="C43" s="15" t="s">
        <v>756</v>
      </c>
      <c r="D43" s="15"/>
      <c r="E43" s="15"/>
      <c r="H43" s="21">
        <v>1</v>
      </c>
      <c r="I43" s="20" t="s">
        <v>14</v>
      </c>
      <c r="J43" s="20"/>
      <c r="K43" s="20"/>
      <c r="L43" s="20" t="s">
        <v>115</v>
      </c>
      <c r="M43" s="20"/>
      <c r="N43" s="20"/>
      <c r="O43" s="20"/>
      <c r="P43" s="20"/>
      <c r="Q43" s="20"/>
      <c r="S43" s="30"/>
      <c r="T43" s="25">
        <v>10</v>
      </c>
      <c r="U43" s="20" t="s">
        <v>83</v>
      </c>
      <c r="V43" s="20"/>
      <c r="W43" s="20"/>
      <c r="X43" s="20"/>
      <c r="Y43" s="21">
        <v>10</v>
      </c>
      <c r="Z43" s="20" t="s">
        <v>57</v>
      </c>
      <c r="AA43" s="21"/>
      <c r="AB43" s="21">
        <v>3</v>
      </c>
      <c r="AC43" s="21">
        <v>1</v>
      </c>
      <c r="AD43" s="21">
        <f t="shared" si="10"/>
        <v>4</v>
      </c>
      <c r="AE43" s="21">
        <v>0</v>
      </c>
      <c r="AF43" s="10"/>
      <c r="AG43" s="25">
        <v>10</v>
      </c>
      <c r="AH43" s="20" t="s">
        <v>90</v>
      </c>
      <c r="AI43" s="20"/>
      <c r="AJ43" s="20"/>
      <c r="AK43" s="25"/>
      <c r="AL43" s="21">
        <v>10</v>
      </c>
      <c r="AM43" s="20" t="s">
        <v>56</v>
      </c>
      <c r="AO43" s="21">
        <v>9</v>
      </c>
      <c r="AP43" s="21">
        <v>6</v>
      </c>
      <c r="AQ43" s="21">
        <f t="shared" si="11"/>
        <v>15</v>
      </c>
      <c r="AR43" s="21">
        <v>0</v>
      </c>
    </row>
    <row r="44" spans="1:44" ht="15.95" customHeight="1" x14ac:dyDescent="0.25">
      <c r="C44" s="15"/>
      <c r="D44" s="15"/>
      <c r="E44" s="15"/>
      <c r="F44" s="15"/>
      <c r="H44" s="21">
        <v>1</v>
      </c>
      <c r="I44" s="20" t="s">
        <v>163</v>
      </c>
      <c r="J44" s="20"/>
      <c r="K44" s="20"/>
      <c r="L44" s="20" t="s">
        <v>758</v>
      </c>
      <c r="M44" s="20"/>
      <c r="N44" s="20"/>
      <c r="O44" s="20"/>
      <c r="P44" s="20"/>
      <c r="Q44" s="20"/>
      <c r="S44" s="30"/>
      <c r="T44" s="25">
        <v>9</v>
      </c>
      <c r="U44" s="20" t="s">
        <v>131</v>
      </c>
      <c r="V44" s="20"/>
      <c r="W44" s="20"/>
      <c r="X44" s="20"/>
      <c r="Y44" s="21">
        <v>3</v>
      </c>
      <c r="Z44" s="20" t="s">
        <v>57</v>
      </c>
      <c r="AA44" s="21"/>
      <c r="AB44" s="21">
        <v>6</v>
      </c>
      <c r="AC44" s="21">
        <v>3</v>
      </c>
      <c r="AD44" s="21">
        <f t="shared" si="10"/>
        <v>9</v>
      </c>
      <c r="AE44" s="21">
        <v>0</v>
      </c>
      <c r="AF44" s="10"/>
      <c r="AG44" s="25">
        <v>9</v>
      </c>
      <c r="AH44" s="20" t="s">
        <v>139</v>
      </c>
      <c r="AI44" s="20"/>
      <c r="AJ44" s="20"/>
      <c r="AK44" s="25"/>
      <c r="AL44" s="21">
        <v>23</v>
      </c>
      <c r="AM44" s="20" t="s">
        <v>56</v>
      </c>
      <c r="AO44" s="21">
        <v>3</v>
      </c>
      <c r="AP44" s="21">
        <v>3</v>
      </c>
      <c r="AQ44" s="21">
        <f t="shared" si="11"/>
        <v>6</v>
      </c>
      <c r="AR44" s="21">
        <v>4</v>
      </c>
    </row>
    <row r="45" spans="1:44" ht="15.95" customHeight="1" x14ac:dyDescent="0.25">
      <c r="A45" s="30"/>
      <c r="H45" s="21">
        <v>1</v>
      </c>
      <c r="I45" s="20" t="s">
        <v>162</v>
      </c>
      <c r="L45" s="20" t="s">
        <v>163</v>
      </c>
      <c r="S45" s="30"/>
      <c r="T45" s="25">
        <v>9</v>
      </c>
      <c r="U45" s="20" t="s">
        <v>86</v>
      </c>
      <c r="V45" s="20"/>
      <c r="W45" s="20"/>
      <c r="X45" s="20"/>
      <c r="Y45" s="21">
        <v>11</v>
      </c>
      <c r="Z45" s="20" t="s">
        <v>57</v>
      </c>
      <c r="AA45" s="21"/>
      <c r="AB45" s="21">
        <v>2</v>
      </c>
      <c r="AC45" s="21">
        <v>6</v>
      </c>
      <c r="AD45" s="21">
        <f t="shared" si="10"/>
        <v>8</v>
      </c>
      <c r="AE45" s="21">
        <v>4</v>
      </c>
      <c r="AF45" s="10"/>
      <c r="AG45" s="25">
        <v>8.5</v>
      </c>
      <c r="AH45" s="20" t="s">
        <v>92</v>
      </c>
      <c r="AI45" s="20"/>
      <c r="AJ45" s="20"/>
      <c r="AK45" s="25"/>
      <c r="AL45" s="21">
        <v>9</v>
      </c>
      <c r="AM45" s="20" t="s">
        <v>56</v>
      </c>
      <c r="AO45" s="21">
        <v>3</v>
      </c>
      <c r="AP45" s="21">
        <v>8</v>
      </c>
      <c r="AQ45" s="21">
        <f t="shared" si="11"/>
        <v>11</v>
      </c>
      <c r="AR45" s="21">
        <v>0</v>
      </c>
    </row>
    <row r="46" spans="1:44" ht="15.95" customHeight="1" x14ac:dyDescent="0.25">
      <c r="A46" s="30"/>
      <c r="H46" s="21">
        <v>2</v>
      </c>
      <c r="I46" s="20" t="s">
        <v>113</v>
      </c>
      <c r="L46" s="20" t="s">
        <v>574</v>
      </c>
      <c r="S46" s="30"/>
      <c r="T46" s="25">
        <v>8.5</v>
      </c>
      <c r="U46" s="20" t="s">
        <v>116</v>
      </c>
      <c r="V46" s="20"/>
      <c r="W46" s="20"/>
      <c r="X46" s="20"/>
      <c r="Y46" s="21">
        <v>9</v>
      </c>
      <c r="Z46" s="20" t="s">
        <v>57</v>
      </c>
      <c r="AA46" s="21"/>
      <c r="AB46" s="21">
        <v>2</v>
      </c>
      <c r="AC46" s="21">
        <v>3</v>
      </c>
      <c r="AD46" s="21">
        <f t="shared" si="10"/>
        <v>5</v>
      </c>
      <c r="AE46" s="21">
        <v>0</v>
      </c>
      <c r="AF46" s="10"/>
      <c r="AG46" s="25">
        <v>8.5</v>
      </c>
      <c r="AH46" s="20" t="s">
        <v>141</v>
      </c>
      <c r="AI46" s="20"/>
      <c r="AJ46" s="20"/>
      <c r="AK46" s="25"/>
      <c r="AL46" s="21">
        <v>14</v>
      </c>
      <c r="AM46" s="20" t="s">
        <v>56</v>
      </c>
      <c r="AO46" s="21">
        <v>3</v>
      </c>
      <c r="AP46" s="21">
        <v>2</v>
      </c>
      <c r="AQ46" s="21">
        <f t="shared" si="11"/>
        <v>5</v>
      </c>
      <c r="AR46" s="21">
        <v>6</v>
      </c>
    </row>
    <row r="47" spans="1:44" ht="15.95" customHeight="1" x14ac:dyDescent="0.25">
      <c r="H47" s="21">
        <v>3</v>
      </c>
      <c r="I47" s="20" t="s">
        <v>757</v>
      </c>
      <c r="L47" s="20" t="s">
        <v>398</v>
      </c>
      <c r="S47" s="30"/>
      <c r="T47" s="25">
        <v>8</v>
      </c>
      <c r="U47" s="20" t="s">
        <v>150</v>
      </c>
      <c r="V47" s="20"/>
      <c r="W47" s="20"/>
      <c r="X47" s="20"/>
      <c r="Y47" s="21">
        <v>2</v>
      </c>
      <c r="Z47" s="20" t="s">
        <v>57</v>
      </c>
      <c r="AA47" s="21"/>
      <c r="AB47" s="21">
        <v>3</v>
      </c>
      <c r="AC47" s="21">
        <v>2</v>
      </c>
      <c r="AD47" s="21">
        <f t="shared" si="10"/>
        <v>5</v>
      </c>
      <c r="AE47" s="21">
        <v>2</v>
      </c>
      <c r="AF47" s="10"/>
      <c r="AG47" s="25">
        <v>8</v>
      </c>
      <c r="AH47" s="20" t="s">
        <v>140</v>
      </c>
      <c r="AI47" s="20"/>
      <c r="AJ47" s="20"/>
      <c r="AK47" s="25"/>
      <c r="AL47" s="21">
        <v>2</v>
      </c>
      <c r="AM47" s="20" t="s">
        <v>56</v>
      </c>
      <c r="AO47" s="21">
        <v>1</v>
      </c>
      <c r="AP47" s="21">
        <v>3</v>
      </c>
      <c r="AQ47" s="21">
        <f t="shared" si="11"/>
        <v>4</v>
      </c>
      <c r="AR47" s="21">
        <v>2</v>
      </c>
    </row>
    <row r="48" spans="1:44" ht="15.95" customHeight="1" x14ac:dyDescent="0.25">
      <c r="H48" s="21">
        <v>3</v>
      </c>
      <c r="I48" s="20" t="s">
        <v>163</v>
      </c>
      <c r="L48" s="20" t="s">
        <v>209</v>
      </c>
      <c r="S48" s="30"/>
      <c r="T48" s="25">
        <v>7.5</v>
      </c>
      <c r="U48" s="20" t="s">
        <v>98</v>
      </c>
      <c r="V48" s="20"/>
      <c r="W48" s="20"/>
      <c r="X48" s="20"/>
      <c r="Y48" s="21">
        <v>12</v>
      </c>
      <c r="Z48" s="20" t="s">
        <v>57</v>
      </c>
      <c r="AA48" s="21"/>
      <c r="AB48" s="21">
        <v>2</v>
      </c>
      <c r="AC48" s="21">
        <v>4</v>
      </c>
      <c r="AD48" s="21">
        <f t="shared" si="10"/>
        <v>6</v>
      </c>
      <c r="AE48" s="21">
        <v>0</v>
      </c>
      <c r="AF48" s="10"/>
      <c r="AG48" s="25">
        <v>8</v>
      </c>
      <c r="AH48" s="20" t="s">
        <v>148</v>
      </c>
      <c r="AI48" s="20"/>
      <c r="AJ48" s="20"/>
      <c r="AK48" s="25"/>
      <c r="AL48" s="21">
        <v>11</v>
      </c>
      <c r="AM48" s="20" t="s">
        <v>56</v>
      </c>
      <c r="AO48" s="21">
        <v>1</v>
      </c>
      <c r="AP48" s="21">
        <v>0</v>
      </c>
      <c r="AQ48" s="21">
        <f t="shared" si="11"/>
        <v>1</v>
      </c>
      <c r="AR48" s="21">
        <v>0</v>
      </c>
    </row>
    <row r="49" spans="1:44" ht="15.95" customHeight="1" x14ac:dyDescent="0.25">
      <c r="A49" s="30"/>
      <c r="H49" s="21">
        <v>3</v>
      </c>
      <c r="I49" s="20" t="s">
        <v>113</v>
      </c>
      <c r="L49" s="20" t="s">
        <v>325</v>
      </c>
      <c r="S49" s="30"/>
      <c r="T49" s="25">
        <v>7.5</v>
      </c>
      <c r="U49" s="20" t="s">
        <v>91</v>
      </c>
      <c r="V49" s="20"/>
      <c r="W49" s="20"/>
      <c r="X49" s="20"/>
      <c r="Y49" s="21">
        <v>7</v>
      </c>
      <c r="Z49" s="20" t="s">
        <v>57</v>
      </c>
      <c r="AA49" s="21"/>
      <c r="AB49" s="21">
        <v>0</v>
      </c>
      <c r="AC49" s="21">
        <v>1</v>
      </c>
      <c r="AD49" s="21">
        <f t="shared" si="10"/>
        <v>1</v>
      </c>
      <c r="AE49" s="21">
        <v>2</v>
      </c>
      <c r="AF49" s="10"/>
      <c r="AG49" s="25">
        <v>7.5</v>
      </c>
      <c r="AH49" s="20" t="s">
        <v>128</v>
      </c>
      <c r="AI49" s="20"/>
      <c r="AJ49" s="20"/>
      <c r="AK49" s="25"/>
      <c r="AL49" s="21">
        <v>7</v>
      </c>
      <c r="AM49" s="20" t="s">
        <v>56</v>
      </c>
      <c r="AO49" s="21">
        <v>1</v>
      </c>
      <c r="AP49" s="21">
        <v>3</v>
      </c>
      <c r="AQ49" s="21">
        <f t="shared" si="11"/>
        <v>4</v>
      </c>
      <c r="AR49" s="21">
        <v>0</v>
      </c>
    </row>
    <row r="50" spans="1:44" ht="15.95" customHeight="1" x14ac:dyDescent="0.25">
      <c r="A50" s="30"/>
      <c r="H50" s="21">
        <v>3</v>
      </c>
      <c r="I50" s="20" t="s">
        <v>115</v>
      </c>
      <c r="L50" s="20"/>
      <c r="M50" s="20" t="s">
        <v>51</v>
      </c>
      <c r="N50" s="20"/>
      <c r="O50" s="20"/>
      <c r="P50" s="20"/>
      <c r="S50" s="30"/>
      <c r="T50" s="25">
        <v>7</v>
      </c>
      <c r="U50" s="20" t="s">
        <v>52</v>
      </c>
      <c r="V50" s="20"/>
      <c r="W50" s="20"/>
      <c r="X50" s="20"/>
      <c r="Y50" s="21">
        <v>27</v>
      </c>
      <c r="Z50" s="20" t="s">
        <v>57</v>
      </c>
      <c r="AA50" s="21"/>
      <c r="AB50" s="21">
        <v>0</v>
      </c>
      <c r="AC50" s="21">
        <v>1</v>
      </c>
      <c r="AD50" s="21">
        <f t="shared" si="10"/>
        <v>1</v>
      </c>
      <c r="AE50" s="21">
        <v>2</v>
      </c>
      <c r="AF50" s="10"/>
      <c r="AG50" s="25">
        <v>6.5</v>
      </c>
      <c r="AH50" s="20" t="s">
        <v>99</v>
      </c>
      <c r="AI50" s="20"/>
      <c r="AJ50" s="20"/>
      <c r="AK50" s="25"/>
      <c r="AL50" s="21">
        <v>24</v>
      </c>
      <c r="AM50" s="20" t="s">
        <v>56</v>
      </c>
      <c r="AO50" s="21">
        <v>2</v>
      </c>
      <c r="AP50" s="21">
        <v>1</v>
      </c>
      <c r="AQ50" s="21">
        <f t="shared" si="11"/>
        <v>3</v>
      </c>
      <c r="AR50" s="21">
        <v>0</v>
      </c>
    </row>
    <row r="51" spans="1:44" ht="15.95" customHeight="1" x14ac:dyDescent="0.25">
      <c r="A51" s="30"/>
      <c r="S51" s="30"/>
      <c r="T51" s="25">
        <v>6.5</v>
      </c>
      <c r="U51" s="20" t="s">
        <v>166</v>
      </c>
      <c r="V51" s="20"/>
      <c r="W51" s="20"/>
      <c r="X51" s="20"/>
      <c r="Y51" s="21">
        <v>6</v>
      </c>
      <c r="Z51" s="20" t="s">
        <v>57</v>
      </c>
      <c r="AA51" s="21"/>
      <c r="AB51" s="21">
        <v>1</v>
      </c>
      <c r="AC51" s="21">
        <v>1</v>
      </c>
      <c r="AD51" s="21">
        <f t="shared" si="10"/>
        <v>2</v>
      </c>
      <c r="AE51" s="21">
        <v>0</v>
      </c>
      <c r="AF51" s="10"/>
      <c r="AG51" s="25">
        <v>6.5</v>
      </c>
      <c r="AH51" s="20" t="s">
        <v>96</v>
      </c>
      <c r="AI51" s="20"/>
      <c r="AJ51" s="20"/>
      <c r="AK51" s="25"/>
      <c r="AL51" s="21">
        <v>20</v>
      </c>
      <c r="AM51" s="20" t="s">
        <v>56</v>
      </c>
      <c r="AO51" s="21">
        <v>0</v>
      </c>
      <c r="AP51" s="21">
        <v>2</v>
      </c>
      <c r="AQ51" s="21">
        <f t="shared" si="11"/>
        <v>2</v>
      </c>
      <c r="AR51" s="21">
        <v>0</v>
      </c>
    </row>
    <row r="52" spans="1:44" ht="15.95" customHeight="1" x14ac:dyDescent="0.25">
      <c r="A52" s="30"/>
      <c r="C52" s="5" t="s">
        <v>637</v>
      </c>
      <c r="G52" s="4">
        <v>3</v>
      </c>
      <c r="H52" s="21">
        <v>1</v>
      </c>
      <c r="I52" s="20" t="s">
        <v>117</v>
      </c>
      <c r="J52" s="20"/>
      <c r="K52" s="20"/>
      <c r="L52" s="20" t="s">
        <v>89</v>
      </c>
      <c r="M52" s="20"/>
      <c r="N52" s="20"/>
      <c r="O52" s="20"/>
      <c r="P52" s="20"/>
      <c r="Q52" s="20"/>
      <c r="S52" s="30"/>
      <c r="T52" s="25">
        <v>6.5</v>
      </c>
      <c r="U52" s="20" t="s">
        <v>167</v>
      </c>
      <c r="V52" s="20"/>
      <c r="W52" s="20"/>
      <c r="X52" s="20"/>
      <c r="Y52" s="21">
        <v>4</v>
      </c>
      <c r="Z52" s="20" t="s">
        <v>57</v>
      </c>
      <c r="AA52" s="21"/>
      <c r="AB52" s="21">
        <v>0</v>
      </c>
      <c r="AC52" s="21">
        <v>2</v>
      </c>
      <c r="AD52" s="21">
        <f t="shared" si="10"/>
        <v>2</v>
      </c>
      <c r="AE52" s="21">
        <v>0</v>
      </c>
      <c r="AF52" s="10"/>
      <c r="AG52" s="25">
        <v>6</v>
      </c>
      <c r="AH52" s="20" t="s">
        <v>248</v>
      </c>
      <c r="AI52" s="20"/>
      <c r="AJ52" s="20"/>
      <c r="AK52" s="25"/>
      <c r="AL52" s="21">
        <v>4</v>
      </c>
      <c r="AM52" s="20" t="s">
        <v>56</v>
      </c>
      <c r="AO52" s="21">
        <v>0</v>
      </c>
      <c r="AP52" s="21">
        <v>3</v>
      </c>
      <c r="AQ52" s="21">
        <f t="shared" si="11"/>
        <v>3</v>
      </c>
      <c r="AR52" s="21">
        <v>0</v>
      </c>
    </row>
    <row r="53" spans="1:44" ht="15.95" customHeight="1" thickBot="1" x14ac:dyDescent="0.3">
      <c r="A53" s="30"/>
      <c r="B53" s="21" t="s">
        <v>23</v>
      </c>
      <c r="C53" s="15"/>
      <c r="D53" s="15" t="s">
        <v>48</v>
      </c>
      <c r="H53" s="21">
        <v>2</v>
      </c>
      <c r="I53" s="20" t="s">
        <v>759</v>
      </c>
      <c r="J53" s="20"/>
      <c r="K53" s="20"/>
      <c r="L53" s="20" t="s">
        <v>760</v>
      </c>
      <c r="M53" s="20"/>
      <c r="N53" s="20"/>
      <c r="O53" s="20"/>
      <c r="P53" s="20"/>
      <c r="Q53" s="20"/>
      <c r="S53" s="30"/>
      <c r="T53" s="16" t="s">
        <v>66</v>
      </c>
      <c r="U53" s="16"/>
      <c r="V53" s="16"/>
      <c r="W53" s="16"/>
      <c r="X53" s="16"/>
      <c r="Y53" s="16"/>
      <c r="Z53" s="16"/>
      <c r="AA53" s="22"/>
      <c r="AB53" s="22">
        <f>SUM(AB41:AB52)</f>
        <v>24</v>
      </c>
      <c r="AC53" s="22">
        <f>SUM(AC41:AC52)+SUMIF($AA$3:$AA$10,"Dive Shop",$AI$3:$AI$10)</f>
        <v>31</v>
      </c>
      <c r="AD53" s="22">
        <f>SUM(AD41:AD52)+SUMIF($AA$3:$AA$10,"Canadiens",$AI$3:$AI$10)</f>
        <v>55</v>
      </c>
      <c r="AE53" s="22">
        <f>SUM(AE41:AE52)</f>
        <v>14</v>
      </c>
      <c r="AF53" s="10"/>
      <c r="AG53" s="16" t="s">
        <v>67</v>
      </c>
      <c r="AH53" s="16"/>
      <c r="AI53" s="16"/>
      <c r="AJ53" s="16"/>
      <c r="AK53" s="16"/>
      <c r="AL53" s="16"/>
      <c r="AM53" s="16"/>
      <c r="AN53" s="22"/>
      <c r="AO53" s="22">
        <f>SUM(AO41:AO52)</f>
        <v>29</v>
      </c>
      <c r="AP53" s="22">
        <f>SUM(AP41:AP52)+SUMIF($AA$3:$AA$10,"Dive Shop",$AI$3:$AI$10)</f>
        <v>36</v>
      </c>
      <c r="AQ53" s="22">
        <f>SUM(AQ41:AQ52)+SUMIF($AA$3:$AA$10,"Canadiens",$AI$3:$AI$10)</f>
        <v>65</v>
      </c>
      <c r="AR53" s="22">
        <f>SUM(AR41:AR52)</f>
        <v>14</v>
      </c>
    </row>
    <row r="54" spans="1:44" ht="15.95" customHeight="1" x14ac:dyDescent="0.25">
      <c r="A54" s="30"/>
      <c r="H54" s="21">
        <v>3</v>
      </c>
      <c r="I54" s="20" t="s">
        <v>97</v>
      </c>
      <c r="L54" s="20"/>
      <c r="M54" s="20" t="s">
        <v>51</v>
      </c>
      <c r="S54" s="30"/>
      <c r="T54" s="18" t="s">
        <v>157</v>
      </c>
      <c r="U54" s="18" t="s">
        <v>61</v>
      </c>
      <c r="V54" s="18"/>
      <c r="W54" s="18"/>
      <c r="X54" s="18"/>
      <c r="Y54" s="15" t="s">
        <v>71</v>
      </c>
      <c r="AA54" s="14"/>
      <c r="AB54" s="14">
        <v>4</v>
      </c>
      <c r="AC54" s="14">
        <v>7</v>
      </c>
      <c r="AD54" s="14">
        <f>+AB54+AC54</f>
        <v>11</v>
      </c>
      <c r="AE54" s="14">
        <v>2</v>
      </c>
      <c r="AF54" s="10"/>
      <c r="AG54" s="11" t="s">
        <v>161</v>
      </c>
      <c r="AH54" s="11" t="s">
        <v>59</v>
      </c>
      <c r="AI54" s="11"/>
      <c r="AJ54" s="11"/>
      <c r="AK54" s="12"/>
      <c r="AL54" s="13" t="s">
        <v>73</v>
      </c>
      <c r="AN54" s="14"/>
      <c r="AO54" s="14">
        <v>3</v>
      </c>
      <c r="AP54" s="14">
        <v>3</v>
      </c>
      <c r="AQ54" s="14">
        <f>+AO54+AP54</f>
        <v>6</v>
      </c>
      <c r="AR54" s="14">
        <v>4</v>
      </c>
    </row>
    <row r="55" spans="1:44" ht="15.95" customHeight="1" x14ac:dyDescent="0.25">
      <c r="B55" s="44" t="s">
        <v>33</v>
      </c>
      <c r="C55" s="45"/>
      <c r="D55" s="45"/>
      <c r="E55" s="45"/>
      <c r="F55" s="45"/>
      <c r="G55" s="45"/>
      <c r="H55" s="46"/>
      <c r="I55" s="45"/>
      <c r="J55" s="45"/>
      <c r="K55" s="45"/>
      <c r="L55" s="45"/>
      <c r="M55" s="47"/>
      <c r="N55" s="45"/>
      <c r="O55" s="45"/>
      <c r="P55" s="45"/>
      <c r="Q55" s="45"/>
      <c r="S55" s="30"/>
      <c r="T55" s="25">
        <v>7.5</v>
      </c>
      <c r="U55" s="20" t="s">
        <v>74</v>
      </c>
      <c r="V55" s="20"/>
      <c r="W55" s="20"/>
      <c r="X55" s="25"/>
      <c r="Y55" s="21">
        <v>31</v>
      </c>
      <c r="Z55" s="20" t="s">
        <v>61</v>
      </c>
      <c r="AA55" s="21"/>
      <c r="AB55" s="21">
        <v>0</v>
      </c>
      <c r="AC55" s="21">
        <v>1</v>
      </c>
      <c r="AD55" s="21">
        <f t="shared" ref="AD55:AD65" si="12">+AB55+AC55</f>
        <v>1</v>
      </c>
      <c r="AE55" s="21">
        <v>0</v>
      </c>
      <c r="AF55" s="10"/>
      <c r="AG55" s="25">
        <v>8</v>
      </c>
      <c r="AH55" s="20" t="s">
        <v>77</v>
      </c>
      <c r="AI55" s="20"/>
      <c r="AJ55" s="20"/>
      <c r="AK55" s="20"/>
      <c r="AL55" s="21"/>
      <c r="AM55" s="20" t="s">
        <v>59</v>
      </c>
      <c r="AN55" s="21"/>
      <c r="AO55" s="21">
        <v>0</v>
      </c>
      <c r="AP55" s="21">
        <v>0</v>
      </c>
      <c r="AQ55" s="21">
        <f t="shared" ref="AQ55:AQ65" si="13">+AO55+AP55</f>
        <v>0</v>
      </c>
      <c r="AR55" s="21">
        <v>0</v>
      </c>
    </row>
    <row r="56" spans="1:44" ht="15.95" customHeight="1" x14ac:dyDescent="0.25">
      <c r="C56" s="5" t="s">
        <v>726</v>
      </c>
      <c r="E56" s="10"/>
      <c r="F56" s="10"/>
      <c r="G56" s="4">
        <v>2</v>
      </c>
      <c r="H56" s="21">
        <v>2</v>
      </c>
      <c r="I56" s="20" t="s">
        <v>87</v>
      </c>
      <c r="J56" s="20"/>
      <c r="K56" s="20"/>
      <c r="L56" s="20" t="s">
        <v>168</v>
      </c>
      <c r="M56" s="20"/>
      <c r="N56" s="20"/>
      <c r="O56" s="20"/>
      <c r="P56" s="20"/>
      <c r="Q56" s="20"/>
      <c r="S56" s="30"/>
      <c r="T56" s="25">
        <v>11</v>
      </c>
      <c r="U56" s="20" t="s">
        <v>80</v>
      </c>
      <c r="V56" s="20"/>
      <c r="W56" s="20"/>
      <c r="X56" s="25"/>
      <c r="Y56" s="21">
        <v>11</v>
      </c>
      <c r="Z56" s="20" t="s">
        <v>61</v>
      </c>
      <c r="AA56" s="21"/>
      <c r="AB56" s="21">
        <v>2</v>
      </c>
      <c r="AC56" s="21">
        <v>5</v>
      </c>
      <c r="AD56" s="21">
        <f t="shared" si="12"/>
        <v>7</v>
      </c>
      <c r="AE56" s="21">
        <v>0</v>
      </c>
      <c r="AF56" s="10"/>
      <c r="AG56" s="25">
        <v>10</v>
      </c>
      <c r="AH56" s="20" t="s">
        <v>162</v>
      </c>
      <c r="AI56" s="20"/>
      <c r="AJ56" s="20"/>
      <c r="AK56" s="20"/>
      <c r="AL56" s="21">
        <v>20</v>
      </c>
      <c r="AM56" s="20" t="s">
        <v>59</v>
      </c>
      <c r="AO56" s="21">
        <v>3</v>
      </c>
      <c r="AP56" s="21">
        <v>10</v>
      </c>
      <c r="AQ56" s="21">
        <f t="shared" si="13"/>
        <v>13</v>
      </c>
      <c r="AR56" s="21">
        <v>0</v>
      </c>
    </row>
    <row r="57" spans="1:44" ht="15.95" customHeight="1" x14ac:dyDescent="0.25">
      <c r="B57" s="21" t="s">
        <v>23</v>
      </c>
      <c r="C57" s="15" t="s">
        <v>751</v>
      </c>
      <c r="D57" s="15"/>
      <c r="E57" s="15"/>
      <c r="F57" s="15"/>
      <c r="G57" s="15"/>
      <c r="H57" s="21">
        <v>2</v>
      </c>
      <c r="I57" s="15" t="s">
        <v>87</v>
      </c>
      <c r="J57" s="15"/>
      <c r="K57" s="15"/>
      <c r="L57" s="15" t="s">
        <v>127</v>
      </c>
      <c r="M57" s="15"/>
      <c r="N57" s="15"/>
      <c r="O57" s="15"/>
      <c r="P57" s="15"/>
      <c r="Q57" s="15"/>
      <c r="S57" s="30"/>
      <c r="T57" s="25">
        <v>8.5</v>
      </c>
      <c r="U57" s="20" t="s">
        <v>97</v>
      </c>
      <c r="V57" s="20"/>
      <c r="W57" s="20"/>
      <c r="X57" s="25"/>
      <c r="Y57" s="21">
        <v>8</v>
      </c>
      <c r="Z57" s="20" t="s">
        <v>61</v>
      </c>
      <c r="AA57" s="21"/>
      <c r="AB57" s="21">
        <v>3</v>
      </c>
      <c r="AC57" s="21">
        <v>2</v>
      </c>
      <c r="AD57" s="21">
        <f t="shared" si="12"/>
        <v>5</v>
      </c>
      <c r="AE57" s="21">
        <v>2</v>
      </c>
      <c r="AF57" s="10"/>
      <c r="AG57" s="25">
        <v>9</v>
      </c>
      <c r="AH57" s="20" t="s">
        <v>163</v>
      </c>
      <c r="AI57" s="20"/>
      <c r="AJ57" s="20"/>
      <c r="AK57" s="20"/>
      <c r="AL57" s="21">
        <v>17</v>
      </c>
      <c r="AM57" s="20" t="s">
        <v>59</v>
      </c>
      <c r="AO57" s="21">
        <v>5</v>
      </c>
      <c r="AP57" s="21">
        <v>5</v>
      </c>
      <c r="AQ57" s="21">
        <f t="shared" si="13"/>
        <v>10</v>
      </c>
      <c r="AR57" s="21">
        <v>0</v>
      </c>
    </row>
    <row r="58" spans="1:44" ht="15.95" customHeight="1" x14ac:dyDescent="0.25">
      <c r="C58" s="15" t="s">
        <v>761</v>
      </c>
      <c r="D58" s="15"/>
      <c r="E58" s="15"/>
      <c r="F58" s="15"/>
      <c r="G58" s="15"/>
      <c r="H58" s="21"/>
      <c r="I58" s="15"/>
      <c r="J58" s="15"/>
      <c r="K58" s="15"/>
      <c r="L58" s="15"/>
      <c r="M58" s="15"/>
      <c r="N58" s="15"/>
      <c r="O58" s="15"/>
      <c r="P58" s="15"/>
      <c r="Q58" s="15"/>
      <c r="S58" s="30"/>
      <c r="T58" s="25">
        <v>8.5</v>
      </c>
      <c r="U58" s="20" t="s">
        <v>89</v>
      </c>
      <c r="V58" s="20"/>
      <c r="W58" s="20"/>
      <c r="X58" s="25"/>
      <c r="Y58" s="21">
        <v>6</v>
      </c>
      <c r="Z58" s="20" t="s">
        <v>61</v>
      </c>
      <c r="AA58" s="21"/>
      <c r="AB58" s="21">
        <v>0</v>
      </c>
      <c r="AC58" s="21">
        <v>3</v>
      </c>
      <c r="AD58" s="21">
        <f t="shared" si="12"/>
        <v>3</v>
      </c>
      <c r="AE58" s="21">
        <v>0</v>
      </c>
      <c r="AF58" s="10"/>
      <c r="AG58" s="25">
        <v>9</v>
      </c>
      <c r="AH58" s="20" t="s">
        <v>135</v>
      </c>
      <c r="AI58" s="20"/>
      <c r="AJ58" s="20"/>
      <c r="AK58" s="20"/>
      <c r="AL58" s="35">
        <v>14</v>
      </c>
      <c r="AM58" s="20" t="s">
        <v>59</v>
      </c>
      <c r="AO58" s="21">
        <v>0</v>
      </c>
      <c r="AP58" s="21">
        <v>1</v>
      </c>
      <c r="AQ58" s="21">
        <f t="shared" si="13"/>
        <v>1</v>
      </c>
      <c r="AR58" s="21">
        <v>0</v>
      </c>
    </row>
    <row r="59" spans="1:44" ht="15.95" customHeight="1" x14ac:dyDescent="0.25">
      <c r="C59" s="15" t="s">
        <v>752</v>
      </c>
      <c r="D59" s="15"/>
      <c r="E59" s="15"/>
      <c r="F59" s="15"/>
      <c r="G59" s="15"/>
      <c r="H59" s="21"/>
      <c r="I59" s="15"/>
      <c r="J59" s="15"/>
      <c r="K59" s="15"/>
      <c r="L59" s="15"/>
      <c r="M59" s="15"/>
      <c r="N59" s="15"/>
      <c r="O59" s="15"/>
      <c r="P59" s="15"/>
      <c r="Q59" s="15"/>
      <c r="S59" s="30"/>
      <c r="T59" s="25">
        <v>8.5</v>
      </c>
      <c r="U59" s="20" t="s">
        <v>82</v>
      </c>
      <c r="V59" s="20"/>
      <c r="W59" s="20"/>
      <c r="X59" s="25"/>
      <c r="Y59" s="21">
        <v>14</v>
      </c>
      <c r="Z59" s="20" t="s">
        <v>61</v>
      </c>
      <c r="AA59" s="21"/>
      <c r="AB59" s="21">
        <v>0</v>
      </c>
      <c r="AC59" s="21">
        <v>1</v>
      </c>
      <c r="AD59" s="21">
        <f t="shared" si="12"/>
        <v>1</v>
      </c>
      <c r="AE59" s="21">
        <v>0</v>
      </c>
      <c r="AF59" s="10"/>
      <c r="AG59" s="25">
        <v>8.5</v>
      </c>
      <c r="AH59" s="20" t="s">
        <v>136</v>
      </c>
      <c r="AI59" s="20"/>
      <c r="AJ59" s="20"/>
      <c r="AK59" s="20"/>
      <c r="AL59" s="35">
        <v>5</v>
      </c>
      <c r="AM59" s="20" t="s">
        <v>59</v>
      </c>
      <c r="AO59" s="21">
        <v>0</v>
      </c>
      <c r="AP59" s="21">
        <v>0</v>
      </c>
      <c r="AQ59" s="21">
        <f t="shared" si="13"/>
        <v>0</v>
      </c>
      <c r="AR59" s="21">
        <v>0</v>
      </c>
    </row>
    <row r="60" spans="1:44" ht="15.95" customHeight="1" x14ac:dyDescent="0.25">
      <c r="T60" s="25">
        <v>8</v>
      </c>
      <c r="U60" s="20" t="s">
        <v>81</v>
      </c>
      <c r="V60" s="20"/>
      <c r="W60" s="20"/>
      <c r="X60" s="25"/>
      <c r="Y60" s="21">
        <v>7</v>
      </c>
      <c r="Z60" s="20" t="s">
        <v>61</v>
      </c>
      <c r="AA60" s="21"/>
      <c r="AB60" s="21">
        <v>5</v>
      </c>
      <c r="AC60" s="21">
        <v>5</v>
      </c>
      <c r="AD60" s="21">
        <f t="shared" si="12"/>
        <v>10</v>
      </c>
      <c r="AE60" s="21">
        <v>2</v>
      </c>
      <c r="AF60" s="10"/>
      <c r="AG60" s="25">
        <v>8.5</v>
      </c>
      <c r="AH60" s="20" t="s">
        <v>14</v>
      </c>
      <c r="AI60" s="20"/>
      <c r="AJ60" s="20"/>
      <c r="AK60" s="20"/>
      <c r="AL60" s="35" t="s">
        <v>149</v>
      </c>
      <c r="AM60" s="20" t="s">
        <v>59</v>
      </c>
      <c r="AO60" s="21">
        <v>3</v>
      </c>
      <c r="AP60" s="21">
        <v>2</v>
      </c>
      <c r="AQ60" s="21">
        <f t="shared" si="13"/>
        <v>5</v>
      </c>
      <c r="AR60" s="21">
        <v>2</v>
      </c>
    </row>
    <row r="61" spans="1:44" ht="15.95" customHeight="1" x14ac:dyDescent="0.25">
      <c r="A61" s="30"/>
      <c r="C61" s="5" t="s">
        <v>638</v>
      </c>
      <c r="G61" s="4">
        <v>4</v>
      </c>
      <c r="H61" s="21">
        <v>1</v>
      </c>
      <c r="I61" s="20" t="s">
        <v>95</v>
      </c>
      <c r="J61" s="20"/>
      <c r="K61" s="20"/>
      <c r="L61" s="20" t="s">
        <v>755</v>
      </c>
      <c r="M61" s="20"/>
      <c r="N61" s="20"/>
      <c r="O61" s="20"/>
      <c r="P61" s="20"/>
      <c r="Q61" s="20"/>
      <c r="T61" s="25">
        <v>7.5</v>
      </c>
      <c r="U61" s="20" t="s">
        <v>117</v>
      </c>
      <c r="V61" s="20"/>
      <c r="W61" s="20"/>
      <c r="X61" s="25"/>
      <c r="Y61" s="21">
        <v>30</v>
      </c>
      <c r="Z61" s="20" t="s">
        <v>61</v>
      </c>
      <c r="AA61" s="21"/>
      <c r="AB61" s="21">
        <v>4</v>
      </c>
      <c r="AC61" s="21">
        <v>1</v>
      </c>
      <c r="AD61" s="21">
        <f t="shared" si="12"/>
        <v>5</v>
      </c>
      <c r="AE61" s="21">
        <v>0</v>
      </c>
      <c r="AF61" s="10"/>
      <c r="AG61" s="25">
        <v>8</v>
      </c>
      <c r="AH61" s="20" t="s">
        <v>113</v>
      </c>
      <c r="AI61" s="20"/>
      <c r="AJ61" s="20"/>
      <c r="AK61" s="20"/>
      <c r="AL61" s="21">
        <v>13</v>
      </c>
      <c r="AM61" s="20" t="s">
        <v>59</v>
      </c>
      <c r="AO61" s="21">
        <v>3</v>
      </c>
      <c r="AP61" s="21">
        <v>5</v>
      </c>
      <c r="AQ61" s="21">
        <f t="shared" si="13"/>
        <v>8</v>
      </c>
      <c r="AR61" s="21">
        <v>2</v>
      </c>
    </row>
    <row r="62" spans="1:44" ht="15.95" customHeight="1" x14ac:dyDescent="0.25">
      <c r="A62" s="30"/>
      <c r="B62" s="21" t="s">
        <v>23</v>
      </c>
      <c r="C62" s="15" t="s">
        <v>753</v>
      </c>
      <c r="D62" s="15"/>
      <c r="E62" s="15"/>
      <c r="F62" s="15"/>
      <c r="G62" s="4"/>
      <c r="H62" s="21">
        <v>2</v>
      </c>
      <c r="I62" s="20" t="s">
        <v>95</v>
      </c>
      <c r="J62" s="20"/>
      <c r="K62" s="20"/>
      <c r="L62" s="20"/>
      <c r="M62" s="20" t="s">
        <v>51</v>
      </c>
      <c r="N62" s="20"/>
      <c r="O62" s="20"/>
      <c r="P62" s="20"/>
      <c r="Q62" s="20"/>
      <c r="S62" s="21"/>
      <c r="T62" s="25">
        <v>7</v>
      </c>
      <c r="U62" s="20" t="s">
        <v>24</v>
      </c>
      <c r="V62" s="20"/>
      <c r="W62" s="20"/>
      <c r="X62" s="25"/>
      <c r="Y62" s="21">
        <v>10</v>
      </c>
      <c r="Z62" s="20" t="s">
        <v>61</v>
      </c>
      <c r="AA62" s="21"/>
      <c r="AB62" s="21">
        <v>0</v>
      </c>
      <c r="AC62" s="21">
        <v>1</v>
      </c>
      <c r="AD62" s="21">
        <f t="shared" si="12"/>
        <v>1</v>
      </c>
      <c r="AE62" s="21">
        <v>2</v>
      </c>
      <c r="AF62" s="10"/>
      <c r="AG62" s="25">
        <v>7</v>
      </c>
      <c r="AH62" s="20" t="s">
        <v>618</v>
      </c>
      <c r="AI62" s="20"/>
      <c r="AJ62" s="20"/>
      <c r="AK62" s="20"/>
      <c r="AL62" s="21">
        <v>7</v>
      </c>
      <c r="AM62" s="20" t="s">
        <v>59</v>
      </c>
      <c r="AO62" s="21">
        <v>3</v>
      </c>
      <c r="AP62" s="21">
        <v>0</v>
      </c>
      <c r="AQ62" s="21">
        <f t="shared" si="13"/>
        <v>3</v>
      </c>
      <c r="AR62" s="21">
        <v>2</v>
      </c>
    </row>
    <row r="63" spans="1:44" ht="15.95" customHeight="1" x14ac:dyDescent="0.25">
      <c r="A63" s="21"/>
      <c r="C63" s="15" t="s">
        <v>480</v>
      </c>
      <c r="D63" s="15"/>
      <c r="E63" s="15"/>
      <c r="F63" s="15"/>
      <c r="H63" s="21">
        <v>2</v>
      </c>
      <c r="I63" s="20" t="s">
        <v>78</v>
      </c>
      <c r="J63" s="20"/>
      <c r="K63" s="20"/>
      <c r="L63" s="20"/>
      <c r="M63" s="20" t="s">
        <v>51</v>
      </c>
      <c r="N63" s="20"/>
      <c r="O63" s="20"/>
      <c r="P63" s="20"/>
      <c r="Q63" s="20"/>
      <c r="S63" s="30"/>
      <c r="T63" s="25">
        <v>7</v>
      </c>
      <c r="U63" s="20" t="s">
        <v>105</v>
      </c>
      <c r="V63" s="20"/>
      <c r="W63" s="20"/>
      <c r="X63" s="25"/>
      <c r="Y63" s="21">
        <v>12</v>
      </c>
      <c r="Z63" s="20" t="s">
        <v>61</v>
      </c>
      <c r="AA63" s="21"/>
      <c r="AB63" s="21">
        <v>2</v>
      </c>
      <c r="AC63" s="21">
        <v>3</v>
      </c>
      <c r="AD63" s="21">
        <f t="shared" si="12"/>
        <v>5</v>
      </c>
      <c r="AE63" s="21">
        <v>0</v>
      </c>
      <c r="AF63" s="10"/>
      <c r="AG63" s="25">
        <v>7</v>
      </c>
      <c r="AH63" s="20" t="s">
        <v>115</v>
      </c>
      <c r="AI63" s="20"/>
      <c r="AJ63" s="20"/>
      <c r="AK63" s="20"/>
      <c r="AL63" s="21">
        <v>9</v>
      </c>
      <c r="AM63" s="20" t="s">
        <v>59</v>
      </c>
      <c r="AO63" s="21">
        <v>2</v>
      </c>
      <c r="AP63" s="21">
        <v>5</v>
      </c>
      <c r="AQ63" s="21">
        <f t="shared" si="13"/>
        <v>7</v>
      </c>
      <c r="AR63" s="21">
        <v>0</v>
      </c>
    </row>
    <row r="64" spans="1:44" ht="15.95" customHeight="1" x14ac:dyDescent="0.25">
      <c r="A64" s="30"/>
      <c r="C64" s="15" t="s">
        <v>754</v>
      </c>
      <c r="D64" s="15"/>
      <c r="E64" s="15"/>
      <c r="F64" s="15"/>
      <c r="H64" s="21">
        <v>3</v>
      </c>
      <c r="I64" s="20" t="s">
        <v>125</v>
      </c>
      <c r="L64" s="20" t="s">
        <v>78</v>
      </c>
      <c r="M64" s="20"/>
      <c r="P64" s="20"/>
      <c r="S64" s="21"/>
      <c r="T64" s="25">
        <v>7</v>
      </c>
      <c r="U64" s="20" t="s">
        <v>106</v>
      </c>
      <c r="V64" s="20"/>
      <c r="W64" s="20"/>
      <c r="X64" s="25"/>
      <c r="Y64" s="21">
        <v>5</v>
      </c>
      <c r="Z64" s="20" t="s">
        <v>61</v>
      </c>
      <c r="AA64" s="21"/>
      <c r="AB64" s="21">
        <v>1</v>
      </c>
      <c r="AC64" s="21">
        <v>1</v>
      </c>
      <c r="AD64" s="21">
        <f t="shared" si="12"/>
        <v>2</v>
      </c>
      <c r="AE64" s="21">
        <v>0</v>
      </c>
      <c r="AF64" s="10"/>
      <c r="AG64" s="25">
        <v>6.5</v>
      </c>
      <c r="AH64" s="20" t="s">
        <v>123</v>
      </c>
      <c r="AI64" s="20"/>
      <c r="AJ64" s="20"/>
      <c r="AK64" s="20"/>
      <c r="AL64" s="21">
        <v>6</v>
      </c>
      <c r="AM64" s="20" t="s">
        <v>59</v>
      </c>
      <c r="AO64" s="21">
        <v>2</v>
      </c>
      <c r="AP64" s="21">
        <v>1</v>
      </c>
      <c r="AQ64" s="21">
        <f t="shared" si="13"/>
        <v>3</v>
      </c>
      <c r="AR64" s="21">
        <v>0</v>
      </c>
    </row>
    <row r="65" spans="1:44" ht="15.95" customHeight="1" x14ac:dyDescent="0.25">
      <c r="A65" s="21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30"/>
      <c r="S65" s="30"/>
      <c r="T65" s="25">
        <v>5.5</v>
      </c>
      <c r="U65" s="20" t="s">
        <v>119</v>
      </c>
      <c r="V65" s="20"/>
      <c r="W65" s="20"/>
      <c r="X65" s="25"/>
      <c r="Y65" s="21">
        <v>4</v>
      </c>
      <c r="Z65" s="20" t="s">
        <v>61</v>
      </c>
      <c r="AA65" s="21"/>
      <c r="AB65" s="21">
        <v>0</v>
      </c>
      <c r="AC65" s="21">
        <v>0</v>
      </c>
      <c r="AD65" s="21">
        <f t="shared" si="12"/>
        <v>0</v>
      </c>
      <c r="AE65" s="21">
        <v>0</v>
      </c>
      <c r="AF65" s="10"/>
      <c r="AG65" s="25">
        <v>5.5</v>
      </c>
      <c r="AH65" s="20" t="s">
        <v>32</v>
      </c>
      <c r="AI65" s="20"/>
      <c r="AJ65" s="20"/>
      <c r="AK65" s="20"/>
      <c r="AL65" s="21">
        <v>11</v>
      </c>
      <c r="AM65" s="20" t="s">
        <v>59</v>
      </c>
      <c r="AO65" s="21">
        <v>0</v>
      </c>
      <c r="AP65" s="21">
        <v>0</v>
      </c>
      <c r="AQ65" s="21">
        <f t="shared" si="13"/>
        <v>0</v>
      </c>
      <c r="AR65" s="21">
        <v>0</v>
      </c>
    </row>
    <row r="66" spans="1:44" ht="15.95" customHeight="1" thickBot="1" x14ac:dyDescent="0.3">
      <c r="A66" s="30"/>
      <c r="B66" s="20" t="s">
        <v>130</v>
      </c>
      <c r="C66" s="10"/>
      <c r="D66" s="10"/>
      <c r="E66" s="20" t="s">
        <v>50</v>
      </c>
      <c r="F66" s="20"/>
      <c r="G66" s="4">
        <f>SUM(G15:G65)</f>
        <v>36</v>
      </c>
      <c r="H66" s="4"/>
      <c r="I66" s="19"/>
      <c r="J66" s="20" t="s">
        <v>35</v>
      </c>
      <c r="K66" s="19"/>
      <c r="L66" s="4">
        <f>COUNTA(C15:C65)-8</f>
        <v>12</v>
      </c>
      <c r="N66" s="20" t="s">
        <v>41</v>
      </c>
      <c r="O66" s="4">
        <f>+L66*2</f>
        <v>24</v>
      </c>
      <c r="P66" s="4"/>
      <c r="Q66" s="10"/>
      <c r="R66" s="21"/>
      <c r="S66" s="21"/>
      <c r="T66" s="16" t="s">
        <v>63</v>
      </c>
      <c r="U66" s="16"/>
      <c r="V66" s="16"/>
      <c r="W66" s="16"/>
      <c r="X66" s="16"/>
      <c r="Y66" s="16"/>
      <c r="Z66" s="16"/>
      <c r="AA66" s="22"/>
      <c r="AB66" s="22">
        <f>SUM(AB54:AB65)</f>
        <v>21</v>
      </c>
      <c r="AC66" s="22">
        <f>SUM(AC54:AC65)+SUMIF($AA$3:$AA$10,"Eriton",$AI$3:$AI$10)</f>
        <v>30</v>
      </c>
      <c r="AD66" s="22">
        <f>SUM(AD54:AD65)+SUMIF($AA$3:$AA$10,"Canadiens",$AI$3:$AI$10)</f>
        <v>51</v>
      </c>
      <c r="AE66" s="22">
        <f>SUM(AE54:AE65)</f>
        <v>8</v>
      </c>
      <c r="AF66" s="10"/>
      <c r="AG66" s="16" t="s">
        <v>64</v>
      </c>
      <c r="AH66" s="16"/>
      <c r="AI66" s="16"/>
      <c r="AJ66" s="16"/>
      <c r="AK66" s="16"/>
      <c r="AL66" s="16"/>
      <c r="AM66" s="16"/>
      <c r="AN66" s="22"/>
      <c r="AO66" s="22">
        <f>SUM(AO54:AO65)</f>
        <v>24</v>
      </c>
      <c r="AP66" s="22">
        <f>SUM(AP54:AP65)+SUMIF($AA$3:$AA$10,"Eriton",$AI$3:$AI$10)</f>
        <v>32</v>
      </c>
      <c r="AQ66" s="22">
        <f>SUM(AQ54:AQ65)+SUMIF($AA$3:$AA$10,"Canadiens",$AI$3:$AI$10)</f>
        <v>56</v>
      </c>
      <c r="AR66" s="22">
        <f>SUM(AR54:AR65)</f>
        <v>10</v>
      </c>
    </row>
    <row r="67" spans="1:44" ht="15.95" customHeight="1" x14ac:dyDescent="0.25">
      <c r="A67" s="21"/>
      <c r="E67" s="20" t="s">
        <v>49</v>
      </c>
      <c r="F67" s="20"/>
      <c r="G67" s="4">
        <f>COUNTA(L15:L65)+COUNTIF(L15:L65,"*&amp;*")</f>
        <v>46</v>
      </c>
      <c r="R67" s="21"/>
      <c r="S67" s="21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H67" s="20" t="s">
        <v>94</v>
      </c>
      <c r="AI67" s="10"/>
      <c r="AJ67" s="10"/>
      <c r="AK67" s="20"/>
      <c r="AL67" s="20"/>
      <c r="AM67" s="10"/>
      <c r="AN67" s="10"/>
      <c r="AO67" s="21">
        <f>+AB27+AB40+AB53+AB66+AO27+AO40+AO53+AO66</f>
        <v>202</v>
      </c>
      <c r="AP67" s="21">
        <f>+AC27+AC40+AC53+AC66+AP27+AP40+AP53+AP66</f>
        <v>271</v>
      </c>
      <c r="AQ67" s="21">
        <f>+AD27+AD40+AD53+AD66+AQ27+AQ40+AQ53+AQ66</f>
        <v>473</v>
      </c>
      <c r="AR67" s="21">
        <f>+AE27+AE40+AE53+AE66+AR27+AR40+AR53+AR66</f>
        <v>112</v>
      </c>
    </row>
    <row r="68" spans="1:44" ht="15.95" customHeight="1" x14ac:dyDescent="0.25">
      <c r="A68" s="21"/>
      <c r="R68" s="21"/>
      <c r="S68" s="21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0"/>
      <c r="AH68" s="10"/>
      <c r="AI68" s="10"/>
      <c r="AJ68" s="10"/>
      <c r="AK68" s="20"/>
      <c r="AL68" s="20"/>
      <c r="AM68" s="10"/>
      <c r="AN68" s="10"/>
      <c r="AO68" s="21"/>
      <c r="AP68" s="21"/>
      <c r="AQ68" s="30"/>
      <c r="AR68" s="21"/>
    </row>
    <row r="69" spans="1:44" ht="15.95" customHeight="1" x14ac:dyDescent="0.25">
      <c r="A69" s="21"/>
      <c r="R69" s="21"/>
      <c r="S69" s="21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0"/>
      <c r="AH69" s="10"/>
      <c r="AI69" s="10"/>
      <c r="AJ69" s="10"/>
      <c r="AK69" s="20"/>
      <c r="AL69" s="20"/>
      <c r="AM69" s="10"/>
      <c r="AN69" s="10"/>
      <c r="AO69" s="21"/>
      <c r="AP69" s="21"/>
      <c r="AQ69" s="30"/>
      <c r="AR69" s="21"/>
    </row>
    <row r="70" spans="1:44" ht="15.95" customHeight="1" x14ac:dyDescent="0.25">
      <c r="A70" s="21"/>
      <c r="R70" s="21"/>
      <c r="S70" s="21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20"/>
      <c r="AH70" s="10"/>
      <c r="AI70" s="10"/>
      <c r="AJ70" s="10"/>
      <c r="AK70" s="20"/>
      <c r="AL70" s="20"/>
      <c r="AM70" s="10"/>
      <c r="AN70" s="10"/>
      <c r="AO70" s="21"/>
      <c r="AP70" s="21"/>
      <c r="AQ70" s="30"/>
      <c r="AR70" s="21"/>
    </row>
    <row r="71" spans="1:44" ht="15.95" customHeight="1" x14ac:dyDescent="0.25">
      <c r="A71" s="21"/>
      <c r="C71" s="20"/>
      <c r="F71" s="20"/>
      <c r="I71" s="20"/>
      <c r="L71" s="20"/>
      <c r="O71" s="20"/>
      <c r="P71" s="20"/>
      <c r="Q71" s="20"/>
      <c r="R71" s="21"/>
      <c r="S71" s="21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20"/>
      <c r="AH71" s="10"/>
      <c r="AI71" s="10"/>
      <c r="AJ71" s="10"/>
      <c r="AK71" s="20"/>
      <c r="AL71" s="20"/>
      <c r="AM71" s="10"/>
      <c r="AN71" s="10"/>
      <c r="AO71" s="21"/>
      <c r="AP71" s="21"/>
      <c r="AQ71" s="30"/>
      <c r="AR71" s="21"/>
    </row>
    <row r="72" spans="1:44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44" ht="20.25" x14ac:dyDescent="0.3">
      <c r="B73" s="24"/>
      <c r="C73" s="24"/>
      <c r="D73" s="23"/>
      <c r="E73" s="23"/>
      <c r="F73" s="23"/>
      <c r="G73" s="65" t="str">
        <f>+G2</f>
        <v>2024/2025 PLAYOFFS</v>
      </c>
      <c r="H73" s="65"/>
      <c r="I73" s="65"/>
      <c r="J73" s="65"/>
      <c r="K73" s="65"/>
      <c r="L73" s="65"/>
      <c r="M73" s="65"/>
      <c r="N73" s="23"/>
      <c r="O73" s="23"/>
      <c r="P73" s="23"/>
      <c r="Q73" s="23"/>
      <c r="R73" s="21"/>
      <c r="S73" s="21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20"/>
      <c r="AH73" s="10"/>
      <c r="AI73" s="10"/>
      <c r="AJ73" s="10"/>
      <c r="AK73" s="20"/>
      <c r="AL73" s="20"/>
      <c r="AM73" s="10"/>
      <c r="AN73" s="10"/>
      <c r="AO73" s="21"/>
      <c r="AP73" s="21"/>
      <c r="AQ73" s="30"/>
      <c r="AR73" s="21"/>
    </row>
    <row r="74" spans="1:44" ht="20.25" x14ac:dyDescent="0.3">
      <c r="B74" s="24" t="s">
        <v>42</v>
      </c>
      <c r="C74" s="24">
        <f>+C2</f>
        <v>28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3"/>
      <c r="R74" s="21"/>
      <c r="S74" s="21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20"/>
      <c r="AH74" s="10"/>
      <c r="AI74" s="10"/>
      <c r="AJ74" s="10"/>
      <c r="AK74" s="20"/>
      <c r="AL74" s="20"/>
      <c r="AM74" s="10"/>
      <c r="AN74" s="10"/>
      <c r="AO74" s="21"/>
      <c r="AP74" s="21"/>
      <c r="AQ74" s="30"/>
      <c r="AR74" s="21"/>
    </row>
    <row r="75" spans="1:44" ht="18.600000000000001" customHeight="1" x14ac:dyDescent="0.3">
      <c r="A75" s="21"/>
      <c r="N75" s="23"/>
      <c r="O75" s="23"/>
      <c r="P75" s="23"/>
      <c r="Q75" s="23"/>
      <c r="R75" s="21"/>
      <c r="S75" s="21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20"/>
      <c r="AH75" s="10"/>
      <c r="AI75" s="10"/>
      <c r="AJ75" s="10"/>
      <c r="AK75" s="20"/>
      <c r="AL75" s="20"/>
      <c r="AM75" s="10"/>
      <c r="AN75" s="10"/>
      <c r="AO75" s="21"/>
      <c r="AP75" s="21"/>
      <c r="AQ75" s="30"/>
      <c r="AR75" s="21"/>
    </row>
    <row r="76" spans="1:44" ht="15.75" x14ac:dyDescent="0.25">
      <c r="R76" s="21"/>
      <c r="S76" s="21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20"/>
      <c r="AH76" s="10"/>
      <c r="AI76" s="10"/>
      <c r="AJ76" s="10"/>
      <c r="AK76" s="20"/>
      <c r="AL76" s="20"/>
      <c r="AM76" s="10"/>
      <c r="AN76" s="10"/>
      <c r="AO76" s="21"/>
      <c r="AP76" s="21"/>
      <c r="AQ76" s="30"/>
      <c r="AR76" s="21"/>
    </row>
    <row r="77" spans="1:44" ht="15.75" customHeight="1" x14ac:dyDescent="0.25">
      <c r="R77" s="21"/>
      <c r="S77" s="21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20"/>
      <c r="AH77" s="10"/>
      <c r="AI77" s="10"/>
      <c r="AJ77" s="10"/>
      <c r="AK77" s="20"/>
      <c r="AL77" s="20"/>
      <c r="AM77" s="10"/>
      <c r="AN77" s="10"/>
      <c r="AO77" s="21"/>
      <c r="AP77" s="21"/>
      <c r="AQ77" s="30"/>
      <c r="AR77" s="21"/>
    </row>
    <row r="78" spans="1:44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R78" s="21"/>
      <c r="S78" s="21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20"/>
      <c r="AH78" s="10"/>
      <c r="AI78" s="10"/>
      <c r="AJ78" s="10"/>
      <c r="AK78" s="20"/>
      <c r="AL78" s="20"/>
      <c r="AM78" s="10"/>
      <c r="AN78" s="10"/>
      <c r="AO78" s="21"/>
      <c r="AP78" s="21"/>
      <c r="AQ78" s="30"/>
      <c r="AR78" s="21"/>
    </row>
    <row r="79" spans="1:44" ht="15.75" customHeight="1" x14ac:dyDescent="0.25">
      <c r="A79" s="21"/>
      <c r="D79" s="20" t="s">
        <v>170</v>
      </c>
      <c r="E79" s="20"/>
      <c r="F79" s="20"/>
      <c r="G79" s="20" t="s">
        <v>58</v>
      </c>
      <c r="H79" s="21"/>
      <c r="J79" s="21">
        <v>10</v>
      </c>
      <c r="K79" s="21">
        <v>10</v>
      </c>
      <c r="L79" s="50">
        <v>20</v>
      </c>
      <c r="N79" s="21"/>
      <c r="R79" s="21"/>
      <c r="S79" s="21"/>
      <c r="T79" s="10"/>
      <c r="U79" s="10"/>
      <c r="V79" s="10"/>
      <c r="W79" s="10"/>
      <c r="X79" s="10"/>
      <c r="Y79" s="10"/>
      <c r="AJ79" s="10"/>
      <c r="AK79" s="20"/>
      <c r="AL79" s="20"/>
      <c r="AM79" s="10"/>
      <c r="AN79" s="10"/>
      <c r="AO79" s="21"/>
      <c r="AP79" s="21"/>
      <c r="AQ79" s="30"/>
      <c r="AR79" s="21"/>
    </row>
    <row r="80" spans="1:44" ht="15.75" customHeight="1" x14ac:dyDescent="0.25">
      <c r="A80" s="21"/>
      <c r="D80" s="20" t="s">
        <v>87</v>
      </c>
      <c r="E80" s="20"/>
      <c r="F80" s="20"/>
      <c r="G80" s="20" t="s">
        <v>15</v>
      </c>
      <c r="J80" s="21">
        <v>12</v>
      </c>
      <c r="K80" s="21">
        <v>6</v>
      </c>
      <c r="L80" s="50">
        <v>18</v>
      </c>
      <c r="N80" s="21"/>
      <c r="R80" s="21"/>
      <c r="S80" s="21"/>
      <c r="T80" s="10"/>
      <c r="U80" s="10"/>
      <c r="V80" s="10"/>
      <c r="W80" s="10"/>
      <c r="X80" s="10"/>
      <c r="Y80" s="10"/>
      <c r="AJ80" s="10"/>
      <c r="AK80" s="20"/>
      <c r="AL80" s="20"/>
      <c r="AM80" s="10"/>
      <c r="AN80" s="10"/>
      <c r="AO80" s="21"/>
      <c r="AP80" s="21"/>
      <c r="AQ80" s="30"/>
      <c r="AR80" s="21"/>
    </row>
    <row r="81" spans="1:44" ht="15.75" customHeight="1" x14ac:dyDescent="0.25">
      <c r="A81" s="21"/>
      <c r="D81" s="20" t="s">
        <v>90</v>
      </c>
      <c r="E81" s="20"/>
      <c r="F81" s="20"/>
      <c r="G81" s="20" t="s">
        <v>56</v>
      </c>
      <c r="H81" s="21"/>
      <c r="J81" s="21">
        <v>9</v>
      </c>
      <c r="K81" s="21">
        <v>6</v>
      </c>
      <c r="L81" s="50">
        <v>15</v>
      </c>
      <c r="N81" s="21"/>
      <c r="R81" s="21"/>
      <c r="S81" s="21"/>
      <c r="T81" s="10"/>
      <c r="U81" s="10"/>
      <c r="V81" s="10"/>
      <c r="W81" s="10"/>
      <c r="X81" s="10"/>
      <c r="Y81" s="10"/>
      <c r="AJ81" s="10"/>
      <c r="AK81" s="20"/>
      <c r="AL81" s="20"/>
      <c r="AM81" s="10"/>
      <c r="AN81" s="10"/>
      <c r="AO81" s="21"/>
      <c r="AP81" s="21"/>
      <c r="AQ81" s="30"/>
      <c r="AR81" s="21"/>
    </row>
    <row r="82" spans="1:44" ht="15.75" customHeight="1" x14ac:dyDescent="0.25">
      <c r="A82" s="21"/>
      <c r="D82" s="20" t="s">
        <v>104</v>
      </c>
      <c r="E82" s="20"/>
      <c r="F82" s="20"/>
      <c r="G82" s="20" t="s">
        <v>60</v>
      </c>
      <c r="H82" s="21"/>
      <c r="J82" s="21">
        <v>8</v>
      </c>
      <c r="K82" s="21">
        <v>5</v>
      </c>
      <c r="L82" s="50">
        <v>13</v>
      </c>
      <c r="N82" s="21"/>
      <c r="R82" s="21"/>
      <c r="S82" s="21"/>
      <c r="T82" s="10"/>
      <c r="U82" s="10"/>
      <c r="V82" s="10"/>
      <c r="W82" s="10"/>
      <c r="X82" s="10"/>
      <c r="Y82" s="10"/>
      <c r="AJ82" s="10"/>
      <c r="AK82" s="20"/>
      <c r="AL82" s="20"/>
      <c r="AM82" s="10"/>
      <c r="AN82" s="10"/>
      <c r="AO82" s="21"/>
      <c r="AP82" s="21"/>
      <c r="AQ82" s="30"/>
      <c r="AR82" s="21"/>
    </row>
    <row r="83" spans="1:44" ht="15.75" customHeight="1" x14ac:dyDescent="0.25">
      <c r="A83" s="21"/>
      <c r="D83" s="20" t="s">
        <v>162</v>
      </c>
      <c r="E83" s="20"/>
      <c r="F83" s="20"/>
      <c r="G83" s="20" t="s">
        <v>59</v>
      </c>
      <c r="H83" s="21"/>
      <c r="J83" s="21">
        <v>3</v>
      </c>
      <c r="K83" s="21">
        <v>10</v>
      </c>
      <c r="L83" s="50">
        <v>13</v>
      </c>
      <c r="N83" s="21"/>
      <c r="R83" s="21"/>
      <c r="S83" s="21"/>
      <c r="T83" s="10"/>
      <c r="U83" s="10"/>
      <c r="V83" s="10"/>
      <c r="W83" s="10"/>
      <c r="X83" s="10"/>
      <c r="Y83" s="10"/>
      <c r="AJ83" s="10"/>
      <c r="AK83" s="20"/>
      <c r="AL83" s="20"/>
      <c r="AM83" s="10"/>
      <c r="AN83" s="10"/>
      <c r="AO83" s="21"/>
      <c r="AP83" s="21"/>
      <c r="AQ83" s="30"/>
      <c r="AR83" s="21"/>
    </row>
    <row r="84" spans="1:44" ht="15.75" customHeight="1" x14ac:dyDescent="0.25">
      <c r="A84" s="21"/>
      <c r="D84" s="20" t="s">
        <v>95</v>
      </c>
      <c r="E84" s="20"/>
      <c r="F84" s="20"/>
      <c r="G84" s="20" t="s">
        <v>134</v>
      </c>
      <c r="H84" s="21"/>
      <c r="J84" s="21">
        <v>9</v>
      </c>
      <c r="K84" s="21">
        <v>2</v>
      </c>
      <c r="L84" s="50">
        <v>11</v>
      </c>
      <c r="N84" s="21"/>
      <c r="R84" s="21"/>
      <c r="S84" s="21"/>
      <c r="T84" s="10"/>
      <c r="U84" s="10"/>
      <c r="V84" s="10"/>
      <c r="W84" s="10"/>
      <c r="X84" s="10"/>
      <c r="Y84" s="10"/>
      <c r="AJ84" s="10"/>
      <c r="AK84" s="20"/>
      <c r="AL84" s="20"/>
      <c r="AM84" s="10"/>
      <c r="AN84" s="10"/>
      <c r="AO84" s="21"/>
      <c r="AP84" s="21"/>
      <c r="AQ84" s="30"/>
      <c r="AR84" s="21"/>
    </row>
    <row r="85" spans="1:44" ht="15.75" customHeight="1" x14ac:dyDescent="0.25">
      <c r="A85" s="21"/>
      <c r="D85" s="20" t="s">
        <v>78</v>
      </c>
      <c r="E85" s="20"/>
      <c r="F85" s="20"/>
      <c r="G85" s="20" t="s">
        <v>134</v>
      </c>
      <c r="H85" s="21"/>
      <c r="J85" s="21">
        <v>7</v>
      </c>
      <c r="K85" s="21">
        <v>4</v>
      </c>
      <c r="L85" s="50">
        <v>11</v>
      </c>
      <c r="N85" s="21"/>
      <c r="R85" s="21"/>
      <c r="S85" s="21"/>
      <c r="T85" s="10"/>
      <c r="U85" s="10"/>
      <c r="V85" s="10"/>
      <c r="W85" s="10"/>
      <c r="X85" s="10"/>
      <c r="Y85" s="10"/>
      <c r="AJ85" s="10"/>
      <c r="AK85" s="20"/>
      <c r="AL85" s="20"/>
      <c r="AM85" s="10"/>
      <c r="AN85" s="10"/>
      <c r="AO85" s="21"/>
      <c r="AP85" s="21"/>
      <c r="AQ85" s="30"/>
      <c r="AR85" s="21"/>
    </row>
    <row r="86" spans="1:44" ht="15.75" customHeight="1" x14ac:dyDescent="0.25">
      <c r="A86" s="21"/>
      <c r="D86" s="20" t="s">
        <v>84</v>
      </c>
      <c r="E86" s="20"/>
      <c r="F86" s="20"/>
      <c r="G86" s="20" t="s">
        <v>60</v>
      </c>
      <c r="H86" s="21"/>
      <c r="J86" s="21">
        <v>5</v>
      </c>
      <c r="K86" s="21">
        <v>6</v>
      </c>
      <c r="L86" s="50">
        <v>11</v>
      </c>
      <c r="N86" s="21"/>
      <c r="R86" s="21"/>
      <c r="S86" s="21"/>
      <c r="T86" s="10"/>
      <c r="U86" s="10"/>
      <c r="V86" s="10"/>
      <c r="W86" s="10"/>
      <c r="X86" s="10"/>
      <c r="Y86" s="10"/>
      <c r="AJ86" s="10"/>
      <c r="AK86" s="20"/>
      <c r="AL86" s="20"/>
      <c r="AM86" s="10"/>
      <c r="AN86" s="10"/>
      <c r="AO86" s="21"/>
      <c r="AP86" s="21"/>
      <c r="AQ86" s="30"/>
      <c r="AR86" s="21"/>
    </row>
    <row r="87" spans="1:44" ht="15.75" customHeight="1" x14ac:dyDescent="0.25">
      <c r="A87" s="21"/>
      <c r="D87" s="20" t="s">
        <v>168</v>
      </c>
      <c r="E87" s="20"/>
      <c r="F87" s="20"/>
      <c r="G87" s="20" t="s">
        <v>15</v>
      </c>
      <c r="H87" s="21"/>
      <c r="J87" s="21">
        <v>4</v>
      </c>
      <c r="K87" s="21">
        <v>7</v>
      </c>
      <c r="L87" s="50">
        <v>11</v>
      </c>
      <c r="N87" s="21"/>
      <c r="R87" s="21"/>
      <c r="S87" s="21"/>
      <c r="T87" s="10"/>
      <c r="U87" s="10"/>
      <c r="V87" s="10"/>
      <c r="W87" s="10"/>
      <c r="X87" s="10"/>
      <c r="Y87" s="10"/>
      <c r="AJ87" s="10"/>
      <c r="AK87" s="20"/>
      <c r="AL87" s="20"/>
      <c r="AM87" s="10"/>
      <c r="AN87" s="10"/>
      <c r="AO87" s="21"/>
      <c r="AP87" s="21"/>
      <c r="AQ87" s="30"/>
      <c r="AR87" s="21"/>
    </row>
    <row r="88" spans="1:44" ht="15.75" customHeight="1" x14ac:dyDescent="0.25">
      <c r="A88" s="21"/>
      <c r="D88" s="20" t="s">
        <v>92</v>
      </c>
      <c r="E88" s="20"/>
      <c r="F88" s="20"/>
      <c r="G88" s="20" t="s">
        <v>56</v>
      </c>
      <c r="H88" s="21"/>
      <c r="J88" s="21">
        <v>3</v>
      </c>
      <c r="K88" s="21">
        <v>8</v>
      </c>
      <c r="L88" s="50">
        <v>11</v>
      </c>
      <c r="N88" s="21"/>
      <c r="R88" s="21"/>
      <c r="S88" s="21"/>
      <c r="T88" s="10"/>
      <c r="U88" s="10"/>
      <c r="V88" s="10"/>
      <c r="W88" s="10"/>
      <c r="X88" s="10"/>
      <c r="Y88" s="10"/>
      <c r="AJ88" s="10"/>
      <c r="AK88" s="20"/>
      <c r="AL88" s="20"/>
      <c r="AM88" s="10"/>
      <c r="AN88" s="10"/>
      <c r="AO88" s="21"/>
      <c r="AP88" s="21"/>
      <c r="AQ88" s="30"/>
      <c r="AR88" s="21"/>
    </row>
    <row r="89" spans="1:44" ht="15.75" customHeight="1" x14ac:dyDescent="0.25">
      <c r="A89" s="21"/>
      <c r="D89" s="20" t="s">
        <v>81</v>
      </c>
      <c r="E89" s="20"/>
      <c r="F89" s="20"/>
      <c r="G89" s="20" t="s">
        <v>61</v>
      </c>
      <c r="H89" s="21"/>
      <c r="J89" s="21">
        <v>5</v>
      </c>
      <c r="K89" s="21">
        <v>5</v>
      </c>
      <c r="L89" s="50">
        <v>10</v>
      </c>
      <c r="N89" s="21"/>
      <c r="R89" s="21"/>
      <c r="S89" s="21"/>
      <c r="T89" s="10"/>
      <c r="U89" s="10"/>
      <c r="V89" s="10"/>
      <c r="W89" s="10"/>
      <c r="X89" s="10"/>
      <c r="Y89" s="10"/>
      <c r="AJ89" s="10"/>
      <c r="AK89" s="20"/>
      <c r="AL89" s="20"/>
      <c r="AM89" s="10"/>
      <c r="AN89" s="10"/>
      <c r="AO89" s="21"/>
      <c r="AP89" s="21"/>
      <c r="AQ89" s="30"/>
      <c r="AR89" s="21"/>
    </row>
    <row r="90" spans="1:44" ht="15.75" customHeight="1" x14ac:dyDescent="0.25">
      <c r="A90" s="21"/>
      <c r="D90" s="20" t="s">
        <v>163</v>
      </c>
      <c r="E90" s="20"/>
      <c r="F90" s="20"/>
      <c r="G90" s="20" t="s">
        <v>59</v>
      </c>
      <c r="J90" s="21">
        <v>5</v>
      </c>
      <c r="K90" s="21">
        <v>5</v>
      </c>
      <c r="L90" s="50">
        <v>10</v>
      </c>
      <c r="N90" s="21"/>
      <c r="R90" s="21"/>
      <c r="S90" s="21"/>
      <c r="T90" s="10"/>
      <c r="U90" s="10"/>
      <c r="V90" s="10"/>
      <c r="W90" s="10"/>
      <c r="X90" s="10"/>
      <c r="Y90" s="10"/>
      <c r="AJ90" s="10"/>
      <c r="AK90" s="20"/>
      <c r="AL90" s="20"/>
      <c r="AM90" s="10"/>
      <c r="AN90" s="10"/>
      <c r="AO90" s="21"/>
      <c r="AP90" s="21"/>
      <c r="AQ90" s="30"/>
      <c r="AR90" s="21"/>
    </row>
    <row r="91" spans="1:44" ht="15.75" customHeight="1" x14ac:dyDescent="0.25">
      <c r="A91" s="21"/>
      <c r="D91" s="20" t="s">
        <v>88</v>
      </c>
      <c r="E91" s="20"/>
      <c r="F91" s="20"/>
      <c r="G91" s="20" t="s">
        <v>58</v>
      </c>
      <c r="H91" s="21"/>
      <c r="J91" s="21">
        <v>4</v>
      </c>
      <c r="K91" s="21">
        <v>6</v>
      </c>
      <c r="L91" s="50">
        <v>10</v>
      </c>
      <c r="N91" s="21"/>
      <c r="R91" s="21"/>
      <c r="S91" s="21"/>
      <c r="T91" s="10"/>
      <c r="U91" s="10"/>
      <c r="V91" s="10"/>
      <c r="W91" s="10"/>
      <c r="X91" s="10"/>
      <c r="Y91" s="10"/>
      <c r="AJ91" s="10"/>
      <c r="AK91" s="20"/>
      <c r="AL91" s="20"/>
      <c r="AM91" s="10"/>
      <c r="AN91" s="10"/>
      <c r="AO91" s="21"/>
      <c r="AP91" s="21"/>
      <c r="AQ91" s="30"/>
      <c r="AR91" s="21"/>
    </row>
    <row r="92" spans="1:44" ht="15.75" customHeight="1" x14ac:dyDescent="0.25">
      <c r="A92" s="21"/>
      <c r="D92" s="20" t="s">
        <v>131</v>
      </c>
      <c r="E92" s="20"/>
      <c r="F92" s="20"/>
      <c r="G92" s="20" t="s">
        <v>57</v>
      </c>
      <c r="H92" s="21"/>
      <c r="J92" s="21">
        <v>6</v>
      </c>
      <c r="K92" s="21">
        <v>3</v>
      </c>
      <c r="L92" s="50">
        <v>9</v>
      </c>
      <c r="N92" s="21"/>
      <c r="R92" s="21"/>
      <c r="S92" s="21"/>
      <c r="T92" s="10"/>
      <c r="U92" s="10"/>
      <c r="V92" s="10"/>
      <c r="W92" s="10"/>
      <c r="X92" s="10"/>
      <c r="Y92" s="10"/>
      <c r="AJ92" s="10"/>
      <c r="AK92" s="20"/>
      <c r="AL92" s="20"/>
      <c r="AM92" s="10"/>
      <c r="AN92" s="10"/>
      <c r="AO92" s="21"/>
      <c r="AP92" s="21"/>
      <c r="AQ92" s="30"/>
      <c r="AR92" s="21"/>
    </row>
    <row r="93" spans="1:44" ht="15.75" customHeight="1" x14ac:dyDescent="0.25">
      <c r="A93" s="21"/>
      <c r="D93" s="20" t="s">
        <v>93</v>
      </c>
      <c r="E93" s="20"/>
      <c r="F93" s="20"/>
      <c r="G93" s="20" t="s">
        <v>15</v>
      </c>
      <c r="H93" s="21"/>
      <c r="J93" s="21">
        <v>5</v>
      </c>
      <c r="K93" s="21">
        <v>4</v>
      </c>
      <c r="L93" s="50">
        <v>9</v>
      </c>
      <c r="N93" s="21"/>
      <c r="R93" s="21"/>
      <c r="S93" s="21"/>
      <c r="T93" s="10"/>
      <c r="U93" s="10"/>
      <c r="V93" s="10"/>
      <c r="W93" s="10"/>
      <c r="X93" s="10"/>
      <c r="Y93" s="10"/>
      <c r="AJ93" s="10"/>
      <c r="AK93" s="20"/>
      <c r="AL93" s="20"/>
      <c r="AM93" s="10"/>
      <c r="AN93" s="10"/>
      <c r="AO93" s="21"/>
      <c r="AP93" s="21"/>
      <c r="AQ93" s="30"/>
      <c r="AR93" s="21"/>
    </row>
    <row r="94" spans="1:44" ht="15.75" x14ac:dyDescent="0.25">
      <c r="D94" s="20" t="s">
        <v>47</v>
      </c>
      <c r="E94" s="20"/>
      <c r="F94" s="20"/>
      <c r="G94" s="20" t="s">
        <v>60</v>
      </c>
      <c r="J94" s="21">
        <v>5</v>
      </c>
      <c r="K94" s="21">
        <v>4</v>
      </c>
      <c r="L94" s="50">
        <v>9</v>
      </c>
      <c r="N94" s="21"/>
      <c r="R94" s="21"/>
      <c r="S94" s="21"/>
      <c r="T94" s="10"/>
      <c r="U94" s="10"/>
      <c r="V94" s="10"/>
      <c r="W94" s="10"/>
      <c r="X94" s="10"/>
      <c r="Y94" s="10"/>
      <c r="AJ94" s="10"/>
      <c r="AK94" s="20"/>
      <c r="AL94" s="20"/>
      <c r="AM94" s="10"/>
      <c r="AN94" s="10"/>
      <c r="AO94" s="21"/>
      <c r="AP94" s="21"/>
      <c r="AQ94" s="30"/>
      <c r="AR94" s="21"/>
    </row>
    <row r="95" spans="1:44" ht="15.75" x14ac:dyDescent="0.25">
      <c r="D95" s="20" t="s">
        <v>147</v>
      </c>
      <c r="E95" s="20"/>
      <c r="F95" s="20"/>
      <c r="G95" s="20" t="s">
        <v>58</v>
      </c>
      <c r="H95" s="21"/>
      <c r="J95" s="21">
        <v>2</v>
      </c>
      <c r="K95" s="21">
        <v>7</v>
      </c>
      <c r="L95" s="50">
        <v>9</v>
      </c>
      <c r="N95" s="21"/>
      <c r="R95" s="21"/>
      <c r="S95" s="21"/>
      <c r="T95" s="10"/>
      <c r="U95" s="10"/>
      <c r="V95" s="10"/>
      <c r="W95" s="10"/>
      <c r="X95" s="10"/>
      <c r="Y95" s="10"/>
      <c r="AJ95" s="10"/>
      <c r="AK95" s="20"/>
      <c r="AL95" s="20"/>
      <c r="AM95" s="10"/>
      <c r="AN95" s="10"/>
      <c r="AO95" s="21"/>
      <c r="AP95" s="21"/>
      <c r="AQ95" s="30"/>
      <c r="AR95" s="21"/>
    </row>
    <row r="96" spans="1:44" ht="15.75" x14ac:dyDescent="0.25">
      <c r="D96" s="20" t="s">
        <v>171</v>
      </c>
      <c r="E96" s="20"/>
      <c r="F96" s="20"/>
      <c r="G96" s="20" t="s">
        <v>58</v>
      </c>
      <c r="H96" s="21"/>
      <c r="J96" s="21">
        <v>5</v>
      </c>
      <c r="K96" s="21">
        <v>3</v>
      </c>
      <c r="L96" s="50">
        <v>8</v>
      </c>
      <c r="N96" s="21"/>
      <c r="R96" s="21"/>
      <c r="S96" s="21"/>
      <c r="T96" s="10"/>
      <c r="U96" s="10"/>
      <c r="V96" s="10"/>
      <c r="W96" s="10"/>
      <c r="X96" s="10"/>
      <c r="Y96" s="10"/>
      <c r="AJ96" s="10"/>
      <c r="AK96" s="20"/>
      <c r="AL96" s="20"/>
      <c r="AM96" s="10"/>
      <c r="AN96" s="10"/>
      <c r="AO96" s="21"/>
      <c r="AP96" s="21"/>
      <c r="AQ96" s="30"/>
      <c r="AR96" s="21"/>
    </row>
    <row r="97" spans="4:44" ht="15.75" x14ac:dyDescent="0.25">
      <c r="D97" s="20" t="s">
        <v>85</v>
      </c>
      <c r="E97" s="20"/>
      <c r="F97" s="20"/>
      <c r="G97" s="20" t="s">
        <v>15</v>
      </c>
      <c r="H97" s="21"/>
      <c r="J97" s="21">
        <v>4</v>
      </c>
      <c r="K97" s="21">
        <v>4</v>
      </c>
      <c r="L97" s="50">
        <v>8</v>
      </c>
      <c r="N97" s="21"/>
      <c r="R97" s="21"/>
      <c r="S97" s="21"/>
      <c r="T97" s="10"/>
      <c r="U97" s="10"/>
      <c r="V97" s="10"/>
      <c r="W97" s="10"/>
      <c r="X97" s="10"/>
      <c r="Y97" s="10"/>
      <c r="AJ97" s="10"/>
      <c r="AK97" s="20"/>
      <c r="AL97" s="20"/>
      <c r="AM97" s="10"/>
      <c r="AN97" s="10"/>
      <c r="AO97" s="21"/>
      <c r="AP97" s="21"/>
      <c r="AQ97" s="30"/>
      <c r="AR97" s="21"/>
    </row>
    <row r="98" spans="4:44" ht="15.75" x14ac:dyDescent="0.25">
      <c r="D98" s="20" t="s">
        <v>113</v>
      </c>
      <c r="E98" s="20"/>
      <c r="F98" s="20"/>
      <c r="G98" s="20" t="s">
        <v>59</v>
      </c>
      <c r="H98" s="21"/>
      <c r="J98" s="21">
        <v>3</v>
      </c>
      <c r="K98" s="21">
        <v>5</v>
      </c>
      <c r="L98" s="50">
        <v>8</v>
      </c>
      <c r="N98" s="21"/>
      <c r="R98" s="21"/>
      <c r="S98" s="21"/>
      <c r="T98" s="10"/>
      <c r="U98" s="10"/>
      <c r="V98" s="10"/>
      <c r="W98" s="10"/>
      <c r="X98" s="10"/>
      <c r="Y98" s="10"/>
      <c r="AJ98" s="10"/>
      <c r="AK98" s="20"/>
      <c r="AL98" s="20"/>
      <c r="AM98" s="10"/>
      <c r="AN98" s="10"/>
      <c r="AO98" s="21"/>
      <c r="AP98" s="21"/>
      <c r="AQ98" s="30"/>
      <c r="AR98" s="21"/>
    </row>
    <row r="99" spans="4:44" ht="15.75" x14ac:dyDescent="0.25">
      <c r="D99" s="20" t="s">
        <v>86</v>
      </c>
      <c r="E99" s="20"/>
      <c r="F99" s="20"/>
      <c r="G99" s="20" t="s">
        <v>57</v>
      </c>
      <c r="H99" s="21"/>
      <c r="J99" s="21">
        <v>2</v>
      </c>
      <c r="K99" s="21">
        <v>6</v>
      </c>
      <c r="L99" s="50">
        <v>8</v>
      </c>
      <c r="N99" s="21"/>
      <c r="R99" s="21"/>
      <c r="S99" s="21"/>
      <c r="T99" s="10"/>
      <c r="U99" s="10"/>
      <c r="V99" s="10"/>
      <c r="W99" s="10"/>
      <c r="X99" s="10"/>
      <c r="Y99" s="10"/>
      <c r="AJ99" s="10"/>
      <c r="AK99" s="20"/>
      <c r="AL99" s="20"/>
      <c r="AM99" s="10"/>
      <c r="AN99" s="10"/>
      <c r="AO99" s="21"/>
      <c r="AP99" s="21"/>
      <c r="AQ99" s="30"/>
      <c r="AR99" s="21"/>
    </row>
    <row r="100" spans="4:44" ht="15.75" x14ac:dyDescent="0.25">
      <c r="D100" s="20" t="s">
        <v>80</v>
      </c>
      <c r="E100" s="20"/>
      <c r="F100" s="20"/>
      <c r="G100" s="20" t="s">
        <v>61</v>
      </c>
      <c r="J100" s="21">
        <v>2</v>
      </c>
      <c r="K100" s="21">
        <v>5</v>
      </c>
      <c r="L100" s="50">
        <v>7</v>
      </c>
      <c r="N100" s="21"/>
      <c r="Z100" s="20"/>
      <c r="AA100" s="20"/>
      <c r="AB100" s="20"/>
      <c r="AC100" s="25"/>
      <c r="AD100" s="21"/>
      <c r="AE100" s="20"/>
      <c r="AF100" s="21"/>
      <c r="AG100" s="21"/>
      <c r="AH100" s="21"/>
      <c r="AI100" s="21"/>
    </row>
    <row r="101" spans="4:44" ht="15.75" x14ac:dyDescent="0.25">
      <c r="D101" s="20" t="s">
        <v>142</v>
      </c>
      <c r="E101" s="20"/>
      <c r="F101" s="20"/>
      <c r="G101" s="20" t="s">
        <v>134</v>
      </c>
      <c r="H101" s="21"/>
      <c r="J101" s="21">
        <v>2</v>
      </c>
      <c r="K101" s="21">
        <v>5</v>
      </c>
      <c r="L101" s="50">
        <v>7</v>
      </c>
      <c r="N101" s="21"/>
      <c r="Z101" s="20"/>
      <c r="AA101" s="20"/>
      <c r="AB101" s="20"/>
      <c r="AC101" s="25"/>
      <c r="AD101" s="21"/>
      <c r="AE101" s="20"/>
      <c r="AF101" s="21"/>
      <c r="AG101" s="21"/>
      <c r="AH101" s="21"/>
      <c r="AI101" s="21"/>
    </row>
    <row r="102" spans="4:44" ht="15.75" x14ac:dyDescent="0.25">
      <c r="D102" s="20" t="s">
        <v>115</v>
      </c>
      <c r="E102" s="20"/>
      <c r="F102" s="20"/>
      <c r="G102" s="20" t="s">
        <v>59</v>
      </c>
      <c r="H102" s="21"/>
      <c r="J102" s="21">
        <v>2</v>
      </c>
      <c r="K102" s="21">
        <v>5</v>
      </c>
      <c r="L102" s="50">
        <v>7</v>
      </c>
      <c r="N102" s="21"/>
      <c r="AF102" s="10"/>
    </row>
    <row r="103" spans="4:44" ht="15.75" x14ac:dyDescent="0.25">
      <c r="D103" s="20" t="s">
        <v>121</v>
      </c>
      <c r="E103" s="20"/>
      <c r="F103" s="20"/>
      <c r="G103" s="20" t="s">
        <v>134</v>
      </c>
      <c r="H103" s="21"/>
      <c r="J103" s="21">
        <v>1</v>
      </c>
      <c r="K103" s="21">
        <v>6</v>
      </c>
      <c r="L103" s="50">
        <v>7</v>
      </c>
      <c r="N103" s="21"/>
      <c r="AF103" s="10"/>
    </row>
    <row r="104" spans="4:44" ht="15.75" x14ac:dyDescent="0.25">
      <c r="D104" s="20" t="s">
        <v>132</v>
      </c>
      <c r="E104" s="20"/>
      <c r="F104" s="20"/>
      <c r="G104" s="20" t="s">
        <v>134</v>
      </c>
      <c r="J104" s="21">
        <v>1</v>
      </c>
      <c r="K104" s="21">
        <v>6</v>
      </c>
      <c r="L104" s="50">
        <v>7</v>
      </c>
      <c r="N104" s="21"/>
    </row>
    <row r="105" spans="4:44" ht="15.75" x14ac:dyDescent="0.25">
      <c r="D105" s="20" t="s">
        <v>110</v>
      </c>
      <c r="E105" s="20"/>
      <c r="F105" s="20"/>
      <c r="G105" s="20" t="s">
        <v>58</v>
      </c>
      <c r="H105" s="21"/>
      <c r="J105" s="21">
        <v>0</v>
      </c>
      <c r="K105" s="21">
        <v>7</v>
      </c>
      <c r="L105" s="50">
        <v>7</v>
      </c>
      <c r="N105" s="21"/>
    </row>
    <row r="106" spans="4:44" ht="15.75" x14ac:dyDescent="0.25">
      <c r="D106" s="20" t="s">
        <v>124</v>
      </c>
      <c r="E106" s="20"/>
      <c r="F106" s="20"/>
      <c r="G106" s="20" t="s">
        <v>58</v>
      </c>
      <c r="J106" s="21">
        <v>4</v>
      </c>
      <c r="K106" s="21">
        <v>2</v>
      </c>
      <c r="L106" s="50">
        <v>6</v>
      </c>
      <c r="N106" s="21"/>
    </row>
    <row r="107" spans="4:44" ht="15.75" x14ac:dyDescent="0.25">
      <c r="D107" s="20" t="s">
        <v>139</v>
      </c>
      <c r="E107" s="20"/>
      <c r="F107" s="20"/>
      <c r="G107" s="20" t="s">
        <v>56</v>
      </c>
      <c r="H107" s="21"/>
      <c r="J107" s="21">
        <v>3</v>
      </c>
      <c r="K107" s="21">
        <v>3</v>
      </c>
      <c r="L107" s="50">
        <v>6</v>
      </c>
    </row>
    <row r="108" spans="4:44" ht="15.75" x14ac:dyDescent="0.25">
      <c r="D108" s="20" t="s">
        <v>98</v>
      </c>
      <c r="E108" s="20"/>
      <c r="F108" s="20"/>
      <c r="G108" s="20" t="s">
        <v>57</v>
      </c>
      <c r="J108" s="21">
        <v>2</v>
      </c>
      <c r="K108" s="21">
        <v>4</v>
      </c>
      <c r="L108" s="50">
        <v>6</v>
      </c>
    </row>
    <row r="109" spans="4:44" ht="15.75" x14ac:dyDescent="0.25">
      <c r="D109" s="20" t="s">
        <v>125</v>
      </c>
      <c r="E109" s="20"/>
      <c r="F109" s="20"/>
      <c r="G109" s="20" t="s">
        <v>134</v>
      </c>
      <c r="J109" s="21">
        <v>2</v>
      </c>
      <c r="K109" s="21">
        <v>4</v>
      </c>
      <c r="L109" s="50">
        <v>6</v>
      </c>
    </row>
    <row r="110" spans="4:44" ht="15.75" x14ac:dyDescent="0.25">
      <c r="L110" s="21"/>
    </row>
    <row r="111" spans="4:44" ht="15.75" x14ac:dyDescent="0.25">
      <c r="L111" s="21"/>
      <c r="M111" s="21"/>
      <c r="N111" s="21"/>
    </row>
    <row r="112" spans="4:44" ht="18.75" thickBot="1" x14ac:dyDescent="0.3">
      <c r="E112" s="1" t="s">
        <v>133</v>
      </c>
      <c r="F112" s="1"/>
      <c r="G112" s="1"/>
      <c r="H112" s="3" t="s">
        <v>1</v>
      </c>
      <c r="I112" s="3"/>
      <c r="J112" s="3"/>
      <c r="K112" s="49" t="s">
        <v>2</v>
      </c>
      <c r="L112" s="21"/>
      <c r="M112" s="21"/>
      <c r="N112" s="21"/>
    </row>
    <row r="113" spans="5:14" ht="15.75" x14ac:dyDescent="0.25">
      <c r="E113" s="20" t="s">
        <v>141</v>
      </c>
      <c r="F113" s="20"/>
      <c r="G113" s="20"/>
      <c r="H113" s="20" t="s">
        <v>56</v>
      </c>
      <c r="I113" s="21"/>
      <c r="K113" s="50">
        <v>6</v>
      </c>
      <c r="L113" s="21"/>
      <c r="M113" s="21"/>
      <c r="N113" s="21"/>
    </row>
    <row r="114" spans="5:14" ht="15.75" x14ac:dyDescent="0.25">
      <c r="E114" s="20" t="s">
        <v>84</v>
      </c>
      <c r="F114" s="20"/>
      <c r="G114" s="20"/>
      <c r="H114" s="20" t="s">
        <v>60</v>
      </c>
      <c r="I114" s="21"/>
      <c r="K114" s="50">
        <v>4</v>
      </c>
      <c r="L114" s="21"/>
      <c r="M114" s="21"/>
      <c r="N114" s="21"/>
    </row>
    <row r="115" spans="5:14" ht="15.75" x14ac:dyDescent="0.25">
      <c r="E115" s="20" t="s">
        <v>86</v>
      </c>
      <c r="F115" s="20"/>
      <c r="G115" s="20"/>
      <c r="H115" s="20" t="s">
        <v>57</v>
      </c>
      <c r="I115" s="21"/>
      <c r="K115" s="50">
        <v>4</v>
      </c>
      <c r="L115" s="21"/>
      <c r="M115" s="21"/>
      <c r="N115" s="21"/>
    </row>
    <row r="116" spans="5:14" ht="15.75" x14ac:dyDescent="0.25">
      <c r="E116" s="20" t="s">
        <v>132</v>
      </c>
      <c r="F116" s="20"/>
      <c r="G116" s="20"/>
      <c r="H116" s="20" t="s">
        <v>134</v>
      </c>
      <c r="I116" s="21"/>
      <c r="K116" s="50">
        <v>4</v>
      </c>
      <c r="L116" s="21"/>
      <c r="M116" s="21"/>
      <c r="N116" s="21"/>
    </row>
    <row r="117" spans="5:14" ht="15.75" x14ac:dyDescent="0.25">
      <c r="E117" s="20" t="s">
        <v>139</v>
      </c>
      <c r="F117" s="20"/>
      <c r="G117" s="20"/>
      <c r="H117" s="20" t="s">
        <v>56</v>
      </c>
      <c r="I117" s="21"/>
      <c r="K117" s="50">
        <v>4</v>
      </c>
      <c r="L117" s="21"/>
      <c r="M117" s="21"/>
      <c r="N117" s="21"/>
    </row>
  </sheetData>
  <mergeCells count="17">
    <mergeCell ref="AH11:AI11"/>
    <mergeCell ref="E14:F14"/>
    <mergeCell ref="B72:Q72"/>
    <mergeCell ref="G73:M73"/>
    <mergeCell ref="G74:M74"/>
    <mergeCell ref="AH10:AI10"/>
    <mergeCell ref="B1:Q1"/>
    <mergeCell ref="T1:AR1"/>
    <mergeCell ref="G2:M2"/>
    <mergeCell ref="AH2:AI2"/>
    <mergeCell ref="AH3:AI3"/>
    <mergeCell ref="AH4:AI4"/>
    <mergeCell ref="AH5:AI5"/>
    <mergeCell ref="AH6:AI6"/>
    <mergeCell ref="AH7:AI7"/>
    <mergeCell ref="AH8:AI8"/>
    <mergeCell ref="AH9:AI9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2419-1694-4B21-8472-4CE2AF7543D9}">
  <dimension ref="A1:AR138"/>
  <sheetViews>
    <sheetView zoomScale="70" zoomScaleNormal="70" zoomScaleSheetLayoutView="78" workbookViewId="0">
      <selection activeCell="P4" sqref="P4:P11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6" width="10.7109375" customWidth="1"/>
    <col min="17" max="17" width="8.7109375" customWidth="1"/>
    <col min="18" max="19" width="2.7109375" customWidth="1"/>
    <col min="20" max="20" width="5.85546875" customWidth="1"/>
    <col min="21" max="24" width="6" customWidth="1"/>
    <col min="25" max="25" width="4.7109375" customWidth="1"/>
    <col min="26" max="26" width="10.7109375" customWidth="1"/>
    <col min="27" max="31" width="5.85546875" customWidth="1"/>
    <col min="32" max="32" width="5.28515625" customWidth="1"/>
    <col min="33" max="33" width="5.85546875" customWidth="1"/>
    <col min="34" max="37" width="6" customWidth="1"/>
    <col min="38" max="38" width="4.7109375" customWidth="1"/>
    <col min="39" max="39" width="10.7109375" customWidth="1"/>
    <col min="40" max="44" width="5.85546875" customWidth="1"/>
  </cols>
  <sheetData>
    <row r="1" spans="1:44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T1" s="65" t="s">
        <v>55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44" ht="18.600000000000001" customHeight="1" thickBot="1" x14ac:dyDescent="0.35">
      <c r="A2" s="21"/>
      <c r="B2" s="24" t="s">
        <v>42</v>
      </c>
      <c r="C2" s="24">
        <v>27</v>
      </c>
      <c r="D2" s="23"/>
      <c r="E2" s="23"/>
      <c r="F2" s="23"/>
      <c r="G2" s="65" t="s">
        <v>739</v>
      </c>
      <c r="H2" s="65"/>
      <c r="I2" s="65"/>
      <c r="J2" s="65"/>
      <c r="K2" s="65"/>
      <c r="L2" s="65"/>
      <c r="M2" s="65"/>
      <c r="N2" s="23"/>
      <c r="O2" s="23"/>
      <c r="P2" s="23"/>
      <c r="Q2" s="23"/>
      <c r="R2" s="21"/>
      <c r="S2" s="21"/>
      <c r="V2" s="33" t="s">
        <v>53</v>
      </c>
      <c r="W2" s="9" t="s">
        <v>0</v>
      </c>
      <c r="X2" s="9"/>
      <c r="Y2" s="9"/>
      <c r="Z2" s="9"/>
      <c r="AA2" s="9" t="s">
        <v>1</v>
      </c>
      <c r="AB2" s="9"/>
      <c r="AC2" s="9"/>
      <c r="AD2" s="33" t="s">
        <v>3</v>
      </c>
      <c r="AE2" s="33" t="s">
        <v>7</v>
      </c>
      <c r="AF2" s="33" t="s">
        <v>8</v>
      </c>
      <c r="AG2" s="33" t="s">
        <v>9</v>
      </c>
      <c r="AH2" s="66" t="s">
        <v>39</v>
      </c>
      <c r="AI2" s="66"/>
      <c r="AJ2" s="33" t="s">
        <v>4</v>
      </c>
      <c r="AK2" s="33" t="s">
        <v>6</v>
      </c>
      <c r="AL2" s="33" t="s">
        <v>5</v>
      </c>
      <c r="AM2" s="33" t="s">
        <v>40</v>
      </c>
      <c r="AN2" s="20"/>
      <c r="AO2" s="10"/>
      <c r="AP2" s="10"/>
      <c r="AQ2" s="21"/>
      <c r="AR2" s="21"/>
    </row>
    <row r="3" spans="1:44" ht="18.75" thickBot="1" x14ac:dyDescent="0.3">
      <c r="A3" s="21"/>
      <c r="B3" s="3" t="s">
        <v>644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57" t="s">
        <v>579</v>
      </c>
      <c r="O3" s="3" t="s">
        <v>13</v>
      </c>
      <c r="P3" s="3" t="s">
        <v>2</v>
      </c>
      <c r="Q3" s="4"/>
      <c r="R3" s="21"/>
      <c r="S3" s="21"/>
      <c r="V3" s="25">
        <v>8</v>
      </c>
      <c r="W3" s="20" t="s">
        <v>75</v>
      </c>
      <c r="Y3" s="20"/>
      <c r="Z3" s="20"/>
      <c r="AA3" s="20" t="s">
        <v>134</v>
      </c>
      <c r="AC3" s="21"/>
      <c r="AD3" s="21">
        <f t="shared" ref="AD3:AD11" si="0">+AE3+AF3+AG3</f>
        <v>6</v>
      </c>
      <c r="AE3" s="21">
        <v>3</v>
      </c>
      <c r="AF3" s="21">
        <v>2</v>
      </c>
      <c r="AG3" s="21">
        <v>1</v>
      </c>
      <c r="AH3" s="67">
        <f t="shared" ref="AH3:AH11" si="1">+(AE3*2+AG3)/(2*AD3)</f>
        <v>0.58333333333333337</v>
      </c>
      <c r="AI3" s="67"/>
      <c r="AJ3" s="14">
        <v>12</v>
      </c>
      <c r="AK3" s="14">
        <v>1</v>
      </c>
      <c r="AL3" s="14">
        <v>0</v>
      </c>
      <c r="AM3" s="51">
        <f t="shared" ref="AM3:AM12" si="2">+AJ3/AD3</f>
        <v>2</v>
      </c>
      <c r="AR3" s="21"/>
    </row>
    <row r="4" spans="1:44" ht="18" x14ac:dyDescent="0.25">
      <c r="A4" s="34"/>
      <c r="B4" s="4" t="s">
        <v>646</v>
      </c>
      <c r="C4" s="5" t="s">
        <v>60</v>
      </c>
      <c r="D4" s="10"/>
      <c r="E4" s="5"/>
      <c r="F4" s="10"/>
      <c r="G4" s="4">
        <v>5</v>
      </c>
      <c r="H4" s="4">
        <v>1</v>
      </c>
      <c r="I4" s="4">
        <v>0</v>
      </c>
      <c r="J4" s="4">
        <f t="shared" ref="J4:J5" si="3">2*G4+I4</f>
        <v>10</v>
      </c>
      <c r="K4" s="31">
        <f t="shared" ref="K4:K5" si="4">+J4/((G4+H4+I4)*2)</f>
        <v>0.83333333333333337</v>
      </c>
      <c r="L4" s="4">
        <f>+$AO$27</f>
        <v>23</v>
      </c>
      <c r="M4" s="4">
        <v>17</v>
      </c>
      <c r="N4" s="4">
        <f t="shared" ref="N4:N5" si="5">+L4-M4</f>
        <v>6</v>
      </c>
      <c r="O4" s="4">
        <f>+$AP$27</f>
        <v>33</v>
      </c>
      <c r="P4" s="4">
        <f>+$AR$27</f>
        <v>10</v>
      </c>
      <c r="Q4" s="4"/>
      <c r="R4" s="34"/>
      <c r="S4" s="21"/>
      <c r="V4" s="25">
        <v>7.5</v>
      </c>
      <c r="W4" s="20" t="s">
        <v>127</v>
      </c>
      <c r="Y4" s="20"/>
      <c r="Z4" s="20"/>
      <c r="AA4" s="20" t="s">
        <v>15</v>
      </c>
      <c r="AC4" s="21"/>
      <c r="AD4" s="21">
        <f t="shared" si="0"/>
        <v>6</v>
      </c>
      <c r="AE4" s="21">
        <v>3</v>
      </c>
      <c r="AF4" s="21">
        <v>0</v>
      </c>
      <c r="AG4" s="21">
        <v>3</v>
      </c>
      <c r="AH4" s="64">
        <f t="shared" si="1"/>
        <v>0.75</v>
      </c>
      <c r="AI4" s="64"/>
      <c r="AJ4" s="21">
        <v>14</v>
      </c>
      <c r="AK4" s="21">
        <v>0</v>
      </c>
      <c r="AL4" s="21">
        <v>0</v>
      </c>
      <c r="AM4" s="26">
        <f t="shared" si="2"/>
        <v>2.3333333333333335</v>
      </c>
      <c r="AR4" s="21"/>
    </row>
    <row r="5" spans="1:44" ht="18" x14ac:dyDescent="0.25">
      <c r="A5" s="34"/>
      <c r="B5" s="4" t="s">
        <v>647</v>
      </c>
      <c r="C5" s="5" t="s">
        <v>134</v>
      </c>
      <c r="D5" s="10"/>
      <c r="E5" s="5"/>
      <c r="F5" s="10"/>
      <c r="G5" s="4">
        <v>3</v>
      </c>
      <c r="H5" s="4">
        <v>2</v>
      </c>
      <c r="I5" s="4">
        <v>1</v>
      </c>
      <c r="J5" s="4">
        <f t="shared" si="3"/>
        <v>7</v>
      </c>
      <c r="K5" s="31">
        <f t="shared" si="4"/>
        <v>0.58333333333333337</v>
      </c>
      <c r="L5" s="4">
        <f>+$AO$40</f>
        <v>22</v>
      </c>
      <c r="M5" s="4">
        <v>13</v>
      </c>
      <c r="N5" s="4">
        <f t="shared" si="5"/>
        <v>9</v>
      </c>
      <c r="O5" s="4">
        <f>+$AP$40</f>
        <v>32</v>
      </c>
      <c r="P5" s="4">
        <f>+$AR$40</f>
        <v>14</v>
      </c>
      <c r="Q5" s="4"/>
      <c r="R5" s="34"/>
      <c r="S5" s="21"/>
      <c r="V5" s="25">
        <v>8</v>
      </c>
      <c r="W5" s="20" t="s">
        <v>138</v>
      </c>
      <c r="Y5" s="20"/>
      <c r="Z5" s="20"/>
      <c r="AA5" s="20" t="s">
        <v>60</v>
      </c>
      <c r="AC5" s="21"/>
      <c r="AD5" s="21">
        <f t="shared" si="0"/>
        <v>6</v>
      </c>
      <c r="AE5" s="21">
        <v>5</v>
      </c>
      <c r="AF5" s="21">
        <v>1</v>
      </c>
      <c r="AG5" s="21">
        <v>0</v>
      </c>
      <c r="AH5" s="64">
        <f t="shared" si="1"/>
        <v>0.83333333333333337</v>
      </c>
      <c r="AI5" s="64"/>
      <c r="AJ5" s="21">
        <v>17</v>
      </c>
      <c r="AK5" s="21">
        <v>0</v>
      </c>
      <c r="AL5" s="21">
        <v>0</v>
      </c>
      <c r="AM5" s="26">
        <f t="shared" si="2"/>
        <v>2.8333333333333335</v>
      </c>
      <c r="AR5" s="21"/>
    </row>
    <row r="6" spans="1:44" ht="18" x14ac:dyDescent="0.25">
      <c r="A6" s="34"/>
      <c r="B6" s="4" t="s">
        <v>645</v>
      </c>
      <c r="C6" s="5" t="s">
        <v>58</v>
      </c>
      <c r="D6" s="10"/>
      <c r="E6" s="10"/>
      <c r="F6" s="10"/>
      <c r="G6" s="4">
        <v>2</v>
      </c>
      <c r="H6" s="4">
        <v>4</v>
      </c>
      <c r="I6" s="4">
        <v>0</v>
      </c>
      <c r="J6" s="4">
        <f t="shared" ref="J6:J11" si="6">2*G6+I6</f>
        <v>4</v>
      </c>
      <c r="K6" s="31">
        <f t="shared" ref="K6:K11" si="7">+J6/((G6+H6+I6)*2)</f>
        <v>0.33333333333333331</v>
      </c>
      <c r="L6" s="4">
        <f>+$AB$27</f>
        <v>21</v>
      </c>
      <c r="M6" s="4">
        <v>27</v>
      </c>
      <c r="N6" s="4">
        <f t="shared" ref="N6:N11" si="8">+L6-M6</f>
        <v>-6</v>
      </c>
      <c r="O6" s="4">
        <f>+$AC$27</f>
        <v>31</v>
      </c>
      <c r="P6" s="4">
        <f>+$AE$27</f>
        <v>12</v>
      </c>
      <c r="Q6" s="4"/>
      <c r="R6" s="34"/>
      <c r="S6" s="21"/>
      <c r="V6" s="25">
        <v>8</v>
      </c>
      <c r="W6" s="20" t="s">
        <v>76</v>
      </c>
      <c r="Y6" s="20"/>
      <c r="Z6" s="20"/>
      <c r="AA6" s="20" t="s">
        <v>56</v>
      </c>
      <c r="AC6" s="21"/>
      <c r="AD6" s="21">
        <f>+AE6+AF6+AG6</f>
        <v>5</v>
      </c>
      <c r="AE6" s="21">
        <v>2</v>
      </c>
      <c r="AF6" s="21">
        <v>2</v>
      </c>
      <c r="AG6" s="21">
        <v>1</v>
      </c>
      <c r="AH6" s="64">
        <f>+(AE6*2+AG6)/(2*AD6)</f>
        <v>0.5</v>
      </c>
      <c r="AI6" s="64"/>
      <c r="AJ6" s="21">
        <v>17</v>
      </c>
      <c r="AK6" s="21">
        <v>0</v>
      </c>
      <c r="AL6" s="21">
        <v>0</v>
      </c>
      <c r="AM6" s="26">
        <f>+AJ6/AD6</f>
        <v>3.4</v>
      </c>
      <c r="AR6" s="21"/>
    </row>
    <row r="7" spans="1:44" ht="18.75" thickBot="1" x14ac:dyDescent="0.3">
      <c r="A7" s="34"/>
      <c r="B7" s="3" t="s">
        <v>648</v>
      </c>
      <c r="C7" s="1" t="s">
        <v>61</v>
      </c>
      <c r="D7" s="58"/>
      <c r="E7" s="1"/>
      <c r="F7" s="58"/>
      <c r="G7" s="3">
        <v>1</v>
      </c>
      <c r="H7" s="3">
        <v>4</v>
      </c>
      <c r="I7" s="3">
        <v>1</v>
      </c>
      <c r="J7" s="3">
        <f t="shared" si="6"/>
        <v>3</v>
      </c>
      <c r="K7" s="59">
        <f t="shared" si="7"/>
        <v>0.25</v>
      </c>
      <c r="L7" s="3">
        <f>+$AB$66</f>
        <v>18</v>
      </c>
      <c r="M7" s="3">
        <v>27</v>
      </c>
      <c r="N7" s="3">
        <f t="shared" si="8"/>
        <v>-9</v>
      </c>
      <c r="O7" s="3">
        <f>+$AC$66</f>
        <v>27</v>
      </c>
      <c r="P7" s="3">
        <f>+$AE$66</f>
        <v>8</v>
      </c>
      <c r="Q7" s="4"/>
      <c r="R7" s="34"/>
      <c r="S7" s="21"/>
      <c r="V7" s="25">
        <v>8</v>
      </c>
      <c r="W7" s="20" t="s">
        <v>77</v>
      </c>
      <c r="Y7" s="20"/>
      <c r="Z7" s="20"/>
      <c r="AA7" s="20" t="s">
        <v>59</v>
      </c>
      <c r="AC7" s="21"/>
      <c r="AD7" s="21">
        <f>+AE7+AF7+AG7</f>
        <v>5</v>
      </c>
      <c r="AE7" s="21">
        <v>0</v>
      </c>
      <c r="AF7" s="21">
        <v>2</v>
      </c>
      <c r="AG7" s="21">
        <v>3</v>
      </c>
      <c r="AH7" s="64">
        <f>+(AE7*2+AG7)/(2*AD7)</f>
        <v>0.3</v>
      </c>
      <c r="AI7" s="64"/>
      <c r="AJ7" s="21">
        <v>18</v>
      </c>
      <c r="AK7" s="21">
        <v>1</v>
      </c>
      <c r="AL7" s="21">
        <v>0</v>
      </c>
      <c r="AM7" s="26">
        <f>+AJ7/AD7</f>
        <v>3.6</v>
      </c>
      <c r="AR7" s="21"/>
    </row>
    <row r="8" spans="1:44" ht="18" x14ac:dyDescent="0.25">
      <c r="A8" s="34"/>
      <c r="B8" s="8" t="s">
        <v>652</v>
      </c>
      <c r="C8" s="60" t="s">
        <v>15</v>
      </c>
      <c r="D8" s="28"/>
      <c r="E8" s="28"/>
      <c r="F8" s="28"/>
      <c r="G8" s="8">
        <v>3</v>
      </c>
      <c r="H8" s="8">
        <v>0</v>
      </c>
      <c r="I8" s="8">
        <v>3</v>
      </c>
      <c r="J8" s="4">
        <f t="shared" si="6"/>
        <v>9</v>
      </c>
      <c r="K8" s="61">
        <f t="shared" si="7"/>
        <v>0.75</v>
      </c>
      <c r="L8" s="8">
        <f>+$AB$40</f>
        <v>23</v>
      </c>
      <c r="M8" s="8">
        <v>14</v>
      </c>
      <c r="N8" s="8">
        <f t="shared" si="8"/>
        <v>9</v>
      </c>
      <c r="O8" s="8">
        <f>+$AC$40</f>
        <v>29</v>
      </c>
      <c r="P8" s="8">
        <f>+$AE$40</f>
        <v>12</v>
      </c>
      <c r="Q8" s="4"/>
      <c r="R8" s="34"/>
      <c r="S8" s="21"/>
      <c r="V8" s="25">
        <v>7.5</v>
      </c>
      <c r="W8" s="20" t="s">
        <v>43</v>
      </c>
      <c r="Y8" s="20"/>
      <c r="Z8" s="20"/>
      <c r="AA8" s="20" t="s">
        <v>57</v>
      </c>
      <c r="AC8" s="21"/>
      <c r="AD8" s="21">
        <f>+AE8+AF8+AG8</f>
        <v>6</v>
      </c>
      <c r="AE8" s="21">
        <v>1</v>
      </c>
      <c r="AF8" s="21">
        <v>4</v>
      </c>
      <c r="AG8" s="21">
        <v>1</v>
      </c>
      <c r="AH8" s="64">
        <f>+(AE8*2+AG8)/(2*AD8)</f>
        <v>0.25</v>
      </c>
      <c r="AI8" s="64"/>
      <c r="AJ8" s="21">
        <v>27</v>
      </c>
      <c r="AK8" s="21">
        <v>2</v>
      </c>
      <c r="AL8" s="21">
        <v>0</v>
      </c>
      <c r="AM8" s="26">
        <f>+AJ8/AD8</f>
        <v>4.5</v>
      </c>
      <c r="AR8" s="21"/>
    </row>
    <row r="9" spans="1:44" ht="18" x14ac:dyDescent="0.25">
      <c r="A9" s="34"/>
      <c r="B9" s="4" t="s">
        <v>649</v>
      </c>
      <c r="C9" s="5" t="s">
        <v>56</v>
      </c>
      <c r="D9" s="10"/>
      <c r="E9" s="10"/>
      <c r="F9" s="10"/>
      <c r="G9" s="4">
        <v>3</v>
      </c>
      <c r="H9" s="4">
        <v>2</v>
      </c>
      <c r="I9" s="4">
        <v>1</v>
      </c>
      <c r="J9" s="4">
        <f t="shared" si="6"/>
        <v>7</v>
      </c>
      <c r="K9" s="31">
        <f t="shared" si="7"/>
        <v>0.58333333333333337</v>
      </c>
      <c r="L9" s="4">
        <f>+$AO$53</f>
        <v>27</v>
      </c>
      <c r="M9" s="4">
        <v>18</v>
      </c>
      <c r="N9" s="4">
        <f t="shared" si="8"/>
        <v>9</v>
      </c>
      <c r="O9" s="4">
        <f>+$AP$53</f>
        <v>33</v>
      </c>
      <c r="P9" s="4">
        <f>+$AR$53</f>
        <v>10</v>
      </c>
      <c r="Q9" s="4"/>
      <c r="R9" s="34"/>
      <c r="S9" s="21"/>
      <c r="V9" s="25">
        <v>7.5</v>
      </c>
      <c r="W9" s="20" t="s">
        <v>74</v>
      </c>
      <c r="Y9" s="20"/>
      <c r="Z9" s="20"/>
      <c r="AA9" s="20" t="s">
        <v>61</v>
      </c>
      <c r="AC9" s="21"/>
      <c r="AD9" s="21">
        <f>+AE9+AF9+AG9</f>
        <v>6</v>
      </c>
      <c r="AE9" s="21">
        <v>1</v>
      </c>
      <c r="AF9" s="21">
        <v>4</v>
      </c>
      <c r="AG9" s="21">
        <v>1</v>
      </c>
      <c r="AH9" s="64">
        <f>+(AE9*2+AG9)/(2*AD9)</f>
        <v>0.25</v>
      </c>
      <c r="AI9" s="64"/>
      <c r="AJ9" s="21">
        <v>27</v>
      </c>
      <c r="AK9" s="21">
        <v>0</v>
      </c>
      <c r="AL9" s="21">
        <v>0</v>
      </c>
      <c r="AM9" s="26">
        <f>+AJ9/AD9</f>
        <v>4.5</v>
      </c>
      <c r="AR9" s="21"/>
    </row>
    <row r="10" spans="1:44" ht="18" x14ac:dyDescent="0.25">
      <c r="A10" s="34"/>
      <c r="B10" s="4" t="s">
        <v>650</v>
      </c>
      <c r="C10" s="5" t="s">
        <v>59</v>
      </c>
      <c r="D10" s="10"/>
      <c r="E10" s="5"/>
      <c r="F10" s="10"/>
      <c r="G10" s="4">
        <v>1</v>
      </c>
      <c r="H10" s="4">
        <v>2</v>
      </c>
      <c r="I10" s="4">
        <v>3</v>
      </c>
      <c r="J10" s="4">
        <f t="shared" si="6"/>
        <v>5</v>
      </c>
      <c r="K10" s="31">
        <f t="shared" si="7"/>
        <v>0.41666666666666669</v>
      </c>
      <c r="L10" s="4">
        <f>+$AO$66</f>
        <v>15</v>
      </c>
      <c r="M10" s="4">
        <v>21</v>
      </c>
      <c r="N10" s="4">
        <f t="shared" si="8"/>
        <v>-6</v>
      </c>
      <c r="O10" s="4">
        <f>+$AP$66</f>
        <v>20</v>
      </c>
      <c r="P10" s="4">
        <f>+$AR$66</f>
        <v>8</v>
      </c>
      <c r="Q10" s="4"/>
      <c r="R10" s="34"/>
      <c r="S10" s="34"/>
      <c r="V10" s="25">
        <v>7.5</v>
      </c>
      <c r="W10" s="20" t="s">
        <v>34</v>
      </c>
      <c r="Y10" s="20"/>
      <c r="Z10" s="20"/>
      <c r="AA10" s="20" t="s">
        <v>58</v>
      </c>
      <c r="AC10" s="21"/>
      <c r="AD10" s="21">
        <f>+AE10+AF10+AG10</f>
        <v>6</v>
      </c>
      <c r="AE10" s="21">
        <v>2</v>
      </c>
      <c r="AF10" s="21">
        <v>4</v>
      </c>
      <c r="AG10" s="21">
        <v>0</v>
      </c>
      <c r="AH10" s="64">
        <f>+(AE10*2+AG10)/(2*AD10)</f>
        <v>0.33333333333333331</v>
      </c>
      <c r="AI10" s="64"/>
      <c r="AJ10" s="21">
        <v>27</v>
      </c>
      <c r="AK10" s="21">
        <v>0</v>
      </c>
      <c r="AL10" s="21">
        <v>0</v>
      </c>
      <c r="AM10" s="26">
        <f>+AJ10/AD10</f>
        <v>4.5</v>
      </c>
      <c r="AR10" s="21"/>
    </row>
    <row r="11" spans="1:44" ht="18.75" thickBot="1" x14ac:dyDescent="0.3">
      <c r="A11" s="34"/>
      <c r="B11" s="4" t="s">
        <v>651</v>
      </c>
      <c r="C11" s="5" t="s">
        <v>57</v>
      </c>
      <c r="D11" s="10"/>
      <c r="E11" s="5"/>
      <c r="F11" s="10"/>
      <c r="G11" s="4">
        <v>1</v>
      </c>
      <c r="H11" s="4">
        <v>4</v>
      </c>
      <c r="I11" s="3">
        <v>1</v>
      </c>
      <c r="J11" s="4">
        <f t="shared" si="6"/>
        <v>3</v>
      </c>
      <c r="K11" s="31">
        <f t="shared" si="7"/>
        <v>0.25</v>
      </c>
      <c r="L11" s="4">
        <f>+$AB$53</f>
        <v>17</v>
      </c>
      <c r="M11" s="4">
        <v>29</v>
      </c>
      <c r="N11" s="4">
        <f t="shared" si="8"/>
        <v>-12</v>
      </c>
      <c r="O11" s="4">
        <f>+$AC$53</f>
        <v>20</v>
      </c>
      <c r="P11" s="4">
        <f>+$AE$53</f>
        <v>14</v>
      </c>
      <c r="Q11" s="4"/>
      <c r="R11" s="34"/>
      <c r="S11" s="34"/>
      <c r="W11" s="20" t="s">
        <v>16</v>
      </c>
      <c r="Y11" s="20"/>
      <c r="Z11" s="20"/>
      <c r="AA11" s="10"/>
      <c r="AB11" s="20"/>
      <c r="AC11" s="21"/>
      <c r="AD11" s="21">
        <f t="shared" si="0"/>
        <v>2</v>
      </c>
      <c r="AE11" s="21">
        <v>2</v>
      </c>
      <c r="AF11" s="21">
        <v>0</v>
      </c>
      <c r="AG11" s="21">
        <v>0</v>
      </c>
      <c r="AH11" s="64">
        <f t="shared" si="1"/>
        <v>1</v>
      </c>
      <c r="AI11" s="64"/>
      <c r="AJ11" s="62">
        <v>3</v>
      </c>
      <c r="AK11" s="62">
        <v>0</v>
      </c>
      <c r="AL11" s="62">
        <v>0</v>
      </c>
      <c r="AM11" s="26">
        <f t="shared" si="2"/>
        <v>1.5</v>
      </c>
      <c r="AN11" s="20"/>
      <c r="AO11" s="10"/>
      <c r="AR11" s="10"/>
    </row>
    <row r="12" spans="1:44" ht="18" x14ac:dyDescent="0.25">
      <c r="A12" s="34"/>
      <c r="B12" s="6"/>
      <c r="C12" s="6"/>
      <c r="D12" s="6"/>
      <c r="E12" s="7"/>
      <c r="F12" s="6"/>
      <c r="G12" s="8">
        <f>SUM(G4:G11)</f>
        <v>19</v>
      </c>
      <c r="H12" s="8">
        <f>SUM(H4:H11)</f>
        <v>19</v>
      </c>
      <c r="I12" s="8">
        <f>SUM(I4:I11)</f>
        <v>10</v>
      </c>
      <c r="J12" s="8"/>
      <c r="K12" s="8"/>
      <c r="L12" s="8">
        <f>SUM(L4:L11)</f>
        <v>166</v>
      </c>
      <c r="M12" s="8">
        <f>SUM(M4:M11)</f>
        <v>166</v>
      </c>
      <c r="N12" s="8"/>
      <c r="O12" s="8">
        <f>SUM(O4:O11)</f>
        <v>225</v>
      </c>
      <c r="P12" s="8">
        <f>SUM(P4:P11)</f>
        <v>88</v>
      </c>
      <c r="Q12" s="4"/>
      <c r="R12" s="34"/>
      <c r="S12" s="34"/>
      <c r="T12" s="10"/>
      <c r="U12" s="10"/>
      <c r="V12" s="27" t="s">
        <v>17</v>
      </c>
      <c r="W12" s="28"/>
      <c r="X12" s="28"/>
      <c r="Y12" s="28"/>
      <c r="Z12" s="27"/>
      <c r="AA12" s="14"/>
      <c r="AB12" s="14"/>
      <c r="AC12" s="14"/>
      <c r="AD12" s="14">
        <f>SUM(AD3:AD11)</f>
        <v>48</v>
      </c>
      <c r="AE12" s="14">
        <f>SUM(AE3:AE11)</f>
        <v>19</v>
      </c>
      <c r="AF12" s="14">
        <f>SUM(AF3:AF11)</f>
        <v>19</v>
      </c>
      <c r="AG12" s="14">
        <f>SUM(AG3:AG11)</f>
        <v>10</v>
      </c>
      <c r="AH12" s="14"/>
      <c r="AI12" s="14"/>
      <c r="AJ12" s="14">
        <f>SUM(AJ3:AJ11)</f>
        <v>162</v>
      </c>
      <c r="AK12" s="14">
        <f>SUM(AK3:AK11)</f>
        <v>4</v>
      </c>
      <c r="AL12" s="14">
        <f>SUM(AL3:AL11)</f>
        <v>0</v>
      </c>
      <c r="AM12" s="29">
        <f t="shared" si="2"/>
        <v>3.375</v>
      </c>
    </row>
    <row r="13" spans="1:44" ht="15.75" x14ac:dyDescent="0.25">
      <c r="A13" s="30"/>
      <c r="B13" s="32"/>
      <c r="C13" s="32"/>
      <c r="D13" s="32"/>
      <c r="Q13" s="32"/>
      <c r="R13" s="30"/>
      <c r="S13" s="30"/>
    </row>
    <row r="14" spans="1:44" ht="15.95" customHeight="1" thickBot="1" x14ac:dyDescent="0.3">
      <c r="A14" s="30"/>
      <c r="B14" s="36" t="str">
        <f>"Week "&amp;TEXT(C2,"##")&amp;" Summary:"</f>
        <v>Week 27 Summary:</v>
      </c>
      <c r="C14" s="37"/>
      <c r="D14" s="37"/>
      <c r="E14" s="68">
        <v>45746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9"/>
      <c r="R14" s="30"/>
      <c r="S14" s="30"/>
      <c r="T14" s="21" t="s">
        <v>53</v>
      </c>
      <c r="U14" s="20" t="s">
        <v>44</v>
      </c>
      <c r="V14" s="20"/>
      <c r="W14" s="20"/>
      <c r="X14" s="20"/>
      <c r="Y14" s="20" t="s">
        <v>54</v>
      </c>
      <c r="Z14" s="9" t="s">
        <v>18</v>
      </c>
      <c r="AA14" s="21"/>
      <c r="AB14" s="21" t="s">
        <v>19</v>
      </c>
      <c r="AC14" s="21" t="s">
        <v>20</v>
      </c>
      <c r="AD14" s="21" t="s">
        <v>21</v>
      </c>
      <c r="AE14" s="21" t="s">
        <v>2</v>
      </c>
      <c r="AF14" s="10"/>
      <c r="AG14" s="21" t="s">
        <v>53</v>
      </c>
      <c r="AH14" s="20" t="s">
        <v>44</v>
      </c>
      <c r="AI14" s="20"/>
      <c r="AJ14" s="20"/>
      <c r="AK14" s="20"/>
      <c r="AL14" s="20" t="s">
        <v>54</v>
      </c>
      <c r="AM14" s="9" t="s">
        <v>18</v>
      </c>
      <c r="AN14" s="21"/>
      <c r="AO14" s="21" t="s">
        <v>19</v>
      </c>
      <c r="AP14" s="21" t="s">
        <v>20</v>
      </c>
      <c r="AQ14" s="21" t="s">
        <v>21</v>
      </c>
      <c r="AR14" s="21" t="s">
        <v>2</v>
      </c>
    </row>
    <row r="15" spans="1:44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42"/>
      <c r="R15" s="30"/>
      <c r="S15" s="30"/>
      <c r="T15" s="11" t="s">
        <v>154</v>
      </c>
      <c r="U15" s="11" t="s">
        <v>58</v>
      </c>
      <c r="V15" s="11"/>
      <c r="W15" s="11"/>
      <c r="X15" s="12"/>
      <c r="Y15" s="13" t="s">
        <v>70</v>
      </c>
      <c r="AA15" s="14"/>
      <c r="AB15" s="14">
        <v>1</v>
      </c>
      <c r="AC15" s="14">
        <v>3</v>
      </c>
      <c r="AD15" s="14">
        <f>+AB15+AC15</f>
        <v>4</v>
      </c>
      <c r="AE15" s="14">
        <v>4</v>
      </c>
      <c r="AF15" s="10"/>
      <c r="AG15" s="11" t="s">
        <v>158</v>
      </c>
      <c r="AH15" s="11" t="s">
        <v>60</v>
      </c>
      <c r="AI15" s="11"/>
      <c r="AJ15" s="11"/>
      <c r="AK15" s="12"/>
      <c r="AL15" s="13" t="s">
        <v>72</v>
      </c>
      <c r="AN15" s="14"/>
      <c r="AO15" s="14">
        <v>1</v>
      </c>
      <c r="AP15" s="14">
        <v>1</v>
      </c>
      <c r="AQ15" s="14">
        <f>+AO15+AP15</f>
        <v>2</v>
      </c>
      <c r="AR15" s="14">
        <v>0</v>
      </c>
    </row>
    <row r="16" spans="1:44" ht="15.95" customHeight="1" x14ac:dyDescent="0.25">
      <c r="A16" s="30"/>
      <c r="C16" s="5" t="s">
        <v>641</v>
      </c>
      <c r="E16" s="20"/>
      <c r="F16" s="20"/>
      <c r="G16" s="4">
        <v>1</v>
      </c>
      <c r="H16" s="21">
        <v>3</v>
      </c>
      <c r="I16" s="20" t="s">
        <v>163</v>
      </c>
      <c r="J16" s="20"/>
      <c r="K16" s="20"/>
      <c r="L16" s="20" t="s">
        <v>162</v>
      </c>
      <c r="M16" s="20"/>
      <c r="N16" s="20"/>
      <c r="O16" s="20"/>
      <c r="P16" s="20"/>
      <c r="Q16" s="20"/>
      <c r="R16" s="30"/>
      <c r="S16" s="30"/>
      <c r="T16" s="25">
        <v>7.5</v>
      </c>
      <c r="U16" s="20" t="s">
        <v>34</v>
      </c>
      <c r="V16" s="20"/>
      <c r="W16" s="20"/>
      <c r="X16" s="20"/>
      <c r="Y16" s="21">
        <v>31</v>
      </c>
      <c r="Z16" s="15" t="s">
        <v>58</v>
      </c>
      <c r="AA16" s="21"/>
      <c r="AB16" s="21">
        <v>0</v>
      </c>
      <c r="AC16" s="21">
        <v>0</v>
      </c>
      <c r="AD16" s="21">
        <f t="shared" ref="AD16:AD26" si="9">+AB16+AC16</f>
        <v>0</v>
      </c>
      <c r="AE16" s="21">
        <v>0</v>
      </c>
      <c r="AF16" s="10"/>
      <c r="AG16" s="25">
        <v>8</v>
      </c>
      <c r="AH16" s="20" t="s">
        <v>138</v>
      </c>
      <c r="AI16" s="20"/>
      <c r="AJ16" s="20"/>
      <c r="AK16" s="20"/>
      <c r="AL16" s="21">
        <v>34</v>
      </c>
      <c r="AM16" s="20" t="s">
        <v>60</v>
      </c>
      <c r="AN16" s="21"/>
      <c r="AO16" s="21">
        <v>0</v>
      </c>
      <c r="AP16" s="21">
        <v>1</v>
      </c>
      <c r="AQ16" s="21">
        <f t="shared" ref="AQ16:AQ26" si="10">+AO16+AP16</f>
        <v>1</v>
      </c>
      <c r="AR16" s="21">
        <v>0</v>
      </c>
    </row>
    <row r="17" spans="1:44" ht="15.95" customHeight="1" x14ac:dyDescent="0.25">
      <c r="A17" s="30"/>
      <c r="B17" s="21" t="s">
        <v>23</v>
      </c>
      <c r="C17" s="15" t="s">
        <v>733</v>
      </c>
      <c r="D17" s="15"/>
      <c r="E17" s="20"/>
      <c r="F17" s="20"/>
      <c r="G17" s="4"/>
      <c r="H17" s="21"/>
      <c r="I17" s="20"/>
      <c r="J17" s="20"/>
      <c r="K17" s="20"/>
      <c r="L17" s="20"/>
      <c r="M17" s="20"/>
      <c r="N17" s="20"/>
      <c r="O17" s="20"/>
      <c r="P17" s="20"/>
      <c r="Q17" s="20"/>
      <c r="R17" s="30"/>
      <c r="S17" s="30"/>
      <c r="T17" s="25">
        <v>10</v>
      </c>
      <c r="U17" s="20" t="s">
        <v>124</v>
      </c>
      <c r="V17" s="20"/>
      <c r="W17" s="20"/>
      <c r="X17" s="20"/>
      <c r="Y17" s="21">
        <v>13</v>
      </c>
      <c r="Z17" s="15" t="s">
        <v>58</v>
      </c>
      <c r="AA17" s="21"/>
      <c r="AB17" s="21">
        <v>4</v>
      </c>
      <c r="AC17" s="21">
        <v>2</v>
      </c>
      <c r="AD17" s="21">
        <f t="shared" si="9"/>
        <v>6</v>
      </c>
      <c r="AE17" s="21">
        <v>2</v>
      </c>
      <c r="AF17" s="10"/>
      <c r="AG17" s="25">
        <v>10</v>
      </c>
      <c r="AH17" s="20" t="s">
        <v>84</v>
      </c>
      <c r="AI17" s="20"/>
      <c r="AJ17" s="20"/>
      <c r="AK17" s="20"/>
      <c r="AL17" s="21">
        <v>16</v>
      </c>
      <c r="AM17" s="20" t="s">
        <v>60</v>
      </c>
      <c r="AN17" s="21"/>
      <c r="AO17" s="21">
        <v>5</v>
      </c>
      <c r="AP17" s="21">
        <v>6</v>
      </c>
      <c r="AQ17" s="21">
        <f t="shared" si="10"/>
        <v>11</v>
      </c>
      <c r="AR17" s="21">
        <v>0</v>
      </c>
    </row>
    <row r="18" spans="1:44" ht="15.95" customHeight="1" x14ac:dyDescent="0.25">
      <c r="A18" s="30"/>
      <c r="D18" s="15"/>
      <c r="E18" s="15"/>
      <c r="G18" s="4"/>
      <c r="H18" s="21"/>
      <c r="I18" s="20"/>
      <c r="J18" s="20"/>
      <c r="K18" s="20"/>
      <c r="L18" s="20"/>
      <c r="M18" s="20"/>
      <c r="N18" s="20"/>
      <c r="O18" s="20"/>
      <c r="P18" s="20"/>
      <c r="Q18" s="20"/>
      <c r="R18" s="30"/>
      <c r="S18" s="30"/>
      <c r="T18" s="25">
        <v>9.5</v>
      </c>
      <c r="U18" s="20" t="s">
        <v>170</v>
      </c>
      <c r="V18" s="20"/>
      <c r="W18" s="20"/>
      <c r="X18" s="20"/>
      <c r="Y18" s="21">
        <v>5</v>
      </c>
      <c r="Z18" s="15" t="s">
        <v>58</v>
      </c>
      <c r="AA18" s="21"/>
      <c r="AB18" s="21">
        <v>6</v>
      </c>
      <c r="AC18" s="21">
        <v>7</v>
      </c>
      <c r="AD18" s="21">
        <f t="shared" si="9"/>
        <v>13</v>
      </c>
      <c r="AE18" s="21">
        <v>0</v>
      </c>
      <c r="AF18" s="10"/>
      <c r="AG18" s="25">
        <v>10</v>
      </c>
      <c r="AH18" s="20" t="s">
        <v>104</v>
      </c>
      <c r="AI18" s="20"/>
      <c r="AJ18" s="20"/>
      <c r="AK18" s="20"/>
      <c r="AL18" s="21">
        <v>7</v>
      </c>
      <c r="AM18" s="20" t="s">
        <v>60</v>
      </c>
      <c r="AN18" s="21"/>
      <c r="AO18" s="21">
        <v>7</v>
      </c>
      <c r="AP18" s="21">
        <v>5</v>
      </c>
      <c r="AQ18" s="21">
        <f t="shared" si="10"/>
        <v>12</v>
      </c>
      <c r="AR18" s="21">
        <v>2</v>
      </c>
    </row>
    <row r="19" spans="1:44" ht="15.75" customHeight="1" x14ac:dyDescent="0.25">
      <c r="C19" s="5" t="s">
        <v>639</v>
      </c>
      <c r="G19" s="4">
        <v>7</v>
      </c>
      <c r="H19" s="21">
        <v>1</v>
      </c>
      <c r="I19" s="20" t="s">
        <v>141</v>
      </c>
      <c r="J19" s="20"/>
      <c r="K19" s="20"/>
      <c r="L19" s="20"/>
      <c r="M19" s="20" t="s">
        <v>51</v>
      </c>
      <c r="N19" s="20"/>
      <c r="O19" s="20"/>
      <c r="P19" s="20"/>
      <c r="Q19" s="20"/>
      <c r="R19" s="30"/>
      <c r="S19" s="30"/>
      <c r="T19" s="25">
        <v>8.5</v>
      </c>
      <c r="U19" s="20" t="s">
        <v>88</v>
      </c>
      <c r="V19" s="20"/>
      <c r="W19" s="20"/>
      <c r="X19" s="20"/>
      <c r="Y19" s="35">
        <v>15</v>
      </c>
      <c r="Z19" s="15" t="s">
        <v>58</v>
      </c>
      <c r="AA19" s="21"/>
      <c r="AB19" s="21">
        <v>2</v>
      </c>
      <c r="AC19" s="21">
        <v>6</v>
      </c>
      <c r="AD19" s="21">
        <f t="shared" si="9"/>
        <v>8</v>
      </c>
      <c r="AE19" s="21">
        <v>2</v>
      </c>
      <c r="AF19" s="10"/>
      <c r="AG19" s="25">
        <v>9</v>
      </c>
      <c r="AH19" s="20" t="s">
        <v>107</v>
      </c>
      <c r="AI19" s="20"/>
      <c r="AJ19" s="20"/>
      <c r="AK19" s="20"/>
      <c r="AL19" s="21">
        <v>1</v>
      </c>
      <c r="AM19" s="20" t="s">
        <v>60</v>
      </c>
      <c r="AN19" s="21"/>
      <c r="AO19" s="21">
        <v>1</v>
      </c>
      <c r="AP19" s="21">
        <v>2</v>
      </c>
      <c r="AQ19" s="21">
        <f t="shared" si="10"/>
        <v>3</v>
      </c>
      <c r="AR19" s="21">
        <v>0</v>
      </c>
    </row>
    <row r="20" spans="1:44" ht="15.95" customHeight="1" x14ac:dyDescent="0.25">
      <c r="B20" s="21" t="s">
        <v>23</v>
      </c>
      <c r="C20" s="15" t="s">
        <v>740</v>
      </c>
      <c r="D20" s="15"/>
      <c r="E20" s="20"/>
      <c r="F20" s="20"/>
      <c r="G20" s="4"/>
      <c r="H20" s="21">
        <v>1</v>
      </c>
      <c r="I20" s="20" t="s">
        <v>90</v>
      </c>
      <c r="J20" s="20"/>
      <c r="K20" s="20"/>
      <c r="L20" s="20" t="s">
        <v>92</v>
      </c>
      <c r="M20" s="20"/>
      <c r="N20" s="20"/>
      <c r="O20" s="20"/>
      <c r="P20" s="20"/>
      <c r="Q20" s="20"/>
      <c r="R20" s="30"/>
      <c r="S20" s="30"/>
      <c r="T20" s="25">
        <v>8.5</v>
      </c>
      <c r="U20" s="20" t="s">
        <v>101</v>
      </c>
      <c r="V20" s="20"/>
      <c r="W20" s="20"/>
      <c r="X20" s="20"/>
      <c r="Y20" s="35">
        <v>11</v>
      </c>
      <c r="Z20" s="15" t="s">
        <v>58</v>
      </c>
      <c r="AA20" s="21"/>
      <c r="AB20" s="21">
        <v>2</v>
      </c>
      <c r="AC20" s="21">
        <v>1</v>
      </c>
      <c r="AD20" s="21">
        <f t="shared" si="9"/>
        <v>3</v>
      </c>
      <c r="AE20" s="21">
        <v>0</v>
      </c>
      <c r="AF20" s="10"/>
      <c r="AG20" s="25">
        <v>8.5</v>
      </c>
      <c r="AH20" s="20" t="s">
        <v>165</v>
      </c>
      <c r="AI20" s="20"/>
      <c r="AJ20" s="20"/>
      <c r="AK20" s="20"/>
      <c r="AL20" s="21">
        <v>10</v>
      </c>
      <c r="AM20" s="20" t="s">
        <v>60</v>
      </c>
      <c r="AN20" s="21"/>
      <c r="AO20" s="21">
        <v>1</v>
      </c>
      <c r="AP20" s="21">
        <v>3</v>
      </c>
      <c r="AQ20" s="21">
        <f t="shared" si="10"/>
        <v>4</v>
      </c>
      <c r="AR20" s="21">
        <v>2</v>
      </c>
    </row>
    <row r="21" spans="1:44" ht="15.95" customHeight="1" x14ac:dyDescent="0.25">
      <c r="C21" s="15" t="s">
        <v>734</v>
      </c>
      <c r="H21" s="21">
        <v>1</v>
      </c>
      <c r="I21" s="20" t="s">
        <v>610</v>
      </c>
      <c r="L21" s="20" t="s">
        <v>140</v>
      </c>
      <c r="M21" s="20"/>
      <c r="N21" s="20"/>
      <c r="O21" s="20"/>
      <c r="P21" s="20"/>
      <c r="Q21" s="20"/>
      <c r="R21" s="30"/>
      <c r="S21" s="30"/>
      <c r="T21" s="25">
        <v>8</v>
      </c>
      <c r="U21" s="20" t="s">
        <v>147</v>
      </c>
      <c r="V21" s="20"/>
      <c r="W21" s="20"/>
      <c r="X21" s="20"/>
      <c r="Y21" s="21">
        <v>3</v>
      </c>
      <c r="Z21" s="15" t="s">
        <v>58</v>
      </c>
      <c r="AA21" s="21"/>
      <c r="AB21" s="21">
        <v>1</v>
      </c>
      <c r="AC21" s="21">
        <v>3</v>
      </c>
      <c r="AD21" s="21">
        <f t="shared" si="9"/>
        <v>4</v>
      </c>
      <c r="AE21" s="21">
        <v>2</v>
      </c>
      <c r="AF21" s="10"/>
      <c r="AG21" s="25">
        <v>8</v>
      </c>
      <c r="AH21" s="20" t="s">
        <v>47</v>
      </c>
      <c r="AI21" s="20"/>
      <c r="AJ21" s="20"/>
      <c r="AK21" s="20"/>
      <c r="AL21" s="21">
        <v>27</v>
      </c>
      <c r="AM21" s="20" t="s">
        <v>60</v>
      </c>
      <c r="AN21" s="21"/>
      <c r="AO21" s="21">
        <v>5</v>
      </c>
      <c r="AP21" s="21">
        <v>4</v>
      </c>
      <c r="AQ21" s="21">
        <f t="shared" si="10"/>
        <v>9</v>
      </c>
      <c r="AR21" s="21">
        <v>2</v>
      </c>
    </row>
    <row r="22" spans="1:44" ht="15.95" customHeight="1" x14ac:dyDescent="0.25">
      <c r="H22" s="21">
        <v>2</v>
      </c>
      <c r="I22" s="20" t="s">
        <v>90</v>
      </c>
      <c r="L22" s="20" t="s">
        <v>248</v>
      </c>
      <c r="M22" s="20"/>
      <c r="N22" s="20"/>
      <c r="O22" s="20"/>
      <c r="P22" s="20"/>
      <c r="Q22" s="20"/>
      <c r="R22" s="30"/>
      <c r="S22" s="30"/>
      <c r="T22" s="25">
        <v>7.5</v>
      </c>
      <c r="U22" s="20" t="s">
        <v>137</v>
      </c>
      <c r="V22" s="20"/>
      <c r="W22" s="20"/>
      <c r="X22" s="20"/>
      <c r="Y22" s="21">
        <v>7</v>
      </c>
      <c r="Z22" s="15" t="s">
        <v>58</v>
      </c>
      <c r="AA22" s="21"/>
      <c r="AB22" s="21">
        <v>0</v>
      </c>
      <c r="AC22" s="21">
        <v>0</v>
      </c>
      <c r="AD22" s="21">
        <f t="shared" si="9"/>
        <v>0</v>
      </c>
      <c r="AE22" s="21">
        <v>0</v>
      </c>
      <c r="AF22" s="10"/>
      <c r="AG22" s="25">
        <v>7.5</v>
      </c>
      <c r="AH22" s="20" t="s">
        <v>102</v>
      </c>
      <c r="AI22" s="20"/>
      <c r="AJ22" s="20"/>
      <c r="AK22" s="20"/>
      <c r="AL22" s="21">
        <v>91</v>
      </c>
      <c r="AM22" s="20" t="s">
        <v>60</v>
      </c>
      <c r="AN22" s="21"/>
      <c r="AO22" s="21">
        <v>3</v>
      </c>
      <c r="AP22" s="21">
        <v>1</v>
      </c>
      <c r="AQ22" s="21">
        <f t="shared" si="10"/>
        <v>4</v>
      </c>
      <c r="AR22" s="21">
        <v>2</v>
      </c>
    </row>
    <row r="23" spans="1:44" ht="15.95" customHeight="1" x14ac:dyDescent="0.25">
      <c r="C23" s="15"/>
      <c r="D23" s="15"/>
      <c r="E23" s="15"/>
      <c r="F23" s="15"/>
      <c r="H23" s="21">
        <v>2</v>
      </c>
      <c r="I23" s="20" t="s">
        <v>90</v>
      </c>
      <c r="L23" s="20" t="s">
        <v>488</v>
      </c>
      <c r="R23" s="30"/>
      <c r="S23" s="30"/>
      <c r="T23" s="25">
        <v>7.5</v>
      </c>
      <c r="U23" s="20" t="s">
        <v>171</v>
      </c>
      <c r="V23" s="20"/>
      <c r="W23" s="20"/>
      <c r="X23" s="20"/>
      <c r="Y23" s="21">
        <v>10</v>
      </c>
      <c r="Z23" s="15" t="s">
        <v>58</v>
      </c>
      <c r="AA23" s="21"/>
      <c r="AB23" s="21">
        <v>5</v>
      </c>
      <c r="AC23" s="21">
        <v>3</v>
      </c>
      <c r="AD23" s="21">
        <f t="shared" si="9"/>
        <v>8</v>
      </c>
      <c r="AE23" s="21">
        <v>0</v>
      </c>
      <c r="AF23" s="10"/>
      <c r="AG23" s="25">
        <v>7</v>
      </c>
      <c r="AH23" s="20" t="s">
        <v>126</v>
      </c>
      <c r="AI23" s="20"/>
      <c r="AJ23" s="20"/>
      <c r="AK23" s="20"/>
      <c r="AL23" s="21">
        <v>4</v>
      </c>
      <c r="AM23" s="20" t="s">
        <v>60</v>
      </c>
      <c r="AN23" s="21"/>
      <c r="AO23" s="21">
        <v>0</v>
      </c>
      <c r="AP23" s="21">
        <v>3</v>
      </c>
      <c r="AQ23" s="21">
        <f t="shared" si="10"/>
        <v>3</v>
      </c>
      <c r="AR23" s="21">
        <v>0</v>
      </c>
    </row>
    <row r="24" spans="1:44" ht="15.95" customHeight="1" x14ac:dyDescent="0.25">
      <c r="H24" s="21">
        <v>2</v>
      </c>
      <c r="I24" s="20" t="s">
        <v>99</v>
      </c>
      <c r="L24" s="20" t="s">
        <v>610</v>
      </c>
      <c r="R24" s="30"/>
      <c r="S24" s="30"/>
      <c r="T24" s="25">
        <v>7</v>
      </c>
      <c r="U24" s="20" t="s">
        <v>109</v>
      </c>
      <c r="V24" s="20"/>
      <c r="W24" s="20"/>
      <c r="X24" s="20"/>
      <c r="Y24" s="21">
        <v>2</v>
      </c>
      <c r="Z24" s="15" t="s">
        <v>58</v>
      </c>
      <c r="AA24" s="21"/>
      <c r="AB24" s="21">
        <v>0</v>
      </c>
      <c r="AC24" s="21">
        <v>1</v>
      </c>
      <c r="AD24" s="21">
        <f t="shared" si="9"/>
        <v>1</v>
      </c>
      <c r="AE24" s="21">
        <v>0</v>
      </c>
      <c r="AF24" s="10"/>
      <c r="AG24" s="25">
        <v>6.5</v>
      </c>
      <c r="AH24" s="20" t="s">
        <v>129</v>
      </c>
      <c r="AI24" s="20"/>
      <c r="AJ24" s="20"/>
      <c r="AK24" s="20"/>
      <c r="AL24" s="21">
        <v>14</v>
      </c>
      <c r="AM24" s="20" t="s">
        <v>60</v>
      </c>
      <c r="AN24" s="21"/>
      <c r="AO24" s="21">
        <v>0</v>
      </c>
      <c r="AP24" s="21">
        <v>3</v>
      </c>
      <c r="AQ24" s="21">
        <f t="shared" si="10"/>
        <v>3</v>
      </c>
      <c r="AR24" s="21">
        <v>0</v>
      </c>
    </row>
    <row r="25" spans="1:44" ht="15.95" customHeight="1" x14ac:dyDescent="0.25">
      <c r="A25" s="30"/>
      <c r="H25" s="21">
        <v>2</v>
      </c>
      <c r="I25" s="20" t="s">
        <v>610</v>
      </c>
      <c r="M25" s="20" t="s">
        <v>51</v>
      </c>
      <c r="R25" s="30"/>
      <c r="S25" s="30"/>
      <c r="T25" s="25">
        <v>7</v>
      </c>
      <c r="U25" s="20" t="s">
        <v>110</v>
      </c>
      <c r="V25" s="20"/>
      <c r="W25" s="20"/>
      <c r="X25" s="20"/>
      <c r="Y25" s="21">
        <v>6</v>
      </c>
      <c r="Z25" s="15" t="s">
        <v>58</v>
      </c>
      <c r="AA25" s="21"/>
      <c r="AB25" s="21">
        <v>0</v>
      </c>
      <c r="AC25" s="21">
        <v>5</v>
      </c>
      <c r="AD25" s="21">
        <f t="shared" si="9"/>
        <v>5</v>
      </c>
      <c r="AE25" s="21">
        <v>0</v>
      </c>
      <c r="AF25" s="10"/>
      <c r="AG25" s="25">
        <v>6</v>
      </c>
      <c r="AH25" s="20" t="s">
        <v>103</v>
      </c>
      <c r="AI25" s="20"/>
      <c r="AJ25" s="20"/>
      <c r="AK25" s="20"/>
      <c r="AL25" s="21">
        <v>2</v>
      </c>
      <c r="AM25" s="20" t="s">
        <v>60</v>
      </c>
      <c r="AN25" s="21"/>
      <c r="AO25" s="21">
        <v>0</v>
      </c>
      <c r="AP25" s="21">
        <v>2</v>
      </c>
      <c r="AQ25" s="21">
        <f t="shared" si="10"/>
        <v>2</v>
      </c>
      <c r="AR25" s="21">
        <v>0</v>
      </c>
    </row>
    <row r="26" spans="1:44" ht="15.95" customHeight="1" x14ac:dyDescent="0.25">
      <c r="A26" s="30"/>
      <c r="B26" s="44" t="s">
        <v>27</v>
      </c>
      <c r="C26" s="45"/>
      <c r="D26" s="45"/>
      <c r="E26" s="45"/>
      <c r="F26" s="45"/>
      <c r="G26" s="45"/>
      <c r="H26" s="46"/>
      <c r="I26" s="45"/>
      <c r="J26" s="45"/>
      <c r="K26" s="45"/>
      <c r="L26" s="45"/>
      <c r="M26" s="47"/>
      <c r="N26" s="45"/>
      <c r="O26" s="45"/>
      <c r="P26" s="45"/>
      <c r="Q26" s="45"/>
      <c r="R26" s="30"/>
      <c r="S26" s="30"/>
      <c r="T26" s="25">
        <v>5.5</v>
      </c>
      <c r="U26" s="20" t="s">
        <v>30</v>
      </c>
      <c r="V26" s="20"/>
      <c r="W26" s="20"/>
      <c r="X26" s="20"/>
      <c r="Y26" s="21">
        <v>8</v>
      </c>
      <c r="Z26" s="15" t="s">
        <v>58</v>
      </c>
      <c r="AA26" s="21"/>
      <c r="AB26" s="21">
        <v>0</v>
      </c>
      <c r="AC26" s="21">
        <v>0</v>
      </c>
      <c r="AD26" s="21">
        <f t="shared" si="9"/>
        <v>0</v>
      </c>
      <c r="AE26" s="21">
        <v>2</v>
      </c>
      <c r="AF26" s="10"/>
      <c r="AG26" s="25">
        <v>6</v>
      </c>
      <c r="AH26" s="20" t="s">
        <v>269</v>
      </c>
      <c r="AI26" s="20"/>
      <c r="AJ26" s="20"/>
      <c r="AK26" s="20"/>
      <c r="AL26" s="21">
        <v>6</v>
      </c>
      <c r="AM26" s="20" t="s">
        <v>60</v>
      </c>
      <c r="AN26" s="21"/>
      <c r="AO26" s="21">
        <v>0</v>
      </c>
      <c r="AP26" s="21">
        <v>2</v>
      </c>
      <c r="AQ26" s="21">
        <f t="shared" si="10"/>
        <v>2</v>
      </c>
      <c r="AR26" s="21">
        <v>2</v>
      </c>
    </row>
    <row r="27" spans="1:44" ht="15.95" customHeight="1" thickBot="1" x14ac:dyDescent="0.3">
      <c r="A27" s="30"/>
      <c r="C27" s="5" t="s">
        <v>726</v>
      </c>
      <c r="D27" s="10"/>
      <c r="E27" s="20"/>
      <c r="F27" s="20"/>
      <c r="G27" s="4">
        <v>7</v>
      </c>
      <c r="H27" s="21">
        <v>1</v>
      </c>
      <c r="I27" s="20" t="s">
        <v>87</v>
      </c>
      <c r="J27" s="20"/>
      <c r="K27" s="20"/>
      <c r="L27" s="20" t="s">
        <v>668</v>
      </c>
      <c r="M27" s="20"/>
      <c r="N27" s="20"/>
      <c r="O27" s="20"/>
      <c r="P27" s="20"/>
      <c r="Q27" s="20"/>
      <c r="R27" s="30"/>
      <c r="S27" s="30"/>
      <c r="T27" s="16" t="s">
        <v>65</v>
      </c>
      <c r="U27" s="16"/>
      <c r="V27" s="16"/>
      <c r="W27" s="16"/>
      <c r="X27" s="16"/>
      <c r="Y27" s="16"/>
      <c r="Z27" s="16"/>
      <c r="AA27" s="22"/>
      <c r="AB27" s="22">
        <f>SUM(AB15:AB26)</f>
        <v>21</v>
      </c>
      <c r="AC27" s="22">
        <f>SUM(AC15:AC26)+SUMIF($AA$3:$AA$10,"Canadiens",$AI$3:$AI$10)</f>
        <v>31</v>
      </c>
      <c r="AD27" s="22">
        <f>SUM(AD15:AD26)+SUMIF($AA$3:$AA$10,"Canadiens",$AI$3:$AI$10)</f>
        <v>52</v>
      </c>
      <c r="AE27" s="22">
        <f>SUM(AE15:AE26)</f>
        <v>12</v>
      </c>
      <c r="AF27" s="10"/>
      <c r="AG27" s="16" t="s">
        <v>62</v>
      </c>
      <c r="AH27" s="16"/>
      <c r="AI27" s="16"/>
      <c r="AJ27" s="16"/>
      <c r="AK27" s="16"/>
      <c r="AL27" s="16"/>
      <c r="AM27" s="16"/>
      <c r="AN27" s="22"/>
      <c r="AO27" s="22">
        <f>SUM(AO15:AO26)</f>
        <v>23</v>
      </c>
      <c r="AP27" s="22">
        <f>SUM(AP15:AP26)+SUMIF($AA$3:$AA$10,"Canadiens",$AI$3:$AI$10)</f>
        <v>33</v>
      </c>
      <c r="AQ27" s="22">
        <f>SUM(AQ15:AQ26)+SUMIF($AA$3:$AA$10,"Canadiens",$AI$3:$AI$10)</f>
        <v>56</v>
      </c>
      <c r="AR27" s="22">
        <f>SUM(AR15:AR26)</f>
        <v>10</v>
      </c>
    </row>
    <row r="28" spans="1:44" ht="15.95" customHeight="1" x14ac:dyDescent="0.25">
      <c r="B28" s="21" t="s">
        <v>23</v>
      </c>
      <c r="C28" s="15" t="s">
        <v>696</v>
      </c>
      <c r="D28" s="15"/>
      <c r="E28" s="15"/>
      <c r="F28" s="15"/>
      <c r="G28" s="4"/>
      <c r="H28" s="21">
        <v>1</v>
      </c>
      <c r="I28" s="20" t="s">
        <v>85</v>
      </c>
      <c r="J28" s="20"/>
      <c r="K28" s="15"/>
      <c r="L28" s="15" t="s">
        <v>114</v>
      </c>
      <c r="N28" s="15"/>
      <c r="O28" s="15"/>
      <c r="P28" s="15"/>
      <c r="Q28" s="15"/>
      <c r="R28" s="30"/>
      <c r="S28" s="30"/>
      <c r="T28" s="11" t="s">
        <v>155</v>
      </c>
      <c r="U28" s="11" t="s">
        <v>15</v>
      </c>
      <c r="V28" s="11"/>
      <c r="W28" s="11"/>
      <c r="X28" s="12"/>
      <c r="Y28" s="13" t="s">
        <v>31</v>
      </c>
      <c r="AA28" s="14"/>
      <c r="AB28" s="14">
        <v>0</v>
      </c>
      <c r="AC28" s="14">
        <v>2</v>
      </c>
      <c r="AD28" s="14">
        <f>+AB28+AC28</f>
        <v>2</v>
      </c>
      <c r="AE28" s="14">
        <v>6</v>
      </c>
      <c r="AF28" s="10"/>
      <c r="AG28" s="18" t="s">
        <v>160</v>
      </c>
      <c r="AH28" s="18" t="s">
        <v>134</v>
      </c>
      <c r="AI28" s="18"/>
      <c r="AJ28" s="18"/>
      <c r="AK28" s="18"/>
      <c r="AL28" s="15" t="s">
        <v>145</v>
      </c>
      <c r="AN28" s="14"/>
      <c r="AO28" s="14">
        <v>1</v>
      </c>
      <c r="AP28" s="14">
        <v>2</v>
      </c>
      <c r="AQ28" s="14">
        <f>+AO28+AP28</f>
        <v>3</v>
      </c>
      <c r="AR28" s="14">
        <v>6</v>
      </c>
    </row>
    <row r="29" spans="1:44" ht="15.95" customHeight="1" x14ac:dyDescent="0.25">
      <c r="D29" s="15"/>
      <c r="E29" s="15"/>
      <c r="F29" s="15"/>
      <c r="G29" s="4"/>
      <c r="H29" s="21">
        <v>1</v>
      </c>
      <c r="I29" s="15" t="s">
        <v>93</v>
      </c>
      <c r="J29" s="15"/>
      <c r="K29" s="15"/>
      <c r="L29" s="15" t="s">
        <v>736</v>
      </c>
      <c r="M29" s="15"/>
      <c r="N29" s="15"/>
      <c r="O29" s="15"/>
      <c r="P29" s="15"/>
      <c r="Q29" s="15"/>
      <c r="S29" s="30"/>
      <c r="T29" s="25">
        <v>7.5</v>
      </c>
      <c r="U29" s="20" t="s">
        <v>127</v>
      </c>
      <c r="V29" s="20"/>
      <c r="W29" s="20"/>
      <c r="X29" s="25"/>
      <c r="Y29" s="21"/>
      <c r="Z29" s="15" t="s">
        <v>15</v>
      </c>
      <c r="AA29" s="21"/>
      <c r="AB29" s="21">
        <v>0</v>
      </c>
      <c r="AC29" s="21">
        <v>0</v>
      </c>
      <c r="AD29" s="21">
        <f t="shared" ref="AD29:AD39" si="11">+AB29+AC29</f>
        <v>0</v>
      </c>
      <c r="AE29" s="21">
        <v>0</v>
      </c>
      <c r="AF29" s="10"/>
      <c r="AG29" s="25">
        <v>8</v>
      </c>
      <c r="AH29" s="20" t="s">
        <v>75</v>
      </c>
      <c r="AI29" s="20"/>
      <c r="AJ29" s="20"/>
      <c r="AK29" s="25"/>
      <c r="AL29" s="21">
        <v>31</v>
      </c>
      <c r="AM29" s="20" t="s">
        <v>134</v>
      </c>
      <c r="AN29" s="21"/>
      <c r="AO29" s="21">
        <v>0</v>
      </c>
      <c r="AP29" s="21">
        <v>0</v>
      </c>
      <c r="AQ29" s="21">
        <f t="shared" ref="AQ29:AQ39" si="12">+AO29+AP29</f>
        <v>0</v>
      </c>
      <c r="AR29" s="21">
        <v>0</v>
      </c>
    </row>
    <row r="30" spans="1:44" ht="15.95" customHeight="1" x14ac:dyDescent="0.25">
      <c r="H30" s="21">
        <v>2</v>
      </c>
      <c r="I30" s="20" t="s">
        <v>168</v>
      </c>
      <c r="L30" s="15" t="s">
        <v>87</v>
      </c>
      <c r="M30" s="15"/>
      <c r="N30" s="15"/>
      <c r="O30" s="15"/>
      <c r="P30" s="15"/>
      <c r="Q30" s="15"/>
      <c r="S30" s="30"/>
      <c r="T30" s="25">
        <v>8.5</v>
      </c>
      <c r="U30" s="20" t="s">
        <v>93</v>
      </c>
      <c r="V30" s="20"/>
      <c r="W30" s="20"/>
      <c r="X30" s="25"/>
      <c r="Y30" s="21">
        <v>10</v>
      </c>
      <c r="Z30" s="15" t="s">
        <v>15</v>
      </c>
      <c r="AA30" s="21"/>
      <c r="AB30" s="21">
        <v>5</v>
      </c>
      <c r="AC30" s="21">
        <v>4</v>
      </c>
      <c r="AD30" s="21">
        <f t="shared" si="11"/>
        <v>9</v>
      </c>
      <c r="AE30" s="21">
        <v>0</v>
      </c>
      <c r="AF30" s="10"/>
      <c r="AG30" s="25">
        <v>10</v>
      </c>
      <c r="AH30" s="20" t="s">
        <v>78</v>
      </c>
      <c r="AI30" s="20"/>
      <c r="AJ30" s="20"/>
      <c r="AK30" s="25"/>
      <c r="AL30" s="21">
        <v>91</v>
      </c>
      <c r="AM30" s="20" t="s">
        <v>134</v>
      </c>
      <c r="AN30" s="21"/>
      <c r="AO30" s="21">
        <v>6</v>
      </c>
      <c r="AP30" s="21">
        <v>3</v>
      </c>
      <c r="AQ30" s="21">
        <f t="shared" si="12"/>
        <v>9</v>
      </c>
      <c r="AR30" s="21">
        <v>0</v>
      </c>
    </row>
    <row r="31" spans="1:44" ht="15.95" customHeight="1" x14ac:dyDescent="0.25">
      <c r="H31" s="21">
        <v>3</v>
      </c>
      <c r="I31" s="20" t="s">
        <v>93</v>
      </c>
      <c r="L31" s="15" t="s">
        <v>737</v>
      </c>
      <c r="M31" s="15"/>
      <c r="N31" s="15"/>
      <c r="O31" s="15"/>
      <c r="P31" s="15"/>
      <c r="Q31" s="15"/>
      <c r="S31" s="30"/>
      <c r="T31" s="25">
        <v>11</v>
      </c>
      <c r="U31" s="20" t="s">
        <v>87</v>
      </c>
      <c r="V31" s="20"/>
      <c r="W31" s="20"/>
      <c r="X31" s="25"/>
      <c r="Y31" s="21">
        <v>4</v>
      </c>
      <c r="Z31" s="15" t="s">
        <v>15</v>
      </c>
      <c r="AA31" s="21"/>
      <c r="AB31" s="21">
        <v>10</v>
      </c>
      <c r="AC31" s="21">
        <v>6</v>
      </c>
      <c r="AD31" s="21">
        <f t="shared" si="11"/>
        <v>16</v>
      </c>
      <c r="AE31" s="21">
        <v>0</v>
      </c>
      <c r="AF31" s="10"/>
      <c r="AG31" s="25">
        <v>9.5</v>
      </c>
      <c r="AH31" s="20" t="s">
        <v>95</v>
      </c>
      <c r="AI31" s="20"/>
      <c r="AJ31" s="20"/>
      <c r="AK31" s="25"/>
      <c r="AL31" s="21">
        <v>7</v>
      </c>
      <c r="AM31" s="20" t="s">
        <v>134</v>
      </c>
      <c r="AN31" s="21"/>
      <c r="AO31" s="21">
        <v>7</v>
      </c>
      <c r="AP31" s="21">
        <v>2</v>
      </c>
      <c r="AQ31" s="21">
        <f t="shared" si="12"/>
        <v>9</v>
      </c>
      <c r="AR31" s="21">
        <v>0</v>
      </c>
    </row>
    <row r="32" spans="1:44" ht="15.95" customHeight="1" x14ac:dyDescent="0.25">
      <c r="H32" s="21">
        <v>3</v>
      </c>
      <c r="I32" s="20" t="s">
        <v>87</v>
      </c>
      <c r="L32" s="15" t="s">
        <v>85</v>
      </c>
      <c r="M32" s="15"/>
      <c r="N32" s="15"/>
      <c r="O32" s="15"/>
      <c r="P32" s="15"/>
      <c r="Q32" s="15"/>
      <c r="S32" s="30"/>
      <c r="T32" s="25">
        <v>9</v>
      </c>
      <c r="U32" s="20" t="s">
        <v>168</v>
      </c>
      <c r="V32" s="20"/>
      <c r="W32" s="20"/>
      <c r="X32" s="25"/>
      <c r="Y32" s="21">
        <v>7</v>
      </c>
      <c r="Z32" s="15" t="s">
        <v>15</v>
      </c>
      <c r="AA32" s="21"/>
      <c r="AB32" s="21">
        <v>4</v>
      </c>
      <c r="AC32" s="21">
        <v>6</v>
      </c>
      <c r="AD32" s="21">
        <f t="shared" si="11"/>
        <v>10</v>
      </c>
      <c r="AE32" s="21">
        <v>0</v>
      </c>
      <c r="AF32" s="10"/>
      <c r="AG32" s="25">
        <v>8.5</v>
      </c>
      <c r="AH32" s="20" t="s">
        <v>121</v>
      </c>
      <c r="AI32" s="20"/>
      <c r="AJ32" s="20"/>
      <c r="AK32" s="25"/>
      <c r="AL32" s="21">
        <v>9</v>
      </c>
      <c r="AM32" s="20" t="s">
        <v>134</v>
      </c>
      <c r="AN32" s="21"/>
      <c r="AO32" s="21">
        <v>1</v>
      </c>
      <c r="AP32" s="21">
        <v>5</v>
      </c>
      <c r="AQ32" s="21">
        <f t="shared" si="12"/>
        <v>6</v>
      </c>
      <c r="AR32" s="21">
        <v>0</v>
      </c>
    </row>
    <row r="33" spans="1:44" ht="15.95" customHeight="1" x14ac:dyDescent="0.25">
      <c r="H33" s="21">
        <v>3</v>
      </c>
      <c r="I33" s="20" t="s">
        <v>93</v>
      </c>
      <c r="L33" s="15" t="s">
        <v>736</v>
      </c>
      <c r="M33" s="15"/>
      <c r="N33" s="15"/>
      <c r="O33" s="15"/>
      <c r="P33" s="15"/>
      <c r="Q33" s="15"/>
      <c r="S33" s="30"/>
      <c r="T33" s="25">
        <v>8.5</v>
      </c>
      <c r="U33" s="20" t="s">
        <v>85</v>
      </c>
      <c r="V33" s="20"/>
      <c r="W33" s="20"/>
      <c r="X33" s="25"/>
      <c r="Y33" s="21">
        <v>9</v>
      </c>
      <c r="Z33" s="15" t="s">
        <v>15</v>
      </c>
      <c r="AA33" s="21"/>
      <c r="AB33" s="21">
        <v>4</v>
      </c>
      <c r="AC33" s="21">
        <v>4</v>
      </c>
      <c r="AD33" s="21">
        <f t="shared" si="11"/>
        <v>8</v>
      </c>
      <c r="AE33" s="21">
        <v>0</v>
      </c>
      <c r="AF33" s="10"/>
      <c r="AG33" s="25">
        <v>8</v>
      </c>
      <c r="AH33" s="20" t="s">
        <v>79</v>
      </c>
      <c r="AI33" s="20"/>
      <c r="AJ33" s="20"/>
      <c r="AK33" s="25"/>
      <c r="AL33" s="21">
        <v>8</v>
      </c>
      <c r="AM33" s="20" t="s">
        <v>134</v>
      </c>
      <c r="AN33" s="21"/>
      <c r="AO33" s="21">
        <v>3</v>
      </c>
      <c r="AP33" s="21">
        <v>2</v>
      </c>
      <c r="AQ33" s="21">
        <f t="shared" si="12"/>
        <v>5</v>
      </c>
      <c r="AR33" s="21">
        <v>2</v>
      </c>
    </row>
    <row r="34" spans="1:44" ht="15.95" customHeight="1" x14ac:dyDescent="0.25">
      <c r="S34" s="30"/>
      <c r="T34" s="25">
        <v>8</v>
      </c>
      <c r="U34" s="20" t="s">
        <v>118</v>
      </c>
      <c r="V34" s="20"/>
      <c r="W34" s="20"/>
      <c r="X34" s="25"/>
      <c r="Y34" s="21">
        <v>13</v>
      </c>
      <c r="Z34" s="15" t="s">
        <v>15</v>
      </c>
      <c r="AA34" s="21"/>
      <c r="AB34" s="21">
        <v>0</v>
      </c>
      <c r="AC34" s="21">
        <v>3</v>
      </c>
      <c r="AD34" s="21">
        <f t="shared" si="11"/>
        <v>3</v>
      </c>
      <c r="AE34" s="21">
        <v>0</v>
      </c>
      <c r="AF34" s="10"/>
      <c r="AG34" s="25">
        <v>8</v>
      </c>
      <c r="AH34" s="20" t="s">
        <v>108</v>
      </c>
      <c r="AI34" s="20"/>
      <c r="AJ34" s="20"/>
      <c r="AK34" s="25"/>
      <c r="AL34" s="21">
        <v>13</v>
      </c>
      <c r="AM34" s="20" t="s">
        <v>134</v>
      </c>
      <c r="AN34" s="21"/>
      <c r="AO34" s="21">
        <v>0</v>
      </c>
      <c r="AP34" s="21">
        <v>2</v>
      </c>
      <c r="AQ34" s="21">
        <f t="shared" si="12"/>
        <v>2</v>
      </c>
      <c r="AR34" s="21">
        <v>0</v>
      </c>
    </row>
    <row r="35" spans="1:44" ht="15.95" customHeight="1" x14ac:dyDescent="0.25">
      <c r="C35" s="5" t="s">
        <v>642</v>
      </c>
      <c r="G35" s="4">
        <v>3</v>
      </c>
      <c r="H35" s="21">
        <v>1</v>
      </c>
      <c r="I35" s="20" t="s">
        <v>83</v>
      </c>
      <c r="J35" s="20"/>
      <c r="L35" s="15"/>
      <c r="M35" s="15" t="s">
        <v>51</v>
      </c>
      <c r="N35" s="15"/>
      <c r="O35" s="15"/>
      <c r="P35" s="15"/>
      <c r="Q35" s="15"/>
      <c r="S35" s="30"/>
      <c r="T35" s="25">
        <v>7.5</v>
      </c>
      <c r="U35" s="20" t="s">
        <v>122</v>
      </c>
      <c r="V35" s="20"/>
      <c r="W35" s="20"/>
      <c r="X35" s="25"/>
      <c r="Y35" s="21">
        <v>5</v>
      </c>
      <c r="Z35" s="15" t="s">
        <v>15</v>
      </c>
      <c r="AA35" s="21"/>
      <c r="AB35" s="21">
        <v>0</v>
      </c>
      <c r="AC35" s="21">
        <v>3</v>
      </c>
      <c r="AD35" s="21">
        <f t="shared" si="11"/>
        <v>3</v>
      </c>
      <c r="AE35" s="21">
        <v>0</v>
      </c>
      <c r="AF35" s="10"/>
      <c r="AG35" s="25">
        <v>8</v>
      </c>
      <c r="AH35" s="20" t="s">
        <v>132</v>
      </c>
      <c r="AI35" s="20"/>
      <c r="AJ35" s="20"/>
      <c r="AK35" s="25"/>
      <c r="AL35" s="21">
        <v>6</v>
      </c>
      <c r="AM35" s="20" t="s">
        <v>134</v>
      </c>
      <c r="AN35" s="21"/>
      <c r="AO35" s="21">
        <v>1</v>
      </c>
      <c r="AP35" s="21">
        <v>6</v>
      </c>
      <c r="AQ35" s="21">
        <f t="shared" si="12"/>
        <v>7</v>
      </c>
      <c r="AR35" s="21">
        <v>2</v>
      </c>
    </row>
    <row r="36" spans="1:44" ht="15.95" customHeight="1" x14ac:dyDescent="0.25">
      <c r="B36" s="21" t="s">
        <v>23</v>
      </c>
      <c r="C36" s="15" t="s">
        <v>626</v>
      </c>
      <c r="D36" s="15"/>
      <c r="E36" s="20"/>
      <c r="F36" s="20"/>
      <c r="G36" s="4"/>
      <c r="H36" s="21">
        <v>1</v>
      </c>
      <c r="I36" s="20" t="s">
        <v>83</v>
      </c>
      <c r="J36" s="20"/>
      <c r="K36" s="20"/>
      <c r="L36" s="15" t="s">
        <v>116</v>
      </c>
      <c r="M36" s="15"/>
      <c r="N36" s="15"/>
      <c r="O36" s="15"/>
      <c r="P36" s="15"/>
      <c r="Q36" s="15"/>
      <c r="S36" s="30"/>
      <c r="T36" s="25">
        <v>7.5</v>
      </c>
      <c r="U36" s="20" t="s">
        <v>169</v>
      </c>
      <c r="V36" s="20"/>
      <c r="W36" s="20"/>
      <c r="X36" s="25"/>
      <c r="Y36" s="21">
        <v>12</v>
      </c>
      <c r="Z36" s="15" t="s">
        <v>15</v>
      </c>
      <c r="AA36" s="21"/>
      <c r="AB36" s="21">
        <v>0</v>
      </c>
      <c r="AC36" s="21">
        <v>0</v>
      </c>
      <c r="AD36" s="21">
        <f t="shared" si="11"/>
        <v>0</v>
      </c>
      <c r="AE36" s="21">
        <v>2</v>
      </c>
      <c r="AF36" s="10"/>
      <c r="AG36" s="25">
        <v>7.5</v>
      </c>
      <c r="AH36" s="20" t="s">
        <v>142</v>
      </c>
      <c r="AI36" s="20"/>
      <c r="AJ36" s="20"/>
      <c r="AK36" s="25"/>
      <c r="AL36" s="21">
        <v>10</v>
      </c>
      <c r="AM36" s="20" t="s">
        <v>134</v>
      </c>
      <c r="AN36" s="21"/>
      <c r="AO36" s="21">
        <v>2</v>
      </c>
      <c r="AP36" s="21">
        <v>5</v>
      </c>
      <c r="AQ36" s="21">
        <f t="shared" si="12"/>
        <v>7</v>
      </c>
      <c r="AR36" s="21">
        <v>0</v>
      </c>
    </row>
    <row r="37" spans="1:44" ht="15.95" customHeight="1" x14ac:dyDescent="0.25">
      <c r="C37" s="15" t="s">
        <v>455</v>
      </c>
      <c r="D37" s="15"/>
      <c r="E37" s="15"/>
      <c r="F37" s="15"/>
      <c r="H37" s="21">
        <v>2</v>
      </c>
      <c r="I37" s="20" t="s">
        <v>83</v>
      </c>
      <c r="L37" s="15" t="s">
        <v>738</v>
      </c>
      <c r="M37" s="15"/>
      <c r="N37" s="15"/>
      <c r="O37" s="15"/>
      <c r="P37" s="15"/>
      <c r="Q37" s="15"/>
      <c r="S37" s="30"/>
      <c r="T37" s="25">
        <v>7</v>
      </c>
      <c r="U37" s="20" t="s">
        <v>114</v>
      </c>
      <c r="V37" s="20"/>
      <c r="W37" s="20"/>
      <c r="X37" s="25"/>
      <c r="Y37" s="21">
        <v>11</v>
      </c>
      <c r="Z37" s="15" t="s">
        <v>15</v>
      </c>
      <c r="AA37" s="21"/>
      <c r="AB37" s="21">
        <v>0</v>
      </c>
      <c r="AC37" s="21">
        <v>1</v>
      </c>
      <c r="AD37" s="21">
        <f t="shared" si="11"/>
        <v>1</v>
      </c>
      <c r="AE37" s="21">
        <v>2</v>
      </c>
      <c r="AF37" s="10"/>
      <c r="AG37" s="25">
        <v>7</v>
      </c>
      <c r="AH37" s="20" t="s">
        <v>143</v>
      </c>
      <c r="AI37" s="20"/>
      <c r="AJ37" s="20"/>
      <c r="AK37" s="25"/>
      <c r="AL37" s="21">
        <v>4</v>
      </c>
      <c r="AM37" s="20" t="s">
        <v>134</v>
      </c>
      <c r="AN37" s="21"/>
      <c r="AO37" s="21">
        <v>0</v>
      </c>
      <c r="AP37" s="21">
        <v>2</v>
      </c>
      <c r="AQ37" s="21">
        <f t="shared" si="12"/>
        <v>2</v>
      </c>
      <c r="AR37" s="21">
        <v>2</v>
      </c>
    </row>
    <row r="38" spans="1:44" ht="15.95" customHeight="1" x14ac:dyDescent="0.25">
      <c r="C38" s="15" t="s">
        <v>735</v>
      </c>
      <c r="D38" s="15"/>
      <c r="E38" s="15"/>
      <c r="F38" s="15"/>
      <c r="H38" s="21"/>
      <c r="I38" s="20"/>
      <c r="L38" s="15"/>
      <c r="M38" s="15"/>
      <c r="N38" s="15"/>
      <c r="O38" s="15"/>
      <c r="P38" s="15"/>
      <c r="Q38" s="15"/>
      <c r="S38" s="30"/>
      <c r="T38" s="25">
        <v>6</v>
      </c>
      <c r="U38" s="20" t="s">
        <v>111</v>
      </c>
      <c r="V38" s="20"/>
      <c r="W38" s="20"/>
      <c r="X38" s="25"/>
      <c r="Y38" s="21">
        <v>14</v>
      </c>
      <c r="Z38" s="15" t="s">
        <v>15</v>
      </c>
      <c r="AA38" s="21"/>
      <c r="AB38" s="21">
        <v>0</v>
      </c>
      <c r="AC38" s="21">
        <v>0</v>
      </c>
      <c r="AD38" s="21">
        <f t="shared" si="11"/>
        <v>0</v>
      </c>
      <c r="AE38" s="21">
        <v>2</v>
      </c>
      <c r="AF38" s="10"/>
      <c r="AG38" s="25">
        <v>6.5</v>
      </c>
      <c r="AH38" s="20" t="s">
        <v>125</v>
      </c>
      <c r="AI38" s="20"/>
      <c r="AJ38" s="20"/>
      <c r="AK38" s="25"/>
      <c r="AL38" s="21">
        <v>2</v>
      </c>
      <c r="AM38" s="20" t="s">
        <v>134</v>
      </c>
      <c r="AN38" s="21"/>
      <c r="AO38" s="21">
        <v>1</v>
      </c>
      <c r="AP38" s="21">
        <v>3</v>
      </c>
      <c r="AQ38" s="21">
        <f t="shared" si="12"/>
        <v>4</v>
      </c>
      <c r="AR38" s="21">
        <v>0</v>
      </c>
    </row>
    <row r="39" spans="1:44" ht="15.95" customHeight="1" x14ac:dyDescent="0.25">
      <c r="B39" s="44" t="s">
        <v>29</v>
      </c>
      <c r="C39" s="45"/>
      <c r="D39" s="45"/>
      <c r="E39" s="45"/>
      <c r="F39" s="45"/>
      <c r="G39" s="45"/>
      <c r="H39" s="46"/>
      <c r="I39" s="45"/>
      <c r="J39" s="45"/>
      <c r="K39" s="45"/>
      <c r="L39" s="45"/>
      <c r="M39" s="47"/>
      <c r="N39" s="45"/>
      <c r="O39" s="45"/>
      <c r="P39" s="45"/>
      <c r="Q39" s="45"/>
      <c r="S39" s="30"/>
      <c r="T39" s="25">
        <v>6</v>
      </c>
      <c r="U39" s="20" t="s">
        <v>100</v>
      </c>
      <c r="V39" s="20"/>
      <c r="W39" s="20"/>
      <c r="X39" s="25"/>
      <c r="Y39" s="21">
        <v>3</v>
      </c>
      <c r="Z39" s="15" t="s">
        <v>15</v>
      </c>
      <c r="AA39" s="21"/>
      <c r="AB39" s="21">
        <v>0</v>
      </c>
      <c r="AC39" s="21">
        <v>0</v>
      </c>
      <c r="AD39" s="21">
        <f t="shared" si="11"/>
        <v>0</v>
      </c>
      <c r="AE39" s="21">
        <v>0</v>
      </c>
      <c r="AF39" s="10"/>
      <c r="AG39" s="25">
        <v>5.5</v>
      </c>
      <c r="AH39" s="20" t="s">
        <v>144</v>
      </c>
      <c r="AI39" s="20"/>
      <c r="AJ39" s="20"/>
      <c r="AK39" s="25"/>
      <c r="AL39" s="21">
        <v>5</v>
      </c>
      <c r="AM39" s="20" t="s">
        <v>134</v>
      </c>
      <c r="AN39" s="21"/>
      <c r="AO39" s="21">
        <v>0</v>
      </c>
      <c r="AP39" s="21">
        <v>0</v>
      </c>
      <c r="AQ39" s="21">
        <f t="shared" si="12"/>
        <v>0</v>
      </c>
      <c r="AR39" s="21">
        <v>2</v>
      </c>
    </row>
    <row r="40" spans="1:44" ht="15.95" customHeight="1" thickBot="1" x14ac:dyDescent="0.3">
      <c r="C40" s="5" t="s">
        <v>636</v>
      </c>
      <c r="G40" s="4">
        <v>4</v>
      </c>
      <c r="H40" s="21">
        <v>1</v>
      </c>
      <c r="I40" s="20" t="s">
        <v>188</v>
      </c>
      <c r="J40" s="20"/>
      <c r="K40" s="20"/>
      <c r="L40" s="20" t="s">
        <v>124</v>
      </c>
      <c r="M40" s="20"/>
      <c r="N40" s="20"/>
      <c r="O40" s="20"/>
      <c r="P40" s="20"/>
      <c r="Q40" s="20"/>
      <c r="S40" s="30"/>
      <c r="T40" s="16" t="s">
        <v>36</v>
      </c>
      <c r="U40" s="16"/>
      <c r="V40" s="16"/>
      <c r="W40" s="16"/>
      <c r="X40" s="16"/>
      <c r="Y40" s="16"/>
      <c r="Z40" s="16"/>
      <c r="AA40" s="22"/>
      <c r="AB40" s="22">
        <f>SUM(AB28:AB39)</f>
        <v>23</v>
      </c>
      <c r="AC40" s="22">
        <f>SUM(AC28:AC39)+SUMIF($AA$3:$AA$10,"SotF",$AI$3:$AI$10)</f>
        <v>29</v>
      </c>
      <c r="AD40" s="22">
        <f>SUM(AD28:AD39)+SUMIF($AA$3:$AA$10,"Canadiens",$AI$3:$AI$10)</f>
        <v>52</v>
      </c>
      <c r="AE40" s="22">
        <f>SUM(AE28:AE39)</f>
        <v>12</v>
      </c>
      <c r="AF40" s="10"/>
      <c r="AG40" s="16" t="s">
        <v>146</v>
      </c>
      <c r="AH40" s="16"/>
      <c r="AI40" s="16"/>
      <c r="AJ40" s="16"/>
      <c r="AK40" s="16"/>
      <c r="AL40" s="16"/>
      <c r="AM40" s="16"/>
      <c r="AN40" s="22"/>
      <c r="AO40" s="22">
        <f>SUM(AO28:AO39)</f>
        <v>22</v>
      </c>
      <c r="AP40" s="22">
        <f>SUM(AP28:AP39)+SUMIF($AA$3:$AA$10,"SotF",$AI$3:$AI$10)</f>
        <v>32</v>
      </c>
      <c r="AQ40" s="22">
        <f>SUM(AQ28:AQ39)+SUMIF($AA$3:$AA$10,"Canadiens",$AI$3:$AI$10)</f>
        <v>54</v>
      </c>
      <c r="AR40" s="22">
        <f>SUM(AR28:AR39)</f>
        <v>14</v>
      </c>
    </row>
    <row r="41" spans="1:44" ht="15.95" customHeight="1" x14ac:dyDescent="0.25">
      <c r="B41" s="21" t="s">
        <v>23</v>
      </c>
      <c r="C41" s="15" t="s">
        <v>727</v>
      </c>
      <c r="D41" s="15"/>
      <c r="E41" s="15"/>
      <c r="H41" s="21">
        <v>1</v>
      </c>
      <c r="I41" s="20" t="s">
        <v>124</v>
      </c>
      <c r="J41" s="20"/>
      <c r="K41" s="20"/>
      <c r="L41" s="20" t="s">
        <v>318</v>
      </c>
      <c r="M41" s="20"/>
      <c r="N41" s="20"/>
      <c r="O41" s="20"/>
      <c r="P41" s="20"/>
      <c r="Q41" s="20"/>
      <c r="S41" s="30"/>
      <c r="T41" s="17" t="s">
        <v>156</v>
      </c>
      <c r="U41" s="17" t="s">
        <v>57</v>
      </c>
      <c r="V41" s="17"/>
      <c r="W41" s="17"/>
      <c r="X41" s="17"/>
      <c r="Y41" s="15" t="s">
        <v>69</v>
      </c>
      <c r="AA41" s="14"/>
      <c r="AB41" s="14">
        <v>5</v>
      </c>
      <c r="AC41" s="14">
        <v>3</v>
      </c>
      <c r="AD41" s="14">
        <f>+AB41+AC41</f>
        <v>8</v>
      </c>
      <c r="AE41" s="14">
        <v>4</v>
      </c>
      <c r="AF41" s="10"/>
      <c r="AG41" s="18" t="s">
        <v>159</v>
      </c>
      <c r="AH41" s="18" t="s">
        <v>56</v>
      </c>
      <c r="AI41" s="18"/>
      <c r="AJ41" s="18"/>
      <c r="AK41" s="18"/>
      <c r="AL41" s="15" t="s">
        <v>68</v>
      </c>
      <c r="AN41" s="14"/>
      <c r="AO41" s="14">
        <v>6</v>
      </c>
      <c r="AP41" s="14">
        <v>5</v>
      </c>
      <c r="AQ41" s="14">
        <f>+AO41+AP41</f>
        <v>11</v>
      </c>
      <c r="AR41" s="14">
        <v>2</v>
      </c>
    </row>
    <row r="42" spans="1:44" ht="15.95" customHeight="1" x14ac:dyDescent="0.25">
      <c r="C42" s="15"/>
      <c r="D42" s="15"/>
      <c r="E42" s="15"/>
      <c r="F42" s="15"/>
      <c r="H42" s="21">
        <v>2</v>
      </c>
      <c r="I42" s="20" t="s">
        <v>124</v>
      </c>
      <c r="J42" s="20"/>
      <c r="K42" s="20"/>
      <c r="L42" s="20" t="s">
        <v>110</v>
      </c>
      <c r="M42" s="20"/>
      <c r="N42" s="20"/>
      <c r="O42" s="20"/>
      <c r="P42" s="20"/>
      <c r="Q42" s="20"/>
      <c r="S42" s="30"/>
      <c r="T42" s="25">
        <v>7.5</v>
      </c>
      <c r="U42" s="20" t="s">
        <v>43</v>
      </c>
      <c r="V42" s="20"/>
      <c r="W42" s="20"/>
      <c r="X42" s="20"/>
      <c r="Y42" s="21">
        <v>1</v>
      </c>
      <c r="Z42" s="20" t="s">
        <v>57</v>
      </c>
      <c r="AA42" s="21"/>
      <c r="AB42" s="21">
        <v>0</v>
      </c>
      <c r="AC42" s="21">
        <v>0</v>
      </c>
      <c r="AD42" s="21">
        <f t="shared" ref="AD42:AD52" si="13">+AB42+AC42</f>
        <v>0</v>
      </c>
      <c r="AE42" s="21">
        <v>0</v>
      </c>
      <c r="AF42" s="10"/>
      <c r="AG42" s="25">
        <v>8</v>
      </c>
      <c r="AH42" s="20" t="s">
        <v>76</v>
      </c>
      <c r="AI42" s="20"/>
      <c r="AJ42" s="20"/>
      <c r="AK42" s="25"/>
      <c r="AL42" s="21">
        <v>34</v>
      </c>
      <c r="AM42" s="20" t="s">
        <v>56</v>
      </c>
      <c r="AN42" s="21"/>
      <c r="AO42" s="21">
        <v>0</v>
      </c>
      <c r="AP42" s="21">
        <v>0</v>
      </c>
      <c r="AQ42" s="21">
        <f t="shared" ref="AQ42:AQ52" si="14">+AO42+AP42</f>
        <v>0</v>
      </c>
      <c r="AR42" s="21">
        <v>0</v>
      </c>
    </row>
    <row r="43" spans="1:44" ht="15.95" customHeight="1" x14ac:dyDescent="0.25">
      <c r="H43" s="21">
        <v>2</v>
      </c>
      <c r="I43" s="20" t="s">
        <v>171</v>
      </c>
      <c r="L43" s="20" t="s">
        <v>729</v>
      </c>
      <c r="S43" s="30"/>
      <c r="T43" s="25">
        <v>10</v>
      </c>
      <c r="U43" s="20" t="s">
        <v>83</v>
      </c>
      <c r="V43" s="20"/>
      <c r="W43" s="20"/>
      <c r="X43" s="20"/>
      <c r="Y43" s="21">
        <v>10</v>
      </c>
      <c r="Z43" s="20" t="s">
        <v>57</v>
      </c>
      <c r="AA43" s="21"/>
      <c r="AB43" s="21">
        <v>3</v>
      </c>
      <c r="AC43" s="21">
        <v>0</v>
      </c>
      <c r="AD43" s="21">
        <f t="shared" si="13"/>
        <v>3</v>
      </c>
      <c r="AE43" s="21">
        <v>0</v>
      </c>
      <c r="AF43" s="10"/>
      <c r="AG43" s="25">
        <v>10</v>
      </c>
      <c r="AH43" s="20" t="s">
        <v>90</v>
      </c>
      <c r="AI43" s="20"/>
      <c r="AJ43" s="20"/>
      <c r="AK43" s="25"/>
      <c r="AL43" s="21">
        <v>10</v>
      </c>
      <c r="AM43" s="20" t="s">
        <v>56</v>
      </c>
      <c r="AO43" s="21">
        <v>7</v>
      </c>
      <c r="AP43" s="21">
        <v>6</v>
      </c>
      <c r="AQ43" s="21">
        <f t="shared" si="14"/>
        <v>13</v>
      </c>
      <c r="AR43" s="21">
        <v>0</v>
      </c>
    </row>
    <row r="44" spans="1:44" ht="15.95" customHeight="1" x14ac:dyDescent="0.25">
      <c r="S44" s="30"/>
      <c r="T44" s="25">
        <v>9</v>
      </c>
      <c r="U44" s="20" t="s">
        <v>131</v>
      </c>
      <c r="V44" s="20"/>
      <c r="W44" s="20"/>
      <c r="X44" s="20"/>
      <c r="Y44" s="21">
        <v>3</v>
      </c>
      <c r="Z44" s="20" t="s">
        <v>57</v>
      </c>
      <c r="AA44" s="21"/>
      <c r="AB44" s="21">
        <v>4</v>
      </c>
      <c r="AC44" s="21">
        <v>2</v>
      </c>
      <c r="AD44" s="21">
        <f t="shared" si="13"/>
        <v>6</v>
      </c>
      <c r="AE44" s="21">
        <v>0</v>
      </c>
      <c r="AF44" s="10"/>
      <c r="AG44" s="25">
        <v>9</v>
      </c>
      <c r="AH44" s="20" t="s">
        <v>139</v>
      </c>
      <c r="AI44" s="20"/>
      <c r="AJ44" s="20"/>
      <c r="AK44" s="25"/>
      <c r="AL44" s="21">
        <v>23</v>
      </c>
      <c r="AM44" s="20" t="s">
        <v>56</v>
      </c>
      <c r="AO44" s="21">
        <v>3</v>
      </c>
      <c r="AP44" s="21">
        <v>3</v>
      </c>
      <c r="AQ44" s="21">
        <f t="shared" si="14"/>
        <v>6</v>
      </c>
      <c r="AR44" s="21">
        <v>0</v>
      </c>
    </row>
    <row r="45" spans="1:44" ht="15.95" customHeight="1" x14ac:dyDescent="0.25">
      <c r="A45" s="30"/>
      <c r="C45" s="5" t="s">
        <v>637</v>
      </c>
      <c r="G45" s="4">
        <v>3</v>
      </c>
      <c r="H45" s="21">
        <v>3</v>
      </c>
      <c r="I45" s="20" t="s">
        <v>81</v>
      </c>
      <c r="J45" s="20"/>
      <c r="K45" s="20"/>
      <c r="L45" s="20" t="s">
        <v>80</v>
      </c>
      <c r="M45" s="20"/>
      <c r="N45" s="20"/>
      <c r="O45" s="20"/>
      <c r="P45" s="20"/>
      <c r="Q45" s="20"/>
      <c r="S45" s="30"/>
      <c r="T45" s="25">
        <v>9</v>
      </c>
      <c r="U45" s="20" t="s">
        <v>86</v>
      </c>
      <c r="V45" s="20"/>
      <c r="W45" s="20"/>
      <c r="X45" s="20"/>
      <c r="Y45" s="21">
        <v>11</v>
      </c>
      <c r="Z45" s="20" t="s">
        <v>57</v>
      </c>
      <c r="AA45" s="21"/>
      <c r="AB45" s="21">
        <v>2</v>
      </c>
      <c r="AC45" s="21">
        <v>4</v>
      </c>
      <c r="AD45" s="21">
        <f t="shared" si="13"/>
        <v>6</v>
      </c>
      <c r="AE45" s="21">
        <v>4</v>
      </c>
      <c r="AF45" s="10"/>
      <c r="AG45" s="25">
        <v>8.5</v>
      </c>
      <c r="AH45" s="20" t="s">
        <v>92</v>
      </c>
      <c r="AI45" s="20"/>
      <c r="AJ45" s="20"/>
      <c r="AK45" s="25"/>
      <c r="AL45" s="21">
        <v>9</v>
      </c>
      <c r="AM45" s="20" t="s">
        <v>56</v>
      </c>
      <c r="AO45" s="21">
        <v>3</v>
      </c>
      <c r="AP45" s="21">
        <v>6</v>
      </c>
      <c r="AQ45" s="21">
        <f t="shared" si="14"/>
        <v>9</v>
      </c>
      <c r="AR45" s="21">
        <v>0</v>
      </c>
    </row>
    <row r="46" spans="1:44" ht="15.95" customHeight="1" x14ac:dyDescent="0.25">
      <c r="A46" s="30"/>
      <c r="B46" s="21" t="s">
        <v>23</v>
      </c>
      <c r="C46" s="15" t="s">
        <v>728</v>
      </c>
      <c r="D46" s="15"/>
      <c r="H46" s="21">
        <v>3</v>
      </c>
      <c r="I46" s="20" t="s">
        <v>97</v>
      </c>
      <c r="J46" s="20"/>
      <c r="K46" s="20"/>
      <c r="L46" s="20" t="s">
        <v>730</v>
      </c>
      <c r="M46" s="20"/>
      <c r="N46" s="20"/>
      <c r="O46" s="20"/>
      <c r="P46" s="20"/>
      <c r="Q46" s="20"/>
      <c r="S46" s="30"/>
      <c r="T46" s="25">
        <v>8.5</v>
      </c>
      <c r="U46" s="20" t="s">
        <v>116</v>
      </c>
      <c r="V46" s="20"/>
      <c r="W46" s="20"/>
      <c r="X46" s="20"/>
      <c r="Y46" s="21">
        <v>9</v>
      </c>
      <c r="Z46" s="20" t="s">
        <v>57</v>
      </c>
      <c r="AA46" s="21"/>
      <c r="AB46" s="21">
        <v>0</v>
      </c>
      <c r="AC46" s="21">
        <v>3</v>
      </c>
      <c r="AD46" s="21">
        <f t="shared" si="13"/>
        <v>3</v>
      </c>
      <c r="AE46" s="21">
        <v>0</v>
      </c>
      <c r="AF46" s="10"/>
      <c r="AG46" s="25">
        <v>8.5</v>
      </c>
      <c r="AH46" s="20" t="s">
        <v>141</v>
      </c>
      <c r="AI46" s="20"/>
      <c r="AJ46" s="20"/>
      <c r="AK46" s="25"/>
      <c r="AL46" s="21">
        <v>14</v>
      </c>
      <c r="AM46" s="20" t="s">
        <v>56</v>
      </c>
      <c r="AO46" s="21">
        <v>3</v>
      </c>
      <c r="AP46" s="21">
        <v>2</v>
      </c>
      <c r="AQ46" s="21">
        <f t="shared" si="14"/>
        <v>5</v>
      </c>
      <c r="AR46" s="21">
        <v>6</v>
      </c>
    </row>
    <row r="47" spans="1:44" ht="15.95" customHeight="1" x14ac:dyDescent="0.25">
      <c r="H47" s="21">
        <v>3</v>
      </c>
      <c r="I47" s="20" t="s">
        <v>117</v>
      </c>
      <c r="L47" s="20" t="s">
        <v>105</v>
      </c>
      <c r="S47" s="30"/>
      <c r="T47" s="25">
        <v>8</v>
      </c>
      <c r="U47" s="20" t="s">
        <v>150</v>
      </c>
      <c r="V47" s="20"/>
      <c r="W47" s="20"/>
      <c r="X47" s="20"/>
      <c r="Y47" s="21">
        <v>2</v>
      </c>
      <c r="Z47" s="20" t="s">
        <v>57</v>
      </c>
      <c r="AA47" s="21"/>
      <c r="AB47" s="21">
        <v>1</v>
      </c>
      <c r="AC47" s="21">
        <v>1</v>
      </c>
      <c r="AD47" s="21">
        <f t="shared" si="13"/>
        <v>2</v>
      </c>
      <c r="AE47" s="21">
        <v>2</v>
      </c>
      <c r="AF47" s="10"/>
      <c r="AG47" s="25">
        <v>8</v>
      </c>
      <c r="AH47" s="20" t="s">
        <v>140</v>
      </c>
      <c r="AI47" s="20"/>
      <c r="AJ47" s="20"/>
      <c r="AK47" s="25"/>
      <c r="AL47" s="21">
        <v>2</v>
      </c>
      <c r="AM47" s="20" t="s">
        <v>56</v>
      </c>
      <c r="AO47" s="21">
        <v>1</v>
      </c>
      <c r="AP47" s="21">
        <v>3</v>
      </c>
      <c r="AQ47" s="21">
        <f t="shared" si="14"/>
        <v>4</v>
      </c>
      <c r="AR47" s="21">
        <v>2</v>
      </c>
    </row>
    <row r="48" spans="1:44" ht="15.95" customHeight="1" x14ac:dyDescent="0.25">
      <c r="B48" s="44" t="s">
        <v>33</v>
      </c>
      <c r="C48" s="45"/>
      <c r="D48" s="45"/>
      <c r="E48" s="45"/>
      <c r="F48" s="45"/>
      <c r="G48" s="45"/>
      <c r="H48" s="46"/>
      <c r="I48" s="45"/>
      <c r="J48" s="45"/>
      <c r="K48" s="45"/>
      <c r="L48" s="45"/>
      <c r="M48" s="47"/>
      <c r="N48" s="45"/>
      <c r="O48" s="45"/>
      <c r="P48" s="45"/>
      <c r="Q48" s="45"/>
      <c r="S48" s="30"/>
      <c r="T48" s="25">
        <v>7.5</v>
      </c>
      <c r="U48" s="20" t="s">
        <v>98</v>
      </c>
      <c r="V48" s="20"/>
      <c r="W48" s="20"/>
      <c r="X48" s="20"/>
      <c r="Y48" s="21">
        <v>12</v>
      </c>
      <c r="Z48" s="20" t="s">
        <v>57</v>
      </c>
      <c r="AA48" s="21"/>
      <c r="AB48" s="21">
        <v>1</v>
      </c>
      <c r="AC48" s="21">
        <v>3</v>
      </c>
      <c r="AD48" s="21">
        <f t="shared" si="13"/>
        <v>4</v>
      </c>
      <c r="AE48" s="21">
        <v>0</v>
      </c>
      <c r="AF48" s="10"/>
      <c r="AG48" s="25">
        <v>8</v>
      </c>
      <c r="AH48" s="20" t="s">
        <v>148</v>
      </c>
      <c r="AI48" s="20"/>
      <c r="AJ48" s="20"/>
      <c r="AK48" s="25"/>
      <c r="AL48" s="21">
        <v>11</v>
      </c>
      <c r="AM48" s="20" t="s">
        <v>56</v>
      </c>
      <c r="AO48" s="21">
        <v>1</v>
      </c>
      <c r="AP48" s="21">
        <v>0</v>
      </c>
      <c r="AQ48" s="21">
        <f t="shared" si="14"/>
        <v>1</v>
      </c>
      <c r="AR48" s="21">
        <v>0</v>
      </c>
    </row>
    <row r="49" spans="1:44" ht="15.95" customHeight="1" x14ac:dyDescent="0.25">
      <c r="A49" s="30"/>
      <c r="C49" s="5" t="s">
        <v>638</v>
      </c>
      <c r="E49" s="10"/>
      <c r="F49" s="10"/>
      <c r="G49" s="4">
        <v>3</v>
      </c>
      <c r="H49" s="21">
        <v>1</v>
      </c>
      <c r="I49" s="20" t="s">
        <v>95</v>
      </c>
      <c r="J49" s="20"/>
      <c r="K49" s="20"/>
      <c r="L49" s="20" t="s">
        <v>143</v>
      </c>
      <c r="M49" s="20"/>
      <c r="N49" s="20"/>
      <c r="O49" s="20"/>
      <c r="P49" s="20"/>
      <c r="Q49" s="20"/>
      <c r="S49" s="30"/>
      <c r="T49" s="25">
        <v>7.5</v>
      </c>
      <c r="U49" s="20" t="s">
        <v>91</v>
      </c>
      <c r="V49" s="20"/>
      <c r="W49" s="20"/>
      <c r="X49" s="20"/>
      <c r="Y49" s="21">
        <v>7</v>
      </c>
      <c r="Z49" s="20" t="s">
        <v>57</v>
      </c>
      <c r="AA49" s="21"/>
      <c r="AB49" s="21">
        <v>0</v>
      </c>
      <c r="AC49" s="21">
        <v>1</v>
      </c>
      <c r="AD49" s="21">
        <f t="shared" si="13"/>
        <v>1</v>
      </c>
      <c r="AE49" s="21">
        <v>2</v>
      </c>
      <c r="AF49" s="10"/>
      <c r="AG49" s="25">
        <v>7.5</v>
      </c>
      <c r="AH49" s="20" t="s">
        <v>128</v>
      </c>
      <c r="AI49" s="20"/>
      <c r="AJ49" s="20"/>
      <c r="AK49" s="25"/>
      <c r="AL49" s="21">
        <v>7</v>
      </c>
      <c r="AM49" s="20" t="s">
        <v>56</v>
      </c>
      <c r="AO49" s="21">
        <v>1</v>
      </c>
      <c r="AP49" s="21">
        <v>3</v>
      </c>
      <c r="AQ49" s="21">
        <f t="shared" si="14"/>
        <v>4</v>
      </c>
      <c r="AR49" s="21">
        <v>0</v>
      </c>
    </row>
    <row r="50" spans="1:44" ht="15.95" customHeight="1" x14ac:dyDescent="0.25">
      <c r="A50" s="30"/>
      <c r="B50" s="21" t="s">
        <v>23</v>
      </c>
      <c r="C50" s="15"/>
      <c r="D50" s="15" t="s">
        <v>48</v>
      </c>
      <c r="E50" s="15"/>
      <c r="F50" s="15"/>
      <c r="G50" s="15"/>
      <c r="H50" s="21">
        <v>2</v>
      </c>
      <c r="I50" s="15" t="s">
        <v>78</v>
      </c>
      <c r="J50" s="15"/>
      <c r="K50" s="15"/>
      <c r="L50" s="15" t="s">
        <v>484</v>
      </c>
      <c r="M50" s="15"/>
      <c r="N50" s="15"/>
      <c r="O50" s="15"/>
      <c r="P50" s="15"/>
      <c r="Q50" s="15"/>
      <c r="S50" s="30"/>
      <c r="T50" s="25">
        <v>7</v>
      </c>
      <c r="U50" s="20" t="s">
        <v>52</v>
      </c>
      <c r="V50" s="20"/>
      <c r="W50" s="20"/>
      <c r="X50" s="20"/>
      <c r="Y50" s="21">
        <v>27</v>
      </c>
      <c r="Z50" s="20" t="s">
        <v>57</v>
      </c>
      <c r="AA50" s="21"/>
      <c r="AB50" s="21">
        <v>0</v>
      </c>
      <c r="AC50" s="21">
        <v>0</v>
      </c>
      <c r="AD50" s="21">
        <f t="shared" si="13"/>
        <v>0</v>
      </c>
      <c r="AE50" s="21">
        <v>2</v>
      </c>
      <c r="AF50" s="10"/>
      <c r="AG50" s="25">
        <v>6.5</v>
      </c>
      <c r="AH50" s="20" t="s">
        <v>99</v>
      </c>
      <c r="AI50" s="20"/>
      <c r="AJ50" s="20"/>
      <c r="AK50" s="25"/>
      <c r="AL50" s="21">
        <v>24</v>
      </c>
      <c r="AM50" s="20" t="s">
        <v>56</v>
      </c>
      <c r="AO50" s="21">
        <v>2</v>
      </c>
      <c r="AP50" s="21">
        <v>1</v>
      </c>
      <c r="AQ50" s="21">
        <f t="shared" si="14"/>
        <v>3</v>
      </c>
      <c r="AR50" s="21">
        <v>0</v>
      </c>
    </row>
    <row r="51" spans="1:44" ht="15.95" customHeight="1" x14ac:dyDescent="0.25">
      <c r="A51" s="30"/>
      <c r="C51" s="15"/>
      <c r="D51" s="15"/>
      <c r="E51" s="15"/>
      <c r="F51" s="15"/>
      <c r="G51" s="15"/>
      <c r="H51" s="21">
        <v>3</v>
      </c>
      <c r="I51" s="15" t="s">
        <v>95</v>
      </c>
      <c r="J51" s="15"/>
      <c r="K51" s="15"/>
      <c r="L51" s="15" t="s">
        <v>78</v>
      </c>
      <c r="M51" s="15"/>
      <c r="N51" s="15"/>
      <c r="O51" s="15"/>
      <c r="P51" s="15"/>
      <c r="Q51" s="15"/>
      <c r="S51" s="30"/>
      <c r="T51" s="25">
        <v>6.5</v>
      </c>
      <c r="U51" s="20" t="s">
        <v>166</v>
      </c>
      <c r="V51" s="20"/>
      <c r="W51" s="20"/>
      <c r="X51" s="20"/>
      <c r="Y51" s="21">
        <v>6</v>
      </c>
      <c r="Z51" s="20" t="s">
        <v>57</v>
      </c>
      <c r="AA51" s="21"/>
      <c r="AB51" s="21">
        <v>1</v>
      </c>
      <c r="AC51" s="21">
        <v>1</v>
      </c>
      <c r="AD51" s="21">
        <f t="shared" si="13"/>
        <v>2</v>
      </c>
      <c r="AE51" s="21">
        <v>0</v>
      </c>
      <c r="AF51" s="10"/>
      <c r="AG51" s="25">
        <v>6.5</v>
      </c>
      <c r="AH51" s="20" t="s">
        <v>96</v>
      </c>
      <c r="AI51" s="20"/>
      <c r="AJ51" s="20"/>
      <c r="AK51" s="25"/>
      <c r="AL51" s="21">
        <v>20</v>
      </c>
      <c r="AM51" s="20" t="s">
        <v>56</v>
      </c>
      <c r="AO51" s="21">
        <v>0</v>
      </c>
      <c r="AP51" s="21">
        <v>2</v>
      </c>
      <c r="AQ51" s="21">
        <f t="shared" si="14"/>
        <v>2</v>
      </c>
      <c r="AR51" s="21">
        <v>0</v>
      </c>
    </row>
    <row r="52" spans="1:44" ht="15.95" customHeight="1" x14ac:dyDescent="0.25">
      <c r="A52" s="30"/>
      <c r="C52" s="15"/>
      <c r="D52" s="15"/>
      <c r="E52" s="15"/>
      <c r="F52" s="15"/>
      <c r="G52" s="15"/>
      <c r="H52" s="21"/>
      <c r="I52" s="15"/>
      <c r="J52" s="15"/>
      <c r="K52" s="15"/>
      <c r="L52" s="15"/>
      <c r="M52" s="15"/>
      <c r="N52" s="15"/>
      <c r="O52" s="15"/>
      <c r="P52" s="15"/>
      <c r="Q52" s="15"/>
      <c r="S52" s="30"/>
      <c r="T52" s="25">
        <v>6.5</v>
      </c>
      <c r="U52" s="20" t="s">
        <v>167</v>
      </c>
      <c r="V52" s="20"/>
      <c r="W52" s="20"/>
      <c r="X52" s="20"/>
      <c r="Y52" s="21">
        <v>4</v>
      </c>
      <c r="Z52" s="20" t="s">
        <v>57</v>
      </c>
      <c r="AA52" s="21"/>
      <c r="AB52" s="21">
        <v>0</v>
      </c>
      <c r="AC52" s="21">
        <v>2</v>
      </c>
      <c r="AD52" s="21">
        <f t="shared" si="13"/>
        <v>2</v>
      </c>
      <c r="AE52" s="21">
        <v>0</v>
      </c>
      <c r="AF52" s="10"/>
      <c r="AG52" s="25">
        <v>6</v>
      </c>
      <c r="AH52" s="20" t="s">
        <v>248</v>
      </c>
      <c r="AI52" s="20"/>
      <c r="AJ52" s="20"/>
      <c r="AK52" s="25"/>
      <c r="AL52" s="21">
        <v>4</v>
      </c>
      <c r="AM52" s="20" t="s">
        <v>56</v>
      </c>
      <c r="AO52" s="21">
        <v>0</v>
      </c>
      <c r="AP52" s="21">
        <v>2</v>
      </c>
      <c r="AQ52" s="21">
        <f t="shared" si="14"/>
        <v>2</v>
      </c>
      <c r="AR52" s="21">
        <v>0</v>
      </c>
    </row>
    <row r="53" spans="1:44" ht="15.95" customHeight="1" thickBot="1" x14ac:dyDescent="0.3">
      <c r="A53" s="30"/>
      <c r="C53" s="5" t="s">
        <v>635</v>
      </c>
      <c r="G53" s="4">
        <v>4</v>
      </c>
      <c r="H53" s="21">
        <v>1</v>
      </c>
      <c r="I53" s="20" t="s">
        <v>104</v>
      </c>
      <c r="J53" s="20"/>
      <c r="K53" s="20"/>
      <c r="L53" s="20" t="s">
        <v>165</v>
      </c>
      <c r="M53" s="20"/>
      <c r="N53" s="20"/>
      <c r="O53" s="20"/>
      <c r="P53" s="20"/>
      <c r="Q53" s="20"/>
      <c r="S53" s="30"/>
      <c r="T53" s="16" t="s">
        <v>66</v>
      </c>
      <c r="U53" s="16"/>
      <c r="V53" s="16"/>
      <c r="W53" s="16"/>
      <c r="X53" s="16"/>
      <c r="Y53" s="16"/>
      <c r="Z53" s="16"/>
      <c r="AA53" s="22"/>
      <c r="AB53" s="22">
        <f>SUM(AB41:AB52)</f>
        <v>17</v>
      </c>
      <c r="AC53" s="22">
        <f>SUM(AC41:AC52)+SUMIF($AA$3:$AA$10,"Dive Shop",$AI$3:$AI$10)</f>
        <v>20</v>
      </c>
      <c r="AD53" s="22">
        <f>SUM(AD41:AD52)+SUMIF($AA$3:$AA$10,"Canadiens",$AI$3:$AI$10)</f>
        <v>37</v>
      </c>
      <c r="AE53" s="22">
        <f>SUM(AE41:AE52)</f>
        <v>14</v>
      </c>
      <c r="AF53" s="10"/>
      <c r="AG53" s="16" t="s">
        <v>67</v>
      </c>
      <c r="AH53" s="16"/>
      <c r="AI53" s="16"/>
      <c r="AJ53" s="16"/>
      <c r="AK53" s="16"/>
      <c r="AL53" s="16"/>
      <c r="AM53" s="16"/>
      <c r="AN53" s="22"/>
      <c r="AO53" s="22">
        <f>SUM(AO41:AO52)</f>
        <v>27</v>
      </c>
      <c r="AP53" s="22">
        <f>SUM(AP41:AP52)+SUMIF($AA$3:$AA$10,"Dive Shop",$AI$3:$AI$10)</f>
        <v>33</v>
      </c>
      <c r="AQ53" s="22">
        <f>SUM(AQ41:AQ52)+SUMIF($AA$3:$AA$10,"Canadiens",$AI$3:$AI$10)</f>
        <v>60</v>
      </c>
      <c r="AR53" s="22">
        <f>SUM(AR41:AR52)</f>
        <v>10</v>
      </c>
    </row>
    <row r="54" spans="1:44" ht="15.95" customHeight="1" x14ac:dyDescent="0.25">
      <c r="A54" s="30"/>
      <c r="B54" s="21" t="s">
        <v>23</v>
      </c>
      <c r="C54" s="15" t="s">
        <v>731</v>
      </c>
      <c r="D54" s="15"/>
      <c r="E54" s="15"/>
      <c r="F54" s="15"/>
      <c r="G54" s="4"/>
      <c r="H54" s="21">
        <v>2</v>
      </c>
      <c r="I54" s="20" t="s">
        <v>47</v>
      </c>
      <c r="J54" s="20"/>
      <c r="K54" s="20"/>
      <c r="L54" s="20" t="s">
        <v>732</v>
      </c>
      <c r="M54" s="20"/>
      <c r="N54" s="20"/>
      <c r="O54" s="20"/>
      <c r="P54" s="20"/>
      <c r="Q54" s="20"/>
      <c r="S54" s="30"/>
      <c r="T54" s="18" t="s">
        <v>157</v>
      </c>
      <c r="U54" s="18" t="s">
        <v>61</v>
      </c>
      <c r="V54" s="18"/>
      <c r="W54" s="18"/>
      <c r="X54" s="18"/>
      <c r="Y54" s="15" t="s">
        <v>71</v>
      </c>
      <c r="AA54" s="14"/>
      <c r="AB54" s="14">
        <v>3</v>
      </c>
      <c r="AC54" s="14">
        <v>7</v>
      </c>
      <c r="AD54" s="14">
        <f>+AB54+AC54</f>
        <v>10</v>
      </c>
      <c r="AE54" s="14">
        <v>2</v>
      </c>
      <c r="AF54" s="10"/>
      <c r="AG54" s="11" t="s">
        <v>161</v>
      </c>
      <c r="AH54" s="11" t="s">
        <v>59</v>
      </c>
      <c r="AI54" s="11"/>
      <c r="AJ54" s="11"/>
      <c r="AK54" s="12"/>
      <c r="AL54" s="13" t="s">
        <v>73</v>
      </c>
      <c r="AN54" s="14"/>
      <c r="AO54" s="14">
        <v>1</v>
      </c>
      <c r="AP54" s="14">
        <v>3</v>
      </c>
      <c r="AQ54" s="14">
        <f>+AO54+AP54</f>
        <v>4</v>
      </c>
      <c r="AR54" s="14">
        <v>2</v>
      </c>
    </row>
    <row r="55" spans="1:44" ht="15.95" customHeight="1" x14ac:dyDescent="0.25">
      <c r="H55" s="21">
        <v>2</v>
      </c>
      <c r="I55" s="20" t="s">
        <v>104</v>
      </c>
      <c r="J55" s="20"/>
      <c r="K55" s="20"/>
      <c r="L55" s="20" t="s">
        <v>107</v>
      </c>
      <c r="M55" s="20"/>
      <c r="N55" s="20"/>
      <c r="O55" s="20"/>
      <c r="P55" s="20"/>
      <c r="Q55" s="20"/>
      <c r="S55" s="30"/>
      <c r="T55" s="25">
        <v>7.5</v>
      </c>
      <c r="U55" s="20" t="s">
        <v>74</v>
      </c>
      <c r="V55" s="20"/>
      <c r="W55" s="20"/>
      <c r="X55" s="25"/>
      <c r="Y55" s="21">
        <v>31</v>
      </c>
      <c r="Z55" s="20" t="s">
        <v>61</v>
      </c>
      <c r="AA55" s="21"/>
      <c r="AB55" s="21">
        <v>0</v>
      </c>
      <c r="AC55" s="21">
        <v>0</v>
      </c>
      <c r="AD55" s="21">
        <f t="shared" ref="AD55:AD65" si="15">+AB55+AC55</f>
        <v>0</v>
      </c>
      <c r="AE55" s="21">
        <v>0</v>
      </c>
      <c r="AF55" s="10"/>
      <c r="AG55" s="25">
        <v>8</v>
      </c>
      <c r="AH55" s="20" t="s">
        <v>77</v>
      </c>
      <c r="AI55" s="20"/>
      <c r="AJ55" s="20"/>
      <c r="AK55" s="20"/>
      <c r="AL55" s="21"/>
      <c r="AM55" s="20" t="s">
        <v>59</v>
      </c>
      <c r="AN55" s="21"/>
      <c r="AO55" s="21">
        <v>0</v>
      </c>
      <c r="AP55" s="21">
        <v>0</v>
      </c>
      <c r="AQ55" s="21">
        <f t="shared" ref="AQ55:AQ65" si="16">+AO55+AP55</f>
        <v>0</v>
      </c>
      <c r="AR55" s="21">
        <v>0</v>
      </c>
    </row>
    <row r="56" spans="1:44" ht="15.95" customHeight="1" x14ac:dyDescent="0.25">
      <c r="H56" s="21">
        <v>3</v>
      </c>
      <c r="I56" s="20" t="s">
        <v>104</v>
      </c>
      <c r="L56" s="20"/>
      <c r="M56" s="20" t="s">
        <v>51</v>
      </c>
      <c r="P56" s="20" t="s">
        <v>151</v>
      </c>
      <c r="S56" s="30"/>
      <c r="T56" s="25">
        <v>11</v>
      </c>
      <c r="U56" s="20" t="s">
        <v>80</v>
      </c>
      <c r="V56" s="20"/>
      <c r="W56" s="20"/>
      <c r="X56" s="25"/>
      <c r="Y56" s="21">
        <v>11</v>
      </c>
      <c r="Z56" s="20" t="s">
        <v>61</v>
      </c>
      <c r="AA56" s="21"/>
      <c r="AB56" s="21">
        <v>2</v>
      </c>
      <c r="AC56" s="21">
        <v>5</v>
      </c>
      <c r="AD56" s="21">
        <f t="shared" si="15"/>
        <v>7</v>
      </c>
      <c r="AE56" s="21">
        <v>0</v>
      </c>
      <c r="AF56" s="10"/>
      <c r="AG56" s="25">
        <v>10</v>
      </c>
      <c r="AH56" s="20" t="s">
        <v>162</v>
      </c>
      <c r="AI56" s="20"/>
      <c r="AJ56" s="20"/>
      <c r="AK56" s="20"/>
      <c r="AL56" s="21">
        <v>20</v>
      </c>
      <c r="AM56" s="20" t="s">
        <v>59</v>
      </c>
      <c r="AO56" s="21">
        <v>2</v>
      </c>
      <c r="AP56" s="21">
        <v>6</v>
      </c>
      <c r="AQ56" s="21">
        <f t="shared" si="16"/>
        <v>8</v>
      </c>
      <c r="AR56" s="21">
        <v>0</v>
      </c>
    </row>
    <row r="57" spans="1:44" ht="15.95" customHeight="1" x14ac:dyDescent="0.25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S57" s="30"/>
      <c r="T57" s="25">
        <v>8.5</v>
      </c>
      <c r="U57" s="20" t="s">
        <v>97</v>
      </c>
      <c r="V57" s="20"/>
      <c r="W57" s="20"/>
      <c r="X57" s="25"/>
      <c r="Y57" s="21">
        <v>8</v>
      </c>
      <c r="Z57" s="20" t="s">
        <v>61</v>
      </c>
      <c r="AA57" s="21"/>
      <c r="AB57" s="21">
        <v>2</v>
      </c>
      <c r="AC57" s="21">
        <v>1</v>
      </c>
      <c r="AD57" s="21">
        <f t="shared" si="15"/>
        <v>3</v>
      </c>
      <c r="AE57" s="21">
        <v>2</v>
      </c>
      <c r="AF57" s="10"/>
      <c r="AG57" s="25">
        <v>9</v>
      </c>
      <c r="AH57" s="20" t="s">
        <v>163</v>
      </c>
      <c r="AI57" s="20"/>
      <c r="AJ57" s="20"/>
      <c r="AK57" s="20"/>
      <c r="AL57" s="21">
        <v>17</v>
      </c>
      <c r="AM57" s="20" t="s">
        <v>59</v>
      </c>
      <c r="AO57" s="21">
        <v>3</v>
      </c>
      <c r="AP57" s="21">
        <v>1</v>
      </c>
      <c r="AQ57" s="21">
        <f t="shared" si="16"/>
        <v>4</v>
      </c>
      <c r="AR57" s="21">
        <v>0</v>
      </c>
    </row>
    <row r="58" spans="1:44" ht="15.95" customHeight="1" x14ac:dyDescent="0.25">
      <c r="B58" s="20" t="s">
        <v>130</v>
      </c>
      <c r="C58" s="10"/>
      <c r="D58" s="10"/>
      <c r="E58" s="20" t="s">
        <v>50</v>
      </c>
      <c r="F58" s="20"/>
      <c r="G58" s="4">
        <f>SUM(G15:G57)</f>
        <v>32</v>
      </c>
      <c r="H58" s="4"/>
      <c r="I58" s="19"/>
      <c r="J58" s="20" t="s">
        <v>35</v>
      </c>
      <c r="K58" s="19"/>
      <c r="L58" s="4">
        <f>COUNTA(C15:C57)-8</f>
        <v>10</v>
      </c>
      <c r="N58" s="20" t="s">
        <v>41</v>
      </c>
      <c r="O58" s="4">
        <f>+L58*2</f>
        <v>20</v>
      </c>
      <c r="P58" s="4"/>
      <c r="Q58" s="10"/>
      <c r="S58" s="30"/>
      <c r="T58" s="25">
        <v>8.5</v>
      </c>
      <c r="U58" s="20" t="s">
        <v>89</v>
      </c>
      <c r="V58" s="20"/>
      <c r="W58" s="20"/>
      <c r="X58" s="25"/>
      <c r="Y58" s="21">
        <v>6</v>
      </c>
      <c r="Z58" s="20" t="s">
        <v>61</v>
      </c>
      <c r="AA58" s="21"/>
      <c r="AB58" s="21">
        <v>0</v>
      </c>
      <c r="AC58" s="21">
        <v>2</v>
      </c>
      <c r="AD58" s="21">
        <f t="shared" si="15"/>
        <v>2</v>
      </c>
      <c r="AE58" s="21">
        <v>0</v>
      </c>
      <c r="AF58" s="10"/>
      <c r="AG58" s="25">
        <v>9</v>
      </c>
      <c r="AH58" s="20" t="s">
        <v>135</v>
      </c>
      <c r="AI58" s="20"/>
      <c r="AJ58" s="20"/>
      <c r="AK58" s="20"/>
      <c r="AL58" s="35">
        <v>14</v>
      </c>
      <c r="AM58" s="20" t="s">
        <v>59</v>
      </c>
      <c r="AO58" s="21">
        <v>0</v>
      </c>
      <c r="AP58" s="21">
        <v>1</v>
      </c>
      <c r="AQ58" s="21">
        <f t="shared" si="16"/>
        <v>1</v>
      </c>
      <c r="AR58" s="21">
        <v>0</v>
      </c>
    </row>
    <row r="59" spans="1:44" ht="15.95" customHeight="1" x14ac:dyDescent="0.25">
      <c r="E59" s="20" t="s">
        <v>49</v>
      </c>
      <c r="F59" s="20"/>
      <c r="G59" s="4">
        <f>COUNTA(L15:L57)+COUNTIF(L15:L57,"*&amp;*")</f>
        <v>38</v>
      </c>
      <c r="S59" s="30"/>
      <c r="T59" s="25">
        <v>8.5</v>
      </c>
      <c r="U59" s="20" t="s">
        <v>82</v>
      </c>
      <c r="V59" s="20"/>
      <c r="W59" s="20"/>
      <c r="X59" s="25"/>
      <c r="Y59" s="21">
        <v>14</v>
      </c>
      <c r="Z59" s="20" t="s">
        <v>61</v>
      </c>
      <c r="AA59" s="21"/>
      <c r="AB59" s="21">
        <v>0</v>
      </c>
      <c r="AC59" s="21">
        <v>1</v>
      </c>
      <c r="AD59" s="21">
        <f t="shared" si="15"/>
        <v>1</v>
      </c>
      <c r="AE59" s="21">
        <v>0</v>
      </c>
      <c r="AF59" s="10"/>
      <c r="AG59" s="25">
        <v>8.5</v>
      </c>
      <c r="AH59" s="20" t="s">
        <v>136</v>
      </c>
      <c r="AI59" s="20"/>
      <c r="AJ59" s="20"/>
      <c r="AK59" s="20"/>
      <c r="AL59" s="35">
        <v>5</v>
      </c>
      <c r="AM59" s="20" t="s">
        <v>59</v>
      </c>
      <c r="AO59" s="21">
        <v>0</v>
      </c>
      <c r="AP59" s="21">
        <v>0</v>
      </c>
      <c r="AQ59" s="21">
        <f t="shared" si="16"/>
        <v>0</v>
      </c>
      <c r="AR59" s="21">
        <v>0</v>
      </c>
    </row>
    <row r="60" spans="1:44" ht="15.95" customHeight="1" x14ac:dyDescent="0.25">
      <c r="T60" s="25">
        <v>8</v>
      </c>
      <c r="U60" s="20" t="s">
        <v>81</v>
      </c>
      <c r="V60" s="20"/>
      <c r="W60" s="20"/>
      <c r="X60" s="25"/>
      <c r="Y60" s="21">
        <v>7</v>
      </c>
      <c r="Z60" s="20" t="s">
        <v>61</v>
      </c>
      <c r="AA60" s="21"/>
      <c r="AB60" s="21">
        <v>5</v>
      </c>
      <c r="AC60" s="21">
        <v>5</v>
      </c>
      <c r="AD60" s="21">
        <f t="shared" si="15"/>
        <v>10</v>
      </c>
      <c r="AE60" s="21">
        <v>2</v>
      </c>
      <c r="AF60" s="10"/>
      <c r="AG60" s="25">
        <v>8.5</v>
      </c>
      <c r="AH60" s="20" t="s">
        <v>14</v>
      </c>
      <c r="AI60" s="20"/>
      <c r="AJ60" s="20"/>
      <c r="AK60" s="20"/>
      <c r="AL60" s="35" t="s">
        <v>149</v>
      </c>
      <c r="AM60" s="20" t="s">
        <v>59</v>
      </c>
      <c r="AO60" s="21">
        <v>2</v>
      </c>
      <c r="AP60" s="21">
        <v>2</v>
      </c>
      <c r="AQ60" s="21">
        <f t="shared" si="16"/>
        <v>4</v>
      </c>
      <c r="AR60" s="21">
        <v>2</v>
      </c>
    </row>
    <row r="61" spans="1:44" ht="15.95" customHeight="1" x14ac:dyDescent="0.25">
      <c r="A61" s="30"/>
      <c r="T61" s="25">
        <v>7.5</v>
      </c>
      <c r="U61" s="20" t="s">
        <v>117</v>
      </c>
      <c r="V61" s="20"/>
      <c r="W61" s="20"/>
      <c r="X61" s="25"/>
      <c r="Y61" s="21">
        <v>30</v>
      </c>
      <c r="Z61" s="20" t="s">
        <v>61</v>
      </c>
      <c r="AA61" s="21"/>
      <c r="AB61" s="21">
        <v>3</v>
      </c>
      <c r="AC61" s="21">
        <v>1</v>
      </c>
      <c r="AD61" s="21">
        <f t="shared" si="15"/>
        <v>4</v>
      </c>
      <c r="AE61" s="21">
        <v>0</v>
      </c>
      <c r="AF61" s="10"/>
      <c r="AG61" s="25">
        <v>8</v>
      </c>
      <c r="AH61" s="20" t="s">
        <v>113</v>
      </c>
      <c r="AI61" s="20"/>
      <c r="AJ61" s="20"/>
      <c r="AK61" s="20"/>
      <c r="AL61" s="21">
        <v>13</v>
      </c>
      <c r="AM61" s="20" t="s">
        <v>59</v>
      </c>
      <c r="AO61" s="21">
        <v>1</v>
      </c>
      <c r="AP61" s="21">
        <v>3</v>
      </c>
      <c r="AQ61" s="21">
        <f t="shared" si="16"/>
        <v>4</v>
      </c>
      <c r="AR61" s="21">
        <v>2</v>
      </c>
    </row>
    <row r="62" spans="1:44" ht="15.95" customHeight="1" x14ac:dyDescent="0.25">
      <c r="A62" s="30"/>
      <c r="S62" s="21"/>
      <c r="T62" s="25">
        <v>7</v>
      </c>
      <c r="U62" s="20" t="s">
        <v>24</v>
      </c>
      <c r="V62" s="20"/>
      <c r="W62" s="20"/>
      <c r="X62" s="25"/>
      <c r="Y62" s="21">
        <v>10</v>
      </c>
      <c r="Z62" s="20" t="s">
        <v>61</v>
      </c>
      <c r="AA62" s="21"/>
      <c r="AB62" s="21">
        <v>0</v>
      </c>
      <c r="AC62" s="21">
        <v>1</v>
      </c>
      <c r="AD62" s="21">
        <f t="shared" si="15"/>
        <v>1</v>
      </c>
      <c r="AE62" s="21">
        <v>2</v>
      </c>
      <c r="AF62" s="10"/>
      <c r="AG62" s="25">
        <v>7</v>
      </c>
      <c r="AH62" s="20" t="s">
        <v>618</v>
      </c>
      <c r="AI62" s="20"/>
      <c r="AJ62" s="20"/>
      <c r="AK62" s="20"/>
      <c r="AL62" s="21">
        <v>7</v>
      </c>
      <c r="AM62" s="20" t="s">
        <v>59</v>
      </c>
      <c r="AO62" s="21">
        <v>3</v>
      </c>
      <c r="AP62" s="21">
        <v>0</v>
      </c>
      <c r="AQ62" s="21">
        <f t="shared" si="16"/>
        <v>3</v>
      </c>
      <c r="AR62" s="21">
        <v>2</v>
      </c>
    </row>
    <row r="63" spans="1:44" ht="15.95" customHeight="1" x14ac:dyDescent="0.25">
      <c r="A63" s="21"/>
      <c r="S63" s="30"/>
      <c r="T63" s="25">
        <v>7</v>
      </c>
      <c r="U63" s="20" t="s">
        <v>105</v>
      </c>
      <c r="V63" s="20"/>
      <c r="W63" s="20"/>
      <c r="X63" s="25"/>
      <c r="Y63" s="21">
        <v>12</v>
      </c>
      <c r="Z63" s="20" t="s">
        <v>61</v>
      </c>
      <c r="AA63" s="21"/>
      <c r="AB63" s="21">
        <v>2</v>
      </c>
      <c r="AC63" s="21">
        <v>3</v>
      </c>
      <c r="AD63" s="21">
        <f t="shared" si="15"/>
        <v>5</v>
      </c>
      <c r="AE63" s="21">
        <v>0</v>
      </c>
      <c r="AF63" s="10"/>
      <c r="AG63" s="25">
        <v>7</v>
      </c>
      <c r="AH63" s="20" t="s">
        <v>115</v>
      </c>
      <c r="AI63" s="20"/>
      <c r="AJ63" s="20"/>
      <c r="AK63" s="20"/>
      <c r="AL63" s="21">
        <v>9</v>
      </c>
      <c r="AM63" s="20" t="s">
        <v>59</v>
      </c>
      <c r="AO63" s="21">
        <v>1</v>
      </c>
      <c r="AP63" s="21">
        <v>4</v>
      </c>
      <c r="AQ63" s="21">
        <f t="shared" si="16"/>
        <v>5</v>
      </c>
      <c r="AR63" s="21">
        <v>0</v>
      </c>
    </row>
    <row r="64" spans="1:44" ht="15.95" customHeight="1" x14ac:dyDescent="0.25">
      <c r="A64" s="30"/>
      <c r="S64" s="21"/>
      <c r="T64" s="25">
        <v>7</v>
      </c>
      <c r="U64" s="20" t="s">
        <v>106</v>
      </c>
      <c r="V64" s="20"/>
      <c r="W64" s="20"/>
      <c r="X64" s="25"/>
      <c r="Y64" s="21">
        <v>5</v>
      </c>
      <c r="Z64" s="20" t="s">
        <v>61</v>
      </c>
      <c r="AA64" s="21"/>
      <c r="AB64" s="21">
        <v>1</v>
      </c>
      <c r="AC64" s="21">
        <v>1</v>
      </c>
      <c r="AD64" s="21">
        <f t="shared" si="15"/>
        <v>2</v>
      </c>
      <c r="AE64" s="21">
        <v>0</v>
      </c>
      <c r="AF64" s="10"/>
      <c r="AG64" s="25">
        <v>6.5</v>
      </c>
      <c r="AH64" s="20" t="s">
        <v>123</v>
      </c>
      <c r="AI64" s="20"/>
      <c r="AJ64" s="20"/>
      <c r="AK64" s="20"/>
      <c r="AL64" s="21">
        <v>6</v>
      </c>
      <c r="AM64" s="20" t="s">
        <v>59</v>
      </c>
      <c r="AO64" s="21">
        <v>2</v>
      </c>
      <c r="AP64" s="21">
        <v>0</v>
      </c>
      <c r="AQ64" s="21">
        <f t="shared" si="16"/>
        <v>2</v>
      </c>
      <c r="AR64" s="21">
        <v>0</v>
      </c>
    </row>
    <row r="65" spans="1:44" ht="15.95" customHeight="1" x14ac:dyDescent="0.25">
      <c r="A65" s="21"/>
      <c r="R65" s="30"/>
      <c r="S65" s="30"/>
      <c r="T65" s="25">
        <v>5.5</v>
      </c>
      <c r="U65" s="20" t="s">
        <v>119</v>
      </c>
      <c r="V65" s="20"/>
      <c r="W65" s="20"/>
      <c r="X65" s="25"/>
      <c r="Y65" s="21">
        <v>4</v>
      </c>
      <c r="Z65" s="20" t="s">
        <v>61</v>
      </c>
      <c r="AA65" s="21"/>
      <c r="AB65" s="21">
        <v>0</v>
      </c>
      <c r="AC65" s="21">
        <v>0</v>
      </c>
      <c r="AD65" s="21">
        <f t="shared" si="15"/>
        <v>0</v>
      </c>
      <c r="AE65" s="21">
        <v>0</v>
      </c>
      <c r="AF65" s="10"/>
      <c r="AG65" s="25">
        <v>5.5</v>
      </c>
      <c r="AH65" s="20" t="s">
        <v>32</v>
      </c>
      <c r="AI65" s="20"/>
      <c r="AJ65" s="20"/>
      <c r="AK65" s="20"/>
      <c r="AL65" s="21">
        <v>11</v>
      </c>
      <c r="AM65" s="20" t="s">
        <v>59</v>
      </c>
      <c r="AO65" s="21">
        <v>0</v>
      </c>
      <c r="AP65" s="21">
        <v>0</v>
      </c>
      <c r="AQ65" s="21">
        <f t="shared" si="16"/>
        <v>0</v>
      </c>
      <c r="AR65" s="21">
        <v>0</v>
      </c>
    </row>
    <row r="66" spans="1:44" ht="15.95" customHeight="1" thickBot="1" x14ac:dyDescent="0.3">
      <c r="A66" s="30"/>
      <c r="R66" s="21"/>
      <c r="S66" s="21"/>
      <c r="T66" s="16" t="s">
        <v>63</v>
      </c>
      <c r="U66" s="16"/>
      <c r="V66" s="16"/>
      <c r="W66" s="16"/>
      <c r="X66" s="16"/>
      <c r="Y66" s="16"/>
      <c r="Z66" s="16"/>
      <c r="AA66" s="22"/>
      <c r="AB66" s="22">
        <f>SUM(AB54:AB65)</f>
        <v>18</v>
      </c>
      <c r="AC66" s="22">
        <f>SUM(AC54:AC65)+SUMIF($AA$3:$AA$10,"Eriton",$AI$3:$AI$10)</f>
        <v>27</v>
      </c>
      <c r="AD66" s="22">
        <f>SUM(AD54:AD65)+SUMIF($AA$3:$AA$10,"Canadiens",$AI$3:$AI$10)</f>
        <v>45</v>
      </c>
      <c r="AE66" s="22">
        <f>SUM(AE54:AE65)</f>
        <v>8</v>
      </c>
      <c r="AF66" s="10"/>
      <c r="AG66" s="16" t="s">
        <v>64</v>
      </c>
      <c r="AH66" s="16"/>
      <c r="AI66" s="16"/>
      <c r="AJ66" s="16"/>
      <c r="AK66" s="16"/>
      <c r="AL66" s="16"/>
      <c r="AM66" s="16"/>
      <c r="AN66" s="22"/>
      <c r="AO66" s="22">
        <f>SUM(AO54:AO65)</f>
        <v>15</v>
      </c>
      <c r="AP66" s="22">
        <f>SUM(AP54:AP65)+SUMIF($AA$3:$AA$10,"Eriton",$AI$3:$AI$10)</f>
        <v>20</v>
      </c>
      <c r="AQ66" s="22">
        <f>SUM(AQ54:AQ65)+SUMIF($AA$3:$AA$10,"Canadiens",$AI$3:$AI$10)</f>
        <v>35</v>
      </c>
      <c r="AR66" s="22">
        <f>SUM(AR54:AR65)</f>
        <v>8</v>
      </c>
    </row>
    <row r="67" spans="1:44" ht="15.95" customHeight="1" x14ac:dyDescent="0.25">
      <c r="A67" s="21"/>
      <c r="R67" s="21"/>
      <c r="S67" s="21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H67" s="20" t="s">
        <v>94</v>
      </c>
      <c r="AI67" s="10"/>
      <c r="AJ67" s="10"/>
      <c r="AK67" s="20"/>
      <c r="AL67" s="20"/>
      <c r="AM67" s="10"/>
      <c r="AN67" s="10"/>
      <c r="AO67" s="21">
        <f>+AB27+AB40+AB53+AB66+AO27+AO40+AO53+AO66</f>
        <v>166</v>
      </c>
      <c r="AP67" s="21">
        <f>+AC27+AC40+AC53+AC66+AP27+AP40+AP53+AP66</f>
        <v>225</v>
      </c>
      <c r="AQ67" s="21">
        <f>+AD27+AD40+AD53+AD66+AQ27+AQ40+AQ53+AQ66</f>
        <v>391</v>
      </c>
      <c r="AR67" s="21">
        <f>+AE27+AE40+AE53+AE66+AR27+AR40+AR53+AR66</f>
        <v>88</v>
      </c>
    </row>
    <row r="68" spans="1:44" ht="15.95" customHeight="1" x14ac:dyDescent="0.25">
      <c r="A68" s="21"/>
      <c r="R68" s="21"/>
      <c r="S68" s="21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0"/>
      <c r="AH68" s="10"/>
      <c r="AI68" s="10"/>
      <c r="AJ68" s="10"/>
      <c r="AK68" s="20"/>
      <c r="AL68" s="20"/>
      <c r="AM68" s="10"/>
      <c r="AN68" s="10"/>
      <c r="AO68" s="21"/>
      <c r="AP68" s="21"/>
      <c r="AQ68" s="30"/>
      <c r="AR68" s="21"/>
    </row>
    <row r="69" spans="1:44" ht="15.95" customHeight="1" x14ac:dyDescent="0.25">
      <c r="A69" s="21"/>
      <c r="R69" s="21"/>
      <c r="S69" s="21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0"/>
      <c r="AH69" s="10"/>
      <c r="AI69" s="10"/>
      <c r="AJ69" s="10"/>
      <c r="AK69" s="20"/>
      <c r="AL69" s="20"/>
      <c r="AM69" s="10"/>
      <c r="AN69" s="10"/>
      <c r="AO69" s="21"/>
      <c r="AP69" s="21"/>
      <c r="AQ69" s="30"/>
      <c r="AR69" s="21"/>
    </row>
    <row r="70" spans="1:44" ht="15.95" customHeight="1" x14ac:dyDescent="0.25">
      <c r="A70" s="21"/>
      <c r="R70" s="21"/>
      <c r="S70" s="21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20"/>
      <c r="AH70" s="10"/>
      <c r="AI70" s="10"/>
      <c r="AJ70" s="10"/>
      <c r="AK70" s="20"/>
      <c r="AL70" s="20"/>
      <c r="AM70" s="10"/>
      <c r="AN70" s="10"/>
      <c r="AO70" s="21"/>
      <c r="AP70" s="21"/>
      <c r="AQ70" s="30"/>
      <c r="AR70" s="21"/>
    </row>
    <row r="71" spans="1:44" ht="15.95" customHeight="1" x14ac:dyDescent="0.25">
      <c r="A71" s="21"/>
      <c r="C71" s="20"/>
      <c r="F71" s="20"/>
      <c r="I71" s="20"/>
      <c r="L71" s="20"/>
      <c r="O71" s="20"/>
      <c r="P71" s="20"/>
      <c r="Q71" s="20"/>
      <c r="R71" s="21"/>
      <c r="S71" s="21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20"/>
      <c r="AH71" s="10"/>
      <c r="AI71" s="10"/>
      <c r="AJ71" s="10"/>
      <c r="AK71" s="20"/>
      <c r="AL71" s="20"/>
      <c r="AM71" s="10"/>
      <c r="AN71" s="10"/>
      <c r="AO71" s="21"/>
      <c r="AP71" s="21"/>
      <c r="AQ71" s="30"/>
      <c r="AR71" s="21"/>
    </row>
    <row r="72" spans="1:44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44" ht="20.25" x14ac:dyDescent="0.3">
      <c r="B73" s="24"/>
      <c r="C73" s="24"/>
      <c r="D73" s="23"/>
      <c r="E73" s="23"/>
      <c r="F73" s="23"/>
      <c r="G73" s="65" t="str">
        <f>+G2</f>
        <v>2024/2025 PLAYOFFS - ROUND ROBIN FINAL</v>
      </c>
      <c r="H73" s="65"/>
      <c r="I73" s="65"/>
      <c r="J73" s="65"/>
      <c r="K73" s="65"/>
      <c r="L73" s="65"/>
      <c r="M73" s="65"/>
      <c r="N73" s="23"/>
      <c r="O73" s="23"/>
      <c r="P73" s="23"/>
      <c r="Q73" s="23"/>
      <c r="R73" s="21"/>
      <c r="S73" s="21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20"/>
      <c r="AH73" s="10"/>
      <c r="AI73" s="10"/>
      <c r="AJ73" s="10"/>
      <c r="AK73" s="20"/>
      <c r="AL73" s="20"/>
      <c r="AM73" s="10"/>
      <c r="AN73" s="10"/>
      <c r="AO73" s="21"/>
      <c r="AP73" s="21"/>
      <c r="AQ73" s="30"/>
      <c r="AR73" s="21"/>
    </row>
    <row r="74" spans="1:44" ht="20.25" x14ac:dyDescent="0.3">
      <c r="B74" s="24" t="s">
        <v>42</v>
      </c>
      <c r="C74" s="24">
        <f>+C2</f>
        <v>27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3"/>
      <c r="R74" s="21"/>
      <c r="S74" s="21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20"/>
      <c r="AH74" s="10"/>
      <c r="AI74" s="10"/>
      <c r="AJ74" s="10"/>
      <c r="AK74" s="20"/>
      <c r="AL74" s="20"/>
      <c r="AM74" s="10"/>
      <c r="AN74" s="10"/>
      <c r="AO74" s="21"/>
      <c r="AP74" s="21"/>
      <c r="AQ74" s="30"/>
      <c r="AR74" s="21"/>
    </row>
    <row r="75" spans="1:44" ht="18.600000000000001" customHeight="1" x14ac:dyDescent="0.3">
      <c r="A75" s="21"/>
      <c r="N75" s="23"/>
      <c r="O75" s="23"/>
      <c r="P75" s="23"/>
      <c r="Q75" s="23"/>
      <c r="R75" s="21"/>
      <c r="S75" s="21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20"/>
      <c r="AH75" s="10"/>
      <c r="AI75" s="10"/>
      <c r="AJ75" s="10"/>
      <c r="AK75" s="20"/>
      <c r="AL75" s="20"/>
      <c r="AM75" s="10"/>
      <c r="AN75" s="10"/>
      <c r="AO75" s="21"/>
      <c r="AP75" s="21"/>
      <c r="AQ75" s="30"/>
      <c r="AR75" s="21"/>
    </row>
    <row r="76" spans="1:44" ht="15.75" x14ac:dyDescent="0.25">
      <c r="R76" s="21"/>
      <c r="S76" s="21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20"/>
      <c r="AH76" s="10"/>
      <c r="AI76" s="10"/>
      <c r="AJ76" s="10"/>
      <c r="AK76" s="20"/>
      <c r="AL76" s="20"/>
      <c r="AM76" s="10"/>
      <c r="AN76" s="10"/>
      <c r="AO76" s="21"/>
      <c r="AP76" s="21"/>
      <c r="AQ76" s="30"/>
      <c r="AR76" s="21"/>
    </row>
    <row r="77" spans="1:44" ht="15.75" customHeight="1" x14ac:dyDescent="0.25">
      <c r="R77" s="21"/>
      <c r="S77" s="21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20"/>
      <c r="AH77" s="10"/>
      <c r="AI77" s="10"/>
      <c r="AJ77" s="10"/>
      <c r="AK77" s="20"/>
      <c r="AL77" s="20"/>
      <c r="AM77" s="10"/>
      <c r="AN77" s="10"/>
      <c r="AO77" s="21"/>
      <c r="AP77" s="21"/>
      <c r="AQ77" s="30"/>
      <c r="AR77" s="21"/>
    </row>
    <row r="78" spans="1:44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R78" s="21"/>
      <c r="S78" s="21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20"/>
      <c r="AH78" s="10"/>
      <c r="AI78" s="10"/>
      <c r="AJ78" s="10"/>
      <c r="AK78" s="20"/>
      <c r="AL78" s="20"/>
      <c r="AM78" s="10"/>
      <c r="AN78" s="10"/>
      <c r="AO78" s="21"/>
      <c r="AP78" s="21"/>
      <c r="AQ78" s="30"/>
      <c r="AR78" s="21"/>
    </row>
    <row r="79" spans="1:44" ht="15.75" customHeight="1" x14ac:dyDescent="0.25">
      <c r="A79" s="21"/>
      <c r="D79" s="20" t="s">
        <v>87</v>
      </c>
      <c r="E79" s="20"/>
      <c r="F79" s="20"/>
      <c r="G79" s="15" t="s">
        <v>15</v>
      </c>
      <c r="H79" s="21"/>
      <c r="J79" s="21">
        <v>10</v>
      </c>
      <c r="K79" s="21">
        <v>6</v>
      </c>
      <c r="L79" s="50">
        <f t="shared" ref="L79:L107" si="17">+J79+K79</f>
        <v>16</v>
      </c>
      <c r="N79" s="21"/>
      <c r="R79" s="21"/>
      <c r="S79" s="21"/>
      <c r="T79" s="10"/>
      <c r="U79" s="10"/>
      <c r="V79" s="10"/>
      <c r="W79" s="10"/>
      <c r="X79" s="10"/>
      <c r="Y79" s="10"/>
      <c r="AJ79" s="10"/>
      <c r="AK79" s="20"/>
      <c r="AL79" s="20"/>
      <c r="AM79" s="10"/>
      <c r="AN79" s="10"/>
      <c r="AO79" s="21"/>
      <c r="AP79" s="21"/>
      <c r="AQ79" s="30"/>
      <c r="AR79" s="21"/>
    </row>
    <row r="80" spans="1:44" ht="15.75" customHeight="1" x14ac:dyDescent="0.25">
      <c r="A80" s="21"/>
      <c r="D80" s="20" t="s">
        <v>90</v>
      </c>
      <c r="E80" s="20"/>
      <c r="F80" s="20"/>
      <c r="G80" s="20" t="s">
        <v>56</v>
      </c>
      <c r="J80" s="21">
        <v>7</v>
      </c>
      <c r="K80" s="21">
        <v>6</v>
      </c>
      <c r="L80" s="50">
        <f t="shared" si="17"/>
        <v>13</v>
      </c>
      <c r="N80" s="21"/>
      <c r="R80" s="21"/>
      <c r="S80" s="21"/>
      <c r="T80" s="10"/>
      <c r="U80" s="10"/>
      <c r="V80" s="10"/>
      <c r="W80" s="10"/>
      <c r="X80" s="10"/>
      <c r="Y80" s="10"/>
      <c r="AJ80" s="10"/>
      <c r="AK80" s="20"/>
      <c r="AL80" s="20"/>
      <c r="AM80" s="10"/>
      <c r="AN80" s="10"/>
      <c r="AO80" s="21"/>
      <c r="AP80" s="21"/>
      <c r="AQ80" s="30"/>
      <c r="AR80" s="21"/>
    </row>
    <row r="81" spans="1:44" ht="15.75" customHeight="1" x14ac:dyDescent="0.25">
      <c r="A81" s="21"/>
      <c r="D81" s="20" t="s">
        <v>170</v>
      </c>
      <c r="E81" s="20"/>
      <c r="F81" s="20"/>
      <c r="G81" s="15" t="s">
        <v>58</v>
      </c>
      <c r="H81" s="21"/>
      <c r="J81" s="21">
        <v>6</v>
      </c>
      <c r="K81" s="21">
        <v>7</v>
      </c>
      <c r="L81" s="50">
        <f t="shared" si="17"/>
        <v>13</v>
      </c>
      <c r="N81" s="21"/>
      <c r="R81" s="21"/>
      <c r="S81" s="21"/>
      <c r="T81" s="10"/>
      <c r="U81" s="10"/>
      <c r="V81" s="10"/>
      <c r="W81" s="10"/>
      <c r="X81" s="10"/>
      <c r="Y81" s="10"/>
      <c r="AJ81" s="10"/>
      <c r="AK81" s="20"/>
      <c r="AL81" s="20"/>
      <c r="AM81" s="10"/>
      <c r="AN81" s="10"/>
      <c r="AO81" s="21"/>
      <c r="AP81" s="21"/>
      <c r="AQ81" s="30"/>
      <c r="AR81" s="21"/>
    </row>
    <row r="82" spans="1:44" ht="15.75" customHeight="1" x14ac:dyDescent="0.25">
      <c r="A82" s="21"/>
      <c r="D82" s="20" t="s">
        <v>104</v>
      </c>
      <c r="E82" s="20"/>
      <c r="F82" s="20"/>
      <c r="G82" s="20" t="s">
        <v>60</v>
      </c>
      <c r="H82" s="21"/>
      <c r="J82" s="21">
        <v>7</v>
      </c>
      <c r="K82" s="21">
        <v>5</v>
      </c>
      <c r="L82" s="50">
        <f t="shared" si="17"/>
        <v>12</v>
      </c>
      <c r="N82" s="21"/>
      <c r="R82" s="21"/>
      <c r="S82" s="21"/>
      <c r="T82" s="10"/>
      <c r="U82" s="10"/>
      <c r="V82" s="10"/>
      <c r="W82" s="10"/>
      <c r="X82" s="10"/>
      <c r="Y82" s="10"/>
      <c r="AJ82" s="10"/>
      <c r="AK82" s="20"/>
      <c r="AL82" s="20"/>
      <c r="AM82" s="10"/>
      <c r="AN82" s="10"/>
      <c r="AO82" s="21"/>
      <c r="AP82" s="21"/>
      <c r="AQ82" s="30"/>
      <c r="AR82" s="21"/>
    </row>
    <row r="83" spans="1:44" ht="15.75" customHeight="1" x14ac:dyDescent="0.25">
      <c r="A83" s="21"/>
      <c r="D83" s="20" t="s">
        <v>84</v>
      </c>
      <c r="E83" s="20"/>
      <c r="F83" s="20"/>
      <c r="G83" s="20" t="s">
        <v>60</v>
      </c>
      <c r="H83" s="21"/>
      <c r="J83" s="21">
        <v>5</v>
      </c>
      <c r="K83" s="21">
        <v>6</v>
      </c>
      <c r="L83" s="50">
        <f t="shared" si="17"/>
        <v>11</v>
      </c>
      <c r="N83" s="21"/>
      <c r="R83" s="21"/>
      <c r="S83" s="21"/>
      <c r="T83" s="10"/>
      <c r="U83" s="10"/>
      <c r="V83" s="10"/>
      <c r="W83" s="10"/>
      <c r="X83" s="10"/>
      <c r="Y83" s="10"/>
      <c r="AJ83" s="10"/>
      <c r="AK83" s="20"/>
      <c r="AL83" s="20"/>
      <c r="AM83" s="10"/>
      <c r="AN83" s="10"/>
      <c r="AO83" s="21"/>
      <c r="AP83" s="21"/>
      <c r="AQ83" s="30"/>
      <c r="AR83" s="21"/>
    </row>
    <row r="84" spans="1:44" ht="15.75" customHeight="1" x14ac:dyDescent="0.25">
      <c r="A84" s="21"/>
      <c r="D84" s="20" t="s">
        <v>81</v>
      </c>
      <c r="E84" s="20"/>
      <c r="F84" s="20"/>
      <c r="G84" s="20" t="s">
        <v>61</v>
      </c>
      <c r="H84" s="21"/>
      <c r="J84" s="21">
        <v>5</v>
      </c>
      <c r="K84" s="21">
        <v>5</v>
      </c>
      <c r="L84" s="50">
        <f t="shared" si="17"/>
        <v>10</v>
      </c>
      <c r="N84" s="21"/>
      <c r="R84" s="21"/>
      <c r="S84" s="21"/>
      <c r="T84" s="10"/>
      <c r="U84" s="10"/>
      <c r="V84" s="10"/>
      <c r="W84" s="10"/>
      <c r="X84" s="10"/>
      <c r="Y84" s="10"/>
      <c r="AJ84" s="10"/>
      <c r="AK84" s="20"/>
      <c r="AL84" s="20"/>
      <c r="AM84" s="10"/>
      <c r="AN84" s="10"/>
      <c r="AO84" s="21"/>
      <c r="AP84" s="21"/>
      <c r="AQ84" s="30"/>
      <c r="AR84" s="21"/>
    </row>
    <row r="85" spans="1:44" ht="15.75" customHeight="1" x14ac:dyDescent="0.25">
      <c r="A85" s="21"/>
      <c r="D85" s="20" t="s">
        <v>168</v>
      </c>
      <c r="E85" s="20"/>
      <c r="F85" s="20"/>
      <c r="G85" s="15" t="s">
        <v>15</v>
      </c>
      <c r="H85" s="21"/>
      <c r="J85" s="21">
        <v>4</v>
      </c>
      <c r="K85" s="21">
        <v>6</v>
      </c>
      <c r="L85" s="50">
        <f t="shared" si="17"/>
        <v>10</v>
      </c>
      <c r="N85" s="21"/>
      <c r="R85" s="21"/>
      <c r="S85" s="21"/>
      <c r="T85" s="10"/>
      <c r="U85" s="10"/>
      <c r="V85" s="10"/>
      <c r="W85" s="10"/>
      <c r="X85" s="10"/>
      <c r="Y85" s="10"/>
      <c r="AJ85" s="10"/>
      <c r="AK85" s="20"/>
      <c r="AL85" s="20"/>
      <c r="AM85" s="10"/>
      <c r="AN85" s="10"/>
      <c r="AO85" s="21"/>
      <c r="AP85" s="21"/>
      <c r="AQ85" s="30"/>
      <c r="AR85" s="21"/>
    </row>
    <row r="86" spans="1:44" ht="15.75" customHeight="1" x14ac:dyDescent="0.25">
      <c r="A86" s="21"/>
      <c r="D86" s="20" t="s">
        <v>95</v>
      </c>
      <c r="E86" s="20"/>
      <c r="F86" s="20"/>
      <c r="G86" s="20" t="s">
        <v>134</v>
      </c>
      <c r="H86" s="21"/>
      <c r="J86" s="21">
        <v>7</v>
      </c>
      <c r="K86" s="21">
        <v>2</v>
      </c>
      <c r="L86" s="50">
        <f t="shared" si="17"/>
        <v>9</v>
      </c>
      <c r="N86" s="21"/>
      <c r="R86" s="21"/>
      <c r="S86" s="21"/>
      <c r="T86" s="10"/>
      <c r="U86" s="10"/>
      <c r="V86" s="10"/>
      <c r="W86" s="10"/>
      <c r="X86" s="10"/>
      <c r="Y86" s="10"/>
      <c r="AJ86" s="10"/>
      <c r="AK86" s="20"/>
      <c r="AL86" s="20"/>
      <c r="AM86" s="10"/>
      <c r="AN86" s="10"/>
      <c r="AO86" s="21"/>
      <c r="AP86" s="21"/>
      <c r="AQ86" s="30"/>
      <c r="AR86" s="21"/>
    </row>
    <row r="87" spans="1:44" ht="15.75" customHeight="1" x14ac:dyDescent="0.25">
      <c r="A87" s="21"/>
      <c r="D87" s="20" t="s">
        <v>78</v>
      </c>
      <c r="E87" s="20"/>
      <c r="F87" s="20"/>
      <c r="G87" s="20" t="s">
        <v>134</v>
      </c>
      <c r="H87" s="21"/>
      <c r="J87" s="21">
        <v>6</v>
      </c>
      <c r="K87" s="21">
        <v>3</v>
      </c>
      <c r="L87" s="50">
        <f t="shared" si="17"/>
        <v>9</v>
      </c>
      <c r="N87" s="21"/>
      <c r="R87" s="21"/>
      <c r="S87" s="21"/>
      <c r="T87" s="10"/>
      <c r="U87" s="10"/>
      <c r="V87" s="10"/>
      <c r="W87" s="10"/>
      <c r="X87" s="10"/>
      <c r="Y87" s="10"/>
      <c r="AJ87" s="10"/>
      <c r="AK87" s="20"/>
      <c r="AL87" s="20"/>
      <c r="AM87" s="10"/>
      <c r="AN87" s="10"/>
      <c r="AO87" s="21"/>
      <c r="AP87" s="21"/>
      <c r="AQ87" s="30"/>
      <c r="AR87" s="21"/>
    </row>
    <row r="88" spans="1:44" ht="15.75" customHeight="1" x14ac:dyDescent="0.25">
      <c r="A88" s="21"/>
      <c r="D88" s="20" t="s">
        <v>93</v>
      </c>
      <c r="E88" s="20"/>
      <c r="F88" s="20"/>
      <c r="G88" s="15" t="s">
        <v>15</v>
      </c>
      <c r="H88" s="21"/>
      <c r="J88" s="21">
        <v>5</v>
      </c>
      <c r="K88" s="21">
        <v>4</v>
      </c>
      <c r="L88" s="50">
        <f t="shared" si="17"/>
        <v>9</v>
      </c>
      <c r="N88" s="21"/>
      <c r="R88" s="21"/>
      <c r="S88" s="21"/>
      <c r="T88" s="10"/>
      <c r="U88" s="10"/>
      <c r="V88" s="10"/>
      <c r="W88" s="10"/>
      <c r="X88" s="10"/>
      <c r="Y88" s="10"/>
      <c r="AJ88" s="10"/>
      <c r="AK88" s="20"/>
      <c r="AL88" s="20"/>
      <c r="AM88" s="10"/>
      <c r="AN88" s="10"/>
      <c r="AO88" s="21"/>
      <c r="AP88" s="21"/>
      <c r="AQ88" s="30"/>
      <c r="AR88" s="21"/>
    </row>
    <row r="89" spans="1:44" ht="15.75" customHeight="1" x14ac:dyDescent="0.25">
      <c r="A89" s="21"/>
      <c r="D89" s="20" t="s">
        <v>47</v>
      </c>
      <c r="E89" s="20"/>
      <c r="F89" s="20"/>
      <c r="G89" s="20" t="s">
        <v>60</v>
      </c>
      <c r="H89" s="21"/>
      <c r="J89" s="21">
        <v>5</v>
      </c>
      <c r="K89" s="21">
        <v>4</v>
      </c>
      <c r="L89" s="50">
        <f t="shared" si="17"/>
        <v>9</v>
      </c>
      <c r="N89" s="21"/>
      <c r="R89" s="21"/>
      <c r="S89" s="21"/>
      <c r="T89" s="10"/>
      <c r="U89" s="10"/>
      <c r="V89" s="10"/>
      <c r="W89" s="10"/>
      <c r="X89" s="10"/>
      <c r="Y89" s="10"/>
      <c r="AJ89" s="10"/>
      <c r="AK89" s="20"/>
      <c r="AL89" s="20"/>
      <c r="AM89" s="10"/>
      <c r="AN89" s="10"/>
      <c r="AO89" s="21"/>
      <c r="AP89" s="21"/>
      <c r="AQ89" s="30"/>
      <c r="AR89" s="21"/>
    </row>
    <row r="90" spans="1:44" ht="15.75" customHeight="1" x14ac:dyDescent="0.25">
      <c r="A90" s="21"/>
      <c r="D90" s="20" t="s">
        <v>92</v>
      </c>
      <c r="E90" s="20"/>
      <c r="F90" s="20"/>
      <c r="G90" s="20" t="s">
        <v>56</v>
      </c>
      <c r="J90" s="21">
        <v>3</v>
      </c>
      <c r="K90" s="21">
        <v>6</v>
      </c>
      <c r="L90" s="50">
        <f t="shared" si="17"/>
        <v>9</v>
      </c>
      <c r="N90" s="21"/>
      <c r="R90" s="21"/>
      <c r="S90" s="21"/>
      <c r="T90" s="10"/>
      <c r="U90" s="10"/>
      <c r="V90" s="10"/>
      <c r="W90" s="10"/>
      <c r="X90" s="10"/>
      <c r="Y90" s="10"/>
      <c r="AJ90" s="10"/>
      <c r="AK90" s="20"/>
      <c r="AL90" s="20"/>
      <c r="AM90" s="10"/>
      <c r="AN90" s="10"/>
      <c r="AO90" s="21"/>
      <c r="AP90" s="21"/>
      <c r="AQ90" s="30"/>
      <c r="AR90" s="21"/>
    </row>
    <row r="91" spans="1:44" ht="15.75" customHeight="1" x14ac:dyDescent="0.25">
      <c r="A91" s="21"/>
      <c r="D91" s="20" t="s">
        <v>171</v>
      </c>
      <c r="E91" s="20"/>
      <c r="F91" s="20"/>
      <c r="G91" s="15" t="s">
        <v>58</v>
      </c>
      <c r="H91" s="21"/>
      <c r="J91" s="21">
        <v>5</v>
      </c>
      <c r="K91" s="21">
        <v>3</v>
      </c>
      <c r="L91" s="50">
        <f t="shared" si="17"/>
        <v>8</v>
      </c>
      <c r="N91" s="21"/>
      <c r="R91" s="21"/>
      <c r="S91" s="21"/>
      <c r="T91" s="10"/>
      <c r="U91" s="10"/>
      <c r="V91" s="10"/>
      <c r="W91" s="10"/>
      <c r="X91" s="10"/>
      <c r="Y91" s="10"/>
      <c r="AJ91" s="10"/>
      <c r="AK91" s="20"/>
      <c r="AL91" s="20"/>
      <c r="AM91" s="10"/>
      <c r="AN91" s="10"/>
      <c r="AO91" s="21"/>
      <c r="AP91" s="21"/>
      <c r="AQ91" s="30"/>
      <c r="AR91" s="21"/>
    </row>
    <row r="92" spans="1:44" ht="15.75" customHeight="1" x14ac:dyDescent="0.25">
      <c r="A92" s="21"/>
      <c r="D92" s="20" t="s">
        <v>85</v>
      </c>
      <c r="E92" s="20"/>
      <c r="F92" s="20"/>
      <c r="G92" s="15" t="s">
        <v>15</v>
      </c>
      <c r="H92" s="21"/>
      <c r="J92" s="21">
        <v>4</v>
      </c>
      <c r="K92" s="21">
        <v>4</v>
      </c>
      <c r="L92" s="50">
        <f t="shared" si="17"/>
        <v>8</v>
      </c>
      <c r="N92" s="21"/>
      <c r="R92" s="21"/>
      <c r="S92" s="21"/>
      <c r="T92" s="10"/>
      <c r="U92" s="10"/>
      <c r="V92" s="10"/>
      <c r="W92" s="10"/>
      <c r="X92" s="10"/>
      <c r="Y92" s="10"/>
      <c r="AJ92" s="10"/>
      <c r="AK92" s="20"/>
      <c r="AL92" s="20"/>
      <c r="AM92" s="10"/>
      <c r="AN92" s="10"/>
      <c r="AO92" s="21"/>
      <c r="AP92" s="21"/>
      <c r="AQ92" s="30"/>
      <c r="AR92" s="21"/>
    </row>
    <row r="93" spans="1:44" ht="15.75" customHeight="1" x14ac:dyDescent="0.25">
      <c r="A93" s="21"/>
      <c r="D93" s="20" t="s">
        <v>88</v>
      </c>
      <c r="E93" s="20"/>
      <c r="F93" s="20"/>
      <c r="G93" s="15" t="s">
        <v>58</v>
      </c>
      <c r="H93" s="21"/>
      <c r="J93" s="21">
        <v>2</v>
      </c>
      <c r="K93" s="21">
        <v>6</v>
      </c>
      <c r="L93" s="50">
        <f t="shared" si="17"/>
        <v>8</v>
      </c>
      <c r="N93" s="21"/>
      <c r="R93" s="21"/>
      <c r="S93" s="21"/>
      <c r="T93" s="10"/>
      <c r="U93" s="10"/>
      <c r="V93" s="10"/>
      <c r="W93" s="10"/>
      <c r="X93" s="10"/>
      <c r="Y93" s="10"/>
      <c r="AJ93" s="10"/>
      <c r="AK93" s="20"/>
      <c r="AL93" s="20"/>
      <c r="AM93" s="10"/>
      <c r="AN93" s="10"/>
      <c r="AO93" s="21"/>
      <c r="AP93" s="21"/>
      <c r="AQ93" s="30"/>
      <c r="AR93" s="21"/>
    </row>
    <row r="94" spans="1:44" ht="15.75" x14ac:dyDescent="0.25">
      <c r="D94" s="20" t="s">
        <v>162</v>
      </c>
      <c r="E94" s="20"/>
      <c r="F94" s="20"/>
      <c r="G94" s="20" t="s">
        <v>59</v>
      </c>
      <c r="J94" s="21">
        <v>2</v>
      </c>
      <c r="K94" s="21">
        <v>6</v>
      </c>
      <c r="L94" s="50">
        <f t="shared" si="17"/>
        <v>8</v>
      </c>
      <c r="N94" s="21"/>
      <c r="R94" s="21"/>
      <c r="S94" s="21"/>
      <c r="T94" s="10"/>
      <c r="U94" s="10"/>
      <c r="V94" s="10"/>
      <c r="W94" s="10"/>
      <c r="X94" s="10"/>
      <c r="Y94" s="10"/>
      <c r="AJ94" s="10"/>
      <c r="AK94" s="20"/>
      <c r="AL94" s="20"/>
      <c r="AM94" s="10"/>
      <c r="AN94" s="10"/>
      <c r="AO94" s="21"/>
      <c r="AP94" s="21"/>
      <c r="AQ94" s="30"/>
      <c r="AR94" s="21"/>
    </row>
    <row r="95" spans="1:44" ht="15.75" x14ac:dyDescent="0.25">
      <c r="D95" s="20" t="s">
        <v>80</v>
      </c>
      <c r="E95" s="20"/>
      <c r="F95" s="20"/>
      <c r="G95" s="20" t="s">
        <v>61</v>
      </c>
      <c r="H95" s="21"/>
      <c r="J95" s="21">
        <v>2</v>
      </c>
      <c r="K95" s="21">
        <v>5</v>
      </c>
      <c r="L95" s="50">
        <f t="shared" si="17"/>
        <v>7</v>
      </c>
      <c r="N95" s="21"/>
      <c r="R95" s="21"/>
      <c r="S95" s="21"/>
      <c r="T95" s="10"/>
      <c r="U95" s="10"/>
      <c r="V95" s="10"/>
      <c r="W95" s="10"/>
      <c r="X95" s="10"/>
      <c r="Y95" s="10"/>
      <c r="AJ95" s="10"/>
      <c r="AK95" s="20"/>
      <c r="AL95" s="20"/>
      <c r="AM95" s="10"/>
      <c r="AN95" s="10"/>
      <c r="AO95" s="21"/>
      <c r="AP95" s="21"/>
      <c r="AQ95" s="30"/>
      <c r="AR95" s="21"/>
    </row>
    <row r="96" spans="1:44" ht="15.75" x14ac:dyDescent="0.25">
      <c r="D96" s="20" t="s">
        <v>142</v>
      </c>
      <c r="E96" s="20"/>
      <c r="F96" s="20"/>
      <c r="G96" s="20" t="s">
        <v>134</v>
      </c>
      <c r="H96" s="21"/>
      <c r="J96" s="21">
        <v>2</v>
      </c>
      <c r="K96" s="21">
        <v>5</v>
      </c>
      <c r="L96" s="50">
        <f t="shared" si="17"/>
        <v>7</v>
      </c>
      <c r="N96" s="21"/>
      <c r="R96" s="21"/>
      <c r="S96" s="21"/>
      <c r="T96" s="10"/>
      <c r="U96" s="10"/>
      <c r="V96" s="10"/>
      <c r="W96" s="10"/>
      <c r="X96" s="10"/>
      <c r="Y96" s="10"/>
      <c r="AJ96" s="10"/>
      <c r="AK96" s="20"/>
      <c r="AL96" s="20"/>
      <c r="AM96" s="10"/>
      <c r="AN96" s="10"/>
      <c r="AO96" s="21"/>
      <c r="AP96" s="21"/>
      <c r="AQ96" s="30"/>
      <c r="AR96" s="21"/>
    </row>
    <row r="97" spans="4:44" ht="15.75" x14ac:dyDescent="0.25">
      <c r="D97" s="20" t="s">
        <v>132</v>
      </c>
      <c r="E97" s="20"/>
      <c r="F97" s="20"/>
      <c r="G97" s="20" t="s">
        <v>134</v>
      </c>
      <c r="H97" s="21"/>
      <c r="J97" s="21">
        <v>1</v>
      </c>
      <c r="K97" s="21">
        <v>6</v>
      </c>
      <c r="L97" s="50">
        <f t="shared" si="17"/>
        <v>7</v>
      </c>
      <c r="N97" s="21"/>
      <c r="R97" s="21"/>
      <c r="S97" s="21"/>
      <c r="T97" s="10"/>
      <c r="U97" s="10"/>
      <c r="V97" s="10"/>
      <c r="W97" s="10"/>
      <c r="X97" s="10"/>
      <c r="Y97" s="10"/>
      <c r="AJ97" s="10"/>
      <c r="AK97" s="20"/>
      <c r="AL97" s="20"/>
      <c r="AM97" s="10"/>
      <c r="AN97" s="10"/>
      <c r="AO97" s="21"/>
      <c r="AP97" s="21"/>
      <c r="AQ97" s="30"/>
      <c r="AR97" s="21"/>
    </row>
    <row r="98" spans="4:44" ht="15.75" x14ac:dyDescent="0.25">
      <c r="D98" s="20" t="s">
        <v>124</v>
      </c>
      <c r="E98" s="20"/>
      <c r="F98" s="20"/>
      <c r="G98" s="15" t="s">
        <v>58</v>
      </c>
      <c r="H98" s="21"/>
      <c r="J98" s="21">
        <v>4</v>
      </c>
      <c r="K98" s="21">
        <v>2</v>
      </c>
      <c r="L98" s="50">
        <f t="shared" si="17"/>
        <v>6</v>
      </c>
      <c r="N98" s="21"/>
      <c r="R98" s="21"/>
      <c r="S98" s="21"/>
      <c r="T98" s="10"/>
      <c r="U98" s="10"/>
      <c r="V98" s="10"/>
      <c r="W98" s="10"/>
      <c r="X98" s="10"/>
      <c r="Y98" s="10"/>
      <c r="AJ98" s="10"/>
      <c r="AK98" s="20"/>
      <c r="AL98" s="20"/>
      <c r="AM98" s="10"/>
      <c r="AN98" s="10"/>
      <c r="AO98" s="21"/>
      <c r="AP98" s="21"/>
      <c r="AQ98" s="30"/>
      <c r="AR98" s="21"/>
    </row>
    <row r="99" spans="4:44" ht="15.75" x14ac:dyDescent="0.25">
      <c r="D99" s="20" t="s">
        <v>131</v>
      </c>
      <c r="E99" s="20"/>
      <c r="F99" s="20"/>
      <c r="G99" s="20" t="s">
        <v>57</v>
      </c>
      <c r="H99" s="21"/>
      <c r="J99" s="21">
        <v>4</v>
      </c>
      <c r="K99" s="21">
        <v>2</v>
      </c>
      <c r="L99" s="50">
        <f t="shared" si="17"/>
        <v>6</v>
      </c>
      <c r="N99" s="21"/>
      <c r="R99" s="21"/>
      <c r="S99" s="21"/>
      <c r="T99" s="10"/>
      <c r="U99" s="10"/>
      <c r="V99" s="10"/>
      <c r="W99" s="10"/>
      <c r="X99" s="10"/>
      <c r="Y99" s="10"/>
      <c r="AJ99" s="10"/>
      <c r="AK99" s="20"/>
      <c r="AL99" s="20"/>
      <c r="AM99" s="10"/>
      <c r="AN99" s="10"/>
      <c r="AO99" s="21"/>
      <c r="AP99" s="21"/>
      <c r="AQ99" s="30"/>
      <c r="AR99" s="21"/>
    </row>
    <row r="100" spans="4:44" ht="15.75" x14ac:dyDescent="0.25">
      <c r="D100" s="20" t="s">
        <v>139</v>
      </c>
      <c r="E100" s="20"/>
      <c r="F100" s="20"/>
      <c r="G100" s="20" t="s">
        <v>56</v>
      </c>
      <c r="J100" s="21">
        <v>3</v>
      </c>
      <c r="K100" s="21">
        <v>3</v>
      </c>
      <c r="L100" s="50">
        <f t="shared" si="17"/>
        <v>6</v>
      </c>
      <c r="N100" s="21"/>
      <c r="Z100" s="20"/>
      <c r="AA100" s="20"/>
      <c r="AB100" s="20"/>
      <c r="AC100" s="25"/>
      <c r="AD100" s="21"/>
      <c r="AE100" s="20"/>
      <c r="AF100" s="21"/>
      <c r="AG100" s="21"/>
      <c r="AH100" s="21"/>
      <c r="AI100" s="21"/>
    </row>
    <row r="101" spans="4:44" ht="15.75" x14ac:dyDescent="0.25">
      <c r="D101" s="20" t="s">
        <v>86</v>
      </c>
      <c r="E101" s="20"/>
      <c r="F101" s="20"/>
      <c r="G101" s="20" t="s">
        <v>57</v>
      </c>
      <c r="H101" s="21"/>
      <c r="J101" s="21">
        <v>2</v>
      </c>
      <c r="K101" s="21">
        <v>4</v>
      </c>
      <c r="L101" s="50">
        <f t="shared" si="17"/>
        <v>6</v>
      </c>
      <c r="N101" s="21"/>
      <c r="Z101" s="20"/>
      <c r="AA101" s="20"/>
      <c r="AB101" s="20"/>
      <c r="AC101" s="25"/>
      <c r="AD101" s="21"/>
      <c r="AE101" s="20"/>
      <c r="AF101" s="21"/>
      <c r="AG101" s="21"/>
      <c r="AH101" s="21"/>
      <c r="AI101" s="21"/>
    </row>
    <row r="102" spans="4:44" ht="15.75" x14ac:dyDescent="0.25">
      <c r="D102" s="20" t="s">
        <v>121</v>
      </c>
      <c r="E102" s="20"/>
      <c r="F102" s="20"/>
      <c r="G102" s="20" t="s">
        <v>134</v>
      </c>
      <c r="H102" s="21"/>
      <c r="J102" s="21">
        <v>1</v>
      </c>
      <c r="K102" s="21">
        <v>5</v>
      </c>
      <c r="L102" s="50">
        <f t="shared" si="17"/>
        <v>6</v>
      </c>
      <c r="N102" s="21"/>
      <c r="AF102" s="10"/>
    </row>
    <row r="103" spans="4:44" ht="15.75" x14ac:dyDescent="0.25">
      <c r="D103" s="20" t="s">
        <v>79</v>
      </c>
      <c r="E103" s="20"/>
      <c r="F103" s="20"/>
      <c r="G103" s="20" t="s">
        <v>134</v>
      </c>
      <c r="H103" s="21"/>
      <c r="J103" s="21">
        <v>3</v>
      </c>
      <c r="K103" s="21">
        <v>2</v>
      </c>
      <c r="L103" s="50">
        <f t="shared" si="17"/>
        <v>5</v>
      </c>
      <c r="N103" s="21"/>
      <c r="AF103" s="10"/>
    </row>
    <row r="104" spans="4:44" ht="15.75" x14ac:dyDescent="0.25">
      <c r="D104" s="20" t="s">
        <v>141</v>
      </c>
      <c r="E104" s="20"/>
      <c r="F104" s="20"/>
      <c r="G104" s="20" t="s">
        <v>56</v>
      </c>
      <c r="J104" s="21">
        <v>3</v>
      </c>
      <c r="K104" s="21">
        <v>2</v>
      </c>
      <c r="L104" s="50">
        <f t="shared" si="17"/>
        <v>5</v>
      </c>
      <c r="N104" s="21"/>
    </row>
    <row r="105" spans="4:44" ht="15.75" x14ac:dyDescent="0.25">
      <c r="D105" s="20" t="s">
        <v>105</v>
      </c>
      <c r="E105" s="20"/>
      <c r="F105" s="20"/>
      <c r="G105" s="20" t="s">
        <v>61</v>
      </c>
      <c r="H105" s="21"/>
      <c r="J105" s="21">
        <v>2</v>
      </c>
      <c r="K105" s="21">
        <v>3</v>
      </c>
      <c r="L105" s="50">
        <f t="shared" si="17"/>
        <v>5</v>
      </c>
      <c r="N105" s="21"/>
    </row>
    <row r="106" spans="4:44" ht="15.75" x14ac:dyDescent="0.25">
      <c r="D106" s="20" t="s">
        <v>115</v>
      </c>
      <c r="E106" s="20"/>
      <c r="F106" s="20"/>
      <c r="G106" s="20" t="s">
        <v>59</v>
      </c>
      <c r="J106" s="21">
        <v>1</v>
      </c>
      <c r="K106" s="21">
        <v>4</v>
      </c>
      <c r="L106" s="50">
        <f t="shared" si="17"/>
        <v>5</v>
      </c>
      <c r="N106" s="21"/>
    </row>
    <row r="107" spans="4:44" ht="15.75" x14ac:dyDescent="0.25">
      <c r="D107" s="20" t="s">
        <v>110</v>
      </c>
      <c r="E107" s="20"/>
      <c r="F107" s="20"/>
      <c r="G107" s="15" t="s">
        <v>58</v>
      </c>
      <c r="H107" s="21"/>
      <c r="J107" s="21">
        <v>0</v>
      </c>
      <c r="K107" s="21">
        <v>5</v>
      </c>
      <c r="L107" s="50">
        <f t="shared" si="17"/>
        <v>5</v>
      </c>
    </row>
    <row r="110" spans="4:44" ht="18.75" thickBot="1" x14ac:dyDescent="0.3">
      <c r="E110" s="1" t="s">
        <v>133</v>
      </c>
      <c r="F110" s="1"/>
      <c r="G110" s="1"/>
      <c r="H110" s="3" t="s">
        <v>1</v>
      </c>
      <c r="I110" s="3"/>
      <c r="J110" s="3"/>
      <c r="K110" s="49" t="s">
        <v>2</v>
      </c>
    </row>
    <row r="111" spans="4:44" ht="15.75" x14ac:dyDescent="0.25">
      <c r="E111" s="20" t="s">
        <v>141</v>
      </c>
      <c r="F111" s="20"/>
      <c r="G111" s="20"/>
      <c r="H111" s="20" t="s">
        <v>56</v>
      </c>
      <c r="I111" s="21"/>
      <c r="K111" s="50">
        <v>6</v>
      </c>
      <c r="L111" s="21"/>
      <c r="M111" s="21"/>
      <c r="N111" s="21"/>
    </row>
    <row r="112" spans="4:44" ht="15.75" x14ac:dyDescent="0.25">
      <c r="E112" s="20" t="s">
        <v>86</v>
      </c>
      <c r="F112" s="20"/>
      <c r="G112" s="20"/>
      <c r="H112" s="20" t="s">
        <v>57</v>
      </c>
      <c r="I112" s="21"/>
      <c r="K112" s="50">
        <v>4</v>
      </c>
      <c r="L112" s="21"/>
      <c r="M112" s="21"/>
      <c r="N112" s="21"/>
    </row>
    <row r="113" spans="5:14" ht="15.75" x14ac:dyDescent="0.25">
      <c r="E113" s="20" t="s">
        <v>104</v>
      </c>
      <c r="F113" s="20"/>
      <c r="G113" s="20"/>
      <c r="H113" s="20" t="s">
        <v>60</v>
      </c>
      <c r="I113" s="21"/>
      <c r="K113" s="50">
        <v>2</v>
      </c>
      <c r="L113" s="21"/>
      <c r="M113" s="21"/>
      <c r="N113" s="21"/>
    </row>
    <row r="114" spans="5:14" ht="15.75" x14ac:dyDescent="0.25">
      <c r="E114" s="20" t="s">
        <v>81</v>
      </c>
      <c r="F114" s="20"/>
      <c r="G114" s="20"/>
      <c r="H114" s="20" t="s">
        <v>61</v>
      </c>
      <c r="I114" s="21"/>
      <c r="K114" s="50">
        <v>2</v>
      </c>
      <c r="L114" s="21"/>
      <c r="M114" s="21"/>
      <c r="N114" s="21"/>
    </row>
    <row r="115" spans="5:14" ht="15.75" x14ac:dyDescent="0.25">
      <c r="E115" s="20" t="s">
        <v>47</v>
      </c>
      <c r="F115" s="20"/>
      <c r="G115" s="20"/>
      <c r="H115" s="20" t="s">
        <v>60</v>
      </c>
      <c r="I115" s="21"/>
      <c r="K115" s="50">
        <v>2</v>
      </c>
      <c r="L115" s="21"/>
      <c r="M115" s="21"/>
      <c r="N115" s="21"/>
    </row>
    <row r="116" spans="5:14" ht="15.75" x14ac:dyDescent="0.25">
      <c r="E116" s="20" t="s">
        <v>88</v>
      </c>
      <c r="F116" s="20"/>
      <c r="G116" s="20"/>
      <c r="H116" s="15" t="s">
        <v>58</v>
      </c>
      <c r="I116" s="35"/>
      <c r="K116" s="50">
        <v>2</v>
      </c>
      <c r="L116" s="21"/>
      <c r="M116" s="21"/>
      <c r="N116" s="21"/>
    </row>
    <row r="117" spans="5:14" ht="15.75" x14ac:dyDescent="0.25">
      <c r="E117" s="20" t="s">
        <v>132</v>
      </c>
      <c r="F117" s="20"/>
      <c r="G117" s="20"/>
      <c r="H117" s="20" t="s">
        <v>134</v>
      </c>
      <c r="I117" s="21"/>
      <c r="K117" s="50">
        <v>2</v>
      </c>
      <c r="L117" s="21"/>
      <c r="M117" s="21"/>
      <c r="N117" s="21"/>
    </row>
    <row r="118" spans="5:14" ht="15.75" x14ac:dyDescent="0.25">
      <c r="E118" s="20" t="s">
        <v>124</v>
      </c>
      <c r="F118" s="20"/>
      <c r="G118" s="20"/>
      <c r="H118" s="15" t="s">
        <v>58</v>
      </c>
      <c r="I118" s="21"/>
      <c r="K118" s="50">
        <v>2</v>
      </c>
      <c r="L118" s="21"/>
      <c r="M118" s="21"/>
      <c r="N118" s="21"/>
    </row>
    <row r="119" spans="5:14" ht="15.75" x14ac:dyDescent="0.25">
      <c r="E119" s="20" t="s">
        <v>79</v>
      </c>
      <c r="F119" s="20"/>
      <c r="G119" s="20"/>
      <c r="H119" s="20" t="s">
        <v>134</v>
      </c>
      <c r="I119" s="21"/>
      <c r="K119" s="50">
        <v>2</v>
      </c>
      <c r="L119" s="21"/>
      <c r="M119" s="21"/>
      <c r="N119" s="21"/>
    </row>
    <row r="120" spans="5:14" ht="15.75" x14ac:dyDescent="0.25">
      <c r="E120" s="20" t="s">
        <v>102</v>
      </c>
      <c r="F120" s="20"/>
      <c r="G120" s="20"/>
      <c r="H120" s="20" t="s">
        <v>60</v>
      </c>
      <c r="I120" s="21"/>
      <c r="K120" s="50">
        <v>2</v>
      </c>
      <c r="L120" s="21"/>
      <c r="M120" s="21"/>
      <c r="N120" s="21"/>
    </row>
    <row r="121" spans="5:14" ht="15.75" x14ac:dyDescent="0.25">
      <c r="E121" s="20" t="s">
        <v>14</v>
      </c>
      <c r="F121" s="20"/>
      <c r="G121" s="20"/>
      <c r="H121" s="20" t="s">
        <v>59</v>
      </c>
      <c r="I121" s="35"/>
      <c r="K121" s="50">
        <v>2</v>
      </c>
      <c r="L121" s="21"/>
      <c r="M121" s="21"/>
      <c r="N121" s="21"/>
    </row>
    <row r="122" spans="5:14" ht="15.75" x14ac:dyDescent="0.25">
      <c r="E122" s="20" t="s">
        <v>147</v>
      </c>
      <c r="F122" s="20"/>
      <c r="G122" s="20"/>
      <c r="H122" s="15" t="s">
        <v>58</v>
      </c>
      <c r="I122" s="21"/>
      <c r="K122" s="50">
        <v>2</v>
      </c>
      <c r="L122" s="21"/>
      <c r="M122" s="21"/>
      <c r="N122" s="21"/>
    </row>
    <row r="123" spans="5:14" ht="15.75" x14ac:dyDescent="0.25">
      <c r="E123" s="20" t="s">
        <v>165</v>
      </c>
      <c r="F123" s="20"/>
      <c r="G123" s="20"/>
      <c r="H123" s="20" t="s">
        <v>60</v>
      </c>
      <c r="I123" s="21"/>
      <c r="K123" s="50">
        <v>2</v>
      </c>
      <c r="L123" s="21"/>
      <c r="M123" s="21"/>
      <c r="N123" s="21"/>
    </row>
    <row r="124" spans="5:14" ht="15.75" x14ac:dyDescent="0.25">
      <c r="E124" s="20" t="s">
        <v>140</v>
      </c>
      <c r="F124" s="20"/>
      <c r="G124" s="20"/>
      <c r="H124" s="20" t="s">
        <v>56</v>
      </c>
      <c r="I124" s="21"/>
      <c r="K124" s="50">
        <v>2</v>
      </c>
      <c r="L124" s="21"/>
      <c r="M124" s="21"/>
      <c r="N124" s="21"/>
    </row>
    <row r="125" spans="5:14" ht="15.75" x14ac:dyDescent="0.25">
      <c r="E125" s="20" t="s">
        <v>113</v>
      </c>
      <c r="F125" s="20"/>
      <c r="G125" s="20"/>
      <c r="H125" s="20" t="s">
        <v>59</v>
      </c>
      <c r="I125" s="21"/>
      <c r="K125" s="50">
        <v>2</v>
      </c>
      <c r="L125" s="21"/>
      <c r="M125" s="21"/>
      <c r="N125" s="21"/>
    </row>
    <row r="126" spans="5:14" ht="15.75" x14ac:dyDescent="0.25">
      <c r="E126" s="20" t="s">
        <v>618</v>
      </c>
      <c r="F126" s="20"/>
      <c r="G126" s="20"/>
      <c r="H126" s="20" t="s">
        <v>59</v>
      </c>
      <c r="I126" s="21"/>
      <c r="K126" s="50">
        <v>2</v>
      </c>
      <c r="L126" s="21"/>
      <c r="M126" s="21"/>
      <c r="N126" s="21"/>
    </row>
    <row r="127" spans="5:14" ht="15.75" x14ac:dyDescent="0.25">
      <c r="E127" s="20" t="s">
        <v>97</v>
      </c>
      <c r="F127" s="20"/>
      <c r="G127" s="20"/>
      <c r="H127" s="20" t="s">
        <v>61</v>
      </c>
      <c r="I127" s="21"/>
      <c r="K127" s="50">
        <v>2</v>
      </c>
      <c r="L127" s="21"/>
      <c r="M127" s="21"/>
      <c r="N127" s="21"/>
    </row>
    <row r="128" spans="5:14" ht="15.75" x14ac:dyDescent="0.25">
      <c r="E128" s="20" t="s">
        <v>150</v>
      </c>
      <c r="F128" s="20"/>
      <c r="G128" s="20"/>
      <c r="H128" s="20" t="s">
        <v>57</v>
      </c>
      <c r="I128" s="21"/>
      <c r="K128" s="50">
        <v>2</v>
      </c>
      <c r="L128" s="21"/>
      <c r="M128" s="21"/>
      <c r="N128" s="21"/>
    </row>
    <row r="129" spans="5:14" ht="15.75" x14ac:dyDescent="0.25">
      <c r="E129" s="20" t="s">
        <v>269</v>
      </c>
      <c r="F129" s="20"/>
      <c r="G129" s="20"/>
      <c r="H129" s="20" t="s">
        <v>60</v>
      </c>
      <c r="I129" s="21"/>
      <c r="K129" s="50">
        <v>2</v>
      </c>
      <c r="L129" s="21"/>
      <c r="M129" s="21"/>
      <c r="N129" s="21"/>
    </row>
    <row r="130" spans="5:14" ht="15.75" x14ac:dyDescent="0.25">
      <c r="E130" s="20" t="s">
        <v>143</v>
      </c>
      <c r="F130" s="20"/>
      <c r="G130" s="20"/>
      <c r="H130" s="20" t="s">
        <v>134</v>
      </c>
      <c r="I130" s="21"/>
      <c r="K130" s="50">
        <v>2</v>
      </c>
      <c r="L130" s="21"/>
      <c r="M130" s="21"/>
      <c r="N130" s="21"/>
    </row>
    <row r="131" spans="5:14" ht="15.75" x14ac:dyDescent="0.25">
      <c r="E131" s="20" t="s">
        <v>114</v>
      </c>
      <c r="F131" s="20"/>
      <c r="G131" s="20"/>
      <c r="H131" s="15" t="s">
        <v>15</v>
      </c>
      <c r="I131" s="21"/>
      <c r="K131" s="50">
        <v>2</v>
      </c>
      <c r="L131" s="21"/>
      <c r="M131" s="21"/>
      <c r="N131" s="21"/>
    </row>
    <row r="132" spans="5:14" ht="15.75" x14ac:dyDescent="0.25">
      <c r="E132" s="20" t="s">
        <v>91</v>
      </c>
      <c r="F132" s="20"/>
      <c r="G132" s="20"/>
      <c r="H132" s="20" t="s">
        <v>57</v>
      </c>
      <c r="I132" s="21"/>
      <c r="K132" s="50">
        <v>2</v>
      </c>
      <c r="L132" s="21"/>
      <c r="M132" s="21"/>
      <c r="N132" s="21"/>
    </row>
    <row r="133" spans="5:14" ht="15.75" x14ac:dyDescent="0.25">
      <c r="E133" s="20" t="s">
        <v>24</v>
      </c>
      <c r="F133" s="20"/>
      <c r="G133" s="20"/>
      <c r="H133" s="20" t="s">
        <v>61</v>
      </c>
      <c r="I133" s="21"/>
      <c r="K133" s="50">
        <v>2</v>
      </c>
      <c r="L133" s="21"/>
      <c r="M133" s="21"/>
      <c r="N133" s="21"/>
    </row>
    <row r="134" spans="5:14" ht="15.75" x14ac:dyDescent="0.25">
      <c r="E134" s="20" t="s">
        <v>30</v>
      </c>
      <c r="F134" s="20"/>
      <c r="G134" s="20"/>
      <c r="H134" s="15" t="s">
        <v>58</v>
      </c>
      <c r="I134" s="21"/>
      <c r="K134" s="50">
        <v>2</v>
      </c>
      <c r="L134" s="21"/>
      <c r="M134" s="21"/>
      <c r="N134" s="21"/>
    </row>
    <row r="135" spans="5:14" ht="15.75" x14ac:dyDescent="0.25">
      <c r="E135" s="20" t="s">
        <v>169</v>
      </c>
      <c r="F135" s="20"/>
      <c r="G135" s="20"/>
      <c r="H135" s="15" t="s">
        <v>15</v>
      </c>
      <c r="I135" s="21"/>
      <c r="K135" s="50">
        <v>2</v>
      </c>
      <c r="L135" s="21"/>
      <c r="M135" s="21"/>
      <c r="N135" s="21"/>
    </row>
    <row r="136" spans="5:14" ht="15.75" x14ac:dyDescent="0.25">
      <c r="E136" s="20" t="s">
        <v>111</v>
      </c>
      <c r="F136" s="20"/>
      <c r="G136" s="20"/>
      <c r="H136" s="15" t="s">
        <v>15</v>
      </c>
      <c r="I136" s="21"/>
      <c r="K136" s="50">
        <v>2</v>
      </c>
      <c r="L136" s="21"/>
      <c r="M136" s="21"/>
      <c r="N136" s="21"/>
    </row>
    <row r="137" spans="5:14" ht="15.75" x14ac:dyDescent="0.25">
      <c r="E137" s="20" t="s">
        <v>52</v>
      </c>
      <c r="F137" s="20"/>
      <c r="G137" s="20"/>
      <c r="H137" s="20" t="s">
        <v>57</v>
      </c>
      <c r="I137" s="21"/>
      <c r="K137" s="50">
        <v>2</v>
      </c>
      <c r="L137" s="21"/>
      <c r="M137" s="21"/>
      <c r="N137" s="21"/>
    </row>
    <row r="138" spans="5:14" ht="15.75" x14ac:dyDescent="0.25">
      <c r="E138" s="20" t="s">
        <v>144</v>
      </c>
      <c r="F138" s="20"/>
      <c r="G138" s="20"/>
      <c r="H138" s="20" t="s">
        <v>134</v>
      </c>
      <c r="I138" s="21"/>
      <c r="K138" s="50">
        <v>2</v>
      </c>
      <c r="L138" s="21"/>
      <c r="M138" s="21"/>
      <c r="N138" s="21"/>
    </row>
  </sheetData>
  <mergeCells count="17">
    <mergeCell ref="AH10:AI10"/>
    <mergeCell ref="B1:Q1"/>
    <mergeCell ref="T1:AR1"/>
    <mergeCell ref="G2:M2"/>
    <mergeCell ref="AH2:AI2"/>
    <mergeCell ref="AH3:AI3"/>
    <mergeCell ref="AH4:AI4"/>
    <mergeCell ref="AH5:AI5"/>
    <mergeCell ref="AH6:AI6"/>
    <mergeCell ref="AH7:AI7"/>
    <mergeCell ref="AH8:AI8"/>
    <mergeCell ref="AH9:AI9"/>
    <mergeCell ref="AH11:AI11"/>
    <mergeCell ref="E14:F14"/>
    <mergeCell ref="B72:Q72"/>
    <mergeCell ref="G73:M73"/>
    <mergeCell ref="G74:M74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DFCB0-A1F0-4DB4-AD8C-571B547D0A0E}">
  <dimension ref="A1:AR128"/>
  <sheetViews>
    <sheetView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6" width="10.7109375" customWidth="1"/>
    <col min="17" max="17" width="8.7109375" customWidth="1"/>
    <col min="18" max="19" width="2.7109375" customWidth="1"/>
    <col min="20" max="20" width="5.85546875" customWidth="1"/>
    <col min="21" max="24" width="6" customWidth="1"/>
    <col min="25" max="25" width="4.7109375" customWidth="1"/>
    <col min="26" max="26" width="10.7109375" customWidth="1"/>
    <col min="27" max="31" width="5.85546875" customWidth="1"/>
    <col min="32" max="32" width="5.28515625" customWidth="1"/>
    <col min="33" max="33" width="5.85546875" customWidth="1"/>
    <col min="34" max="37" width="6" customWidth="1"/>
    <col min="38" max="38" width="4.7109375" customWidth="1"/>
    <col min="39" max="39" width="10.7109375" customWidth="1"/>
    <col min="40" max="44" width="5.85546875" customWidth="1"/>
  </cols>
  <sheetData>
    <row r="1" spans="1:44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T1" s="65" t="s">
        <v>55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44" ht="18.600000000000001" customHeight="1" thickBot="1" x14ac:dyDescent="0.35">
      <c r="A2" s="21"/>
      <c r="B2" s="24" t="s">
        <v>42</v>
      </c>
      <c r="C2" s="24">
        <v>26</v>
      </c>
      <c r="D2" s="23"/>
      <c r="E2" s="23"/>
      <c r="F2" s="23"/>
      <c r="G2" s="65" t="s">
        <v>643</v>
      </c>
      <c r="H2" s="65"/>
      <c r="I2" s="65"/>
      <c r="J2" s="65"/>
      <c r="K2" s="65"/>
      <c r="L2" s="65"/>
      <c r="M2" s="65"/>
      <c r="N2" s="23"/>
      <c r="O2" s="23"/>
      <c r="P2" s="23"/>
      <c r="Q2" s="23"/>
      <c r="R2" s="21"/>
      <c r="S2" s="21"/>
      <c r="V2" s="33" t="s">
        <v>53</v>
      </c>
      <c r="W2" s="9" t="s">
        <v>0</v>
      </c>
      <c r="X2" s="9"/>
      <c r="Y2" s="9"/>
      <c r="Z2" s="9"/>
      <c r="AA2" s="9" t="s">
        <v>1</v>
      </c>
      <c r="AB2" s="9"/>
      <c r="AC2" s="9"/>
      <c r="AD2" s="33" t="s">
        <v>3</v>
      </c>
      <c r="AE2" s="33" t="s">
        <v>7</v>
      </c>
      <c r="AF2" s="33" t="s">
        <v>8</v>
      </c>
      <c r="AG2" s="33" t="s">
        <v>9</v>
      </c>
      <c r="AH2" s="66" t="s">
        <v>39</v>
      </c>
      <c r="AI2" s="66"/>
      <c r="AJ2" s="33" t="s">
        <v>4</v>
      </c>
      <c r="AK2" s="33" t="s">
        <v>6</v>
      </c>
      <c r="AL2" s="33" t="s">
        <v>5</v>
      </c>
      <c r="AM2" s="33" t="s">
        <v>40</v>
      </c>
      <c r="AN2" s="20"/>
      <c r="AO2" s="10"/>
      <c r="AP2" s="10"/>
      <c r="AQ2" s="21"/>
      <c r="AR2" s="21"/>
    </row>
    <row r="3" spans="1:44" ht="18.75" thickBot="1" x14ac:dyDescent="0.3">
      <c r="A3" s="21"/>
      <c r="B3" s="3" t="s">
        <v>644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57" t="s">
        <v>579</v>
      </c>
      <c r="O3" s="3" t="s">
        <v>13</v>
      </c>
      <c r="P3" s="3" t="s">
        <v>2</v>
      </c>
      <c r="Q3" s="4"/>
      <c r="R3" s="21"/>
      <c r="S3" s="21"/>
      <c r="V3" s="25">
        <v>8</v>
      </c>
      <c r="W3" s="20" t="s">
        <v>75</v>
      </c>
      <c r="Y3" s="20"/>
      <c r="Z3" s="20"/>
      <c r="AA3" s="20" t="s">
        <v>134</v>
      </c>
      <c r="AC3" s="21"/>
      <c r="AD3" s="21">
        <f t="shared" ref="AD3:AD11" si="0">+AE3+AF3+AG3</f>
        <v>5</v>
      </c>
      <c r="AE3" s="21">
        <v>3</v>
      </c>
      <c r="AF3" s="21">
        <v>1</v>
      </c>
      <c r="AG3" s="21">
        <v>1</v>
      </c>
      <c r="AH3" s="67">
        <f t="shared" ref="AH3:AH11" si="1">+(AE3*2+AG3)/(2*AD3)</f>
        <v>0.7</v>
      </c>
      <c r="AI3" s="67"/>
      <c r="AJ3" s="14">
        <v>9</v>
      </c>
      <c r="AK3" s="14">
        <v>0</v>
      </c>
      <c r="AL3" s="14">
        <v>0</v>
      </c>
      <c r="AM3" s="51">
        <f t="shared" ref="AM3:AM12" si="2">+AJ3/AD3</f>
        <v>1.8</v>
      </c>
      <c r="AR3" s="21"/>
    </row>
    <row r="4" spans="1:44" ht="18" x14ac:dyDescent="0.25">
      <c r="A4" s="34"/>
      <c r="B4" s="4" t="s">
        <v>646</v>
      </c>
      <c r="C4" s="5" t="s">
        <v>60</v>
      </c>
      <c r="D4" s="10"/>
      <c r="E4" s="5"/>
      <c r="F4" s="10"/>
      <c r="G4" s="4">
        <v>4</v>
      </c>
      <c r="H4" s="4">
        <v>1</v>
      </c>
      <c r="I4" s="4">
        <v>0</v>
      </c>
      <c r="J4" s="4">
        <f t="shared" ref="J4:J7" si="3">2*G4+I4</f>
        <v>8</v>
      </c>
      <c r="K4" s="31">
        <f t="shared" ref="K4:K7" si="4">+J4/((G4+H4+I4)*2)</f>
        <v>0.8</v>
      </c>
      <c r="L4" s="4">
        <f>+$AO$27</f>
        <v>19</v>
      </c>
      <c r="M4" s="4">
        <v>14</v>
      </c>
      <c r="N4" s="4">
        <f t="shared" ref="N4:N7" si="5">+L4-M4</f>
        <v>5</v>
      </c>
      <c r="O4" s="4">
        <f>+$AP$27</f>
        <v>29</v>
      </c>
      <c r="P4" s="4">
        <f>+$AR$27</f>
        <v>8</v>
      </c>
      <c r="Q4" s="4"/>
      <c r="R4" s="34"/>
      <c r="S4" s="21"/>
      <c r="V4" s="25">
        <v>7.5</v>
      </c>
      <c r="W4" s="20" t="s">
        <v>127</v>
      </c>
      <c r="Y4" s="20"/>
      <c r="Z4" s="20"/>
      <c r="AA4" s="20" t="s">
        <v>15</v>
      </c>
      <c r="AC4" s="21"/>
      <c r="AD4" s="21">
        <f t="shared" si="0"/>
        <v>5</v>
      </c>
      <c r="AE4" s="21">
        <v>2</v>
      </c>
      <c r="AF4" s="21">
        <v>0</v>
      </c>
      <c r="AG4" s="21">
        <v>3</v>
      </c>
      <c r="AH4" s="64">
        <f t="shared" si="1"/>
        <v>0.7</v>
      </c>
      <c r="AI4" s="64"/>
      <c r="AJ4" s="21">
        <v>11</v>
      </c>
      <c r="AK4" s="21">
        <v>0</v>
      </c>
      <c r="AL4" s="21">
        <v>0</v>
      </c>
      <c r="AM4" s="26">
        <f t="shared" si="2"/>
        <v>2.2000000000000002</v>
      </c>
      <c r="AR4" s="21"/>
    </row>
    <row r="5" spans="1:44" ht="18" x14ac:dyDescent="0.25">
      <c r="A5" s="34"/>
      <c r="B5" s="4" t="s">
        <v>647</v>
      </c>
      <c r="C5" s="5" t="s">
        <v>134</v>
      </c>
      <c r="D5" s="10"/>
      <c r="E5" s="5"/>
      <c r="F5" s="10"/>
      <c r="G5" s="4">
        <v>3</v>
      </c>
      <c r="H5" s="4">
        <v>1</v>
      </c>
      <c r="I5" s="4">
        <v>1</v>
      </c>
      <c r="J5" s="4">
        <f t="shared" si="3"/>
        <v>7</v>
      </c>
      <c r="K5" s="31">
        <f t="shared" si="4"/>
        <v>0.7</v>
      </c>
      <c r="L5" s="4">
        <f>+$AO$40</f>
        <v>19</v>
      </c>
      <c r="M5" s="4">
        <v>9</v>
      </c>
      <c r="N5" s="4">
        <f t="shared" si="5"/>
        <v>10</v>
      </c>
      <c r="O5" s="4">
        <f>+$AP$40</f>
        <v>28</v>
      </c>
      <c r="P5" s="4">
        <f>+$AR$40</f>
        <v>14</v>
      </c>
      <c r="Q5" s="4"/>
      <c r="R5" s="34"/>
      <c r="S5" s="21"/>
      <c r="V5" s="25">
        <v>8</v>
      </c>
      <c r="W5" s="20" t="s">
        <v>138</v>
      </c>
      <c r="Y5" s="20"/>
      <c r="Z5" s="20"/>
      <c r="AA5" s="20" t="s">
        <v>60</v>
      </c>
      <c r="AC5" s="21"/>
      <c r="AD5" s="21">
        <f t="shared" si="0"/>
        <v>5</v>
      </c>
      <c r="AE5" s="21">
        <v>4</v>
      </c>
      <c r="AF5" s="21">
        <v>1</v>
      </c>
      <c r="AG5" s="21">
        <v>0</v>
      </c>
      <c r="AH5" s="64">
        <f t="shared" si="1"/>
        <v>0.8</v>
      </c>
      <c r="AI5" s="64"/>
      <c r="AJ5" s="21">
        <v>14</v>
      </c>
      <c r="AK5" s="21">
        <v>0</v>
      </c>
      <c r="AL5" s="21">
        <v>0</v>
      </c>
      <c r="AM5" s="26">
        <f t="shared" si="2"/>
        <v>2.8</v>
      </c>
      <c r="AR5" s="21"/>
    </row>
    <row r="6" spans="1:44" ht="18" x14ac:dyDescent="0.25">
      <c r="A6" s="34"/>
      <c r="B6" s="4" t="s">
        <v>648</v>
      </c>
      <c r="C6" s="5" t="s">
        <v>61</v>
      </c>
      <c r="D6" s="10"/>
      <c r="E6" s="5"/>
      <c r="F6" s="10"/>
      <c r="G6" s="4">
        <v>1</v>
      </c>
      <c r="H6" s="4">
        <v>3</v>
      </c>
      <c r="I6" s="4">
        <v>1</v>
      </c>
      <c r="J6" s="4">
        <f t="shared" si="3"/>
        <v>3</v>
      </c>
      <c r="K6" s="31">
        <f t="shared" si="4"/>
        <v>0.3</v>
      </c>
      <c r="L6" s="4">
        <f>+$AB$66</f>
        <v>15</v>
      </c>
      <c r="M6" s="4">
        <v>23</v>
      </c>
      <c r="N6" s="4">
        <f t="shared" si="5"/>
        <v>-8</v>
      </c>
      <c r="O6" s="4">
        <f>+$AC$66</f>
        <v>23</v>
      </c>
      <c r="P6" s="4">
        <f>+$AE$66</f>
        <v>6</v>
      </c>
      <c r="Q6" s="4"/>
      <c r="R6" s="34"/>
      <c r="S6" s="21"/>
      <c r="V6" s="25">
        <v>8</v>
      </c>
      <c r="W6" s="20" t="s">
        <v>77</v>
      </c>
      <c r="Y6" s="20"/>
      <c r="Z6" s="20"/>
      <c r="AA6" s="20" t="s">
        <v>59</v>
      </c>
      <c r="AC6" s="21"/>
      <c r="AD6" s="21">
        <f>+AE6+AF6+AG6</f>
        <v>4</v>
      </c>
      <c r="AE6" s="21">
        <v>0</v>
      </c>
      <c r="AF6" s="21">
        <v>1</v>
      </c>
      <c r="AG6" s="21">
        <v>3</v>
      </c>
      <c r="AH6" s="64">
        <f>+(AE6*2+AG6)/(2*AD6)</f>
        <v>0.375</v>
      </c>
      <c r="AI6" s="64"/>
      <c r="AJ6" s="21">
        <v>11</v>
      </c>
      <c r="AK6" s="21">
        <v>1</v>
      </c>
      <c r="AL6" s="21">
        <v>0</v>
      </c>
      <c r="AM6" s="26">
        <f>+AJ6/AD6</f>
        <v>2.75</v>
      </c>
      <c r="AR6" s="21"/>
    </row>
    <row r="7" spans="1:44" ht="18.75" thickBot="1" x14ac:dyDescent="0.3">
      <c r="A7" s="34"/>
      <c r="B7" s="3" t="s">
        <v>645</v>
      </c>
      <c r="C7" s="1" t="s">
        <v>58</v>
      </c>
      <c r="D7" s="58"/>
      <c r="E7" s="58"/>
      <c r="F7" s="58"/>
      <c r="G7" s="3">
        <v>1</v>
      </c>
      <c r="H7" s="3">
        <v>4</v>
      </c>
      <c r="I7" s="3">
        <v>0</v>
      </c>
      <c r="J7" s="3">
        <f t="shared" si="3"/>
        <v>2</v>
      </c>
      <c r="K7" s="59">
        <f t="shared" si="4"/>
        <v>0.2</v>
      </c>
      <c r="L7" s="3">
        <f>+$AB$27</f>
        <v>17</v>
      </c>
      <c r="M7" s="3">
        <v>24</v>
      </c>
      <c r="N7" s="3">
        <f t="shared" si="5"/>
        <v>-7</v>
      </c>
      <c r="O7" s="3">
        <f>+$AC$27</f>
        <v>25</v>
      </c>
      <c r="P7" s="3">
        <f>+$AE$27</f>
        <v>10</v>
      </c>
      <c r="Q7" s="4"/>
      <c r="R7" s="34"/>
      <c r="S7" s="21"/>
      <c r="V7" s="25">
        <v>8</v>
      </c>
      <c r="W7" s="20" t="s">
        <v>76</v>
      </c>
      <c r="Y7" s="20"/>
      <c r="Z7" s="20"/>
      <c r="AA7" s="20" t="s">
        <v>56</v>
      </c>
      <c r="AC7" s="21"/>
      <c r="AD7" s="21">
        <f>+AE7+AF7+AG7</f>
        <v>5</v>
      </c>
      <c r="AE7" s="21">
        <v>2</v>
      </c>
      <c r="AF7" s="21">
        <v>2</v>
      </c>
      <c r="AG7" s="21">
        <v>1</v>
      </c>
      <c r="AH7" s="64">
        <f>+(AE7*2+AG7)/(2*AD7)</f>
        <v>0.5</v>
      </c>
      <c r="AI7" s="64"/>
      <c r="AJ7" s="21">
        <v>17</v>
      </c>
      <c r="AK7" s="21">
        <v>0</v>
      </c>
      <c r="AL7" s="21">
        <v>0</v>
      </c>
      <c r="AM7" s="26">
        <f>+AJ7/AD7</f>
        <v>3.4</v>
      </c>
      <c r="AR7" s="21"/>
    </row>
    <row r="8" spans="1:44" ht="18" x14ac:dyDescent="0.25">
      <c r="A8" s="34"/>
      <c r="B8" s="8" t="s">
        <v>652</v>
      </c>
      <c r="C8" s="60" t="s">
        <v>15</v>
      </c>
      <c r="D8" s="28"/>
      <c r="E8" s="28"/>
      <c r="F8" s="28"/>
      <c r="G8" s="8">
        <v>2</v>
      </c>
      <c r="H8" s="8">
        <v>0</v>
      </c>
      <c r="I8" s="8">
        <v>3</v>
      </c>
      <c r="J8" s="4">
        <f>2*G8+I8</f>
        <v>7</v>
      </c>
      <c r="K8" s="61">
        <f>+J8/((G8+H8+I8)*2)</f>
        <v>0.7</v>
      </c>
      <c r="L8" s="8">
        <f>+$AB$40</f>
        <v>16</v>
      </c>
      <c r="M8" s="8">
        <v>11</v>
      </c>
      <c r="N8" s="8">
        <f>+L8-M8</f>
        <v>5</v>
      </c>
      <c r="O8" s="8">
        <f>+$AC$40</f>
        <v>18</v>
      </c>
      <c r="P8" s="8">
        <f>+$AE$40</f>
        <v>10</v>
      </c>
      <c r="Q8" s="4"/>
      <c r="R8" s="34"/>
      <c r="S8" s="21"/>
      <c r="V8" s="25">
        <v>7.5</v>
      </c>
      <c r="W8" s="20" t="s">
        <v>43</v>
      </c>
      <c r="Y8" s="20"/>
      <c r="Z8" s="20"/>
      <c r="AA8" s="20" t="s">
        <v>57</v>
      </c>
      <c r="AC8" s="21"/>
      <c r="AD8" s="21">
        <f>+AE8+AF8+AG8</f>
        <v>5</v>
      </c>
      <c r="AE8" s="21">
        <v>1</v>
      </c>
      <c r="AF8" s="21">
        <v>3</v>
      </c>
      <c r="AG8" s="21">
        <v>1</v>
      </c>
      <c r="AH8" s="64">
        <f>+(AE8*2+AG8)/(2*AD8)</f>
        <v>0.3</v>
      </c>
      <c r="AI8" s="64"/>
      <c r="AJ8" s="21">
        <v>20</v>
      </c>
      <c r="AK8" s="21">
        <v>2</v>
      </c>
      <c r="AL8" s="21">
        <v>0</v>
      </c>
      <c r="AM8" s="26">
        <f>+AJ8/AD8</f>
        <v>4</v>
      </c>
      <c r="AR8" s="21"/>
    </row>
    <row r="9" spans="1:44" ht="18" x14ac:dyDescent="0.25">
      <c r="A9" s="34"/>
      <c r="B9" s="4" t="s">
        <v>649</v>
      </c>
      <c r="C9" s="5" t="s">
        <v>56</v>
      </c>
      <c r="D9" s="10"/>
      <c r="E9" s="10"/>
      <c r="F9" s="10"/>
      <c r="G9" s="4">
        <v>2</v>
      </c>
      <c r="H9" s="4">
        <v>2</v>
      </c>
      <c r="I9" s="4">
        <v>1</v>
      </c>
      <c r="J9" s="4">
        <f>2*G9+I9</f>
        <v>5</v>
      </c>
      <c r="K9" s="31">
        <f>+J9/((G9+H9+I9)*2)</f>
        <v>0.5</v>
      </c>
      <c r="L9" s="4">
        <f>+$AO$53</f>
        <v>20</v>
      </c>
      <c r="M9" s="4">
        <v>17</v>
      </c>
      <c r="N9" s="4">
        <f>+L9-M9</f>
        <v>3</v>
      </c>
      <c r="O9" s="4">
        <f>+$AP$53</f>
        <v>27</v>
      </c>
      <c r="P9" s="4">
        <f>+$AR$53</f>
        <v>6</v>
      </c>
      <c r="Q9" s="4"/>
      <c r="R9" s="34"/>
      <c r="S9" s="21"/>
      <c r="V9" s="25">
        <v>7.5</v>
      </c>
      <c r="W9" s="20" t="s">
        <v>74</v>
      </c>
      <c r="Y9" s="20"/>
      <c r="Z9" s="20"/>
      <c r="AA9" s="20" t="s">
        <v>61</v>
      </c>
      <c r="AC9" s="21"/>
      <c r="AD9" s="21">
        <f>+AE9+AF9+AG9</f>
        <v>5</v>
      </c>
      <c r="AE9" s="21">
        <v>1</v>
      </c>
      <c r="AF9" s="21">
        <v>3</v>
      </c>
      <c r="AG9" s="21">
        <v>1</v>
      </c>
      <c r="AH9" s="64">
        <f>+(AE9*2+AG9)/(2*AD9)</f>
        <v>0.3</v>
      </c>
      <c r="AI9" s="64"/>
      <c r="AJ9" s="21">
        <v>23</v>
      </c>
      <c r="AK9" s="21">
        <v>0</v>
      </c>
      <c r="AL9" s="21">
        <v>0</v>
      </c>
      <c r="AM9" s="26">
        <f>+AJ9/AD9</f>
        <v>4.5999999999999996</v>
      </c>
      <c r="AR9" s="21"/>
    </row>
    <row r="10" spans="1:44" ht="18" x14ac:dyDescent="0.25">
      <c r="A10" s="34"/>
      <c r="B10" s="4" t="s">
        <v>650</v>
      </c>
      <c r="C10" s="5" t="s">
        <v>59</v>
      </c>
      <c r="D10" s="10"/>
      <c r="E10" s="5"/>
      <c r="F10" s="10"/>
      <c r="G10" s="4">
        <v>1</v>
      </c>
      <c r="H10" s="4">
        <v>1</v>
      </c>
      <c r="I10" s="4">
        <v>3</v>
      </c>
      <c r="J10" s="4">
        <f>2*G10+I10</f>
        <v>5</v>
      </c>
      <c r="K10" s="31">
        <f>+J10/((G10+H10+I10)*2)</f>
        <v>0.5</v>
      </c>
      <c r="L10" s="4">
        <f>+$AO$66</f>
        <v>14</v>
      </c>
      <c r="M10" s="4">
        <v>14</v>
      </c>
      <c r="N10" s="4">
        <f>+L10-M10</f>
        <v>0</v>
      </c>
      <c r="O10" s="4">
        <f>+$AP$66</f>
        <v>19</v>
      </c>
      <c r="P10" s="4">
        <f>+$AR$66</f>
        <v>6</v>
      </c>
      <c r="Q10" s="4"/>
      <c r="R10" s="34"/>
      <c r="S10" s="34"/>
      <c r="V10" s="25">
        <v>7.5</v>
      </c>
      <c r="W10" s="20" t="s">
        <v>34</v>
      </c>
      <c r="Y10" s="20"/>
      <c r="Z10" s="20"/>
      <c r="AA10" s="20" t="s">
        <v>58</v>
      </c>
      <c r="AC10" s="21"/>
      <c r="AD10" s="21">
        <f>+AE10+AF10+AG10</f>
        <v>5</v>
      </c>
      <c r="AE10" s="21">
        <v>1</v>
      </c>
      <c r="AF10" s="21">
        <v>4</v>
      </c>
      <c r="AG10" s="21">
        <v>0</v>
      </c>
      <c r="AH10" s="64">
        <f>+(AE10*2+AG10)/(2*AD10)</f>
        <v>0.2</v>
      </c>
      <c r="AI10" s="64"/>
      <c r="AJ10" s="21">
        <v>24</v>
      </c>
      <c r="AK10" s="21">
        <v>0</v>
      </c>
      <c r="AL10" s="21">
        <v>0</v>
      </c>
      <c r="AM10" s="26">
        <f>+AJ10/AD10</f>
        <v>4.8</v>
      </c>
      <c r="AR10" s="21"/>
    </row>
    <row r="11" spans="1:44" ht="18.75" thickBot="1" x14ac:dyDescent="0.3">
      <c r="A11" s="34"/>
      <c r="B11" s="4" t="s">
        <v>651</v>
      </c>
      <c r="C11" s="5" t="s">
        <v>57</v>
      </c>
      <c r="D11" s="10"/>
      <c r="E11" s="5"/>
      <c r="F11" s="10"/>
      <c r="G11" s="4">
        <v>1</v>
      </c>
      <c r="H11" s="4">
        <v>3</v>
      </c>
      <c r="I11" s="3">
        <v>1</v>
      </c>
      <c r="J11" s="4">
        <f>2*G11+I11</f>
        <v>3</v>
      </c>
      <c r="K11" s="31">
        <f>+J11/((G11+H11+I11)*2)</f>
        <v>0.3</v>
      </c>
      <c r="L11" s="4">
        <f>+$AB$53</f>
        <v>14</v>
      </c>
      <c r="M11" s="4">
        <v>22</v>
      </c>
      <c r="N11" s="4">
        <f>+L11-M11</f>
        <v>-8</v>
      </c>
      <c r="O11" s="4">
        <f>+$AC$53</f>
        <v>18</v>
      </c>
      <c r="P11" s="4">
        <f>+$AE$53</f>
        <v>8</v>
      </c>
      <c r="Q11" s="4"/>
      <c r="R11" s="34"/>
      <c r="S11" s="34"/>
      <c r="W11" s="20" t="s">
        <v>16</v>
      </c>
      <c r="Y11" s="20"/>
      <c r="Z11" s="20"/>
      <c r="AA11" s="10"/>
      <c r="AB11" s="20"/>
      <c r="AC11" s="21"/>
      <c r="AD11" s="21">
        <f t="shared" si="0"/>
        <v>1</v>
      </c>
      <c r="AE11" s="21">
        <v>1</v>
      </c>
      <c r="AF11" s="21">
        <v>0</v>
      </c>
      <c r="AG11" s="21">
        <v>0</v>
      </c>
      <c r="AH11" s="64">
        <f t="shared" si="1"/>
        <v>1</v>
      </c>
      <c r="AI11" s="64"/>
      <c r="AJ11" s="62">
        <v>2</v>
      </c>
      <c r="AK11" s="62">
        <v>0</v>
      </c>
      <c r="AL11" s="62">
        <v>0</v>
      </c>
      <c r="AM11" s="26">
        <f t="shared" si="2"/>
        <v>2</v>
      </c>
      <c r="AN11" s="20"/>
      <c r="AO11" s="10"/>
      <c r="AR11" s="10"/>
    </row>
    <row r="12" spans="1:44" ht="18" x14ac:dyDescent="0.25">
      <c r="A12" s="34"/>
      <c r="B12" s="6"/>
      <c r="C12" s="6"/>
      <c r="D12" s="6"/>
      <c r="E12" s="7"/>
      <c r="F12" s="6"/>
      <c r="G12" s="8">
        <f>SUM(G4:G11)</f>
        <v>15</v>
      </c>
      <c r="H12" s="8">
        <f>SUM(H4:H11)</f>
        <v>15</v>
      </c>
      <c r="I12" s="8">
        <f>SUM(I4:I11)</f>
        <v>10</v>
      </c>
      <c r="J12" s="8"/>
      <c r="K12" s="8"/>
      <c r="L12" s="8">
        <f>SUM(L4:L11)</f>
        <v>134</v>
      </c>
      <c r="M12" s="8">
        <f>SUM(M4:M11)</f>
        <v>134</v>
      </c>
      <c r="N12" s="8"/>
      <c r="O12" s="8">
        <f>SUM(O4:O11)</f>
        <v>187</v>
      </c>
      <c r="P12" s="8">
        <f>SUM(P4:P11)</f>
        <v>68</v>
      </c>
      <c r="Q12" s="4"/>
      <c r="R12" s="34"/>
      <c r="S12" s="34"/>
      <c r="T12" s="10"/>
      <c r="U12" s="10"/>
      <c r="V12" s="27" t="s">
        <v>17</v>
      </c>
      <c r="W12" s="28"/>
      <c r="X12" s="28"/>
      <c r="Y12" s="28"/>
      <c r="Z12" s="27"/>
      <c r="AA12" s="14"/>
      <c r="AB12" s="14"/>
      <c r="AC12" s="14"/>
      <c r="AD12" s="14">
        <f>SUM(AD3:AD11)</f>
        <v>40</v>
      </c>
      <c r="AE12" s="14">
        <f>SUM(AE3:AE11)</f>
        <v>15</v>
      </c>
      <c r="AF12" s="14">
        <f>SUM(AF3:AF11)</f>
        <v>15</v>
      </c>
      <c r="AG12" s="14">
        <f>SUM(AG3:AG11)</f>
        <v>10</v>
      </c>
      <c r="AH12" s="14"/>
      <c r="AI12" s="14"/>
      <c r="AJ12" s="14">
        <f>SUM(AJ3:AJ11)</f>
        <v>131</v>
      </c>
      <c r="AK12" s="14">
        <f>SUM(AK3:AK11)</f>
        <v>3</v>
      </c>
      <c r="AL12" s="14">
        <f>SUM(AL3:AL11)</f>
        <v>0</v>
      </c>
      <c r="AM12" s="29">
        <f t="shared" si="2"/>
        <v>3.2749999999999999</v>
      </c>
    </row>
    <row r="13" spans="1:44" ht="15.75" x14ac:dyDescent="0.25">
      <c r="A13" s="30"/>
      <c r="B13" s="32"/>
      <c r="C13" s="32"/>
      <c r="D13" s="32"/>
      <c r="Q13" s="32"/>
      <c r="R13" s="30"/>
      <c r="S13" s="30"/>
    </row>
    <row r="14" spans="1:44" ht="15.95" customHeight="1" thickBot="1" x14ac:dyDescent="0.3">
      <c r="A14" s="30"/>
      <c r="B14" s="36" t="str">
        <f>"Week "&amp;TEXT(C2,"##")&amp;" Summary:"</f>
        <v>Week 26 Summary:</v>
      </c>
      <c r="C14" s="37"/>
      <c r="D14" s="37"/>
      <c r="E14" s="68">
        <v>45739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9"/>
      <c r="R14" s="30"/>
      <c r="S14" s="30"/>
      <c r="T14" s="21" t="s">
        <v>53</v>
      </c>
      <c r="U14" s="20" t="s">
        <v>44</v>
      </c>
      <c r="V14" s="20"/>
      <c r="W14" s="20"/>
      <c r="X14" s="20"/>
      <c r="Y14" s="20" t="s">
        <v>54</v>
      </c>
      <c r="Z14" s="9" t="s">
        <v>18</v>
      </c>
      <c r="AA14" s="21"/>
      <c r="AB14" s="21" t="s">
        <v>19</v>
      </c>
      <c r="AC14" s="21" t="s">
        <v>20</v>
      </c>
      <c r="AD14" s="21" t="s">
        <v>21</v>
      </c>
      <c r="AE14" s="21" t="s">
        <v>2</v>
      </c>
      <c r="AF14" s="10"/>
      <c r="AG14" s="21" t="s">
        <v>53</v>
      </c>
      <c r="AH14" s="20" t="s">
        <v>44</v>
      </c>
      <c r="AI14" s="20"/>
      <c r="AJ14" s="20"/>
      <c r="AK14" s="20"/>
      <c r="AL14" s="20" t="s">
        <v>54</v>
      </c>
      <c r="AM14" s="9" t="s">
        <v>18</v>
      </c>
      <c r="AN14" s="21"/>
      <c r="AO14" s="21" t="s">
        <v>19</v>
      </c>
      <c r="AP14" s="21" t="s">
        <v>20</v>
      </c>
      <c r="AQ14" s="21" t="s">
        <v>21</v>
      </c>
      <c r="AR14" s="21" t="s">
        <v>2</v>
      </c>
    </row>
    <row r="15" spans="1:44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42"/>
      <c r="R15" s="30"/>
      <c r="S15" s="30"/>
      <c r="T15" s="11" t="s">
        <v>154</v>
      </c>
      <c r="U15" s="11" t="s">
        <v>58</v>
      </c>
      <c r="V15" s="11"/>
      <c r="W15" s="11"/>
      <c r="X15" s="12"/>
      <c r="Y15" s="13" t="s">
        <v>70</v>
      </c>
      <c r="AA15" s="14"/>
      <c r="AB15" s="14">
        <v>0</v>
      </c>
      <c r="AC15" s="14">
        <v>3</v>
      </c>
      <c r="AD15" s="14">
        <f>+AB15+AC15</f>
        <v>3</v>
      </c>
      <c r="AE15" s="14">
        <v>4</v>
      </c>
      <c r="AF15" s="10"/>
      <c r="AG15" s="11" t="s">
        <v>158</v>
      </c>
      <c r="AH15" s="11" t="s">
        <v>60</v>
      </c>
      <c r="AI15" s="11"/>
      <c r="AJ15" s="11"/>
      <c r="AK15" s="12"/>
      <c r="AL15" s="13" t="s">
        <v>72</v>
      </c>
      <c r="AN15" s="14"/>
      <c r="AO15" s="14">
        <v>1</v>
      </c>
      <c r="AP15" s="14">
        <v>0</v>
      </c>
      <c r="AQ15" s="14">
        <f>+AO15+AP15</f>
        <v>1</v>
      </c>
      <c r="AR15" s="14">
        <v>0</v>
      </c>
    </row>
    <row r="16" spans="1:44" ht="15.95" customHeight="1" x14ac:dyDescent="0.25">
      <c r="A16" s="30"/>
      <c r="C16" s="5" t="s">
        <v>637</v>
      </c>
      <c r="E16" s="20"/>
      <c r="F16" s="20"/>
      <c r="G16" s="4">
        <v>4</v>
      </c>
      <c r="H16" s="21">
        <v>1</v>
      </c>
      <c r="I16" s="20" t="s">
        <v>80</v>
      </c>
      <c r="J16" s="20"/>
      <c r="K16" s="20"/>
      <c r="L16" s="20"/>
      <c r="M16" s="20" t="s">
        <v>51</v>
      </c>
      <c r="N16" s="20"/>
      <c r="O16" s="20"/>
      <c r="P16" s="20"/>
      <c r="Q16" s="20"/>
      <c r="R16" s="30"/>
      <c r="S16" s="30"/>
      <c r="T16" s="25">
        <v>7.5</v>
      </c>
      <c r="U16" s="20" t="s">
        <v>34</v>
      </c>
      <c r="V16" s="20"/>
      <c r="W16" s="20"/>
      <c r="X16" s="20"/>
      <c r="Y16" s="21">
        <v>31</v>
      </c>
      <c r="Z16" s="15" t="s">
        <v>58</v>
      </c>
      <c r="AA16" s="21"/>
      <c r="AB16" s="21">
        <v>0</v>
      </c>
      <c r="AC16" s="21">
        <v>0</v>
      </c>
      <c r="AD16" s="21">
        <f t="shared" ref="AD16:AD26" si="6">+AB16+AC16</f>
        <v>0</v>
      </c>
      <c r="AE16" s="21">
        <v>0</v>
      </c>
      <c r="AF16" s="10"/>
      <c r="AG16" s="25">
        <v>8</v>
      </c>
      <c r="AH16" s="20" t="s">
        <v>138</v>
      </c>
      <c r="AI16" s="20"/>
      <c r="AJ16" s="20"/>
      <c r="AK16" s="20"/>
      <c r="AL16" s="21">
        <v>34</v>
      </c>
      <c r="AM16" s="20" t="s">
        <v>60</v>
      </c>
      <c r="AN16" s="21"/>
      <c r="AO16" s="21">
        <v>0</v>
      </c>
      <c r="AP16" s="21">
        <v>1</v>
      </c>
      <c r="AQ16" s="21">
        <f t="shared" ref="AQ16:AQ26" si="7">+AO16+AP16</f>
        <v>1</v>
      </c>
      <c r="AR16" s="21">
        <v>0</v>
      </c>
    </row>
    <row r="17" spans="1:44" ht="15.95" customHeight="1" x14ac:dyDescent="0.25">
      <c r="A17" s="30"/>
      <c r="B17" s="21" t="s">
        <v>23</v>
      </c>
      <c r="C17" s="15" t="s">
        <v>711</v>
      </c>
      <c r="D17" s="15"/>
      <c r="E17" s="20"/>
      <c r="F17" s="20"/>
      <c r="G17" s="4"/>
      <c r="H17" s="21">
        <v>1</v>
      </c>
      <c r="I17" s="20" t="s">
        <v>105</v>
      </c>
      <c r="J17" s="20"/>
      <c r="K17" s="20"/>
      <c r="L17" s="20" t="s">
        <v>117</v>
      </c>
      <c r="M17" s="20"/>
      <c r="N17" s="20"/>
      <c r="O17" s="20"/>
      <c r="P17" s="20"/>
      <c r="Q17" s="20"/>
      <c r="R17" s="30"/>
      <c r="S17" s="30"/>
      <c r="T17" s="25">
        <v>10</v>
      </c>
      <c r="U17" s="20" t="s">
        <v>124</v>
      </c>
      <c r="V17" s="20"/>
      <c r="W17" s="20"/>
      <c r="X17" s="20"/>
      <c r="Y17" s="21">
        <v>13</v>
      </c>
      <c r="Z17" s="15" t="s">
        <v>58</v>
      </c>
      <c r="AA17" s="21"/>
      <c r="AB17" s="21">
        <v>2</v>
      </c>
      <c r="AC17" s="21">
        <v>1</v>
      </c>
      <c r="AD17" s="21">
        <f t="shared" si="6"/>
        <v>3</v>
      </c>
      <c r="AE17" s="21">
        <v>0</v>
      </c>
      <c r="AF17" s="10"/>
      <c r="AG17" s="25">
        <v>10</v>
      </c>
      <c r="AH17" s="20" t="s">
        <v>84</v>
      </c>
      <c r="AI17" s="20"/>
      <c r="AJ17" s="20"/>
      <c r="AK17" s="20"/>
      <c r="AL17" s="21">
        <v>16</v>
      </c>
      <c r="AM17" s="20" t="s">
        <v>60</v>
      </c>
      <c r="AN17" s="21"/>
      <c r="AO17" s="21">
        <v>5</v>
      </c>
      <c r="AP17" s="21">
        <v>6</v>
      </c>
      <c r="AQ17" s="21">
        <f t="shared" si="7"/>
        <v>11</v>
      </c>
      <c r="AR17" s="21">
        <v>0</v>
      </c>
    </row>
    <row r="18" spans="1:44" ht="15.95" customHeight="1" x14ac:dyDescent="0.25">
      <c r="A18" s="30"/>
      <c r="D18" s="15"/>
      <c r="E18" s="15"/>
      <c r="G18" s="4"/>
      <c r="H18" s="21">
        <v>3</v>
      </c>
      <c r="I18" s="20" t="s">
        <v>81</v>
      </c>
      <c r="J18" s="20"/>
      <c r="K18" s="20"/>
      <c r="L18" s="20" t="s">
        <v>714</v>
      </c>
      <c r="M18" s="20"/>
      <c r="N18" s="20"/>
      <c r="O18" s="20"/>
      <c r="P18" s="20"/>
      <c r="Q18" s="20"/>
      <c r="R18" s="30"/>
      <c r="S18" s="30"/>
      <c r="T18" s="25">
        <v>9.5</v>
      </c>
      <c r="U18" s="20" t="s">
        <v>170</v>
      </c>
      <c r="V18" s="20"/>
      <c r="W18" s="20"/>
      <c r="X18" s="20"/>
      <c r="Y18" s="21">
        <v>5</v>
      </c>
      <c r="Z18" s="15" t="s">
        <v>58</v>
      </c>
      <c r="AA18" s="21"/>
      <c r="AB18" s="21">
        <v>6</v>
      </c>
      <c r="AC18" s="21">
        <v>7</v>
      </c>
      <c r="AD18" s="21">
        <f t="shared" si="6"/>
        <v>13</v>
      </c>
      <c r="AE18" s="21">
        <v>0</v>
      </c>
      <c r="AF18" s="10"/>
      <c r="AG18" s="25">
        <v>10</v>
      </c>
      <c r="AH18" s="20" t="s">
        <v>104</v>
      </c>
      <c r="AI18" s="20"/>
      <c r="AJ18" s="20"/>
      <c r="AK18" s="20"/>
      <c r="AL18" s="21">
        <v>7</v>
      </c>
      <c r="AM18" s="20" t="s">
        <v>60</v>
      </c>
      <c r="AN18" s="21"/>
      <c r="AO18" s="21">
        <v>4</v>
      </c>
      <c r="AP18" s="21">
        <v>4</v>
      </c>
      <c r="AQ18" s="21">
        <f t="shared" si="7"/>
        <v>8</v>
      </c>
      <c r="AR18" s="21">
        <v>2</v>
      </c>
    </row>
    <row r="19" spans="1:44" ht="15.75" customHeight="1" x14ac:dyDescent="0.25">
      <c r="C19" s="15"/>
      <c r="H19" s="21">
        <v>3</v>
      </c>
      <c r="I19" s="20" t="s">
        <v>81</v>
      </c>
      <c r="J19" s="20"/>
      <c r="K19" s="20"/>
      <c r="L19" s="20" t="s">
        <v>713</v>
      </c>
      <c r="M19" s="20"/>
      <c r="N19" s="20"/>
      <c r="O19" s="20"/>
      <c r="P19" s="20"/>
      <c r="Q19" s="20"/>
      <c r="R19" s="30"/>
      <c r="S19" s="30"/>
      <c r="T19" s="25">
        <v>8.5</v>
      </c>
      <c r="U19" s="20" t="s">
        <v>88</v>
      </c>
      <c r="V19" s="20"/>
      <c r="W19" s="20"/>
      <c r="X19" s="20"/>
      <c r="Y19" s="35">
        <v>15</v>
      </c>
      <c r="Z19" s="15" t="s">
        <v>58</v>
      </c>
      <c r="AA19" s="21"/>
      <c r="AB19" s="21">
        <v>2</v>
      </c>
      <c r="AC19" s="21">
        <v>5</v>
      </c>
      <c r="AD19" s="21">
        <f t="shared" si="6"/>
        <v>7</v>
      </c>
      <c r="AE19" s="21">
        <v>2</v>
      </c>
      <c r="AF19" s="10"/>
      <c r="AG19" s="25">
        <v>9</v>
      </c>
      <c r="AH19" s="20" t="s">
        <v>107</v>
      </c>
      <c r="AI19" s="20"/>
      <c r="AJ19" s="20"/>
      <c r="AK19" s="20"/>
      <c r="AL19" s="21">
        <v>1</v>
      </c>
      <c r="AM19" s="20" t="s">
        <v>60</v>
      </c>
      <c r="AN19" s="21"/>
      <c r="AO19" s="21">
        <v>1</v>
      </c>
      <c r="AP19" s="21">
        <v>1</v>
      </c>
      <c r="AQ19" s="21">
        <f t="shared" si="7"/>
        <v>2</v>
      </c>
      <c r="AR19" s="21">
        <v>0</v>
      </c>
    </row>
    <row r="20" spans="1:44" ht="15.95" customHeight="1" x14ac:dyDescent="0.25">
      <c r="H20" s="21"/>
      <c r="I20" s="20"/>
      <c r="J20" s="20"/>
      <c r="K20" s="20"/>
      <c r="L20" s="20"/>
      <c r="M20" s="20"/>
      <c r="N20" s="20"/>
      <c r="O20" s="20"/>
      <c r="P20" s="20"/>
      <c r="Q20" s="20"/>
      <c r="R20" s="30"/>
      <c r="S20" s="30"/>
      <c r="T20" s="25">
        <v>8.5</v>
      </c>
      <c r="U20" s="20" t="s">
        <v>101</v>
      </c>
      <c r="V20" s="20"/>
      <c r="W20" s="20"/>
      <c r="X20" s="20"/>
      <c r="Y20" s="35">
        <v>11</v>
      </c>
      <c r="Z20" s="15" t="s">
        <v>58</v>
      </c>
      <c r="AA20" s="21"/>
      <c r="AB20" s="21">
        <v>2</v>
      </c>
      <c r="AC20" s="21">
        <v>1</v>
      </c>
      <c r="AD20" s="21">
        <f t="shared" si="6"/>
        <v>3</v>
      </c>
      <c r="AE20" s="21">
        <v>0</v>
      </c>
      <c r="AF20" s="10"/>
      <c r="AG20" s="25">
        <v>8.5</v>
      </c>
      <c r="AH20" s="20" t="s">
        <v>165</v>
      </c>
      <c r="AI20" s="20"/>
      <c r="AJ20" s="20"/>
      <c r="AK20" s="20"/>
      <c r="AL20" s="21">
        <v>10</v>
      </c>
      <c r="AM20" s="20" t="s">
        <v>60</v>
      </c>
      <c r="AN20" s="21"/>
      <c r="AO20" s="21">
        <v>1</v>
      </c>
      <c r="AP20" s="21">
        <v>2</v>
      </c>
      <c r="AQ20" s="21">
        <f t="shared" si="7"/>
        <v>3</v>
      </c>
      <c r="AR20" s="21">
        <v>2</v>
      </c>
    </row>
    <row r="21" spans="1:44" ht="15.95" customHeight="1" x14ac:dyDescent="0.25">
      <c r="C21" s="5" t="s">
        <v>635</v>
      </c>
      <c r="G21" s="4">
        <v>5</v>
      </c>
      <c r="H21" s="21">
        <v>1</v>
      </c>
      <c r="I21" s="20" t="s">
        <v>47</v>
      </c>
      <c r="J21" s="20"/>
      <c r="K21" s="20"/>
      <c r="L21" s="20" t="s">
        <v>416</v>
      </c>
      <c r="M21" s="20"/>
      <c r="N21" s="20"/>
      <c r="O21" s="20"/>
      <c r="P21" s="20"/>
      <c r="Q21" s="20"/>
      <c r="R21" s="30"/>
      <c r="S21" s="30"/>
      <c r="T21" s="25">
        <v>8</v>
      </c>
      <c r="U21" s="20" t="s">
        <v>147</v>
      </c>
      <c r="V21" s="20"/>
      <c r="W21" s="20"/>
      <c r="X21" s="20"/>
      <c r="Y21" s="21">
        <v>3</v>
      </c>
      <c r="Z21" s="15" t="s">
        <v>58</v>
      </c>
      <c r="AA21" s="21"/>
      <c r="AB21" s="21">
        <v>1</v>
      </c>
      <c r="AC21" s="21">
        <v>2</v>
      </c>
      <c r="AD21" s="21">
        <f t="shared" si="6"/>
        <v>3</v>
      </c>
      <c r="AE21" s="21">
        <v>2</v>
      </c>
      <c r="AF21" s="10"/>
      <c r="AG21" s="25">
        <v>8</v>
      </c>
      <c r="AH21" s="20" t="s">
        <v>47</v>
      </c>
      <c r="AI21" s="20"/>
      <c r="AJ21" s="20"/>
      <c r="AK21" s="20"/>
      <c r="AL21" s="21">
        <v>27</v>
      </c>
      <c r="AM21" s="20" t="s">
        <v>60</v>
      </c>
      <c r="AN21" s="21"/>
      <c r="AO21" s="21">
        <v>4</v>
      </c>
      <c r="AP21" s="21">
        <v>4</v>
      </c>
      <c r="AQ21" s="21">
        <f t="shared" si="7"/>
        <v>8</v>
      </c>
      <c r="AR21" s="21">
        <v>2</v>
      </c>
    </row>
    <row r="22" spans="1:44" ht="15.95" customHeight="1" x14ac:dyDescent="0.25">
      <c r="B22" s="21" t="s">
        <v>23</v>
      </c>
      <c r="C22" s="15" t="s">
        <v>712</v>
      </c>
      <c r="D22" s="15"/>
      <c r="E22" s="20"/>
      <c r="F22" s="20"/>
      <c r="G22" s="4"/>
      <c r="H22" s="21">
        <v>1</v>
      </c>
      <c r="I22" s="20" t="s">
        <v>84</v>
      </c>
      <c r="J22" s="20"/>
      <c r="K22" s="20"/>
      <c r="L22" s="20" t="s">
        <v>715</v>
      </c>
      <c r="M22" s="20"/>
      <c r="N22" s="20"/>
      <c r="O22" s="20"/>
      <c r="P22" s="20"/>
      <c r="Q22" s="20"/>
      <c r="R22" s="30"/>
      <c r="S22" s="30"/>
      <c r="T22" s="25">
        <v>7.5</v>
      </c>
      <c r="U22" s="20" t="s">
        <v>137</v>
      </c>
      <c r="V22" s="20"/>
      <c r="W22" s="20"/>
      <c r="X22" s="20"/>
      <c r="Y22" s="21">
        <v>7</v>
      </c>
      <c r="Z22" s="15" t="s">
        <v>58</v>
      </c>
      <c r="AA22" s="21"/>
      <c r="AB22" s="21">
        <v>0</v>
      </c>
      <c r="AC22" s="21">
        <v>0</v>
      </c>
      <c r="AD22" s="21">
        <f t="shared" si="6"/>
        <v>0</v>
      </c>
      <c r="AE22" s="21">
        <v>0</v>
      </c>
      <c r="AF22" s="10"/>
      <c r="AG22" s="25">
        <v>7.5</v>
      </c>
      <c r="AH22" s="20" t="s">
        <v>102</v>
      </c>
      <c r="AI22" s="20"/>
      <c r="AJ22" s="20"/>
      <c r="AK22" s="20"/>
      <c r="AL22" s="21">
        <v>91</v>
      </c>
      <c r="AM22" s="20" t="s">
        <v>60</v>
      </c>
      <c r="AN22" s="21"/>
      <c r="AO22" s="21">
        <v>3</v>
      </c>
      <c r="AP22" s="21">
        <v>1</v>
      </c>
      <c r="AQ22" s="21">
        <f t="shared" si="7"/>
        <v>4</v>
      </c>
      <c r="AR22" s="21">
        <v>2</v>
      </c>
    </row>
    <row r="23" spans="1:44" ht="15.95" customHeight="1" x14ac:dyDescent="0.25">
      <c r="C23" s="15"/>
      <c r="D23" s="15"/>
      <c r="E23" s="15"/>
      <c r="F23" s="15"/>
      <c r="H23" s="21">
        <v>1</v>
      </c>
      <c r="I23" s="20" t="s">
        <v>47</v>
      </c>
      <c r="L23" s="20" t="s">
        <v>716</v>
      </c>
      <c r="R23" s="30"/>
      <c r="S23" s="30"/>
      <c r="T23" s="25">
        <v>7.5</v>
      </c>
      <c r="U23" s="20" t="s">
        <v>171</v>
      </c>
      <c r="V23" s="20"/>
      <c r="W23" s="20"/>
      <c r="X23" s="20"/>
      <c r="Y23" s="21">
        <v>10</v>
      </c>
      <c r="Z23" s="15" t="s">
        <v>58</v>
      </c>
      <c r="AA23" s="21"/>
      <c r="AB23" s="21">
        <v>4</v>
      </c>
      <c r="AC23" s="21">
        <v>3</v>
      </c>
      <c r="AD23" s="21">
        <f t="shared" si="6"/>
        <v>7</v>
      </c>
      <c r="AE23" s="21">
        <v>0</v>
      </c>
      <c r="AF23" s="10"/>
      <c r="AG23" s="25">
        <v>7</v>
      </c>
      <c r="AH23" s="20" t="s">
        <v>126</v>
      </c>
      <c r="AI23" s="20"/>
      <c r="AJ23" s="20"/>
      <c r="AK23" s="20"/>
      <c r="AL23" s="21">
        <v>4</v>
      </c>
      <c r="AM23" s="20" t="s">
        <v>60</v>
      </c>
      <c r="AN23" s="21"/>
      <c r="AO23" s="21">
        <v>0</v>
      </c>
      <c r="AP23" s="21">
        <v>3</v>
      </c>
      <c r="AQ23" s="21">
        <f t="shared" si="7"/>
        <v>3</v>
      </c>
      <c r="AR23" s="21">
        <v>0</v>
      </c>
    </row>
    <row r="24" spans="1:44" ht="15.95" customHeight="1" x14ac:dyDescent="0.25">
      <c r="H24" s="21">
        <v>2</v>
      </c>
      <c r="I24" s="20" t="s">
        <v>104</v>
      </c>
      <c r="L24" s="20" t="s">
        <v>717</v>
      </c>
      <c r="R24" s="30"/>
      <c r="S24" s="30"/>
      <c r="T24" s="25">
        <v>7</v>
      </c>
      <c r="U24" s="20" t="s">
        <v>109</v>
      </c>
      <c r="V24" s="20"/>
      <c r="W24" s="20"/>
      <c r="X24" s="20"/>
      <c r="Y24" s="21">
        <v>2</v>
      </c>
      <c r="Z24" s="15" t="s">
        <v>58</v>
      </c>
      <c r="AA24" s="21"/>
      <c r="AB24" s="21">
        <v>0</v>
      </c>
      <c r="AC24" s="21">
        <v>0</v>
      </c>
      <c r="AD24" s="21">
        <f t="shared" si="6"/>
        <v>0</v>
      </c>
      <c r="AE24" s="21">
        <v>0</v>
      </c>
      <c r="AF24" s="10"/>
      <c r="AG24" s="25">
        <v>6.5</v>
      </c>
      <c r="AH24" s="20" t="s">
        <v>129</v>
      </c>
      <c r="AI24" s="20"/>
      <c r="AJ24" s="20"/>
      <c r="AK24" s="20"/>
      <c r="AL24" s="21">
        <v>14</v>
      </c>
      <c r="AM24" s="20" t="s">
        <v>60</v>
      </c>
      <c r="AN24" s="21"/>
      <c r="AO24" s="21">
        <v>0</v>
      </c>
      <c r="AP24" s="21">
        <v>3</v>
      </c>
      <c r="AQ24" s="21">
        <f t="shared" si="7"/>
        <v>3</v>
      </c>
      <c r="AR24" s="21">
        <v>0</v>
      </c>
    </row>
    <row r="25" spans="1:44" ht="15.95" customHeight="1" x14ac:dyDescent="0.25">
      <c r="A25" s="30"/>
      <c r="H25" s="21">
        <v>3</v>
      </c>
      <c r="I25" s="20" t="s">
        <v>84</v>
      </c>
      <c r="M25" s="20" t="s">
        <v>51</v>
      </c>
      <c r="R25" s="30"/>
      <c r="S25" s="30"/>
      <c r="T25" s="25">
        <v>7</v>
      </c>
      <c r="U25" s="20" t="s">
        <v>110</v>
      </c>
      <c r="V25" s="20"/>
      <c r="W25" s="20"/>
      <c r="X25" s="20"/>
      <c r="Y25" s="21">
        <v>6</v>
      </c>
      <c r="Z25" s="15" t="s">
        <v>58</v>
      </c>
      <c r="AA25" s="21"/>
      <c r="AB25" s="21">
        <v>0</v>
      </c>
      <c r="AC25" s="21">
        <v>3</v>
      </c>
      <c r="AD25" s="21">
        <f t="shared" si="6"/>
        <v>3</v>
      </c>
      <c r="AE25" s="21">
        <v>0</v>
      </c>
      <c r="AF25" s="10"/>
      <c r="AG25" s="25">
        <v>6</v>
      </c>
      <c r="AH25" s="20" t="s">
        <v>103</v>
      </c>
      <c r="AI25" s="20"/>
      <c r="AJ25" s="20"/>
      <c r="AK25" s="20"/>
      <c r="AL25" s="21">
        <v>2</v>
      </c>
      <c r="AM25" s="20" t="s">
        <v>60</v>
      </c>
      <c r="AN25" s="21"/>
      <c r="AO25" s="21">
        <v>0</v>
      </c>
      <c r="AP25" s="21">
        <v>2</v>
      </c>
      <c r="AQ25" s="21">
        <f t="shared" si="7"/>
        <v>2</v>
      </c>
      <c r="AR25" s="21">
        <v>0</v>
      </c>
    </row>
    <row r="26" spans="1:44" ht="15.95" customHeight="1" x14ac:dyDescent="0.25">
      <c r="A26" s="30"/>
      <c r="B26" s="44" t="s">
        <v>27</v>
      </c>
      <c r="C26" s="45"/>
      <c r="D26" s="45"/>
      <c r="E26" s="45"/>
      <c r="F26" s="45"/>
      <c r="G26" s="45"/>
      <c r="H26" s="46"/>
      <c r="I26" s="45"/>
      <c r="J26" s="45"/>
      <c r="K26" s="45"/>
      <c r="L26" s="45"/>
      <c r="M26" s="47"/>
      <c r="N26" s="45"/>
      <c r="O26" s="45"/>
      <c r="P26" s="45"/>
      <c r="Q26" s="45"/>
      <c r="R26" s="30"/>
      <c r="S26" s="30"/>
      <c r="T26" s="25">
        <v>5.5</v>
      </c>
      <c r="U26" s="20" t="s">
        <v>30</v>
      </c>
      <c r="V26" s="20"/>
      <c r="W26" s="20"/>
      <c r="X26" s="20"/>
      <c r="Y26" s="21">
        <v>8</v>
      </c>
      <c r="Z26" s="15" t="s">
        <v>58</v>
      </c>
      <c r="AA26" s="21"/>
      <c r="AB26" s="21">
        <v>0</v>
      </c>
      <c r="AC26" s="21">
        <v>0</v>
      </c>
      <c r="AD26" s="21">
        <f t="shared" si="6"/>
        <v>0</v>
      </c>
      <c r="AE26" s="21">
        <v>2</v>
      </c>
      <c r="AF26" s="10"/>
      <c r="AG26" s="25">
        <v>6</v>
      </c>
      <c r="AH26" s="20" t="s">
        <v>269</v>
      </c>
      <c r="AI26" s="20"/>
      <c r="AJ26" s="20"/>
      <c r="AK26" s="20"/>
      <c r="AL26" s="21">
        <v>6</v>
      </c>
      <c r="AM26" s="20" t="s">
        <v>60</v>
      </c>
      <c r="AN26" s="21"/>
      <c r="AO26" s="21">
        <v>0</v>
      </c>
      <c r="AP26" s="21">
        <v>2</v>
      </c>
      <c r="AQ26" s="21">
        <f t="shared" si="7"/>
        <v>2</v>
      </c>
      <c r="AR26" s="21">
        <v>0</v>
      </c>
    </row>
    <row r="27" spans="1:44" ht="15.95" customHeight="1" thickBot="1" x14ac:dyDescent="0.3">
      <c r="A27" s="30"/>
      <c r="C27" s="5" t="s">
        <v>636</v>
      </c>
      <c r="D27" s="10"/>
      <c r="E27" s="20"/>
      <c r="F27" s="20"/>
      <c r="G27" s="4">
        <v>1</v>
      </c>
      <c r="H27" s="21">
        <v>1</v>
      </c>
      <c r="I27" s="20" t="s">
        <v>170</v>
      </c>
      <c r="J27" s="20"/>
      <c r="K27" s="20"/>
      <c r="L27" s="20"/>
      <c r="M27" s="20" t="s">
        <v>51</v>
      </c>
      <c r="N27" s="20"/>
      <c r="O27" s="20"/>
      <c r="P27" s="20"/>
      <c r="Q27" s="20"/>
      <c r="R27" s="30"/>
      <c r="S27" s="30"/>
      <c r="T27" s="16" t="s">
        <v>65</v>
      </c>
      <c r="U27" s="16"/>
      <c r="V27" s="16"/>
      <c r="W27" s="16"/>
      <c r="X27" s="16"/>
      <c r="Y27" s="16"/>
      <c r="Z27" s="16"/>
      <c r="AA27" s="22"/>
      <c r="AB27" s="22">
        <f>SUM(AB15:AB26)</f>
        <v>17</v>
      </c>
      <c r="AC27" s="22">
        <f>SUM(AC15:AC26)+SUMIF($AA$3:$AA$10,"Canadiens",$AI$3:$AI$10)</f>
        <v>25</v>
      </c>
      <c r="AD27" s="22">
        <f>SUM(AD15:AD26)+SUMIF($AA$3:$AA$10,"Canadiens",$AI$3:$AI$10)</f>
        <v>42</v>
      </c>
      <c r="AE27" s="22">
        <f>SUM(AE15:AE26)</f>
        <v>10</v>
      </c>
      <c r="AF27" s="10"/>
      <c r="AG27" s="16" t="s">
        <v>62</v>
      </c>
      <c r="AH27" s="16"/>
      <c r="AI27" s="16"/>
      <c r="AJ27" s="16"/>
      <c r="AK27" s="16"/>
      <c r="AL27" s="16"/>
      <c r="AM27" s="16"/>
      <c r="AN27" s="22"/>
      <c r="AO27" s="22">
        <f>SUM(AO15:AO26)</f>
        <v>19</v>
      </c>
      <c r="AP27" s="22">
        <f>SUM(AP15:AP26)+SUMIF($AA$3:$AA$10,"Canadiens",$AI$3:$AI$10)</f>
        <v>29</v>
      </c>
      <c r="AQ27" s="22">
        <f>SUM(AQ15:AQ26)+SUMIF($AA$3:$AA$10,"Canadiens",$AI$3:$AI$10)</f>
        <v>48</v>
      </c>
      <c r="AR27" s="22">
        <f>SUM(AR15:AR26)</f>
        <v>8</v>
      </c>
    </row>
    <row r="28" spans="1:44" ht="15.95" customHeight="1" x14ac:dyDescent="0.25">
      <c r="B28" s="21" t="s">
        <v>23</v>
      </c>
      <c r="C28" s="15" t="s">
        <v>718</v>
      </c>
      <c r="D28" s="15"/>
      <c r="E28" s="15"/>
      <c r="F28" s="15"/>
      <c r="G28" s="4"/>
      <c r="H28" s="21"/>
      <c r="I28" s="20"/>
      <c r="J28" s="20"/>
      <c r="K28" s="15"/>
      <c r="L28" s="15"/>
      <c r="N28" s="15"/>
      <c r="O28" s="15"/>
      <c r="P28" s="15"/>
      <c r="Q28" s="15"/>
      <c r="R28" s="30"/>
      <c r="S28" s="30"/>
      <c r="T28" s="11" t="s">
        <v>155</v>
      </c>
      <c r="U28" s="11" t="s">
        <v>15</v>
      </c>
      <c r="V28" s="11"/>
      <c r="W28" s="11"/>
      <c r="X28" s="12"/>
      <c r="Y28" s="13" t="s">
        <v>31</v>
      </c>
      <c r="AA28" s="14"/>
      <c r="AB28" s="14">
        <v>0</v>
      </c>
      <c r="AC28" s="14">
        <v>2</v>
      </c>
      <c r="AD28" s="14">
        <f>+AB28+AC28</f>
        <v>2</v>
      </c>
      <c r="AE28" s="14">
        <v>4</v>
      </c>
      <c r="AF28" s="10"/>
      <c r="AG28" s="18" t="s">
        <v>160</v>
      </c>
      <c r="AH28" s="18" t="s">
        <v>134</v>
      </c>
      <c r="AI28" s="18"/>
      <c r="AJ28" s="18"/>
      <c r="AK28" s="18"/>
      <c r="AL28" s="15" t="s">
        <v>145</v>
      </c>
      <c r="AN28" s="14"/>
      <c r="AO28" s="14">
        <v>1</v>
      </c>
      <c r="AP28" s="14">
        <v>2</v>
      </c>
      <c r="AQ28" s="14">
        <f>+AO28+AP28</f>
        <v>3</v>
      </c>
      <c r="AR28" s="14">
        <v>6</v>
      </c>
    </row>
    <row r="29" spans="1:44" ht="15.95" customHeight="1" x14ac:dyDescent="0.25">
      <c r="C29" s="15"/>
      <c r="D29" s="15"/>
      <c r="E29" s="15"/>
      <c r="F29" s="15"/>
      <c r="G29" s="4"/>
      <c r="H29" s="21"/>
      <c r="I29" s="15"/>
      <c r="J29" s="15"/>
      <c r="K29" s="15"/>
      <c r="L29" s="15"/>
      <c r="M29" s="15"/>
      <c r="N29" s="15"/>
      <c r="O29" s="15"/>
      <c r="P29" s="15"/>
      <c r="Q29" s="15"/>
      <c r="S29" s="30"/>
      <c r="T29" s="25">
        <v>7.5</v>
      </c>
      <c r="U29" s="20" t="s">
        <v>127</v>
      </c>
      <c r="V29" s="20"/>
      <c r="W29" s="20"/>
      <c r="X29" s="25"/>
      <c r="Y29" s="21"/>
      <c r="Z29" s="15" t="s">
        <v>15</v>
      </c>
      <c r="AA29" s="21"/>
      <c r="AB29" s="21">
        <v>0</v>
      </c>
      <c r="AC29" s="21">
        <v>0</v>
      </c>
      <c r="AD29" s="21">
        <f t="shared" ref="AD29:AD39" si="8">+AB29+AC29</f>
        <v>0</v>
      </c>
      <c r="AE29" s="21">
        <v>0</v>
      </c>
      <c r="AF29" s="10"/>
      <c r="AG29" s="25">
        <v>8</v>
      </c>
      <c r="AH29" s="20" t="s">
        <v>75</v>
      </c>
      <c r="AI29" s="20"/>
      <c r="AJ29" s="20"/>
      <c r="AK29" s="25"/>
      <c r="AL29" s="21">
        <v>31</v>
      </c>
      <c r="AM29" s="20" t="s">
        <v>134</v>
      </c>
      <c r="AN29" s="21"/>
      <c r="AO29" s="21">
        <v>0</v>
      </c>
      <c r="AP29" s="21">
        <v>0</v>
      </c>
      <c r="AQ29" s="21">
        <f t="shared" ref="AQ29:AQ39" si="9">+AO29+AP29</f>
        <v>0</v>
      </c>
      <c r="AR29" s="21">
        <v>0</v>
      </c>
    </row>
    <row r="30" spans="1:44" ht="15.95" customHeight="1" x14ac:dyDescent="0.25">
      <c r="C30" s="5" t="s">
        <v>638</v>
      </c>
      <c r="G30" s="4">
        <v>6</v>
      </c>
      <c r="H30" s="21">
        <v>1</v>
      </c>
      <c r="I30" s="20" t="s">
        <v>121</v>
      </c>
      <c r="J30" s="20"/>
      <c r="L30" s="15"/>
      <c r="M30" s="15" t="s">
        <v>51</v>
      </c>
      <c r="N30" s="15"/>
      <c r="O30" s="15"/>
      <c r="P30" s="15"/>
      <c r="Q30" s="15"/>
      <c r="S30" s="30"/>
      <c r="T30" s="25">
        <v>8.5</v>
      </c>
      <c r="U30" s="20" t="s">
        <v>93</v>
      </c>
      <c r="V30" s="20"/>
      <c r="W30" s="20"/>
      <c r="X30" s="25"/>
      <c r="Y30" s="21">
        <v>10</v>
      </c>
      <c r="Z30" s="15" t="s">
        <v>15</v>
      </c>
      <c r="AA30" s="21"/>
      <c r="AB30" s="21">
        <v>2</v>
      </c>
      <c r="AC30" s="21">
        <v>3</v>
      </c>
      <c r="AD30" s="21">
        <f t="shared" si="8"/>
        <v>5</v>
      </c>
      <c r="AE30" s="21">
        <v>0</v>
      </c>
      <c r="AF30" s="10"/>
      <c r="AG30" s="25">
        <v>10</v>
      </c>
      <c r="AH30" s="20" t="s">
        <v>78</v>
      </c>
      <c r="AI30" s="20"/>
      <c r="AJ30" s="20"/>
      <c r="AK30" s="25"/>
      <c r="AL30" s="21">
        <v>91</v>
      </c>
      <c r="AM30" s="20" t="s">
        <v>134</v>
      </c>
      <c r="AN30" s="21"/>
      <c r="AO30" s="21">
        <v>5</v>
      </c>
      <c r="AP30" s="21">
        <v>2</v>
      </c>
      <c r="AQ30" s="21">
        <f t="shared" si="9"/>
        <v>7</v>
      </c>
      <c r="AR30" s="21">
        <v>0</v>
      </c>
    </row>
    <row r="31" spans="1:44" ht="15.95" customHeight="1" x14ac:dyDescent="0.25">
      <c r="B31" s="21" t="s">
        <v>23</v>
      </c>
      <c r="C31" s="15" t="s">
        <v>719</v>
      </c>
      <c r="D31" s="15"/>
      <c r="E31" s="20"/>
      <c r="F31" s="20"/>
      <c r="G31" s="4"/>
      <c r="H31" s="21">
        <v>1</v>
      </c>
      <c r="I31" s="20" t="s">
        <v>132</v>
      </c>
      <c r="J31" s="20"/>
      <c r="K31" s="20"/>
      <c r="L31" s="15" t="s">
        <v>290</v>
      </c>
      <c r="M31" s="15"/>
      <c r="N31" s="15"/>
      <c r="O31" s="15"/>
      <c r="P31" s="15"/>
      <c r="Q31" s="15"/>
      <c r="S31" s="30"/>
      <c r="T31" s="25">
        <v>11</v>
      </c>
      <c r="U31" s="20" t="s">
        <v>87</v>
      </c>
      <c r="V31" s="20"/>
      <c r="W31" s="20"/>
      <c r="X31" s="25"/>
      <c r="Y31" s="21">
        <v>4</v>
      </c>
      <c r="Z31" s="15" t="s">
        <v>15</v>
      </c>
      <c r="AA31" s="21"/>
      <c r="AB31" s="21">
        <v>8</v>
      </c>
      <c r="AC31" s="21">
        <v>2</v>
      </c>
      <c r="AD31" s="21">
        <f t="shared" si="8"/>
        <v>10</v>
      </c>
      <c r="AE31" s="21">
        <v>0</v>
      </c>
      <c r="AF31" s="10"/>
      <c r="AG31" s="25">
        <v>9.5</v>
      </c>
      <c r="AH31" s="20" t="s">
        <v>95</v>
      </c>
      <c r="AI31" s="20"/>
      <c r="AJ31" s="20"/>
      <c r="AK31" s="25"/>
      <c r="AL31" s="21">
        <v>7</v>
      </c>
      <c r="AM31" s="20" t="s">
        <v>134</v>
      </c>
      <c r="AN31" s="21"/>
      <c r="AO31" s="21">
        <v>5</v>
      </c>
      <c r="AP31" s="21">
        <v>2</v>
      </c>
      <c r="AQ31" s="21">
        <f t="shared" si="9"/>
        <v>7</v>
      </c>
      <c r="AR31" s="21">
        <v>0</v>
      </c>
    </row>
    <row r="32" spans="1:44" ht="15.95" customHeight="1" x14ac:dyDescent="0.25">
      <c r="C32" s="15" t="s">
        <v>660</v>
      </c>
      <c r="H32" s="21">
        <v>2</v>
      </c>
      <c r="I32" s="20" t="s">
        <v>79</v>
      </c>
      <c r="L32" s="15" t="s">
        <v>95</v>
      </c>
      <c r="M32" s="15"/>
      <c r="N32" s="15"/>
      <c r="O32" s="15"/>
      <c r="P32" s="15"/>
      <c r="Q32" s="15"/>
      <c r="S32" s="30"/>
      <c r="T32" s="25">
        <v>9</v>
      </c>
      <c r="U32" s="20" t="s">
        <v>168</v>
      </c>
      <c r="V32" s="20"/>
      <c r="W32" s="20"/>
      <c r="X32" s="25"/>
      <c r="Y32" s="21">
        <v>7</v>
      </c>
      <c r="Z32" s="15" t="s">
        <v>15</v>
      </c>
      <c r="AA32" s="21"/>
      <c r="AB32" s="21">
        <v>3</v>
      </c>
      <c r="AC32" s="21">
        <v>4</v>
      </c>
      <c r="AD32" s="21">
        <f t="shared" si="8"/>
        <v>7</v>
      </c>
      <c r="AE32" s="21">
        <v>0</v>
      </c>
      <c r="AF32" s="10"/>
      <c r="AG32" s="25">
        <v>8.5</v>
      </c>
      <c r="AH32" s="20" t="s">
        <v>121</v>
      </c>
      <c r="AI32" s="20"/>
      <c r="AJ32" s="20"/>
      <c r="AK32" s="25"/>
      <c r="AL32" s="21">
        <v>9</v>
      </c>
      <c r="AM32" s="20" t="s">
        <v>134</v>
      </c>
      <c r="AN32" s="21"/>
      <c r="AO32" s="21">
        <v>1</v>
      </c>
      <c r="AP32" s="21">
        <v>4</v>
      </c>
      <c r="AQ32" s="21">
        <f t="shared" si="9"/>
        <v>5</v>
      </c>
      <c r="AR32" s="21">
        <v>0</v>
      </c>
    </row>
    <row r="33" spans="1:44" ht="15.95" customHeight="1" x14ac:dyDescent="0.25">
      <c r="H33" s="21">
        <v>2</v>
      </c>
      <c r="I33" s="20" t="s">
        <v>332</v>
      </c>
      <c r="L33" s="15"/>
      <c r="M33" s="15" t="s">
        <v>51</v>
      </c>
      <c r="N33" s="15"/>
      <c r="O33" s="15"/>
      <c r="P33" s="15"/>
      <c r="Q33" s="15"/>
      <c r="S33" s="30"/>
      <c r="T33" s="25">
        <v>8.5</v>
      </c>
      <c r="U33" s="20" t="s">
        <v>85</v>
      </c>
      <c r="V33" s="20"/>
      <c r="W33" s="20"/>
      <c r="X33" s="25"/>
      <c r="Y33" s="21">
        <v>9</v>
      </c>
      <c r="Z33" s="15" t="s">
        <v>15</v>
      </c>
      <c r="AA33" s="21"/>
      <c r="AB33" s="21">
        <v>3</v>
      </c>
      <c r="AC33" s="21">
        <v>3</v>
      </c>
      <c r="AD33" s="21">
        <f t="shared" si="8"/>
        <v>6</v>
      </c>
      <c r="AE33" s="21">
        <v>0</v>
      </c>
      <c r="AF33" s="10"/>
      <c r="AG33" s="25">
        <v>8</v>
      </c>
      <c r="AH33" s="20" t="s">
        <v>79</v>
      </c>
      <c r="AI33" s="20"/>
      <c r="AJ33" s="20"/>
      <c r="AK33" s="25"/>
      <c r="AL33" s="21">
        <v>8</v>
      </c>
      <c r="AM33" s="20" t="s">
        <v>134</v>
      </c>
      <c r="AN33" s="21"/>
      <c r="AO33" s="21">
        <v>3</v>
      </c>
      <c r="AP33" s="21">
        <v>2</v>
      </c>
      <c r="AQ33" s="21">
        <f t="shared" si="9"/>
        <v>5</v>
      </c>
      <c r="AR33" s="21">
        <v>2</v>
      </c>
    </row>
    <row r="34" spans="1:44" ht="15.95" customHeight="1" x14ac:dyDescent="0.25">
      <c r="H34" s="21">
        <v>3</v>
      </c>
      <c r="I34" s="20" t="s">
        <v>95</v>
      </c>
      <c r="L34" s="15" t="s">
        <v>132</v>
      </c>
      <c r="M34" s="15"/>
      <c r="N34" s="15"/>
      <c r="O34" s="15"/>
      <c r="P34" s="15"/>
      <c r="Q34" s="15"/>
      <c r="S34" s="30"/>
      <c r="T34" s="25">
        <v>8</v>
      </c>
      <c r="U34" s="20" t="s">
        <v>118</v>
      </c>
      <c r="V34" s="20"/>
      <c r="W34" s="20"/>
      <c r="X34" s="25"/>
      <c r="Y34" s="21">
        <v>13</v>
      </c>
      <c r="Z34" s="15" t="s">
        <v>15</v>
      </c>
      <c r="AA34" s="21"/>
      <c r="AB34" s="21">
        <v>0</v>
      </c>
      <c r="AC34" s="21">
        <v>3</v>
      </c>
      <c r="AD34" s="21">
        <f t="shared" si="8"/>
        <v>3</v>
      </c>
      <c r="AE34" s="21">
        <v>0</v>
      </c>
      <c r="AF34" s="10"/>
      <c r="AG34" s="25">
        <v>8</v>
      </c>
      <c r="AH34" s="20" t="s">
        <v>108</v>
      </c>
      <c r="AI34" s="20"/>
      <c r="AJ34" s="20"/>
      <c r="AK34" s="25"/>
      <c r="AL34" s="21">
        <v>13</v>
      </c>
      <c r="AM34" s="20" t="s">
        <v>134</v>
      </c>
      <c r="AN34" s="21"/>
      <c r="AO34" s="21">
        <v>0</v>
      </c>
      <c r="AP34" s="21">
        <v>2</v>
      </c>
      <c r="AQ34" s="21">
        <f t="shared" si="9"/>
        <v>2</v>
      </c>
      <c r="AR34" s="21">
        <v>0</v>
      </c>
    </row>
    <row r="35" spans="1:44" ht="15.95" customHeight="1" x14ac:dyDescent="0.25">
      <c r="H35" s="21">
        <v>3</v>
      </c>
      <c r="I35" s="20" t="s">
        <v>142</v>
      </c>
      <c r="L35" s="15" t="s">
        <v>720</v>
      </c>
      <c r="M35" s="15"/>
      <c r="N35" s="15"/>
      <c r="O35" s="15"/>
      <c r="P35" s="15"/>
      <c r="Q35" s="15"/>
      <c r="S35" s="30"/>
      <c r="T35" s="25">
        <v>7.5</v>
      </c>
      <c r="U35" s="20" t="s">
        <v>122</v>
      </c>
      <c r="V35" s="20"/>
      <c r="W35" s="20"/>
      <c r="X35" s="25"/>
      <c r="Y35" s="21">
        <v>5</v>
      </c>
      <c r="Z35" s="15" t="s">
        <v>15</v>
      </c>
      <c r="AA35" s="21"/>
      <c r="AB35" s="21">
        <v>0</v>
      </c>
      <c r="AC35" s="21">
        <v>1</v>
      </c>
      <c r="AD35" s="21">
        <f t="shared" si="8"/>
        <v>1</v>
      </c>
      <c r="AE35" s="21">
        <v>0</v>
      </c>
      <c r="AF35" s="10"/>
      <c r="AG35" s="25">
        <v>8</v>
      </c>
      <c r="AH35" s="20" t="s">
        <v>132</v>
      </c>
      <c r="AI35" s="20"/>
      <c r="AJ35" s="20"/>
      <c r="AK35" s="25"/>
      <c r="AL35" s="21">
        <v>6</v>
      </c>
      <c r="AM35" s="20" t="s">
        <v>134</v>
      </c>
      <c r="AN35" s="21"/>
      <c r="AO35" s="21">
        <v>1</v>
      </c>
      <c r="AP35" s="21">
        <v>5</v>
      </c>
      <c r="AQ35" s="21">
        <f t="shared" si="9"/>
        <v>6</v>
      </c>
      <c r="AR35" s="21">
        <v>2</v>
      </c>
    </row>
    <row r="36" spans="1:44" ht="15.95" customHeight="1" x14ac:dyDescent="0.25">
      <c r="B36" s="44" t="s">
        <v>29</v>
      </c>
      <c r="C36" s="45"/>
      <c r="D36" s="45"/>
      <c r="E36" s="45"/>
      <c r="F36" s="45"/>
      <c r="G36" s="45"/>
      <c r="H36" s="46"/>
      <c r="I36" s="45"/>
      <c r="J36" s="45"/>
      <c r="K36" s="45"/>
      <c r="L36" s="45"/>
      <c r="M36" s="47"/>
      <c r="N36" s="45"/>
      <c r="O36" s="45"/>
      <c r="P36" s="45"/>
      <c r="Q36" s="45"/>
      <c r="S36" s="30"/>
      <c r="T36" s="25">
        <v>7.5</v>
      </c>
      <c r="U36" s="20" t="s">
        <v>169</v>
      </c>
      <c r="V36" s="20"/>
      <c r="W36" s="20"/>
      <c r="X36" s="25"/>
      <c r="Y36" s="21">
        <v>12</v>
      </c>
      <c r="Z36" s="15" t="s">
        <v>15</v>
      </c>
      <c r="AA36" s="21"/>
      <c r="AB36" s="21">
        <v>0</v>
      </c>
      <c r="AC36" s="21">
        <v>0</v>
      </c>
      <c r="AD36" s="21">
        <f t="shared" si="8"/>
        <v>0</v>
      </c>
      <c r="AE36" s="21">
        <v>2</v>
      </c>
      <c r="AF36" s="10"/>
      <c r="AG36" s="25">
        <v>7.5</v>
      </c>
      <c r="AH36" s="20" t="s">
        <v>142</v>
      </c>
      <c r="AI36" s="20"/>
      <c r="AJ36" s="20"/>
      <c r="AK36" s="25"/>
      <c r="AL36" s="21">
        <v>10</v>
      </c>
      <c r="AM36" s="20" t="s">
        <v>134</v>
      </c>
      <c r="AN36" s="21"/>
      <c r="AO36" s="21">
        <v>2</v>
      </c>
      <c r="AP36" s="21">
        <v>5</v>
      </c>
      <c r="AQ36" s="21">
        <f t="shared" si="9"/>
        <v>7</v>
      </c>
      <c r="AR36" s="21">
        <v>0</v>
      </c>
    </row>
    <row r="37" spans="1:44" ht="15.95" customHeight="1" x14ac:dyDescent="0.25">
      <c r="C37" s="5" t="s">
        <v>640</v>
      </c>
      <c r="G37" s="4">
        <v>1</v>
      </c>
      <c r="H37" s="21">
        <v>1</v>
      </c>
      <c r="I37" s="20" t="s">
        <v>168</v>
      </c>
      <c r="J37" s="20"/>
      <c r="K37" s="20"/>
      <c r="L37" s="20" t="s">
        <v>118</v>
      </c>
      <c r="M37" s="20"/>
      <c r="N37" s="20"/>
      <c r="O37" s="20"/>
      <c r="P37" s="20"/>
      <c r="Q37" s="20"/>
      <c r="S37" s="30"/>
      <c r="T37" s="25">
        <v>7</v>
      </c>
      <c r="U37" s="20" t="s">
        <v>114</v>
      </c>
      <c r="V37" s="20"/>
      <c r="W37" s="20"/>
      <c r="X37" s="25"/>
      <c r="Y37" s="21">
        <v>11</v>
      </c>
      <c r="Z37" s="15" t="s">
        <v>15</v>
      </c>
      <c r="AA37" s="21"/>
      <c r="AB37" s="21">
        <v>0</v>
      </c>
      <c r="AC37" s="21">
        <v>0</v>
      </c>
      <c r="AD37" s="21">
        <f t="shared" si="8"/>
        <v>0</v>
      </c>
      <c r="AE37" s="21">
        <v>2</v>
      </c>
      <c r="AF37" s="10"/>
      <c r="AG37" s="25">
        <v>7</v>
      </c>
      <c r="AH37" s="20" t="s">
        <v>143</v>
      </c>
      <c r="AI37" s="20"/>
      <c r="AJ37" s="20"/>
      <c r="AK37" s="25"/>
      <c r="AL37" s="21">
        <v>4</v>
      </c>
      <c r="AM37" s="20" t="s">
        <v>134</v>
      </c>
      <c r="AN37" s="21"/>
      <c r="AO37" s="21">
        <v>0</v>
      </c>
      <c r="AP37" s="21">
        <v>1</v>
      </c>
      <c r="AQ37" s="21">
        <f t="shared" si="9"/>
        <v>1</v>
      </c>
      <c r="AR37" s="21">
        <v>2</v>
      </c>
    </row>
    <row r="38" spans="1:44" ht="15.95" customHeight="1" x14ac:dyDescent="0.25">
      <c r="B38" s="21" t="s">
        <v>23</v>
      </c>
      <c r="C38" s="15"/>
      <c r="D38" s="15" t="s">
        <v>48</v>
      </c>
      <c r="E38" s="15"/>
      <c r="H38" s="21"/>
      <c r="I38" s="20"/>
      <c r="J38" s="20"/>
      <c r="K38" s="20"/>
      <c r="L38" s="20"/>
      <c r="M38" s="20"/>
      <c r="N38" s="20"/>
      <c r="O38" s="20"/>
      <c r="P38" s="20"/>
      <c r="Q38" s="20"/>
      <c r="S38" s="30"/>
      <c r="T38" s="25">
        <v>6</v>
      </c>
      <c r="U38" s="20" t="s">
        <v>111</v>
      </c>
      <c r="V38" s="20"/>
      <c r="W38" s="20"/>
      <c r="X38" s="25"/>
      <c r="Y38" s="21">
        <v>14</v>
      </c>
      <c r="Z38" s="15" t="s">
        <v>15</v>
      </c>
      <c r="AA38" s="21"/>
      <c r="AB38" s="21">
        <v>0</v>
      </c>
      <c r="AC38" s="21">
        <v>0</v>
      </c>
      <c r="AD38" s="21">
        <f t="shared" si="8"/>
        <v>0</v>
      </c>
      <c r="AE38" s="21">
        <v>2</v>
      </c>
      <c r="AF38" s="10"/>
      <c r="AG38" s="25">
        <v>6.5</v>
      </c>
      <c r="AH38" s="20" t="s">
        <v>125</v>
      </c>
      <c r="AI38" s="20"/>
      <c r="AJ38" s="20"/>
      <c r="AK38" s="25"/>
      <c r="AL38" s="21">
        <v>2</v>
      </c>
      <c r="AM38" s="20" t="s">
        <v>134</v>
      </c>
      <c r="AN38" s="21"/>
      <c r="AO38" s="21">
        <v>1</v>
      </c>
      <c r="AP38" s="21">
        <v>3</v>
      </c>
      <c r="AQ38" s="21">
        <f t="shared" si="9"/>
        <v>4</v>
      </c>
      <c r="AR38" s="21">
        <v>0</v>
      </c>
    </row>
    <row r="39" spans="1:44" ht="15.95" customHeight="1" x14ac:dyDescent="0.25">
      <c r="C39" s="15"/>
      <c r="D39" s="15"/>
      <c r="E39" s="15"/>
      <c r="F39" s="15"/>
      <c r="H39" s="21"/>
      <c r="I39" s="20"/>
      <c r="J39" s="20"/>
      <c r="K39" s="20"/>
      <c r="L39" s="20"/>
      <c r="M39" s="20"/>
      <c r="N39" s="20"/>
      <c r="O39" s="20"/>
      <c r="P39" s="20"/>
      <c r="Q39" s="20"/>
      <c r="S39" s="30"/>
      <c r="T39" s="25">
        <v>6</v>
      </c>
      <c r="U39" s="20" t="s">
        <v>100</v>
      </c>
      <c r="V39" s="20"/>
      <c r="W39" s="20"/>
      <c r="X39" s="25"/>
      <c r="Y39" s="21">
        <v>3</v>
      </c>
      <c r="Z39" s="15" t="s">
        <v>15</v>
      </c>
      <c r="AA39" s="21"/>
      <c r="AB39" s="21">
        <v>0</v>
      </c>
      <c r="AC39" s="21">
        <v>0</v>
      </c>
      <c r="AD39" s="21">
        <f t="shared" si="8"/>
        <v>0</v>
      </c>
      <c r="AE39" s="21">
        <v>0</v>
      </c>
      <c r="AF39" s="10"/>
      <c r="AG39" s="25">
        <v>5.5</v>
      </c>
      <c r="AH39" s="20" t="s">
        <v>144</v>
      </c>
      <c r="AI39" s="20"/>
      <c r="AJ39" s="20"/>
      <c r="AK39" s="25"/>
      <c r="AL39" s="21">
        <v>5</v>
      </c>
      <c r="AM39" s="20" t="s">
        <v>134</v>
      </c>
      <c r="AN39" s="21"/>
      <c r="AO39" s="21">
        <v>0</v>
      </c>
      <c r="AP39" s="21">
        <v>0</v>
      </c>
      <c r="AQ39" s="21">
        <f t="shared" si="9"/>
        <v>0</v>
      </c>
      <c r="AR39" s="21">
        <v>2</v>
      </c>
    </row>
    <row r="40" spans="1:44" ht="15.95" customHeight="1" thickBot="1" x14ac:dyDescent="0.3">
      <c r="C40" s="5" t="s">
        <v>641</v>
      </c>
      <c r="G40" s="4">
        <v>1</v>
      </c>
      <c r="H40" s="21">
        <v>2</v>
      </c>
      <c r="I40" s="20" t="s">
        <v>722</v>
      </c>
      <c r="J40" s="20"/>
      <c r="K40" s="20"/>
      <c r="L40" s="20" t="s">
        <v>115</v>
      </c>
      <c r="M40" s="20"/>
      <c r="N40" s="20"/>
      <c r="O40" s="20"/>
      <c r="P40" s="20"/>
      <c r="Q40" s="20"/>
      <c r="S40" s="30"/>
      <c r="T40" s="16" t="s">
        <v>36</v>
      </c>
      <c r="U40" s="16"/>
      <c r="V40" s="16"/>
      <c r="W40" s="16"/>
      <c r="X40" s="16"/>
      <c r="Y40" s="16"/>
      <c r="Z40" s="16"/>
      <c r="AA40" s="22"/>
      <c r="AB40" s="22">
        <f>SUM(AB28:AB39)</f>
        <v>16</v>
      </c>
      <c r="AC40" s="22">
        <f>SUM(AC28:AC39)+SUMIF($AA$3:$AA$10,"SotF",$AI$3:$AI$10)</f>
        <v>18</v>
      </c>
      <c r="AD40" s="22">
        <f>SUM(AD28:AD39)+SUMIF($AA$3:$AA$10,"Canadiens",$AI$3:$AI$10)</f>
        <v>34</v>
      </c>
      <c r="AE40" s="22">
        <f>SUM(AE28:AE39)</f>
        <v>10</v>
      </c>
      <c r="AF40" s="10"/>
      <c r="AG40" s="16" t="s">
        <v>146</v>
      </c>
      <c r="AH40" s="16"/>
      <c r="AI40" s="16"/>
      <c r="AJ40" s="16"/>
      <c r="AK40" s="16"/>
      <c r="AL40" s="16"/>
      <c r="AM40" s="16"/>
      <c r="AN40" s="22"/>
      <c r="AO40" s="22">
        <f>SUM(AO28:AO39)</f>
        <v>19</v>
      </c>
      <c r="AP40" s="22">
        <f>SUM(AP28:AP39)+SUMIF($AA$3:$AA$10,"SotF",$AI$3:$AI$10)</f>
        <v>28</v>
      </c>
      <c r="AQ40" s="22">
        <f>SUM(AQ28:AQ39)+SUMIF($AA$3:$AA$10,"Canadiens",$AI$3:$AI$10)</f>
        <v>47</v>
      </c>
      <c r="AR40" s="22">
        <f>SUM(AR28:AR39)</f>
        <v>14</v>
      </c>
    </row>
    <row r="41" spans="1:44" ht="15.95" customHeight="1" x14ac:dyDescent="0.25">
      <c r="B41" s="21" t="s">
        <v>23</v>
      </c>
      <c r="C41" s="15" t="s">
        <v>721</v>
      </c>
      <c r="D41" s="15"/>
      <c r="H41" s="21"/>
      <c r="I41" s="20"/>
      <c r="J41" s="20"/>
      <c r="K41" s="20"/>
      <c r="L41" s="20"/>
      <c r="M41" s="20"/>
      <c r="N41" s="20"/>
      <c r="O41" s="20"/>
      <c r="P41" s="20"/>
      <c r="Q41" s="20"/>
      <c r="S41" s="30"/>
      <c r="T41" s="17" t="s">
        <v>156</v>
      </c>
      <c r="U41" s="17" t="s">
        <v>57</v>
      </c>
      <c r="V41" s="17"/>
      <c r="W41" s="17"/>
      <c r="X41" s="17"/>
      <c r="Y41" s="15" t="s">
        <v>69</v>
      </c>
      <c r="AA41" s="14"/>
      <c r="AB41" s="14">
        <v>5</v>
      </c>
      <c r="AC41" s="14">
        <v>2</v>
      </c>
      <c r="AD41" s="14">
        <f>+AB41+AC41</f>
        <v>7</v>
      </c>
      <c r="AE41" s="14">
        <v>2</v>
      </c>
      <c r="AF41" s="10"/>
      <c r="AG41" s="18" t="s">
        <v>159</v>
      </c>
      <c r="AH41" s="18" t="s">
        <v>56</v>
      </c>
      <c r="AI41" s="18"/>
      <c r="AJ41" s="18"/>
      <c r="AK41" s="18"/>
      <c r="AL41" s="15" t="s">
        <v>68</v>
      </c>
      <c r="AN41" s="14"/>
      <c r="AO41" s="14">
        <v>4</v>
      </c>
      <c r="AP41" s="14">
        <v>4</v>
      </c>
      <c r="AQ41" s="14">
        <f>+AO41+AP41</f>
        <v>8</v>
      </c>
      <c r="AR41" s="14">
        <v>0</v>
      </c>
    </row>
    <row r="42" spans="1:44" ht="15.95" customHeight="1" x14ac:dyDescent="0.25">
      <c r="B42" s="44" t="s">
        <v>33</v>
      </c>
      <c r="C42" s="45"/>
      <c r="D42" s="45"/>
      <c r="E42" s="45"/>
      <c r="F42" s="45"/>
      <c r="G42" s="45"/>
      <c r="H42" s="46"/>
      <c r="I42" s="45"/>
      <c r="J42" s="45"/>
      <c r="K42" s="45"/>
      <c r="L42" s="45"/>
      <c r="M42" s="47"/>
      <c r="N42" s="45"/>
      <c r="O42" s="45"/>
      <c r="P42" s="45"/>
      <c r="Q42" s="45"/>
      <c r="S42" s="30"/>
      <c r="T42" s="25">
        <v>7.5</v>
      </c>
      <c r="U42" s="20" t="s">
        <v>43</v>
      </c>
      <c r="V42" s="20"/>
      <c r="W42" s="20"/>
      <c r="X42" s="20"/>
      <c r="Y42" s="21">
        <v>1</v>
      </c>
      <c r="Z42" s="20" t="s">
        <v>57</v>
      </c>
      <c r="AA42" s="21"/>
      <c r="AB42" s="21">
        <v>0</v>
      </c>
      <c r="AC42" s="21">
        <v>0</v>
      </c>
      <c r="AD42" s="21">
        <f t="shared" ref="AD42:AD52" si="10">+AB42+AC42</f>
        <v>0</v>
      </c>
      <c r="AE42" s="21">
        <v>0</v>
      </c>
      <c r="AF42" s="10"/>
      <c r="AG42" s="25">
        <v>8</v>
      </c>
      <c r="AH42" s="20" t="s">
        <v>76</v>
      </c>
      <c r="AI42" s="20"/>
      <c r="AJ42" s="20"/>
      <c r="AK42" s="25"/>
      <c r="AL42" s="21">
        <v>34</v>
      </c>
      <c r="AM42" s="20" t="s">
        <v>56</v>
      </c>
      <c r="AN42" s="21"/>
      <c r="AO42" s="21">
        <v>0</v>
      </c>
      <c r="AP42" s="21">
        <v>0</v>
      </c>
      <c r="AQ42" s="21">
        <f t="shared" ref="AQ42:AQ52" si="11">+AO42+AP42</f>
        <v>0</v>
      </c>
      <c r="AR42" s="21">
        <v>0</v>
      </c>
    </row>
    <row r="43" spans="1:44" ht="15.95" customHeight="1" x14ac:dyDescent="0.25">
      <c r="C43" s="5" t="s">
        <v>642</v>
      </c>
      <c r="E43" s="10"/>
      <c r="F43" s="10"/>
      <c r="G43" s="4">
        <v>3</v>
      </c>
      <c r="H43" s="21">
        <v>2</v>
      </c>
      <c r="I43" s="20" t="s">
        <v>98</v>
      </c>
      <c r="J43" s="20"/>
      <c r="K43" s="20"/>
      <c r="L43" s="20" t="s">
        <v>150</v>
      </c>
      <c r="M43" s="20"/>
      <c r="N43" s="20"/>
      <c r="O43" s="20"/>
      <c r="P43" s="20"/>
      <c r="Q43" s="20"/>
      <c r="S43" s="30"/>
      <c r="T43" s="25">
        <v>10</v>
      </c>
      <c r="U43" s="20" t="s">
        <v>593</v>
      </c>
      <c r="V43" s="20"/>
      <c r="W43" s="20"/>
      <c r="X43" s="20"/>
      <c r="Y43" s="21">
        <v>10</v>
      </c>
      <c r="Z43" s="20" t="s">
        <v>57</v>
      </c>
      <c r="AA43" s="21"/>
      <c r="AB43" s="21">
        <v>0</v>
      </c>
      <c r="AC43" s="21">
        <v>0</v>
      </c>
      <c r="AD43" s="21">
        <f t="shared" si="10"/>
        <v>0</v>
      </c>
      <c r="AE43" s="21">
        <v>0</v>
      </c>
      <c r="AF43" s="10"/>
      <c r="AG43" s="25">
        <v>10</v>
      </c>
      <c r="AH43" s="20" t="s">
        <v>90</v>
      </c>
      <c r="AI43" s="20"/>
      <c r="AJ43" s="20"/>
      <c r="AK43" s="25"/>
      <c r="AL43" s="21">
        <v>10</v>
      </c>
      <c r="AM43" s="20" t="s">
        <v>56</v>
      </c>
      <c r="AO43" s="21">
        <v>4</v>
      </c>
      <c r="AP43" s="21">
        <v>6</v>
      </c>
      <c r="AQ43" s="21">
        <f t="shared" si="11"/>
        <v>10</v>
      </c>
      <c r="AR43" s="21">
        <v>0</v>
      </c>
    </row>
    <row r="44" spans="1:44" ht="15.95" customHeight="1" x14ac:dyDescent="0.25">
      <c r="B44" s="21" t="s">
        <v>23</v>
      </c>
      <c r="C44" s="15" t="s">
        <v>723</v>
      </c>
      <c r="D44" s="15"/>
      <c r="E44" s="15"/>
      <c r="F44" s="15"/>
      <c r="G44" s="15"/>
      <c r="H44" s="21">
        <v>2</v>
      </c>
      <c r="I44" s="15" t="s">
        <v>340</v>
      </c>
      <c r="J44" s="15"/>
      <c r="K44" s="15"/>
      <c r="L44" s="15" t="s">
        <v>98</v>
      </c>
      <c r="M44" s="15"/>
      <c r="N44" s="15"/>
      <c r="O44" s="15"/>
      <c r="P44" s="15"/>
      <c r="Q44" s="15"/>
      <c r="S44" s="30"/>
      <c r="T44" s="25">
        <v>9</v>
      </c>
      <c r="U44" s="20" t="s">
        <v>131</v>
      </c>
      <c r="V44" s="20"/>
      <c r="W44" s="20"/>
      <c r="X44" s="20"/>
      <c r="Y44" s="21">
        <v>3</v>
      </c>
      <c r="Z44" s="20" t="s">
        <v>57</v>
      </c>
      <c r="AA44" s="21"/>
      <c r="AB44" s="21">
        <v>4</v>
      </c>
      <c r="AC44" s="21">
        <v>2</v>
      </c>
      <c r="AD44" s="21">
        <f t="shared" si="10"/>
        <v>6</v>
      </c>
      <c r="AE44" s="21">
        <v>0</v>
      </c>
      <c r="AF44" s="10"/>
      <c r="AG44" s="25">
        <v>9</v>
      </c>
      <c r="AH44" s="20" t="s">
        <v>139</v>
      </c>
      <c r="AI44" s="20"/>
      <c r="AJ44" s="20"/>
      <c r="AK44" s="25"/>
      <c r="AL44" s="21">
        <v>23</v>
      </c>
      <c r="AM44" s="20" t="s">
        <v>56</v>
      </c>
      <c r="AO44" s="21">
        <v>3</v>
      </c>
      <c r="AP44" s="21">
        <v>3</v>
      </c>
      <c r="AQ44" s="21">
        <f t="shared" si="11"/>
        <v>6</v>
      </c>
      <c r="AR44" s="21">
        <v>0</v>
      </c>
    </row>
    <row r="45" spans="1:44" ht="15.95" customHeight="1" x14ac:dyDescent="0.25">
      <c r="A45" s="30"/>
      <c r="C45" s="15" t="s">
        <v>724</v>
      </c>
      <c r="D45" s="15"/>
      <c r="E45" s="15"/>
      <c r="F45" s="15"/>
      <c r="G45" s="15"/>
      <c r="H45" s="21">
        <v>3</v>
      </c>
      <c r="I45" s="15" t="s">
        <v>150</v>
      </c>
      <c r="J45" s="15"/>
      <c r="K45" s="15"/>
      <c r="L45" s="15" t="s">
        <v>725</v>
      </c>
      <c r="M45" s="15"/>
      <c r="N45" s="15"/>
      <c r="O45" s="15"/>
      <c r="P45" s="15"/>
      <c r="Q45" s="15"/>
      <c r="S45" s="30"/>
      <c r="T45" s="25">
        <v>9</v>
      </c>
      <c r="U45" s="20" t="s">
        <v>86</v>
      </c>
      <c r="V45" s="20"/>
      <c r="W45" s="20"/>
      <c r="X45" s="20"/>
      <c r="Y45" s="21">
        <v>11</v>
      </c>
      <c r="Z45" s="20" t="s">
        <v>57</v>
      </c>
      <c r="AA45" s="21"/>
      <c r="AB45" s="21">
        <v>2</v>
      </c>
      <c r="AC45" s="21">
        <v>4</v>
      </c>
      <c r="AD45" s="21">
        <f t="shared" si="10"/>
        <v>6</v>
      </c>
      <c r="AE45" s="21">
        <v>2</v>
      </c>
      <c r="AF45" s="10"/>
      <c r="AG45" s="25">
        <v>8.5</v>
      </c>
      <c r="AH45" s="20" t="s">
        <v>92</v>
      </c>
      <c r="AI45" s="20"/>
      <c r="AJ45" s="20"/>
      <c r="AK45" s="25"/>
      <c r="AL45" s="21">
        <v>9</v>
      </c>
      <c r="AM45" s="20" t="s">
        <v>56</v>
      </c>
      <c r="AO45" s="21">
        <v>3</v>
      </c>
      <c r="AP45" s="21">
        <v>4</v>
      </c>
      <c r="AQ45" s="21">
        <f t="shared" si="11"/>
        <v>7</v>
      </c>
      <c r="AR45" s="21">
        <v>0</v>
      </c>
    </row>
    <row r="46" spans="1:44" ht="15.95" customHeight="1" x14ac:dyDescent="0.25">
      <c r="A46" s="30"/>
      <c r="C46" s="15"/>
      <c r="D46" s="15"/>
      <c r="E46" s="15"/>
      <c r="F46" s="15"/>
      <c r="G46" s="15"/>
      <c r="H46" s="21"/>
      <c r="I46" s="15"/>
      <c r="J46" s="15"/>
      <c r="K46" s="15"/>
      <c r="L46" s="15"/>
      <c r="M46" s="15"/>
      <c r="N46" s="15"/>
      <c r="O46" s="15"/>
      <c r="P46" s="15"/>
      <c r="Q46" s="15"/>
      <c r="S46" s="30"/>
      <c r="T46" s="25">
        <v>8.5</v>
      </c>
      <c r="U46" s="20" t="s">
        <v>116</v>
      </c>
      <c r="V46" s="20"/>
      <c r="W46" s="20"/>
      <c r="X46" s="20"/>
      <c r="Y46" s="21">
        <v>9</v>
      </c>
      <c r="Z46" s="20" t="s">
        <v>57</v>
      </c>
      <c r="AA46" s="21"/>
      <c r="AB46" s="21">
        <v>0</v>
      </c>
      <c r="AC46" s="21">
        <v>2</v>
      </c>
      <c r="AD46" s="21">
        <f t="shared" si="10"/>
        <v>2</v>
      </c>
      <c r="AE46" s="21">
        <v>0</v>
      </c>
      <c r="AF46" s="10"/>
      <c r="AG46" s="25">
        <v>8.5</v>
      </c>
      <c r="AH46" s="20" t="s">
        <v>141</v>
      </c>
      <c r="AI46" s="20"/>
      <c r="AJ46" s="20"/>
      <c r="AK46" s="25"/>
      <c r="AL46" s="21">
        <v>14</v>
      </c>
      <c r="AM46" s="20" t="s">
        <v>56</v>
      </c>
      <c r="AO46" s="21">
        <v>2</v>
      </c>
      <c r="AP46" s="21">
        <v>2</v>
      </c>
      <c r="AQ46" s="21">
        <f t="shared" si="11"/>
        <v>4</v>
      </c>
      <c r="AR46" s="21">
        <v>6</v>
      </c>
    </row>
    <row r="47" spans="1:44" ht="15.95" customHeight="1" x14ac:dyDescent="0.25">
      <c r="C47" s="5" t="s">
        <v>639</v>
      </c>
      <c r="G47" s="4">
        <v>6</v>
      </c>
      <c r="H47" s="21">
        <v>1</v>
      </c>
      <c r="I47" s="20" t="s">
        <v>92</v>
      </c>
      <c r="J47" s="20"/>
      <c r="K47" s="20"/>
      <c r="L47" s="20" t="s">
        <v>365</v>
      </c>
      <c r="M47" s="20"/>
      <c r="N47" s="20"/>
      <c r="O47" s="20"/>
      <c r="P47" s="20"/>
      <c r="Q47" s="20"/>
      <c r="S47" s="30"/>
      <c r="T47" s="25">
        <v>8</v>
      </c>
      <c r="U47" s="20" t="s">
        <v>150</v>
      </c>
      <c r="V47" s="20"/>
      <c r="W47" s="20"/>
      <c r="X47" s="20"/>
      <c r="Y47" s="21">
        <v>2</v>
      </c>
      <c r="Z47" s="20" t="s">
        <v>57</v>
      </c>
      <c r="AA47" s="21"/>
      <c r="AB47" s="21">
        <v>1</v>
      </c>
      <c r="AC47" s="21">
        <v>1</v>
      </c>
      <c r="AD47" s="21">
        <f t="shared" si="10"/>
        <v>2</v>
      </c>
      <c r="AE47" s="21">
        <v>2</v>
      </c>
      <c r="AF47" s="10"/>
      <c r="AG47" s="25">
        <v>8</v>
      </c>
      <c r="AH47" s="20" t="s">
        <v>140</v>
      </c>
      <c r="AI47" s="20"/>
      <c r="AJ47" s="20"/>
      <c r="AK47" s="25"/>
      <c r="AL47" s="21">
        <v>2</v>
      </c>
      <c r="AM47" s="20" t="s">
        <v>56</v>
      </c>
      <c r="AO47" s="21">
        <v>1</v>
      </c>
      <c r="AP47" s="21">
        <v>2</v>
      </c>
      <c r="AQ47" s="21">
        <f t="shared" si="11"/>
        <v>3</v>
      </c>
      <c r="AR47" s="21">
        <v>0</v>
      </c>
    </row>
    <row r="48" spans="1:44" ht="15.95" customHeight="1" x14ac:dyDescent="0.25">
      <c r="B48" s="21" t="s">
        <v>23</v>
      </c>
      <c r="D48" s="15" t="s">
        <v>48</v>
      </c>
      <c r="E48" s="15"/>
      <c r="F48" s="15"/>
      <c r="G48" s="4"/>
      <c r="H48" s="21">
        <v>1</v>
      </c>
      <c r="I48" s="20" t="s">
        <v>92</v>
      </c>
      <c r="J48" s="20"/>
      <c r="K48" s="20"/>
      <c r="L48" s="20" t="s">
        <v>90</v>
      </c>
      <c r="M48" s="20"/>
      <c r="N48" s="20"/>
      <c r="O48" s="20"/>
      <c r="P48" s="20"/>
      <c r="Q48" s="20"/>
      <c r="S48" s="30"/>
      <c r="T48" s="25">
        <v>7.5</v>
      </c>
      <c r="U48" s="20" t="s">
        <v>98</v>
      </c>
      <c r="V48" s="20"/>
      <c r="W48" s="20"/>
      <c r="X48" s="20"/>
      <c r="Y48" s="21">
        <v>12</v>
      </c>
      <c r="Z48" s="20" t="s">
        <v>57</v>
      </c>
      <c r="AA48" s="21"/>
      <c r="AB48" s="21">
        <v>1</v>
      </c>
      <c r="AC48" s="21">
        <v>3</v>
      </c>
      <c r="AD48" s="21">
        <f t="shared" si="10"/>
        <v>4</v>
      </c>
      <c r="AE48" s="21">
        <v>0</v>
      </c>
      <c r="AF48" s="10"/>
      <c r="AG48" s="25">
        <v>8</v>
      </c>
      <c r="AH48" s="20" t="s">
        <v>148</v>
      </c>
      <c r="AI48" s="20"/>
      <c r="AJ48" s="20"/>
      <c r="AK48" s="25"/>
      <c r="AL48" s="21">
        <v>11</v>
      </c>
      <c r="AM48" s="20" t="s">
        <v>56</v>
      </c>
      <c r="AO48" s="21">
        <v>1</v>
      </c>
      <c r="AP48" s="21">
        <v>0</v>
      </c>
      <c r="AQ48" s="21">
        <f t="shared" si="11"/>
        <v>1</v>
      </c>
      <c r="AR48" s="21">
        <v>0</v>
      </c>
    </row>
    <row r="49" spans="1:44" ht="15.95" customHeight="1" x14ac:dyDescent="0.25">
      <c r="A49" s="30"/>
      <c r="H49" s="21">
        <v>1</v>
      </c>
      <c r="I49" s="20" t="s">
        <v>90</v>
      </c>
      <c r="J49" s="20"/>
      <c r="K49" s="20"/>
      <c r="L49" s="20" t="s">
        <v>92</v>
      </c>
      <c r="M49" s="20"/>
      <c r="N49" s="20"/>
      <c r="O49" s="20"/>
      <c r="P49" s="20"/>
      <c r="Q49" s="20"/>
      <c r="S49" s="30"/>
      <c r="T49" s="25">
        <v>7.5</v>
      </c>
      <c r="U49" s="20" t="s">
        <v>91</v>
      </c>
      <c r="V49" s="20"/>
      <c r="W49" s="20"/>
      <c r="X49" s="20"/>
      <c r="Y49" s="21">
        <v>7</v>
      </c>
      <c r="Z49" s="20" t="s">
        <v>57</v>
      </c>
      <c r="AA49" s="21"/>
      <c r="AB49" s="21">
        <v>0</v>
      </c>
      <c r="AC49" s="21">
        <v>1</v>
      </c>
      <c r="AD49" s="21">
        <f t="shared" si="10"/>
        <v>1</v>
      </c>
      <c r="AE49" s="21">
        <v>0</v>
      </c>
      <c r="AF49" s="10"/>
      <c r="AG49" s="25">
        <v>7.5</v>
      </c>
      <c r="AH49" s="20" t="s">
        <v>128</v>
      </c>
      <c r="AI49" s="20"/>
      <c r="AJ49" s="20"/>
      <c r="AK49" s="25"/>
      <c r="AL49" s="21">
        <v>7</v>
      </c>
      <c r="AM49" s="20" t="s">
        <v>56</v>
      </c>
      <c r="AO49" s="21">
        <v>1</v>
      </c>
      <c r="AP49" s="21">
        <v>3</v>
      </c>
      <c r="AQ49" s="21">
        <f t="shared" si="11"/>
        <v>4</v>
      </c>
      <c r="AR49" s="21">
        <v>0</v>
      </c>
    </row>
    <row r="50" spans="1:44" ht="15.95" customHeight="1" x14ac:dyDescent="0.25">
      <c r="A50" s="30"/>
      <c r="H50" s="21">
        <v>2</v>
      </c>
      <c r="I50" s="20" t="s">
        <v>99</v>
      </c>
      <c r="L50" s="20" t="s">
        <v>292</v>
      </c>
      <c r="S50" s="30"/>
      <c r="T50" s="25">
        <v>7</v>
      </c>
      <c r="U50" s="20" t="s">
        <v>52</v>
      </c>
      <c r="V50" s="20"/>
      <c r="W50" s="20"/>
      <c r="X50" s="20"/>
      <c r="Y50" s="21">
        <v>27</v>
      </c>
      <c r="Z50" s="20" t="s">
        <v>57</v>
      </c>
      <c r="AA50" s="21"/>
      <c r="AB50" s="21">
        <v>0</v>
      </c>
      <c r="AC50" s="21">
        <v>0</v>
      </c>
      <c r="AD50" s="21">
        <f t="shared" si="10"/>
        <v>0</v>
      </c>
      <c r="AE50" s="21">
        <v>2</v>
      </c>
      <c r="AF50" s="10"/>
      <c r="AG50" s="25">
        <v>6.5</v>
      </c>
      <c r="AH50" s="20" t="s">
        <v>99</v>
      </c>
      <c r="AI50" s="20"/>
      <c r="AJ50" s="20"/>
      <c r="AK50" s="25"/>
      <c r="AL50" s="21">
        <v>24</v>
      </c>
      <c r="AM50" s="20" t="s">
        <v>56</v>
      </c>
      <c r="AO50" s="21">
        <v>1</v>
      </c>
      <c r="AP50" s="21">
        <v>1</v>
      </c>
      <c r="AQ50" s="21">
        <f t="shared" si="11"/>
        <v>2</v>
      </c>
      <c r="AR50" s="21">
        <v>0</v>
      </c>
    </row>
    <row r="51" spans="1:44" ht="15.95" customHeight="1" x14ac:dyDescent="0.25">
      <c r="A51" s="30"/>
      <c r="H51" s="21">
        <v>3</v>
      </c>
      <c r="I51" s="20" t="s">
        <v>90</v>
      </c>
      <c r="L51" s="20" t="s">
        <v>141</v>
      </c>
      <c r="S51" s="30"/>
      <c r="T51" s="25">
        <v>6.5</v>
      </c>
      <c r="U51" s="20" t="s">
        <v>166</v>
      </c>
      <c r="V51" s="20"/>
      <c r="W51" s="20"/>
      <c r="X51" s="20"/>
      <c r="Y51" s="21">
        <v>6</v>
      </c>
      <c r="Z51" s="20" t="s">
        <v>57</v>
      </c>
      <c r="AA51" s="21"/>
      <c r="AB51" s="21">
        <v>1</v>
      </c>
      <c r="AC51" s="21">
        <v>1</v>
      </c>
      <c r="AD51" s="21">
        <f t="shared" si="10"/>
        <v>2</v>
      </c>
      <c r="AE51" s="21">
        <v>0</v>
      </c>
      <c r="AF51" s="10"/>
      <c r="AG51" s="25">
        <v>6.5</v>
      </c>
      <c r="AH51" s="20" t="s">
        <v>96</v>
      </c>
      <c r="AI51" s="20"/>
      <c r="AJ51" s="20"/>
      <c r="AK51" s="25"/>
      <c r="AL51" s="21">
        <v>20</v>
      </c>
      <c r="AM51" s="20" t="s">
        <v>56</v>
      </c>
      <c r="AO51" s="21">
        <v>0</v>
      </c>
      <c r="AP51" s="21">
        <v>1</v>
      </c>
      <c r="AQ51" s="21">
        <f t="shared" si="11"/>
        <v>1</v>
      </c>
      <c r="AR51" s="21">
        <v>0</v>
      </c>
    </row>
    <row r="52" spans="1:44" ht="15.95" customHeight="1" x14ac:dyDescent="0.25">
      <c r="A52" s="30"/>
      <c r="H52" s="21">
        <v>3</v>
      </c>
      <c r="I52" s="20" t="s">
        <v>139</v>
      </c>
      <c r="L52" s="20"/>
      <c r="M52" s="20" t="s">
        <v>51</v>
      </c>
      <c r="N52" s="20"/>
      <c r="O52" s="20"/>
      <c r="P52" s="20"/>
      <c r="Q52" s="20"/>
      <c r="S52" s="30"/>
      <c r="T52" s="25">
        <v>6.5</v>
      </c>
      <c r="U52" s="20" t="s">
        <v>167</v>
      </c>
      <c r="V52" s="20"/>
      <c r="W52" s="20"/>
      <c r="X52" s="20"/>
      <c r="Y52" s="21">
        <v>4</v>
      </c>
      <c r="Z52" s="20" t="s">
        <v>57</v>
      </c>
      <c r="AA52" s="21"/>
      <c r="AB52" s="21">
        <v>0</v>
      </c>
      <c r="AC52" s="21">
        <v>2</v>
      </c>
      <c r="AD52" s="21">
        <f t="shared" si="10"/>
        <v>2</v>
      </c>
      <c r="AE52" s="21">
        <v>0</v>
      </c>
      <c r="AF52" s="10"/>
      <c r="AG52" s="25">
        <v>6</v>
      </c>
      <c r="AH52" s="20" t="s">
        <v>248</v>
      </c>
      <c r="AI52" s="20"/>
      <c r="AJ52" s="20"/>
      <c r="AK52" s="25"/>
      <c r="AL52" s="21">
        <v>4</v>
      </c>
      <c r="AM52" s="20" t="s">
        <v>56</v>
      </c>
      <c r="AO52" s="21">
        <v>0</v>
      </c>
      <c r="AP52" s="21">
        <v>1</v>
      </c>
      <c r="AQ52" s="21">
        <f t="shared" si="11"/>
        <v>1</v>
      </c>
      <c r="AR52" s="21">
        <v>0</v>
      </c>
    </row>
    <row r="53" spans="1:44" ht="15.95" customHeight="1" thickBot="1" x14ac:dyDescent="0.3">
      <c r="A53" s="30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S53" s="30"/>
      <c r="T53" s="16" t="s">
        <v>66</v>
      </c>
      <c r="U53" s="16"/>
      <c r="V53" s="16"/>
      <c r="W53" s="16"/>
      <c r="X53" s="16"/>
      <c r="Y53" s="16"/>
      <c r="Z53" s="16"/>
      <c r="AA53" s="22"/>
      <c r="AB53" s="22">
        <f>SUM(AB41:AB52)</f>
        <v>14</v>
      </c>
      <c r="AC53" s="22">
        <f>SUM(AC41:AC52)+SUMIF($AA$3:$AA$10,"Dive Shop",$AI$3:$AI$10)</f>
        <v>18</v>
      </c>
      <c r="AD53" s="22">
        <f>SUM(AD41:AD52)+SUMIF($AA$3:$AA$10,"Canadiens",$AI$3:$AI$10)</f>
        <v>32</v>
      </c>
      <c r="AE53" s="22">
        <f>SUM(AE41:AE52)</f>
        <v>8</v>
      </c>
      <c r="AF53" s="10"/>
      <c r="AG53" s="16" t="s">
        <v>67</v>
      </c>
      <c r="AH53" s="16"/>
      <c r="AI53" s="16"/>
      <c r="AJ53" s="16"/>
      <c r="AK53" s="16"/>
      <c r="AL53" s="16"/>
      <c r="AM53" s="16"/>
      <c r="AN53" s="22"/>
      <c r="AO53" s="22">
        <f>SUM(AO41:AO52)</f>
        <v>20</v>
      </c>
      <c r="AP53" s="22">
        <f>SUM(AP41:AP52)+SUMIF($AA$3:$AA$10,"Dive Shop",$AI$3:$AI$10)</f>
        <v>27</v>
      </c>
      <c r="AQ53" s="22">
        <f>SUM(AQ41:AQ52)+SUMIF($AA$3:$AA$10,"Canadiens",$AI$3:$AI$10)</f>
        <v>47</v>
      </c>
      <c r="AR53" s="22">
        <f>SUM(AR41:AR52)</f>
        <v>6</v>
      </c>
    </row>
    <row r="54" spans="1:44" ht="15.95" customHeight="1" x14ac:dyDescent="0.25">
      <c r="A54" s="30"/>
      <c r="B54" s="20" t="s">
        <v>130</v>
      </c>
      <c r="C54" s="10"/>
      <c r="D54" s="10"/>
      <c r="E54" s="20" t="s">
        <v>50</v>
      </c>
      <c r="F54" s="20"/>
      <c r="G54" s="4">
        <f>SUM(G15:G53)</f>
        <v>27</v>
      </c>
      <c r="H54" s="4"/>
      <c r="I54" s="19"/>
      <c r="J54" s="20" t="s">
        <v>35</v>
      </c>
      <c r="K54" s="19"/>
      <c r="L54" s="4">
        <f>COUNTA(C15:C53)-8</f>
        <v>8</v>
      </c>
      <c r="N54" s="20" t="s">
        <v>41</v>
      </c>
      <c r="O54" s="4">
        <f>+L54*2</f>
        <v>16</v>
      </c>
      <c r="P54" s="4"/>
      <c r="Q54" s="10"/>
      <c r="S54" s="30"/>
      <c r="T54" s="18" t="s">
        <v>157</v>
      </c>
      <c r="U54" s="18" t="s">
        <v>61</v>
      </c>
      <c r="V54" s="18"/>
      <c r="W54" s="18"/>
      <c r="X54" s="18"/>
      <c r="Y54" s="15" t="s">
        <v>71</v>
      </c>
      <c r="AA54" s="14"/>
      <c r="AB54" s="14">
        <v>3</v>
      </c>
      <c r="AC54" s="14">
        <v>7</v>
      </c>
      <c r="AD54" s="14">
        <f>+AB54+AC54</f>
        <v>10</v>
      </c>
      <c r="AE54" s="14">
        <v>2</v>
      </c>
      <c r="AF54" s="10"/>
      <c r="AG54" s="11" t="s">
        <v>161</v>
      </c>
      <c r="AH54" s="11" t="s">
        <v>59</v>
      </c>
      <c r="AI54" s="11"/>
      <c r="AJ54" s="11"/>
      <c r="AK54" s="12"/>
      <c r="AL54" s="13" t="s">
        <v>73</v>
      </c>
      <c r="AN54" s="14"/>
      <c r="AO54" s="14">
        <v>1</v>
      </c>
      <c r="AP54" s="14">
        <v>3</v>
      </c>
      <c r="AQ54" s="14">
        <f>+AO54+AP54</f>
        <v>4</v>
      </c>
      <c r="AR54" s="14">
        <v>2</v>
      </c>
    </row>
    <row r="55" spans="1:44" ht="15.95" customHeight="1" x14ac:dyDescent="0.25">
      <c r="E55" s="20" t="s">
        <v>49</v>
      </c>
      <c r="F55" s="20"/>
      <c r="G55" s="4">
        <f>COUNTA(L15:L53)+COUNTIF(L15:L53,"*&amp;*")</f>
        <v>31</v>
      </c>
      <c r="S55" s="30"/>
      <c r="T55" s="25">
        <v>7.5</v>
      </c>
      <c r="U55" s="20" t="s">
        <v>74</v>
      </c>
      <c r="V55" s="20"/>
      <c r="W55" s="20"/>
      <c r="X55" s="25"/>
      <c r="Y55" s="21">
        <v>31</v>
      </c>
      <c r="Z55" s="20" t="s">
        <v>61</v>
      </c>
      <c r="AA55" s="21"/>
      <c r="AB55" s="21">
        <v>0</v>
      </c>
      <c r="AC55" s="21">
        <v>0</v>
      </c>
      <c r="AD55" s="21">
        <f t="shared" ref="AD55:AD65" si="12">+AB55+AC55</f>
        <v>0</v>
      </c>
      <c r="AE55" s="21">
        <v>0</v>
      </c>
      <c r="AF55" s="10"/>
      <c r="AG55" s="25">
        <v>8</v>
      </c>
      <c r="AH55" s="20" t="s">
        <v>77</v>
      </c>
      <c r="AI55" s="20"/>
      <c r="AJ55" s="20"/>
      <c r="AK55" s="20"/>
      <c r="AL55" s="21"/>
      <c r="AM55" s="20" t="s">
        <v>59</v>
      </c>
      <c r="AN55" s="21"/>
      <c r="AO55" s="21">
        <v>0</v>
      </c>
      <c r="AP55" s="21">
        <v>0</v>
      </c>
      <c r="AQ55" s="21">
        <f t="shared" ref="AQ55:AQ65" si="13">+AO55+AP55</f>
        <v>0</v>
      </c>
      <c r="AR55" s="21">
        <v>0</v>
      </c>
    </row>
    <row r="56" spans="1:44" ht="15.95" customHeight="1" x14ac:dyDescent="0.25">
      <c r="S56" s="30"/>
      <c r="T56" s="25">
        <v>11</v>
      </c>
      <c r="U56" s="20" t="s">
        <v>80</v>
      </c>
      <c r="V56" s="20"/>
      <c r="W56" s="20"/>
      <c r="X56" s="25"/>
      <c r="Y56" s="21">
        <v>11</v>
      </c>
      <c r="Z56" s="20" t="s">
        <v>61</v>
      </c>
      <c r="AA56" s="21"/>
      <c r="AB56" s="21">
        <v>2</v>
      </c>
      <c r="AC56" s="21">
        <v>3</v>
      </c>
      <c r="AD56" s="21">
        <f t="shared" si="12"/>
        <v>5</v>
      </c>
      <c r="AE56" s="21">
        <v>0</v>
      </c>
      <c r="AF56" s="10"/>
      <c r="AG56" s="25">
        <v>10</v>
      </c>
      <c r="AH56" s="20" t="s">
        <v>162</v>
      </c>
      <c r="AI56" s="20"/>
      <c r="AJ56" s="20"/>
      <c r="AK56" s="20"/>
      <c r="AL56" s="21">
        <v>20</v>
      </c>
      <c r="AM56" s="20" t="s">
        <v>59</v>
      </c>
      <c r="AO56" s="21">
        <v>2</v>
      </c>
      <c r="AP56" s="21">
        <v>5</v>
      </c>
      <c r="AQ56" s="21">
        <f t="shared" si="13"/>
        <v>7</v>
      </c>
      <c r="AR56" s="21">
        <v>0</v>
      </c>
    </row>
    <row r="57" spans="1:44" ht="15.95" customHeight="1" x14ac:dyDescent="0.25">
      <c r="S57" s="30"/>
      <c r="T57" s="25">
        <v>8.5</v>
      </c>
      <c r="U57" s="20" t="s">
        <v>97</v>
      </c>
      <c r="V57" s="20"/>
      <c r="W57" s="20"/>
      <c r="X57" s="25"/>
      <c r="Y57" s="21">
        <v>8</v>
      </c>
      <c r="Z57" s="20" t="s">
        <v>61</v>
      </c>
      <c r="AA57" s="21"/>
      <c r="AB57" s="21">
        <v>1</v>
      </c>
      <c r="AC57" s="21">
        <v>1</v>
      </c>
      <c r="AD57" s="21">
        <f t="shared" si="12"/>
        <v>2</v>
      </c>
      <c r="AE57" s="21">
        <v>2</v>
      </c>
      <c r="AF57" s="10"/>
      <c r="AG57" s="25">
        <v>9</v>
      </c>
      <c r="AH57" s="20" t="s">
        <v>163</v>
      </c>
      <c r="AI57" s="20"/>
      <c r="AJ57" s="20"/>
      <c r="AK57" s="20"/>
      <c r="AL57" s="21">
        <v>17</v>
      </c>
      <c r="AM57" s="20" t="s">
        <v>59</v>
      </c>
      <c r="AO57" s="21">
        <v>2</v>
      </c>
      <c r="AP57" s="21">
        <v>1</v>
      </c>
      <c r="AQ57" s="21">
        <f t="shared" si="13"/>
        <v>3</v>
      </c>
      <c r="AR57" s="21">
        <v>0</v>
      </c>
    </row>
    <row r="58" spans="1:44" ht="15.95" customHeight="1" x14ac:dyDescent="0.25">
      <c r="S58" s="30"/>
      <c r="T58" s="25">
        <v>8.5</v>
      </c>
      <c r="U58" s="20" t="s">
        <v>89</v>
      </c>
      <c r="V58" s="20"/>
      <c r="W58" s="20"/>
      <c r="X58" s="25"/>
      <c r="Y58" s="21">
        <v>6</v>
      </c>
      <c r="Z58" s="20" t="s">
        <v>61</v>
      </c>
      <c r="AA58" s="21"/>
      <c r="AB58" s="21">
        <v>0</v>
      </c>
      <c r="AC58" s="21">
        <v>2</v>
      </c>
      <c r="AD58" s="21">
        <f t="shared" si="12"/>
        <v>2</v>
      </c>
      <c r="AE58" s="21">
        <v>0</v>
      </c>
      <c r="AF58" s="10"/>
      <c r="AG58" s="25">
        <v>9</v>
      </c>
      <c r="AH58" s="20" t="s">
        <v>135</v>
      </c>
      <c r="AI58" s="20"/>
      <c r="AJ58" s="20"/>
      <c r="AK58" s="20"/>
      <c r="AL58" s="35">
        <v>14</v>
      </c>
      <c r="AM58" s="20" t="s">
        <v>59</v>
      </c>
      <c r="AO58" s="21">
        <v>0</v>
      </c>
      <c r="AP58" s="21">
        <v>1</v>
      </c>
      <c r="AQ58" s="21">
        <f t="shared" si="13"/>
        <v>1</v>
      </c>
      <c r="AR58" s="21">
        <v>0</v>
      </c>
    </row>
    <row r="59" spans="1:44" ht="15.95" customHeight="1" x14ac:dyDescent="0.25">
      <c r="S59" s="30"/>
      <c r="T59" s="25">
        <v>8.5</v>
      </c>
      <c r="U59" s="20" t="s">
        <v>82</v>
      </c>
      <c r="V59" s="20"/>
      <c r="W59" s="20"/>
      <c r="X59" s="25"/>
      <c r="Y59" s="21">
        <v>14</v>
      </c>
      <c r="Z59" s="20" t="s">
        <v>61</v>
      </c>
      <c r="AA59" s="21"/>
      <c r="AB59" s="21">
        <v>0</v>
      </c>
      <c r="AC59" s="21">
        <v>1</v>
      </c>
      <c r="AD59" s="21">
        <f t="shared" si="12"/>
        <v>1</v>
      </c>
      <c r="AE59" s="21">
        <v>0</v>
      </c>
      <c r="AF59" s="10"/>
      <c r="AG59" s="25">
        <v>8.5</v>
      </c>
      <c r="AH59" s="20" t="s">
        <v>136</v>
      </c>
      <c r="AI59" s="20"/>
      <c r="AJ59" s="20"/>
      <c r="AK59" s="20"/>
      <c r="AL59" s="35">
        <v>5</v>
      </c>
      <c r="AM59" s="20" t="s">
        <v>59</v>
      </c>
      <c r="AO59" s="21">
        <v>0</v>
      </c>
      <c r="AP59" s="21">
        <v>0</v>
      </c>
      <c r="AQ59" s="21">
        <f t="shared" si="13"/>
        <v>0</v>
      </c>
      <c r="AR59" s="21">
        <v>0</v>
      </c>
    </row>
    <row r="60" spans="1:44" ht="15.95" customHeight="1" x14ac:dyDescent="0.25">
      <c r="T60" s="25">
        <v>8</v>
      </c>
      <c r="U60" s="20" t="s">
        <v>81</v>
      </c>
      <c r="V60" s="20"/>
      <c r="W60" s="20"/>
      <c r="X60" s="25"/>
      <c r="Y60" s="21">
        <v>7</v>
      </c>
      <c r="Z60" s="20" t="s">
        <v>61</v>
      </c>
      <c r="AA60" s="21"/>
      <c r="AB60" s="21">
        <v>4</v>
      </c>
      <c r="AC60" s="21">
        <v>4</v>
      </c>
      <c r="AD60" s="21">
        <f t="shared" si="12"/>
        <v>8</v>
      </c>
      <c r="AE60" s="21">
        <v>0</v>
      </c>
      <c r="AF60" s="10"/>
      <c r="AG60" s="25">
        <v>8.5</v>
      </c>
      <c r="AH60" s="20" t="s">
        <v>14</v>
      </c>
      <c r="AI60" s="20"/>
      <c r="AJ60" s="20"/>
      <c r="AK60" s="20"/>
      <c r="AL60" s="35" t="s">
        <v>149</v>
      </c>
      <c r="AM60" s="20" t="s">
        <v>59</v>
      </c>
      <c r="AO60" s="21">
        <v>2</v>
      </c>
      <c r="AP60" s="21">
        <v>2</v>
      </c>
      <c r="AQ60" s="21">
        <f t="shared" si="13"/>
        <v>4</v>
      </c>
      <c r="AR60" s="21">
        <v>0</v>
      </c>
    </row>
    <row r="61" spans="1:44" ht="15.95" customHeight="1" x14ac:dyDescent="0.25">
      <c r="A61" s="30"/>
      <c r="T61" s="25">
        <v>7.5</v>
      </c>
      <c r="U61" s="20" t="s">
        <v>117</v>
      </c>
      <c r="V61" s="20"/>
      <c r="W61" s="20"/>
      <c r="X61" s="25"/>
      <c r="Y61" s="21">
        <v>30</v>
      </c>
      <c r="Z61" s="20" t="s">
        <v>61</v>
      </c>
      <c r="AA61" s="21"/>
      <c r="AB61" s="21">
        <v>2</v>
      </c>
      <c r="AC61" s="21">
        <v>1</v>
      </c>
      <c r="AD61" s="21">
        <f t="shared" si="12"/>
        <v>3</v>
      </c>
      <c r="AE61" s="21">
        <v>0</v>
      </c>
      <c r="AF61" s="10"/>
      <c r="AG61" s="25">
        <v>8</v>
      </c>
      <c r="AH61" s="20" t="s">
        <v>113</v>
      </c>
      <c r="AI61" s="20"/>
      <c r="AJ61" s="20"/>
      <c r="AK61" s="20"/>
      <c r="AL61" s="21">
        <v>13</v>
      </c>
      <c r="AM61" s="20" t="s">
        <v>59</v>
      </c>
      <c r="AO61" s="21">
        <v>1</v>
      </c>
      <c r="AP61" s="21">
        <v>3</v>
      </c>
      <c r="AQ61" s="21">
        <f t="shared" si="13"/>
        <v>4</v>
      </c>
      <c r="AR61" s="21">
        <v>2</v>
      </c>
    </row>
    <row r="62" spans="1:44" ht="15.95" customHeight="1" x14ac:dyDescent="0.25">
      <c r="A62" s="30"/>
      <c r="S62" s="21"/>
      <c r="T62" s="25">
        <v>7</v>
      </c>
      <c r="U62" s="20" t="s">
        <v>24</v>
      </c>
      <c r="V62" s="20"/>
      <c r="W62" s="20"/>
      <c r="X62" s="25"/>
      <c r="Y62" s="21">
        <v>10</v>
      </c>
      <c r="Z62" s="20" t="s">
        <v>61</v>
      </c>
      <c r="AA62" s="21"/>
      <c r="AB62" s="21">
        <v>0</v>
      </c>
      <c r="AC62" s="21">
        <v>1</v>
      </c>
      <c r="AD62" s="21">
        <f t="shared" si="12"/>
        <v>1</v>
      </c>
      <c r="AE62" s="21">
        <v>2</v>
      </c>
      <c r="AF62" s="10"/>
      <c r="AG62" s="25">
        <v>7</v>
      </c>
      <c r="AH62" s="20" t="s">
        <v>618</v>
      </c>
      <c r="AI62" s="20"/>
      <c r="AJ62" s="20"/>
      <c r="AK62" s="20"/>
      <c r="AL62" s="21">
        <v>7</v>
      </c>
      <c r="AM62" s="20" t="s">
        <v>59</v>
      </c>
      <c r="AO62" s="21">
        <v>3</v>
      </c>
      <c r="AP62" s="21">
        <v>0</v>
      </c>
      <c r="AQ62" s="21">
        <f t="shared" si="13"/>
        <v>3</v>
      </c>
      <c r="AR62" s="21">
        <v>2</v>
      </c>
    </row>
    <row r="63" spans="1:44" ht="15.95" customHeight="1" x14ac:dyDescent="0.25">
      <c r="A63" s="21"/>
      <c r="S63" s="30"/>
      <c r="T63" s="25">
        <v>7</v>
      </c>
      <c r="U63" s="20" t="s">
        <v>105</v>
      </c>
      <c r="V63" s="20"/>
      <c r="W63" s="20"/>
      <c r="X63" s="25"/>
      <c r="Y63" s="21">
        <v>12</v>
      </c>
      <c r="Z63" s="20" t="s">
        <v>61</v>
      </c>
      <c r="AA63" s="21"/>
      <c r="AB63" s="21">
        <v>2</v>
      </c>
      <c r="AC63" s="21">
        <v>2</v>
      </c>
      <c r="AD63" s="21">
        <f t="shared" si="12"/>
        <v>4</v>
      </c>
      <c r="AE63" s="21">
        <v>0</v>
      </c>
      <c r="AF63" s="10"/>
      <c r="AG63" s="25">
        <v>7</v>
      </c>
      <c r="AH63" s="20" t="s">
        <v>115</v>
      </c>
      <c r="AI63" s="20"/>
      <c r="AJ63" s="20"/>
      <c r="AK63" s="20"/>
      <c r="AL63" s="21">
        <v>9</v>
      </c>
      <c r="AM63" s="20" t="s">
        <v>59</v>
      </c>
      <c r="AO63" s="21">
        <v>1</v>
      </c>
      <c r="AP63" s="21">
        <v>4</v>
      </c>
      <c r="AQ63" s="21">
        <f t="shared" si="13"/>
        <v>5</v>
      </c>
      <c r="AR63" s="21">
        <v>0</v>
      </c>
    </row>
    <row r="64" spans="1:44" ht="15.95" customHeight="1" x14ac:dyDescent="0.25">
      <c r="A64" s="30"/>
      <c r="S64" s="21"/>
      <c r="T64" s="25">
        <v>7</v>
      </c>
      <c r="U64" s="20" t="s">
        <v>106</v>
      </c>
      <c r="V64" s="20"/>
      <c r="W64" s="20"/>
      <c r="X64" s="25"/>
      <c r="Y64" s="21">
        <v>5</v>
      </c>
      <c r="Z64" s="20" t="s">
        <v>61</v>
      </c>
      <c r="AA64" s="21"/>
      <c r="AB64" s="21">
        <v>1</v>
      </c>
      <c r="AC64" s="21">
        <v>1</v>
      </c>
      <c r="AD64" s="21">
        <f t="shared" si="12"/>
        <v>2</v>
      </c>
      <c r="AE64" s="21">
        <v>0</v>
      </c>
      <c r="AF64" s="10"/>
      <c r="AG64" s="25">
        <v>6.5</v>
      </c>
      <c r="AH64" s="20" t="s">
        <v>123</v>
      </c>
      <c r="AI64" s="20"/>
      <c r="AJ64" s="20"/>
      <c r="AK64" s="20"/>
      <c r="AL64" s="21">
        <v>6</v>
      </c>
      <c r="AM64" s="20" t="s">
        <v>59</v>
      </c>
      <c r="AO64" s="21">
        <v>2</v>
      </c>
      <c r="AP64" s="21">
        <v>0</v>
      </c>
      <c r="AQ64" s="21">
        <f t="shared" si="13"/>
        <v>2</v>
      </c>
      <c r="AR64" s="21">
        <v>0</v>
      </c>
    </row>
    <row r="65" spans="1:44" ht="15.95" customHeight="1" x14ac:dyDescent="0.25">
      <c r="A65" s="21"/>
      <c r="R65" s="30"/>
      <c r="S65" s="30"/>
      <c r="T65" s="25">
        <v>5.5</v>
      </c>
      <c r="U65" s="20" t="s">
        <v>119</v>
      </c>
      <c r="V65" s="20"/>
      <c r="W65" s="20"/>
      <c r="X65" s="25"/>
      <c r="Y65" s="21">
        <v>4</v>
      </c>
      <c r="Z65" s="20" t="s">
        <v>61</v>
      </c>
      <c r="AA65" s="21"/>
      <c r="AB65" s="21">
        <v>0</v>
      </c>
      <c r="AC65" s="21">
        <v>0</v>
      </c>
      <c r="AD65" s="21">
        <f t="shared" si="12"/>
        <v>0</v>
      </c>
      <c r="AE65" s="21">
        <v>0</v>
      </c>
      <c r="AF65" s="10"/>
      <c r="AG65" s="25">
        <v>5.5</v>
      </c>
      <c r="AH65" s="20" t="s">
        <v>32</v>
      </c>
      <c r="AI65" s="20"/>
      <c r="AJ65" s="20"/>
      <c r="AK65" s="20"/>
      <c r="AL65" s="21">
        <v>11</v>
      </c>
      <c r="AM65" s="20" t="s">
        <v>59</v>
      </c>
      <c r="AO65" s="21">
        <v>0</v>
      </c>
      <c r="AP65" s="21">
        <v>0</v>
      </c>
      <c r="AQ65" s="21">
        <f t="shared" si="13"/>
        <v>0</v>
      </c>
      <c r="AR65" s="21">
        <v>0</v>
      </c>
    </row>
    <row r="66" spans="1:44" ht="15.95" customHeight="1" thickBot="1" x14ac:dyDescent="0.3">
      <c r="A66" s="30"/>
      <c r="R66" s="21"/>
      <c r="S66" s="21"/>
      <c r="T66" s="16" t="s">
        <v>63</v>
      </c>
      <c r="U66" s="16"/>
      <c r="V66" s="16"/>
      <c r="W66" s="16"/>
      <c r="X66" s="16"/>
      <c r="Y66" s="16"/>
      <c r="Z66" s="16"/>
      <c r="AA66" s="22"/>
      <c r="AB66" s="22">
        <f>SUM(AB54:AB65)</f>
        <v>15</v>
      </c>
      <c r="AC66" s="22">
        <f>SUM(AC54:AC65)+SUMIF($AA$3:$AA$10,"Eriton",$AI$3:$AI$10)</f>
        <v>23</v>
      </c>
      <c r="AD66" s="22">
        <f>SUM(AD54:AD65)+SUMIF($AA$3:$AA$10,"Canadiens",$AI$3:$AI$10)</f>
        <v>38</v>
      </c>
      <c r="AE66" s="22">
        <f>SUM(AE54:AE65)</f>
        <v>6</v>
      </c>
      <c r="AF66" s="10"/>
      <c r="AG66" s="16" t="s">
        <v>64</v>
      </c>
      <c r="AH66" s="16"/>
      <c r="AI66" s="16"/>
      <c r="AJ66" s="16"/>
      <c r="AK66" s="16"/>
      <c r="AL66" s="16"/>
      <c r="AM66" s="16"/>
      <c r="AN66" s="22"/>
      <c r="AO66" s="22">
        <f>SUM(AO54:AO65)</f>
        <v>14</v>
      </c>
      <c r="AP66" s="22">
        <f>SUM(AP54:AP65)+SUMIF($AA$3:$AA$10,"Eriton",$AI$3:$AI$10)</f>
        <v>19</v>
      </c>
      <c r="AQ66" s="22">
        <f>SUM(AQ54:AQ65)+SUMIF($AA$3:$AA$10,"Canadiens",$AI$3:$AI$10)</f>
        <v>33</v>
      </c>
      <c r="AR66" s="22">
        <f>SUM(AR54:AR65)</f>
        <v>6</v>
      </c>
    </row>
    <row r="67" spans="1:44" ht="15.95" customHeight="1" x14ac:dyDescent="0.25">
      <c r="A67" s="21"/>
      <c r="R67" s="21"/>
      <c r="S67" s="21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H67" s="20" t="s">
        <v>94</v>
      </c>
      <c r="AI67" s="10"/>
      <c r="AJ67" s="10"/>
      <c r="AK67" s="20"/>
      <c r="AL67" s="20"/>
      <c r="AM67" s="10"/>
      <c r="AN67" s="10"/>
      <c r="AO67" s="21">
        <f>+AB27+AB40+AB53+AB66+AO27+AO40+AO53+AO66</f>
        <v>134</v>
      </c>
      <c r="AP67" s="21">
        <f>+AC27+AC40+AC53+AC66+AP27+AP40+AP53+AP66</f>
        <v>187</v>
      </c>
      <c r="AQ67" s="21">
        <f>+AD27+AD40+AD53+AD66+AQ27+AQ40+AQ53+AQ66</f>
        <v>321</v>
      </c>
      <c r="AR67" s="21">
        <f>+AE27+AE40+AE53+AE66+AR27+AR40+AR53+AR66</f>
        <v>68</v>
      </c>
    </row>
    <row r="68" spans="1:44" ht="15.95" customHeight="1" x14ac:dyDescent="0.25">
      <c r="A68" s="21"/>
      <c r="R68" s="21"/>
      <c r="S68" s="21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0"/>
      <c r="AH68" s="10"/>
      <c r="AI68" s="10"/>
      <c r="AJ68" s="10"/>
      <c r="AK68" s="20"/>
      <c r="AL68" s="20"/>
      <c r="AM68" s="10"/>
      <c r="AN68" s="10"/>
      <c r="AO68" s="21"/>
      <c r="AP68" s="21"/>
      <c r="AQ68" s="30"/>
      <c r="AR68" s="21"/>
    </row>
    <row r="69" spans="1:44" ht="15.95" customHeight="1" x14ac:dyDescent="0.25">
      <c r="A69" s="21"/>
      <c r="R69" s="21"/>
      <c r="S69" s="21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0"/>
      <c r="AH69" s="10"/>
      <c r="AI69" s="10"/>
      <c r="AJ69" s="10"/>
      <c r="AK69" s="20"/>
      <c r="AL69" s="20"/>
      <c r="AM69" s="10"/>
      <c r="AN69" s="10"/>
      <c r="AO69" s="21"/>
      <c r="AP69" s="21"/>
      <c r="AQ69" s="30"/>
      <c r="AR69" s="21"/>
    </row>
    <row r="70" spans="1:44" ht="15.95" customHeight="1" x14ac:dyDescent="0.25">
      <c r="A70" s="21"/>
      <c r="R70" s="21"/>
      <c r="S70" s="21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20"/>
      <c r="AH70" s="10"/>
      <c r="AI70" s="10"/>
      <c r="AJ70" s="10"/>
      <c r="AK70" s="20"/>
      <c r="AL70" s="20"/>
      <c r="AM70" s="10"/>
      <c r="AN70" s="10"/>
      <c r="AO70" s="21"/>
      <c r="AP70" s="21"/>
      <c r="AQ70" s="30"/>
      <c r="AR70" s="21"/>
    </row>
    <row r="71" spans="1:44" ht="15.95" customHeight="1" x14ac:dyDescent="0.25">
      <c r="A71" s="21"/>
      <c r="C71" s="20"/>
      <c r="F71" s="20"/>
      <c r="I71" s="20"/>
      <c r="L71" s="20"/>
      <c r="O71" s="20"/>
      <c r="P71" s="20"/>
      <c r="Q71" s="20"/>
      <c r="R71" s="21"/>
      <c r="S71" s="21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20"/>
      <c r="AH71" s="10"/>
      <c r="AI71" s="10"/>
      <c r="AJ71" s="10"/>
      <c r="AK71" s="20"/>
      <c r="AL71" s="20"/>
      <c r="AM71" s="10"/>
      <c r="AN71" s="10"/>
      <c r="AO71" s="21"/>
      <c r="AP71" s="21"/>
      <c r="AQ71" s="30"/>
      <c r="AR71" s="21"/>
    </row>
    <row r="72" spans="1:44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44" ht="20.25" x14ac:dyDescent="0.3">
      <c r="B73" s="24"/>
      <c r="C73" s="24"/>
      <c r="D73" s="23"/>
      <c r="E73" s="23"/>
      <c r="F73" s="23"/>
      <c r="G73" s="65" t="str">
        <f>+G2</f>
        <v>2024/2025 PLAYOFFS</v>
      </c>
      <c r="H73" s="65"/>
      <c r="I73" s="65"/>
      <c r="J73" s="65"/>
      <c r="K73" s="65"/>
      <c r="L73" s="65"/>
      <c r="M73" s="65"/>
      <c r="N73" s="23"/>
      <c r="O73" s="23"/>
      <c r="P73" s="23"/>
      <c r="Q73" s="23"/>
      <c r="R73" s="21"/>
      <c r="S73" s="21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20"/>
      <c r="AH73" s="10"/>
      <c r="AI73" s="10"/>
      <c r="AJ73" s="10"/>
      <c r="AK73" s="20"/>
      <c r="AL73" s="20"/>
      <c r="AM73" s="10"/>
      <c r="AN73" s="10"/>
      <c r="AO73" s="21"/>
      <c r="AP73" s="21"/>
      <c r="AQ73" s="30"/>
      <c r="AR73" s="21"/>
    </row>
    <row r="74" spans="1:44" ht="20.25" x14ac:dyDescent="0.3">
      <c r="B74" s="24" t="s">
        <v>42</v>
      </c>
      <c r="C74" s="24">
        <f>+C2</f>
        <v>26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3"/>
      <c r="R74" s="21"/>
      <c r="S74" s="21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20"/>
      <c r="AH74" s="10"/>
      <c r="AI74" s="10"/>
      <c r="AJ74" s="10"/>
      <c r="AK74" s="20"/>
      <c r="AL74" s="20"/>
      <c r="AM74" s="10"/>
      <c r="AN74" s="10"/>
      <c r="AO74" s="21"/>
      <c r="AP74" s="21"/>
      <c r="AQ74" s="30"/>
      <c r="AR74" s="21"/>
    </row>
    <row r="75" spans="1:44" ht="18.600000000000001" customHeight="1" x14ac:dyDescent="0.3">
      <c r="A75" s="21"/>
      <c r="N75" s="23"/>
      <c r="O75" s="23"/>
      <c r="P75" s="23"/>
      <c r="Q75" s="23"/>
      <c r="R75" s="21"/>
      <c r="S75" s="21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20"/>
      <c r="AH75" s="10"/>
      <c r="AI75" s="10"/>
      <c r="AJ75" s="10"/>
      <c r="AK75" s="20"/>
      <c r="AL75" s="20"/>
      <c r="AM75" s="10"/>
      <c r="AN75" s="10"/>
      <c r="AO75" s="21"/>
      <c r="AP75" s="21"/>
      <c r="AQ75" s="30"/>
      <c r="AR75" s="21"/>
    </row>
    <row r="76" spans="1:44" ht="15.75" x14ac:dyDescent="0.25">
      <c r="R76" s="21"/>
      <c r="S76" s="21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20"/>
      <c r="AH76" s="10"/>
      <c r="AI76" s="10"/>
      <c r="AJ76" s="10"/>
      <c r="AK76" s="20"/>
      <c r="AL76" s="20"/>
      <c r="AM76" s="10"/>
      <c r="AN76" s="10"/>
      <c r="AO76" s="21"/>
      <c r="AP76" s="21"/>
      <c r="AQ76" s="30"/>
      <c r="AR76" s="21"/>
    </row>
    <row r="77" spans="1:44" ht="15.75" customHeight="1" x14ac:dyDescent="0.25">
      <c r="R77" s="21"/>
      <c r="S77" s="21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20"/>
      <c r="AH77" s="10"/>
      <c r="AI77" s="10"/>
      <c r="AJ77" s="10"/>
      <c r="AK77" s="20"/>
      <c r="AL77" s="20"/>
      <c r="AM77" s="10"/>
      <c r="AN77" s="10"/>
      <c r="AO77" s="21"/>
      <c r="AP77" s="21"/>
      <c r="AQ77" s="30"/>
      <c r="AR77" s="21"/>
    </row>
    <row r="78" spans="1:44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R78" s="21"/>
      <c r="S78" s="21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20"/>
      <c r="AH78" s="10"/>
      <c r="AI78" s="10"/>
      <c r="AJ78" s="10"/>
      <c r="AK78" s="20"/>
      <c r="AL78" s="20"/>
      <c r="AM78" s="10"/>
      <c r="AN78" s="10"/>
      <c r="AO78" s="21"/>
      <c r="AP78" s="21"/>
      <c r="AQ78" s="30"/>
      <c r="AR78" s="21"/>
    </row>
    <row r="79" spans="1:44" ht="15.75" customHeight="1" x14ac:dyDescent="0.25">
      <c r="A79" s="21"/>
      <c r="D79" s="20" t="s">
        <v>170</v>
      </c>
      <c r="E79" s="20"/>
      <c r="F79" s="20"/>
      <c r="G79" s="15" t="s">
        <v>58</v>
      </c>
      <c r="H79" s="21"/>
      <c r="J79" s="21">
        <v>6</v>
      </c>
      <c r="K79" s="21">
        <v>7</v>
      </c>
      <c r="L79" s="50">
        <f t="shared" ref="L79:L103" si="14">+J79+K79</f>
        <v>13</v>
      </c>
      <c r="N79" s="21"/>
      <c r="R79" s="21"/>
      <c r="S79" s="21"/>
      <c r="T79" s="10"/>
      <c r="U79" s="10"/>
      <c r="V79" s="10"/>
      <c r="W79" s="10"/>
      <c r="X79" s="10"/>
      <c r="Y79" s="10"/>
      <c r="AJ79" s="10"/>
      <c r="AK79" s="20"/>
      <c r="AL79" s="20"/>
      <c r="AM79" s="10"/>
      <c r="AN79" s="10"/>
      <c r="AO79" s="21"/>
      <c r="AP79" s="21"/>
      <c r="AQ79" s="30"/>
      <c r="AR79" s="21"/>
    </row>
    <row r="80" spans="1:44" ht="15.75" customHeight="1" x14ac:dyDescent="0.25">
      <c r="A80" s="21"/>
      <c r="D80" s="20" t="s">
        <v>84</v>
      </c>
      <c r="E80" s="20"/>
      <c r="F80" s="20"/>
      <c r="G80" s="20" t="s">
        <v>60</v>
      </c>
      <c r="H80" s="21"/>
      <c r="J80" s="21">
        <v>5</v>
      </c>
      <c r="K80" s="21">
        <v>6</v>
      </c>
      <c r="L80" s="50">
        <f t="shared" si="14"/>
        <v>11</v>
      </c>
      <c r="N80" s="21"/>
      <c r="R80" s="21"/>
      <c r="S80" s="21"/>
      <c r="T80" s="10"/>
      <c r="U80" s="10"/>
      <c r="V80" s="10"/>
      <c r="W80" s="10"/>
      <c r="X80" s="10"/>
      <c r="Y80" s="10"/>
      <c r="AJ80" s="10"/>
      <c r="AK80" s="20"/>
      <c r="AL80" s="20"/>
      <c r="AM80" s="10"/>
      <c r="AN80" s="10"/>
      <c r="AO80" s="21"/>
      <c r="AP80" s="21"/>
      <c r="AQ80" s="30"/>
      <c r="AR80" s="21"/>
    </row>
    <row r="81" spans="1:44" ht="15.75" customHeight="1" x14ac:dyDescent="0.25">
      <c r="A81" s="21"/>
      <c r="D81" s="20" t="s">
        <v>87</v>
      </c>
      <c r="E81" s="20"/>
      <c r="F81" s="20"/>
      <c r="G81" s="15" t="s">
        <v>15</v>
      </c>
      <c r="H81" s="21"/>
      <c r="J81" s="21">
        <v>8</v>
      </c>
      <c r="K81" s="21">
        <v>2</v>
      </c>
      <c r="L81" s="50">
        <f t="shared" si="14"/>
        <v>10</v>
      </c>
      <c r="N81" s="21"/>
      <c r="R81" s="21"/>
      <c r="S81" s="21"/>
      <c r="T81" s="10"/>
      <c r="U81" s="10"/>
      <c r="V81" s="10"/>
      <c r="W81" s="10"/>
      <c r="X81" s="10"/>
      <c r="Y81" s="10"/>
      <c r="AJ81" s="10"/>
      <c r="AK81" s="20"/>
      <c r="AL81" s="20"/>
      <c r="AM81" s="10"/>
      <c r="AN81" s="10"/>
      <c r="AO81" s="21"/>
      <c r="AP81" s="21"/>
      <c r="AQ81" s="30"/>
      <c r="AR81" s="21"/>
    </row>
    <row r="82" spans="1:44" ht="15.75" customHeight="1" x14ac:dyDescent="0.25">
      <c r="A82" s="21"/>
      <c r="D82" s="20" t="s">
        <v>90</v>
      </c>
      <c r="E82" s="20"/>
      <c r="F82" s="20"/>
      <c r="G82" s="20" t="s">
        <v>56</v>
      </c>
      <c r="H82" s="21"/>
      <c r="J82" s="21">
        <v>4</v>
      </c>
      <c r="K82" s="21">
        <v>6</v>
      </c>
      <c r="L82" s="50">
        <f t="shared" si="14"/>
        <v>10</v>
      </c>
      <c r="N82" s="21"/>
      <c r="R82" s="21"/>
      <c r="S82" s="21"/>
      <c r="T82" s="10"/>
      <c r="U82" s="10"/>
      <c r="V82" s="10"/>
      <c r="W82" s="10"/>
      <c r="X82" s="10"/>
      <c r="Y82" s="10"/>
      <c r="AJ82" s="10"/>
      <c r="AK82" s="20"/>
      <c r="AL82" s="20"/>
      <c r="AM82" s="10"/>
      <c r="AN82" s="10"/>
      <c r="AO82" s="21"/>
      <c r="AP82" s="21"/>
      <c r="AQ82" s="30"/>
      <c r="AR82" s="21"/>
    </row>
    <row r="83" spans="1:44" ht="15.75" customHeight="1" x14ac:dyDescent="0.25">
      <c r="A83" s="21"/>
      <c r="D83" s="20" t="s">
        <v>81</v>
      </c>
      <c r="E83" s="20"/>
      <c r="F83" s="20"/>
      <c r="G83" s="20" t="s">
        <v>61</v>
      </c>
      <c r="H83" s="21"/>
      <c r="J83" s="21">
        <v>4</v>
      </c>
      <c r="K83" s="21">
        <v>4</v>
      </c>
      <c r="L83" s="50">
        <f t="shared" si="14"/>
        <v>8</v>
      </c>
      <c r="N83" s="21"/>
      <c r="R83" s="21"/>
      <c r="S83" s="21"/>
      <c r="T83" s="10"/>
      <c r="U83" s="10"/>
      <c r="V83" s="10"/>
      <c r="W83" s="10"/>
      <c r="X83" s="10"/>
      <c r="Y83" s="10"/>
      <c r="AJ83" s="10"/>
      <c r="AK83" s="20"/>
      <c r="AL83" s="20"/>
      <c r="AM83" s="10"/>
      <c r="AN83" s="10"/>
      <c r="AO83" s="21"/>
      <c r="AP83" s="21"/>
      <c r="AQ83" s="30"/>
      <c r="AR83" s="21"/>
    </row>
    <row r="84" spans="1:44" ht="15.75" customHeight="1" x14ac:dyDescent="0.25">
      <c r="A84" s="21"/>
      <c r="D84" s="20" t="s">
        <v>104</v>
      </c>
      <c r="E84" s="20"/>
      <c r="F84" s="20"/>
      <c r="G84" s="20" t="s">
        <v>60</v>
      </c>
      <c r="H84" s="21"/>
      <c r="J84" s="21">
        <v>4</v>
      </c>
      <c r="K84" s="21">
        <v>4</v>
      </c>
      <c r="L84" s="50">
        <f t="shared" si="14"/>
        <v>8</v>
      </c>
      <c r="N84" s="21"/>
      <c r="R84" s="21"/>
      <c r="S84" s="21"/>
      <c r="T84" s="10"/>
      <c r="U84" s="10"/>
      <c r="V84" s="10"/>
      <c r="W84" s="10"/>
      <c r="X84" s="10"/>
      <c r="Y84" s="10"/>
      <c r="AJ84" s="10"/>
      <c r="AK84" s="20"/>
      <c r="AL84" s="20"/>
      <c r="AM84" s="10"/>
      <c r="AN84" s="10"/>
      <c r="AO84" s="21"/>
      <c r="AP84" s="21"/>
      <c r="AQ84" s="30"/>
      <c r="AR84" s="21"/>
    </row>
    <row r="85" spans="1:44" ht="15.75" customHeight="1" x14ac:dyDescent="0.25">
      <c r="A85" s="21"/>
      <c r="D85" s="20" t="s">
        <v>47</v>
      </c>
      <c r="E85" s="20"/>
      <c r="F85" s="20"/>
      <c r="G85" s="20" t="s">
        <v>60</v>
      </c>
      <c r="H85" s="21"/>
      <c r="J85" s="21">
        <v>4</v>
      </c>
      <c r="K85" s="21">
        <v>4</v>
      </c>
      <c r="L85" s="50">
        <f t="shared" si="14"/>
        <v>8</v>
      </c>
      <c r="N85" s="21"/>
      <c r="R85" s="21"/>
      <c r="S85" s="21"/>
      <c r="T85" s="10"/>
      <c r="U85" s="10"/>
      <c r="V85" s="10"/>
      <c r="W85" s="10"/>
      <c r="X85" s="10"/>
      <c r="Y85" s="10"/>
      <c r="AJ85" s="10"/>
      <c r="AK85" s="20"/>
      <c r="AL85" s="20"/>
      <c r="AM85" s="10"/>
      <c r="AN85" s="10"/>
      <c r="AO85" s="21"/>
      <c r="AP85" s="21"/>
      <c r="AQ85" s="30"/>
      <c r="AR85" s="21"/>
    </row>
    <row r="86" spans="1:44" ht="15.75" customHeight="1" x14ac:dyDescent="0.25">
      <c r="A86" s="21"/>
      <c r="D86" s="20" t="s">
        <v>78</v>
      </c>
      <c r="E86" s="20"/>
      <c r="F86" s="20"/>
      <c r="G86" s="20" t="s">
        <v>134</v>
      </c>
      <c r="H86" s="21"/>
      <c r="J86" s="21">
        <v>5</v>
      </c>
      <c r="K86" s="21">
        <v>2</v>
      </c>
      <c r="L86" s="50">
        <f t="shared" si="14"/>
        <v>7</v>
      </c>
      <c r="N86" s="21"/>
      <c r="R86" s="21"/>
      <c r="S86" s="21"/>
      <c r="T86" s="10"/>
      <c r="U86" s="10"/>
      <c r="V86" s="10"/>
      <c r="W86" s="10"/>
      <c r="X86" s="10"/>
      <c r="Y86" s="10"/>
      <c r="AJ86" s="10"/>
      <c r="AK86" s="20"/>
      <c r="AL86" s="20"/>
      <c r="AM86" s="10"/>
      <c r="AN86" s="10"/>
      <c r="AO86" s="21"/>
      <c r="AP86" s="21"/>
      <c r="AQ86" s="30"/>
      <c r="AR86" s="21"/>
    </row>
    <row r="87" spans="1:44" ht="15.75" customHeight="1" x14ac:dyDescent="0.25">
      <c r="A87" s="21"/>
      <c r="D87" s="20" t="s">
        <v>95</v>
      </c>
      <c r="E87" s="20"/>
      <c r="F87" s="20"/>
      <c r="G87" s="20" t="s">
        <v>134</v>
      </c>
      <c r="H87" s="21"/>
      <c r="J87" s="21">
        <v>5</v>
      </c>
      <c r="K87" s="21">
        <v>2</v>
      </c>
      <c r="L87" s="50">
        <f t="shared" si="14"/>
        <v>7</v>
      </c>
      <c r="N87" s="21"/>
      <c r="R87" s="21"/>
      <c r="S87" s="21"/>
      <c r="T87" s="10"/>
      <c r="U87" s="10"/>
      <c r="V87" s="10"/>
      <c r="W87" s="10"/>
      <c r="X87" s="10"/>
      <c r="Y87" s="10"/>
      <c r="AJ87" s="10"/>
      <c r="AK87" s="20"/>
      <c r="AL87" s="20"/>
      <c r="AM87" s="10"/>
      <c r="AN87" s="10"/>
      <c r="AO87" s="21"/>
      <c r="AP87" s="21"/>
      <c r="AQ87" s="30"/>
      <c r="AR87" s="21"/>
    </row>
    <row r="88" spans="1:44" ht="15.75" customHeight="1" x14ac:dyDescent="0.25">
      <c r="A88" s="21"/>
      <c r="D88" s="20" t="s">
        <v>171</v>
      </c>
      <c r="E88" s="20"/>
      <c r="F88" s="20"/>
      <c r="G88" s="15" t="s">
        <v>58</v>
      </c>
      <c r="H88" s="21"/>
      <c r="J88" s="21">
        <v>4</v>
      </c>
      <c r="K88" s="21">
        <v>3</v>
      </c>
      <c r="L88" s="50">
        <f t="shared" si="14"/>
        <v>7</v>
      </c>
      <c r="N88" s="21"/>
      <c r="R88" s="21"/>
      <c r="S88" s="21"/>
      <c r="T88" s="10"/>
      <c r="U88" s="10"/>
      <c r="V88" s="10"/>
      <c r="W88" s="10"/>
      <c r="X88" s="10"/>
      <c r="Y88" s="10"/>
      <c r="AJ88" s="10"/>
      <c r="AK88" s="20"/>
      <c r="AL88" s="20"/>
      <c r="AM88" s="10"/>
      <c r="AN88" s="10"/>
      <c r="AO88" s="21"/>
      <c r="AP88" s="21"/>
      <c r="AQ88" s="30"/>
      <c r="AR88" s="21"/>
    </row>
    <row r="89" spans="1:44" ht="15.75" customHeight="1" x14ac:dyDescent="0.25">
      <c r="A89" s="21"/>
      <c r="D89" s="20" t="s">
        <v>168</v>
      </c>
      <c r="E89" s="20"/>
      <c r="F89" s="20"/>
      <c r="G89" s="15" t="s">
        <v>15</v>
      </c>
      <c r="H89" s="21"/>
      <c r="J89" s="21">
        <v>3</v>
      </c>
      <c r="K89" s="21">
        <v>4</v>
      </c>
      <c r="L89" s="50">
        <f t="shared" si="14"/>
        <v>7</v>
      </c>
      <c r="N89" s="21"/>
      <c r="R89" s="21"/>
      <c r="S89" s="21"/>
      <c r="T89" s="10"/>
      <c r="U89" s="10"/>
      <c r="V89" s="10"/>
      <c r="W89" s="10"/>
      <c r="X89" s="10"/>
      <c r="Y89" s="10"/>
      <c r="AJ89" s="10"/>
      <c r="AK89" s="20"/>
      <c r="AL89" s="20"/>
      <c r="AM89" s="10"/>
      <c r="AN89" s="10"/>
      <c r="AO89" s="21"/>
      <c r="AP89" s="21"/>
      <c r="AQ89" s="30"/>
      <c r="AR89" s="21"/>
    </row>
    <row r="90" spans="1:44" ht="15.75" customHeight="1" x14ac:dyDescent="0.25">
      <c r="A90" s="21"/>
      <c r="D90" s="20" t="s">
        <v>92</v>
      </c>
      <c r="E90" s="20"/>
      <c r="F90" s="20"/>
      <c r="G90" s="20" t="s">
        <v>56</v>
      </c>
      <c r="H90" s="21"/>
      <c r="J90" s="21">
        <v>3</v>
      </c>
      <c r="K90" s="21">
        <v>4</v>
      </c>
      <c r="L90" s="50">
        <f t="shared" si="14"/>
        <v>7</v>
      </c>
      <c r="N90" s="21"/>
      <c r="R90" s="21"/>
      <c r="S90" s="21"/>
      <c r="T90" s="10"/>
      <c r="U90" s="10"/>
      <c r="V90" s="10"/>
      <c r="W90" s="10"/>
      <c r="X90" s="10"/>
      <c r="Y90" s="10"/>
      <c r="AJ90" s="10"/>
      <c r="AK90" s="20"/>
      <c r="AL90" s="20"/>
      <c r="AM90" s="10"/>
      <c r="AN90" s="10"/>
      <c r="AO90" s="21"/>
      <c r="AP90" s="21"/>
      <c r="AQ90" s="30"/>
      <c r="AR90" s="21"/>
    </row>
    <row r="91" spans="1:44" ht="15.75" customHeight="1" x14ac:dyDescent="0.25">
      <c r="A91" s="21"/>
      <c r="D91" s="20" t="s">
        <v>88</v>
      </c>
      <c r="E91" s="20"/>
      <c r="F91" s="20"/>
      <c r="G91" s="15" t="s">
        <v>58</v>
      </c>
      <c r="H91" s="35"/>
      <c r="J91" s="21">
        <v>2</v>
      </c>
      <c r="K91" s="21">
        <v>5</v>
      </c>
      <c r="L91" s="50">
        <f t="shared" si="14"/>
        <v>7</v>
      </c>
      <c r="N91" s="21"/>
      <c r="R91" s="21"/>
      <c r="S91" s="21"/>
      <c r="T91" s="10"/>
      <c r="U91" s="10"/>
      <c r="V91" s="10"/>
      <c r="W91" s="10"/>
      <c r="X91" s="10"/>
      <c r="Y91" s="10"/>
      <c r="AJ91" s="10"/>
      <c r="AK91" s="20"/>
      <c r="AL91" s="20"/>
      <c r="AM91" s="10"/>
      <c r="AN91" s="10"/>
      <c r="AO91" s="21"/>
      <c r="AP91" s="21"/>
      <c r="AQ91" s="30"/>
      <c r="AR91" s="21"/>
    </row>
    <row r="92" spans="1:44" ht="15.75" customHeight="1" x14ac:dyDescent="0.25">
      <c r="A92" s="21"/>
      <c r="D92" s="20" t="s">
        <v>142</v>
      </c>
      <c r="E92" s="20"/>
      <c r="F92" s="20"/>
      <c r="G92" s="20" t="s">
        <v>134</v>
      </c>
      <c r="H92" s="21"/>
      <c r="J92" s="21">
        <v>2</v>
      </c>
      <c r="K92" s="21">
        <v>5</v>
      </c>
      <c r="L92" s="50">
        <f t="shared" si="14"/>
        <v>7</v>
      </c>
      <c r="N92" s="21"/>
      <c r="R92" s="21"/>
      <c r="S92" s="21"/>
      <c r="T92" s="10"/>
      <c r="U92" s="10"/>
      <c r="V92" s="10"/>
      <c r="W92" s="10"/>
      <c r="X92" s="10"/>
      <c r="Y92" s="10"/>
      <c r="AJ92" s="10"/>
      <c r="AK92" s="20"/>
      <c r="AL92" s="20"/>
      <c r="AM92" s="10"/>
      <c r="AN92" s="10"/>
      <c r="AO92" s="21"/>
      <c r="AP92" s="21"/>
      <c r="AQ92" s="30"/>
      <c r="AR92" s="21"/>
    </row>
    <row r="93" spans="1:44" ht="15.75" customHeight="1" x14ac:dyDescent="0.25">
      <c r="A93" s="21"/>
      <c r="D93" s="20" t="s">
        <v>162</v>
      </c>
      <c r="E93" s="20"/>
      <c r="F93" s="20"/>
      <c r="G93" s="20" t="s">
        <v>59</v>
      </c>
      <c r="H93" s="21"/>
      <c r="J93" s="21">
        <v>2</v>
      </c>
      <c r="K93" s="21">
        <v>5</v>
      </c>
      <c r="L93" s="50">
        <f t="shared" si="14"/>
        <v>7</v>
      </c>
      <c r="N93" s="21"/>
      <c r="R93" s="21"/>
      <c r="S93" s="21"/>
      <c r="T93" s="10"/>
      <c r="U93" s="10"/>
      <c r="V93" s="10"/>
      <c r="W93" s="10"/>
      <c r="X93" s="10"/>
      <c r="Y93" s="10"/>
      <c r="AJ93" s="10"/>
      <c r="AK93" s="20"/>
      <c r="AL93" s="20"/>
      <c r="AM93" s="10"/>
      <c r="AN93" s="10"/>
      <c r="AO93" s="21"/>
      <c r="AP93" s="21"/>
      <c r="AQ93" s="30"/>
      <c r="AR93" s="21"/>
    </row>
    <row r="94" spans="1:44" ht="15.75" x14ac:dyDescent="0.25">
      <c r="D94" s="20" t="s">
        <v>131</v>
      </c>
      <c r="E94" s="20"/>
      <c r="F94" s="20"/>
      <c r="G94" s="20" t="s">
        <v>57</v>
      </c>
      <c r="H94" s="21"/>
      <c r="J94" s="21">
        <v>4</v>
      </c>
      <c r="K94" s="21">
        <v>2</v>
      </c>
      <c r="L94" s="50">
        <f t="shared" si="14"/>
        <v>6</v>
      </c>
      <c r="N94" s="21"/>
      <c r="R94" s="21"/>
      <c r="S94" s="21"/>
      <c r="T94" s="10"/>
      <c r="U94" s="10"/>
      <c r="V94" s="10"/>
      <c r="W94" s="10"/>
      <c r="X94" s="10"/>
      <c r="Y94" s="10"/>
      <c r="AJ94" s="10"/>
      <c r="AK94" s="20"/>
      <c r="AL94" s="20"/>
      <c r="AM94" s="10"/>
      <c r="AN94" s="10"/>
      <c r="AO94" s="21"/>
      <c r="AP94" s="21"/>
      <c r="AQ94" s="30"/>
      <c r="AR94" s="21"/>
    </row>
    <row r="95" spans="1:44" ht="15.75" x14ac:dyDescent="0.25">
      <c r="D95" s="20" t="s">
        <v>85</v>
      </c>
      <c r="E95" s="20"/>
      <c r="F95" s="20"/>
      <c r="G95" s="15" t="s">
        <v>15</v>
      </c>
      <c r="H95" s="21"/>
      <c r="J95" s="21">
        <v>3</v>
      </c>
      <c r="K95" s="21">
        <v>3</v>
      </c>
      <c r="L95" s="50">
        <f t="shared" si="14"/>
        <v>6</v>
      </c>
      <c r="N95" s="21"/>
      <c r="R95" s="21"/>
      <c r="S95" s="21"/>
      <c r="T95" s="10"/>
      <c r="U95" s="10"/>
      <c r="V95" s="10"/>
      <c r="W95" s="10"/>
      <c r="X95" s="10"/>
      <c r="Y95" s="10"/>
      <c r="AJ95" s="10"/>
      <c r="AK95" s="20"/>
      <c r="AL95" s="20"/>
      <c r="AM95" s="10"/>
      <c r="AN95" s="10"/>
      <c r="AO95" s="21"/>
      <c r="AP95" s="21"/>
      <c r="AQ95" s="30"/>
      <c r="AR95" s="21"/>
    </row>
    <row r="96" spans="1:44" ht="15.75" x14ac:dyDescent="0.25">
      <c r="D96" s="20" t="s">
        <v>139</v>
      </c>
      <c r="E96" s="20"/>
      <c r="F96" s="20"/>
      <c r="G96" s="20" t="s">
        <v>56</v>
      </c>
      <c r="H96" s="21"/>
      <c r="J96" s="21">
        <v>3</v>
      </c>
      <c r="K96" s="21">
        <v>3</v>
      </c>
      <c r="L96" s="50">
        <f t="shared" si="14"/>
        <v>6</v>
      </c>
      <c r="N96" s="21"/>
      <c r="R96" s="21"/>
      <c r="S96" s="21"/>
      <c r="T96" s="10"/>
      <c r="U96" s="10"/>
      <c r="V96" s="10"/>
      <c r="W96" s="10"/>
      <c r="X96" s="10"/>
      <c r="Y96" s="10"/>
      <c r="AJ96" s="10"/>
      <c r="AK96" s="20"/>
      <c r="AL96" s="20"/>
      <c r="AM96" s="10"/>
      <c r="AN96" s="10"/>
      <c r="AO96" s="21"/>
      <c r="AP96" s="21"/>
      <c r="AQ96" s="30"/>
      <c r="AR96" s="21"/>
    </row>
    <row r="97" spans="4:44" ht="15.75" x14ac:dyDescent="0.25">
      <c r="D97" s="20" t="s">
        <v>86</v>
      </c>
      <c r="E97" s="20"/>
      <c r="F97" s="20"/>
      <c r="G97" s="20" t="s">
        <v>57</v>
      </c>
      <c r="H97" s="21"/>
      <c r="J97" s="21">
        <v>2</v>
      </c>
      <c r="K97" s="21">
        <v>4</v>
      </c>
      <c r="L97" s="50">
        <f t="shared" si="14"/>
        <v>6</v>
      </c>
      <c r="N97" s="21"/>
      <c r="R97" s="21"/>
      <c r="S97" s="21"/>
      <c r="T97" s="10"/>
      <c r="U97" s="10"/>
      <c r="V97" s="10"/>
      <c r="W97" s="10"/>
      <c r="X97" s="10"/>
      <c r="Y97" s="10"/>
      <c r="AJ97" s="10"/>
      <c r="AK97" s="20"/>
      <c r="AL97" s="20"/>
      <c r="AM97" s="10"/>
      <c r="AN97" s="10"/>
      <c r="AO97" s="21"/>
      <c r="AP97" s="21"/>
      <c r="AQ97" s="30"/>
      <c r="AR97" s="21"/>
    </row>
    <row r="98" spans="4:44" ht="15.75" x14ac:dyDescent="0.25">
      <c r="D98" s="20" t="s">
        <v>132</v>
      </c>
      <c r="E98" s="20"/>
      <c r="F98" s="20"/>
      <c r="G98" s="20" t="s">
        <v>134</v>
      </c>
      <c r="H98" s="21"/>
      <c r="J98" s="21">
        <v>1</v>
      </c>
      <c r="K98" s="21">
        <v>5</v>
      </c>
      <c r="L98" s="50">
        <f t="shared" si="14"/>
        <v>6</v>
      </c>
      <c r="N98" s="21"/>
      <c r="R98" s="21"/>
      <c r="S98" s="21"/>
      <c r="T98" s="10"/>
      <c r="U98" s="10"/>
      <c r="V98" s="10"/>
      <c r="W98" s="10"/>
      <c r="X98" s="10"/>
      <c r="Y98" s="10"/>
      <c r="AJ98" s="10"/>
      <c r="AK98" s="20"/>
      <c r="AL98" s="20"/>
      <c r="AM98" s="10"/>
      <c r="AN98" s="10"/>
      <c r="AO98" s="21"/>
      <c r="AP98" s="21"/>
      <c r="AQ98" s="30"/>
      <c r="AR98" s="21"/>
    </row>
    <row r="99" spans="4:44" ht="15.75" x14ac:dyDescent="0.25">
      <c r="D99" s="20" t="s">
        <v>79</v>
      </c>
      <c r="E99" s="20"/>
      <c r="F99" s="20"/>
      <c r="G99" s="20" t="s">
        <v>134</v>
      </c>
      <c r="H99" s="21"/>
      <c r="J99" s="21">
        <v>3</v>
      </c>
      <c r="K99" s="21">
        <v>2</v>
      </c>
      <c r="L99" s="50">
        <f t="shared" si="14"/>
        <v>5</v>
      </c>
      <c r="N99" s="21"/>
      <c r="R99" s="21"/>
      <c r="S99" s="21"/>
      <c r="T99" s="10"/>
      <c r="U99" s="10"/>
      <c r="V99" s="10"/>
      <c r="W99" s="10"/>
      <c r="X99" s="10"/>
      <c r="Y99" s="10"/>
      <c r="AJ99" s="10"/>
      <c r="AK99" s="20"/>
      <c r="AL99" s="20"/>
      <c r="AM99" s="10"/>
      <c r="AN99" s="10"/>
      <c r="AO99" s="21"/>
      <c r="AP99" s="21"/>
      <c r="AQ99" s="30"/>
      <c r="AR99" s="21"/>
    </row>
    <row r="100" spans="4:44" ht="15.75" x14ac:dyDescent="0.25">
      <c r="D100" s="20" t="s">
        <v>93</v>
      </c>
      <c r="E100" s="20"/>
      <c r="F100" s="20"/>
      <c r="G100" s="15" t="s">
        <v>15</v>
      </c>
      <c r="H100" s="21"/>
      <c r="J100" s="21">
        <v>2</v>
      </c>
      <c r="K100" s="21">
        <v>3</v>
      </c>
      <c r="L100" s="50">
        <f t="shared" si="14"/>
        <v>5</v>
      </c>
      <c r="N100" s="21"/>
      <c r="Z100" s="20"/>
      <c r="AA100" s="20"/>
      <c r="AB100" s="20"/>
      <c r="AC100" s="25"/>
      <c r="AD100" s="21"/>
      <c r="AE100" s="20"/>
      <c r="AF100" s="21"/>
      <c r="AG100" s="21"/>
      <c r="AH100" s="21"/>
      <c r="AI100" s="21"/>
    </row>
    <row r="101" spans="4:44" ht="15.75" x14ac:dyDescent="0.25">
      <c r="D101" s="20" t="s">
        <v>80</v>
      </c>
      <c r="E101" s="20"/>
      <c r="F101" s="20"/>
      <c r="G101" s="20" t="s">
        <v>61</v>
      </c>
      <c r="H101" s="21"/>
      <c r="J101" s="21">
        <v>2</v>
      </c>
      <c r="K101" s="21">
        <v>3</v>
      </c>
      <c r="L101" s="50">
        <f t="shared" si="14"/>
        <v>5</v>
      </c>
      <c r="N101" s="21"/>
      <c r="Z101" s="20"/>
      <c r="AA101" s="20"/>
      <c r="AB101" s="20"/>
      <c r="AC101" s="25"/>
      <c r="AD101" s="21"/>
      <c r="AE101" s="20"/>
      <c r="AF101" s="21"/>
      <c r="AG101" s="21"/>
      <c r="AH101" s="21"/>
      <c r="AI101" s="21"/>
    </row>
    <row r="102" spans="4:44" ht="15.75" x14ac:dyDescent="0.25">
      <c r="D102" s="20" t="s">
        <v>121</v>
      </c>
      <c r="E102" s="20"/>
      <c r="F102" s="20"/>
      <c r="G102" s="20" t="s">
        <v>134</v>
      </c>
      <c r="H102" s="21"/>
      <c r="J102" s="21">
        <v>1</v>
      </c>
      <c r="K102" s="21">
        <v>4</v>
      </c>
      <c r="L102" s="50">
        <f t="shared" si="14"/>
        <v>5</v>
      </c>
      <c r="N102" s="21"/>
      <c r="AF102" s="10"/>
    </row>
    <row r="103" spans="4:44" ht="15.75" x14ac:dyDescent="0.25">
      <c r="D103" s="20" t="s">
        <v>115</v>
      </c>
      <c r="E103" s="20"/>
      <c r="F103" s="20"/>
      <c r="G103" s="20" t="s">
        <v>59</v>
      </c>
      <c r="H103" s="21"/>
      <c r="J103" s="21">
        <v>1</v>
      </c>
      <c r="K103" s="21">
        <v>4</v>
      </c>
      <c r="L103" s="50">
        <f t="shared" si="14"/>
        <v>5</v>
      </c>
      <c r="N103" s="21"/>
      <c r="AF103" s="10"/>
    </row>
    <row r="104" spans="4:44" ht="15.75" x14ac:dyDescent="0.25">
      <c r="L104" s="21"/>
      <c r="M104" s="21"/>
      <c r="N104" s="21"/>
    </row>
    <row r="105" spans="4:44" ht="15.75" x14ac:dyDescent="0.25">
      <c r="L105" s="21"/>
      <c r="M105" s="21"/>
      <c r="N105" s="21"/>
    </row>
    <row r="106" spans="4:44" ht="18.75" thickBot="1" x14ac:dyDescent="0.3">
      <c r="E106" s="1" t="s">
        <v>133</v>
      </c>
      <c r="F106" s="1"/>
      <c r="G106" s="1"/>
      <c r="H106" s="3" t="s">
        <v>1</v>
      </c>
      <c r="I106" s="3"/>
      <c r="J106" s="3"/>
      <c r="K106" s="49" t="s">
        <v>2</v>
      </c>
      <c r="L106" s="21"/>
      <c r="M106" s="21"/>
      <c r="N106" s="21"/>
    </row>
    <row r="107" spans="4:44" ht="15.75" x14ac:dyDescent="0.25">
      <c r="E107" s="20" t="s">
        <v>141</v>
      </c>
      <c r="F107" s="20"/>
      <c r="G107" s="20"/>
      <c r="H107" s="20" t="s">
        <v>56</v>
      </c>
      <c r="I107" s="21"/>
      <c r="K107" s="50">
        <v>6</v>
      </c>
    </row>
    <row r="108" spans="4:44" ht="15.75" x14ac:dyDescent="0.25">
      <c r="E108" s="20" t="s">
        <v>104</v>
      </c>
      <c r="F108" s="20"/>
      <c r="G108" s="20"/>
      <c r="H108" s="20" t="s">
        <v>60</v>
      </c>
      <c r="I108" s="21"/>
      <c r="K108" s="50">
        <v>2</v>
      </c>
    </row>
    <row r="109" spans="4:44" ht="15.75" x14ac:dyDescent="0.25">
      <c r="E109" s="20" t="s">
        <v>47</v>
      </c>
      <c r="F109" s="20"/>
      <c r="G109" s="20"/>
      <c r="H109" s="20" t="s">
        <v>60</v>
      </c>
      <c r="I109" s="21"/>
      <c r="K109" s="50">
        <v>2</v>
      </c>
    </row>
    <row r="110" spans="4:44" ht="15.75" x14ac:dyDescent="0.25">
      <c r="E110" s="20" t="s">
        <v>88</v>
      </c>
      <c r="F110" s="20"/>
      <c r="G110" s="20"/>
      <c r="H110" s="15" t="s">
        <v>58</v>
      </c>
      <c r="I110" s="35"/>
      <c r="K110" s="50">
        <v>2</v>
      </c>
    </row>
    <row r="111" spans="4:44" ht="15.75" x14ac:dyDescent="0.25">
      <c r="E111" s="20" t="s">
        <v>86</v>
      </c>
      <c r="F111" s="20"/>
      <c r="G111" s="20"/>
      <c r="H111" s="20" t="s">
        <v>57</v>
      </c>
      <c r="I111" s="21"/>
      <c r="K111" s="50">
        <v>2</v>
      </c>
    </row>
    <row r="112" spans="4:44" ht="15.75" x14ac:dyDescent="0.25">
      <c r="E112" s="20" t="s">
        <v>132</v>
      </c>
      <c r="F112" s="20"/>
      <c r="G112" s="20"/>
      <c r="H112" s="20" t="s">
        <v>134</v>
      </c>
      <c r="I112" s="21"/>
      <c r="K112" s="50">
        <v>2</v>
      </c>
    </row>
    <row r="113" spans="5:11" ht="15.75" x14ac:dyDescent="0.25">
      <c r="E113" s="20" t="s">
        <v>79</v>
      </c>
      <c r="F113" s="20"/>
      <c r="G113" s="20"/>
      <c r="H113" s="20" t="s">
        <v>134</v>
      </c>
      <c r="I113" s="21"/>
      <c r="K113" s="50">
        <v>2</v>
      </c>
    </row>
    <row r="114" spans="5:11" ht="15.75" x14ac:dyDescent="0.25">
      <c r="E114" s="20" t="s">
        <v>102</v>
      </c>
      <c r="F114" s="20"/>
      <c r="G114" s="20"/>
      <c r="H114" s="20" t="s">
        <v>60</v>
      </c>
      <c r="I114" s="21"/>
      <c r="K114" s="50">
        <v>2</v>
      </c>
    </row>
    <row r="115" spans="5:11" ht="15.75" x14ac:dyDescent="0.25">
      <c r="E115" s="20" t="s">
        <v>113</v>
      </c>
      <c r="F115" s="20"/>
      <c r="G115" s="20"/>
      <c r="H115" s="20" t="s">
        <v>59</v>
      </c>
      <c r="I115" s="21"/>
      <c r="K115" s="50">
        <v>2</v>
      </c>
    </row>
    <row r="116" spans="5:11" ht="15.75" x14ac:dyDescent="0.25">
      <c r="E116" s="20" t="s">
        <v>618</v>
      </c>
      <c r="F116" s="20"/>
      <c r="G116" s="20"/>
      <c r="H116" s="20" t="s">
        <v>59</v>
      </c>
      <c r="I116" s="21"/>
      <c r="K116" s="50">
        <v>2</v>
      </c>
    </row>
    <row r="117" spans="5:11" ht="15.75" x14ac:dyDescent="0.25">
      <c r="E117" s="20" t="s">
        <v>147</v>
      </c>
      <c r="F117" s="20"/>
      <c r="G117" s="20"/>
      <c r="H117" s="15" t="s">
        <v>58</v>
      </c>
      <c r="I117" s="21"/>
      <c r="K117" s="50">
        <v>2</v>
      </c>
    </row>
    <row r="118" spans="5:11" ht="15.75" x14ac:dyDescent="0.25">
      <c r="E118" s="20" t="s">
        <v>165</v>
      </c>
      <c r="F118" s="20"/>
      <c r="G118" s="20"/>
      <c r="H118" s="20" t="s">
        <v>60</v>
      </c>
      <c r="I118" s="21"/>
      <c r="K118" s="50">
        <v>2</v>
      </c>
    </row>
    <row r="119" spans="5:11" ht="15.75" x14ac:dyDescent="0.25">
      <c r="E119" s="20" t="s">
        <v>150</v>
      </c>
      <c r="F119" s="20"/>
      <c r="G119" s="20"/>
      <c r="H119" s="20" t="s">
        <v>57</v>
      </c>
      <c r="I119" s="21"/>
      <c r="K119" s="50">
        <v>2</v>
      </c>
    </row>
    <row r="120" spans="5:11" ht="15.75" x14ac:dyDescent="0.25">
      <c r="E120" s="20" t="s">
        <v>97</v>
      </c>
      <c r="F120" s="20"/>
      <c r="G120" s="20"/>
      <c r="H120" s="20" t="s">
        <v>61</v>
      </c>
      <c r="I120" s="21"/>
      <c r="K120" s="50">
        <v>2</v>
      </c>
    </row>
    <row r="121" spans="5:11" ht="15.75" x14ac:dyDescent="0.25">
      <c r="E121" s="20" t="s">
        <v>24</v>
      </c>
      <c r="F121" s="20"/>
      <c r="G121" s="20"/>
      <c r="H121" s="20" t="s">
        <v>61</v>
      </c>
      <c r="I121" s="21"/>
      <c r="K121" s="50">
        <v>2</v>
      </c>
    </row>
    <row r="122" spans="5:11" ht="15.75" x14ac:dyDescent="0.25">
      <c r="E122" s="20" t="s">
        <v>143</v>
      </c>
      <c r="F122" s="20"/>
      <c r="G122" s="20"/>
      <c r="H122" s="20" t="s">
        <v>134</v>
      </c>
      <c r="I122" s="21"/>
      <c r="K122" s="50">
        <v>2</v>
      </c>
    </row>
    <row r="123" spans="5:11" ht="15.75" x14ac:dyDescent="0.25">
      <c r="E123" s="20" t="s">
        <v>30</v>
      </c>
      <c r="F123" s="20"/>
      <c r="G123" s="20"/>
      <c r="H123" s="15" t="s">
        <v>58</v>
      </c>
      <c r="I123" s="21"/>
      <c r="K123" s="50">
        <v>2</v>
      </c>
    </row>
    <row r="124" spans="5:11" ht="15.75" x14ac:dyDescent="0.25">
      <c r="E124" s="20" t="s">
        <v>169</v>
      </c>
      <c r="F124" s="20"/>
      <c r="G124" s="20"/>
      <c r="H124" s="15" t="s">
        <v>15</v>
      </c>
      <c r="I124" s="21"/>
      <c r="K124" s="50">
        <v>2</v>
      </c>
    </row>
    <row r="125" spans="5:11" ht="15.75" x14ac:dyDescent="0.25">
      <c r="E125" s="20" t="s">
        <v>114</v>
      </c>
      <c r="F125" s="20"/>
      <c r="G125" s="20"/>
      <c r="H125" s="15" t="s">
        <v>15</v>
      </c>
      <c r="I125" s="21"/>
      <c r="K125" s="50">
        <v>2</v>
      </c>
    </row>
    <row r="126" spans="5:11" ht="15.75" x14ac:dyDescent="0.25">
      <c r="E126" s="20" t="s">
        <v>111</v>
      </c>
      <c r="F126" s="20"/>
      <c r="G126" s="20"/>
      <c r="H126" s="15" t="s">
        <v>15</v>
      </c>
      <c r="I126" s="21"/>
      <c r="K126" s="50">
        <v>2</v>
      </c>
    </row>
    <row r="127" spans="5:11" ht="15.75" x14ac:dyDescent="0.25">
      <c r="E127" s="20" t="s">
        <v>52</v>
      </c>
      <c r="F127" s="20"/>
      <c r="G127" s="20"/>
      <c r="H127" s="20" t="s">
        <v>57</v>
      </c>
      <c r="I127" s="21"/>
      <c r="K127" s="50">
        <v>2</v>
      </c>
    </row>
    <row r="128" spans="5:11" ht="15.75" x14ac:dyDescent="0.25">
      <c r="E128" s="20" t="s">
        <v>144</v>
      </c>
      <c r="F128" s="20"/>
      <c r="G128" s="20"/>
      <c r="H128" s="20" t="s">
        <v>134</v>
      </c>
      <c r="I128" s="21"/>
      <c r="K128" s="50">
        <v>2</v>
      </c>
    </row>
  </sheetData>
  <mergeCells count="17">
    <mergeCell ref="AH11:AI11"/>
    <mergeCell ref="E14:F14"/>
    <mergeCell ref="B72:Q72"/>
    <mergeCell ref="G73:M73"/>
    <mergeCell ref="G74:M74"/>
    <mergeCell ref="AH10:AI10"/>
    <mergeCell ref="B1:Q1"/>
    <mergeCell ref="T1:AR1"/>
    <mergeCell ref="G2:M2"/>
    <mergeCell ref="AH2:AI2"/>
    <mergeCell ref="AH3:AI3"/>
    <mergeCell ref="AH4:AI4"/>
    <mergeCell ref="AH5:AI5"/>
    <mergeCell ref="AH6:AI6"/>
    <mergeCell ref="AH7:AI7"/>
    <mergeCell ref="AH8:AI8"/>
    <mergeCell ref="AH9:AI9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1915-4442-448E-A9D4-4912364F44AC}">
  <dimension ref="A1:AR124"/>
  <sheetViews>
    <sheetView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6" width="10.7109375" customWidth="1"/>
    <col min="17" max="17" width="8.7109375" customWidth="1"/>
    <col min="18" max="19" width="2.7109375" customWidth="1"/>
    <col min="20" max="20" width="5.85546875" customWidth="1"/>
    <col min="21" max="24" width="6" customWidth="1"/>
    <col min="25" max="25" width="4.7109375" customWidth="1"/>
    <col min="26" max="26" width="10.7109375" customWidth="1"/>
    <col min="27" max="31" width="5.85546875" customWidth="1"/>
    <col min="32" max="32" width="5.28515625" customWidth="1"/>
    <col min="33" max="33" width="5.85546875" customWidth="1"/>
    <col min="34" max="37" width="6" customWidth="1"/>
    <col min="38" max="38" width="4.7109375" customWidth="1"/>
    <col min="39" max="39" width="10.7109375" customWidth="1"/>
    <col min="40" max="44" width="5.85546875" customWidth="1"/>
  </cols>
  <sheetData>
    <row r="1" spans="1:44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T1" s="65" t="s">
        <v>55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44" ht="18.600000000000001" customHeight="1" thickBot="1" x14ac:dyDescent="0.35">
      <c r="A2" s="21"/>
      <c r="B2" s="24" t="s">
        <v>42</v>
      </c>
      <c r="C2" s="24">
        <v>25</v>
      </c>
      <c r="D2" s="23"/>
      <c r="E2" s="23"/>
      <c r="F2" s="23"/>
      <c r="G2" s="65" t="s">
        <v>643</v>
      </c>
      <c r="H2" s="65"/>
      <c r="I2" s="65"/>
      <c r="J2" s="65"/>
      <c r="K2" s="65"/>
      <c r="L2" s="65"/>
      <c r="M2" s="65"/>
      <c r="N2" s="23"/>
      <c r="O2" s="23"/>
      <c r="P2" s="23"/>
      <c r="Q2" s="23"/>
      <c r="R2" s="21"/>
      <c r="S2" s="21"/>
      <c r="V2" s="33" t="s">
        <v>53</v>
      </c>
      <c r="W2" s="9" t="s">
        <v>0</v>
      </c>
      <c r="X2" s="9"/>
      <c r="Y2" s="9"/>
      <c r="Z2" s="9"/>
      <c r="AA2" s="9" t="s">
        <v>1</v>
      </c>
      <c r="AB2" s="9"/>
      <c r="AC2" s="9"/>
      <c r="AD2" s="33" t="s">
        <v>3</v>
      </c>
      <c r="AE2" s="33" t="s">
        <v>7</v>
      </c>
      <c r="AF2" s="33" t="s">
        <v>8</v>
      </c>
      <c r="AG2" s="33" t="s">
        <v>9</v>
      </c>
      <c r="AH2" s="66" t="s">
        <v>39</v>
      </c>
      <c r="AI2" s="66"/>
      <c r="AJ2" s="33" t="s">
        <v>4</v>
      </c>
      <c r="AK2" s="33" t="s">
        <v>6</v>
      </c>
      <c r="AL2" s="33" t="s">
        <v>5</v>
      </c>
      <c r="AM2" s="33" t="s">
        <v>40</v>
      </c>
      <c r="AN2" s="20"/>
      <c r="AO2" s="10"/>
      <c r="AP2" s="10"/>
      <c r="AQ2" s="21"/>
      <c r="AR2" s="21"/>
    </row>
    <row r="3" spans="1:44" ht="18.75" thickBot="1" x14ac:dyDescent="0.3">
      <c r="A3" s="21"/>
      <c r="B3" s="3" t="s">
        <v>644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57" t="s">
        <v>579</v>
      </c>
      <c r="O3" s="3" t="s">
        <v>13</v>
      </c>
      <c r="P3" s="3" t="s">
        <v>2</v>
      </c>
      <c r="Q3" s="4"/>
      <c r="R3" s="21"/>
      <c r="S3" s="21"/>
      <c r="V3" s="25">
        <v>8</v>
      </c>
      <c r="W3" s="20" t="s">
        <v>75</v>
      </c>
      <c r="Y3" s="20"/>
      <c r="Z3" s="20"/>
      <c r="AA3" s="20" t="s">
        <v>134</v>
      </c>
      <c r="AC3" s="21"/>
      <c r="AD3" s="21">
        <f t="shared" ref="AD3:AD10" si="0">+AE3+AF3+AG3</f>
        <v>4</v>
      </c>
      <c r="AE3" s="21">
        <v>2</v>
      </c>
      <c r="AF3" s="21">
        <v>1</v>
      </c>
      <c r="AG3" s="21">
        <v>1</v>
      </c>
      <c r="AH3" s="67">
        <f t="shared" ref="AH3:AH10" si="1">+(AE3*2+AG3)/(2*AD3)</f>
        <v>0.625</v>
      </c>
      <c r="AI3" s="67"/>
      <c r="AJ3" s="14">
        <v>8</v>
      </c>
      <c r="AK3" s="14">
        <v>0</v>
      </c>
      <c r="AL3" s="14">
        <v>0</v>
      </c>
      <c r="AM3" s="51">
        <f t="shared" ref="AM3:AM10" si="2">+AJ3/AD3</f>
        <v>2</v>
      </c>
      <c r="AR3" s="21"/>
    </row>
    <row r="4" spans="1:44" ht="18" x14ac:dyDescent="0.25">
      <c r="A4" s="34"/>
      <c r="B4" s="4" t="s">
        <v>646</v>
      </c>
      <c r="C4" s="5" t="s">
        <v>60</v>
      </c>
      <c r="D4" s="10"/>
      <c r="E4" s="5"/>
      <c r="F4" s="10"/>
      <c r="G4" s="4">
        <v>3</v>
      </c>
      <c r="H4" s="4">
        <v>1</v>
      </c>
      <c r="I4" s="4">
        <v>0</v>
      </c>
      <c r="J4" s="4">
        <f t="shared" ref="J4:J11" si="3">2*G4+I4</f>
        <v>6</v>
      </c>
      <c r="K4" s="31">
        <f t="shared" ref="K4:K11" si="4">+J4/((G4+H4+I4)*2)</f>
        <v>0.75</v>
      </c>
      <c r="L4" s="4">
        <f>+$AO$27</f>
        <v>14</v>
      </c>
      <c r="M4" s="4">
        <v>10</v>
      </c>
      <c r="N4" s="4">
        <f t="shared" ref="N4:N11" si="5">+L4-M4</f>
        <v>4</v>
      </c>
      <c r="O4" s="4">
        <f>+$AP$27</f>
        <v>21</v>
      </c>
      <c r="P4" s="4">
        <f>+$AR$27</f>
        <v>6</v>
      </c>
      <c r="Q4" s="4"/>
      <c r="R4" s="34"/>
      <c r="S4" s="21"/>
      <c r="V4" s="25">
        <v>7.5</v>
      </c>
      <c r="W4" s="20" t="s">
        <v>127</v>
      </c>
      <c r="Y4" s="20"/>
      <c r="Z4" s="20"/>
      <c r="AA4" s="20" t="s">
        <v>15</v>
      </c>
      <c r="AC4" s="21"/>
      <c r="AD4" s="21">
        <f t="shared" si="0"/>
        <v>4</v>
      </c>
      <c r="AE4" s="21">
        <v>2</v>
      </c>
      <c r="AF4" s="21">
        <v>0</v>
      </c>
      <c r="AG4" s="21">
        <v>2</v>
      </c>
      <c r="AH4" s="64">
        <f t="shared" si="1"/>
        <v>0.75</v>
      </c>
      <c r="AI4" s="64"/>
      <c r="AJ4" s="21">
        <v>10</v>
      </c>
      <c r="AK4" s="21">
        <v>0</v>
      </c>
      <c r="AL4" s="21">
        <v>0</v>
      </c>
      <c r="AM4" s="26">
        <f t="shared" si="2"/>
        <v>2.5</v>
      </c>
      <c r="AR4" s="21"/>
    </row>
    <row r="5" spans="1:44" ht="18" x14ac:dyDescent="0.25">
      <c r="A5" s="34"/>
      <c r="B5" s="4" t="s">
        <v>647</v>
      </c>
      <c r="C5" s="5" t="s">
        <v>134</v>
      </c>
      <c r="D5" s="10"/>
      <c r="E5" s="5"/>
      <c r="F5" s="10"/>
      <c r="G5" s="4">
        <v>2</v>
      </c>
      <c r="H5" s="4">
        <v>1</v>
      </c>
      <c r="I5" s="4">
        <v>1</v>
      </c>
      <c r="J5" s="4">
        <f t="shared" si="3"/>
        <v>5</v>
      </c>
      <c r="K5" s="31">
        <f t="shared" si="4"/>
        <v>0.625</v>
      </c>
      <c r="L5" s="4">
        <f>+$AO$40</f>
        <v>13</v>
      </c>
      <c r="M5" s="4">
        <v>8</v>
      </c>
      <c r="N5" s="4">
        <f t="shared" si="5"/>
        <v>5</v>
      </c>
      <c r="O5" s="4">
        <f>+$AP$40</f>
        <v>22</v>
      </c>
      <c r="P5" s="4">
        <f>+$AR$40</f>
        <v>10</v>
      </c>
      <c r="Q5" s="4"/>
      <c r="R5" s="34"/>
      <c r="S5" s="21"/>
      <c r="V5" s="25">
        <v>8</v>
      </c>
      <c r="W5" s="20" t="s">
        <v>138</v>
      </c>
      <c r="Y5" s="20"/>
      <c r="Z5" s="20"/>
      <c r="AA5" s="20" t="s">
        <v>60</v>
      </c>
      <c r="AC5" s="21"/>
      <c r="AD5" s="21">
        <f t="shared" si="0"/>
        <v>4</v>
      </c>
      <c r="AE5" s="21">
        <v>3</v>
      </c>
      <c r="AF5" s="21">
        <v>1</v>
      </c>
      <c r="AG5" s="21">
        <v>0</v>
      </c>
      <c r="AH5" s="64">
        <f t="shared" si="1"/>
        <v>0.75</v>
      </c>
      <c r="AI5" s="64"/>
      <c r="AJ5" s="21">
        <v>10</v>
      </c>
      <c r="AK5" s="21">
        <v>0</v>
      </c>
      <c r="AL5" s="21">
        <v>0</v>
      </c>
      <c r="AM5" s="26">
        <f t="shared" si="2"/>
        <v>2.5</v>
      </c>
      <c r="AR5" s="21"/>
    </row>
    <row r="6" spans="1:44" ht="18" x14ac:dyDescent="0.25">
      <c r="A6" s="34"/>
      <c r="B6" s="4" t="s">
        <v>648</v>
      </c>
      <c r="C6" s="5" t="s">
        <v>61</v>
      </c>
      <c r="D6" s="10"/>
      <c r="E6" s="5"/>
      <c r="F6" s="10"/>
      <c r="G6" s="4">
        <v>1</v>
      </c>
      <c r="H6" s="4">
        <v>2</v>
      </c>
      <c r="I6" s="4">
        <v>1</v>
      </c>
      <c r="J6" s="4">
        <f t="shared" si="3"/>
        <v>3</v>
      </c>
      <c r="K6" s="31">
        <f t="shared" si="4"/>
        <v>0.375</v>
      </c>
      <c r="L6" s="4">
        <f>+$AB$66</f>
        <v>11</v>
      </c>
      <c r="M6" s="4">
        <v>18</v>
      </c>
      <c r="N6" s="4">
        <f t="shared" si="5"/>
        <v>-7</v>
      </c>
      <c r="O6" s="4">
        <f>+$AC$66</f>
        <v>18</v>
      </c>
      <c r="P6" s="4">
        <f>+$AE$66</f>
        <v>4</v>
      </c>
      <c r="Q6" s="4"/>
      <c r="R6" s="34"/>
      <c r="S6" s="21"/>
      <c r="V6" s="25">
        <v>8</v>
      </c>
      <c r="W6" s="20" t="s">
        <v>77</v>
      </c>
      <c r="Y6" s="20"/>
      <c r="Z6" s="20"/>
      <c r="AA6" s="20" t="s">
        <v>59</v>
      </c>
      <c r="AC6" s="21"/>
      <c r="AD6" s="21">
        <f t="shared" si="0"/>
        <v>3</v>
      </c>
      <c r="AE6" s="21">
        <v>0</v>
      </c>
      <c r="AF6" s="21">
        <v>1</v>
      </c>
      <c r="AG6" s="21">
        <v>2</v>
      </c>
      <c r="AH6" s="64">
        <f t="shared" si="1"/>
        <v>0.33333333333333331</v>
      </c>
      <c r="AI6" s="64"/>
      <c r="AJ6" s="21">
        <v>10</v>
      </c>
      <c r="AK6" s="21">
        <v>1</v>
      </c>
      <c r="AL6" s="21">
        <v>0</v>
      </c>
      <c r="AM6" s="26">
        <f t="shared" si="2"/>
        <v>3.3333333333333335</v>
      </c>
      <c r="AR6" s="21"/>
    </row>
    <row r="7" spans="1:44" ht="18.75" thickBot="1" x14ac:dyDescent="0.3">
      <c r="A7" s="34"/>
      <c r="B7" s="3" t="s">
        <v>645</v>
      </c>
      <c r="C7" s="1" t="s">
        <v>58</v>
      </c>
      <c r="D7" s="58"/>
      <c r="E7" s="58"/>
      <c r="F7" s="58"/>
      <c r="G7" s="3">
        <v>1</v>
      </c>
      <c r="H7" s="3">
        <v>3</v>
      </c>
      <c r="I7" s="3">
        <v>0</v>
      </c>
      <c r="J7" s="3">
        <f t="shared" si="3"/>
        <v>2</v>
      </c>
      <c r="K7" s="59">
        <f t="shared" si="4"/>
        <v>0.25</v>
      </c>
      <c r="L7" s="3">
        <f>+$AB$27</f>
        <v>16</v>
      </c>
      <c r="M7" s="3">
        <v>18</v>
      </c>
      <c r="N7" s="3">
        <f t="shared" si="5"/>
        <v>-2</v>
      </c>
      <c r="O7" s="3">
        <f>+$AC$27</f>
        <v>25</v>
      </c>
      <c r="P7" s="3">
        <f>+$AE$27</f>
        <v>8</v>
      </c>
      <c r="Q7" s="4"/>
      <c r="R7" s="34"/>
      <c r="S7" s="21"/>
      <c r="V7" s="25">
        <v>8</v>
      </c>
      <c r="W7" s="20" t="s">
        <v>76</v>
      </c>
      <c r="Y7" s="20"/>
      <c r="Z7" s="20"/>
      <c r="AA7" s="20" t="s">
        <v>56</v>
      </c>
      <c r="AC7" s="21"/>
      <c r="AD7" s="21">
        <f t="shared" si="0"/>
        <v>4</v>
      </c>
      <c r="AE7" s="21">
        <v>1</v>
      </c>
      <c r="AF7" s="21">
        <v>2</v>
      </c>
      <c r="AG7" s="21">
        <v>1</v>
      </c>
      <c r="AH7" s="64">
        <f t="shared" si="1"/>
        <v>0.375</v>
      </c>
      <c r="AI7" s="64"/>
      <c r="AJ7" s="21">
        <v>14</v>
      </c>
      <c r="AK7" s="21">
        <v>0</v>
      </c>
      <c r="AL7" s="21">
        <v>0</v>
      </c>
      <c r="AM7" s="26">
        <f t="shared" si="2"/>
        <v>3.5</v>
      </c>
      <c r="AR7" s="21"/>
    </row>
    <row r="8" spans="1:44" ht="18" x14ac:dyDescent="0.25">
      <c r="A8" s="34"/>
      <c r="B8" s="8" t="s">
        <v>652</v>
      </c>
      <c r="C8" s="60" t="s">
        <v>15</v>
      </c>
      <c r="D8" s="28"/>
      <c r="E8" s="28"/>
      <c r="F8" s="28"/>
      <c r="G8" s="8">
        <v>2</v>
      </c>
      <c r="H8" s="8">
        <v>0</v>
      </c>
      <c r="I8" s="8">
        <v>2</v>
      </c>
      <c r="J8" s="4">
        <f t="shared" si="3"/>
        <v>6</v>
      </c>
      <c r="K8" s="61">
        <f t="shared" si="4"/>
        <v>0.75</v>
      </c>
      <c r="L8" s="8">
        <f>+$AB$40</f>
        <v>15</v>
      </c>
      <c r="M8" s="8">
        <v>10</v>
      </c>
      <c r="N8" s="8">
        <f t="shared" si="5"/>
        <v>5</v>
      </c>
      <c r="O8" s="8">
        <f>+$AC$40</f>
        <v>17</v>
      </c>
      <c r="P8" s="8">
        <f>+$AE$40</f>
        <v>10</v>
      </c>
      <c r="Q8" s="4"/>
      <c r="R8" s="34"/>
      <c r="S8" s="21"/>
      <c r="V8" s="25">
        <v>7.5</v>
      </c>
      <c r="W8" s="20" t="s">
        <v>43</v>
      </c>
      <c r="Y8" s="20"/>
      <c r="Z8" s="20"/>
      <c r="AA8" s="20" t="s">
        <v>57</v>
      </c>
      <c r="AC8" s="21"/>
      <c r="AD8" s="21">
        <f t="shared" si="0"/>
        <v>4</v>
      </c>
      <c r="AE8" s="21">
        <v>1</v>
      </c>
      <c r="AF8" s="21">
        <v>2</v>
      </c>
      <c r="AG8" s="21">
        <v>1</v>
      </c>
      <c r="AH8" s="64">
        <f t="shared" si="1"/>
        <v>0.375</v>
      </c>
      <c r="AI8" s="64"/>
      <c r="AJ8" s="21">
        <v>14</v>
      </c>
      <c r="AK8" s="21">
        <v>2</v>
      </c>
      <c r="AL8" s="21">
        <v>0</v>
      </c>
      <c r="AM8" s="26">
        <f t="shared" si="2"/>
        <v>3.5</v>
      </c>
      <c r="AR8" s="21"/>
    </row>
    <row r="9" spans="1:44" ht="18" x14ac:dyDescent="0.25">
      <c r="A9" s="34"/>
      <c r="B9" s="4" t="s">
        <v>650</v>
      </c>
      <c r="C9" s="5" t="s">
        <v>59</v>
      </c>
      <c r="D9" s="10"/>
      <c r="E9" s="5"/>
      <c r="F9" s="10"/>
      <c r="G9" s="4">
        <v>1</v>
      </c>
      <c r="H9" s="4">
        <v>1</v>
      </c>
      <c r="I9" s="4">
        <v>2</v>
      </c>
      <c r="J9" s="4">
        <f t="shared" si="3"/>
        <v>4</v>
      </c>
      <c r="K9" s="31">
        <f t="shared" si="4"/>
        <v>0.5</v>
      </c>
      <c r="L9" s="4">
        <f>+$AO$66</f>
        <v>13</v>
      </c>
      <c r="M9" s="4">
        <v>13</v>
      </c>
      <c r="N9" s="4">
        <f t="shared" si="5"/>
        <v>0</v>
      </c>
      <c r="O9" s="4">
        <f>+$AP$66</f>
        <v>18</v>
      </c>
      <c r="P9" s="4">
        <f>+$AR$66</f>
        <v>4</v>
      </c>
      <c r="Q9" s="4"/>
      <c r="R9" s="34"/>
      <c r="S9" s="21"/>
      <c r="V9" s="25">
        <v>7.5</v>
      </c>
      <c r="W9" s="20" t="s">
        <v>34</v>
      </c>
      <c r="Y9" s="20"/>
      <c r="Z9" s="20"/>
      <c r="AA9" s="20" t="s">
        <v>58</v>
      </c>
      <c r="AC9" s="21"/>
      <c r="AD9" s="21">
        <f t="shared" si="0"/>
        <v>4</v>
      </c>
      <c r="AE9" s="21">
        <v>1</v>
      </c>
      <c r="AF9" s="21">
        <v>3</v>
      </c>
      <c r="AG9" s="21">
        <v>0</v>
      </c>
      <c r="AH9" s="64">
        <f t="shared" si="1"/>
        <v>0.25</v>
      </c>
      <c r="AI9" s="64"/>
      <c r="AJ9" s="21">
        <v>18</v>
      </c>
      <c r="AK9" s="21">
        <v>0</v>
      </c>
      <c r="AL9" s="21">
        <v>0</v>
      </c>
      <c r="AM9" s="26">
        <f t="shared" si="2"/>
        <v>4.5</v>
      </c>
      <c r="AR9" s="21"/>
    </row>
    <row r="10" spans="1:44" ht="18" x14ac:dyDescent="0.25">
      <c r="A10" s="34"/>
      <c r="B10" s="4" t="s">
        <v>649</v>
      </c>
      <c r="C10" s="5" t="s">
        <v>56</v>
      </c>
      <c r="D10" s="10"/>
      <c r="E10" s="10"/>
      <c r="F10" s="10"/>
      <c r="G10" s="4">
        <v>1</v>
      </c>
      <c r="H10" s="4">
        <v>2</v>
      </c>
      <c r="I10" s="4">
        <v>1</v>
      </c>
      <c r="J10" s="4">
        <f t="shared" si="3"/>
        <v>3</v>
      </c>
      <c r="K10" s="31">
        <f t="shared" si="4"/>
        <v>0.375</v>
      </c>
      <c r="L10" s="4">
        <f>+$AO$53</f>
        <v>14</v>
      </c>
      <c r="M10" s="4">
        <v>14</v>
      </c>
      <c r="N10" s="4">
        <f t="shared" si="5"/>
        <v>0</v>
      </c>
      <c r="O10" s="4">
        <f>+$AP$53</f>
        <v>21</v>
      </c>
      <c r="P10" s="4">
        <f>+$AR$53</f>
        <v>6</v>
      </c>
      <c r="Q10" s="4"/>
      <c r="R10" s="34"/>
      <c r="S10" s="34"/>
      <c r="V10" s="25">
        <v>7.5</v>
      </c>
      <c r="W10" s="20" t="s">
        <v>74</v>
      </c>
      <c r="Y10" s="20"/>
      <c r="Z10" s="20"/>
      <c r="AA10" s="20" t="s">
        <v>61</v>
      </c>
      <c r="AC10" s="21"/>
      <c r="AD10" s="21">
        <f t="shared" si="0"/>
        <v>4</v>
      </c>
      <c r="AE10" s="21">
        <v>1</v>
      </c>
      <c r="AF10" s="21">
        <v>2</v>
      </c>
      <c r="AG10" s="21">
        <v>1</v>
      </c>
      <c r="AH10" s="64">
        <f t="shared" si="1"/>
        <v>0.375</v>
      </c>
      <c r="AI10" s="64"/>
      <c r="AJ10" s="21">
        <v>18</v>
      </c>
      <c r="AK10" s="21">
        <v>0</v>
      </c>
      <c r="AL10" s="21">
        <v>0</v>
      </c>
      <c r="AM10" s="26">
        <f t="shared" si="2"/>
        <v>4.5</v>
      </c>
      <c r="AR10" s="21"/>
    </row>
    <row r="11" spans="1:44" ht="18.75" thickBot="1" x14ac:dyDescent="0.3">
      <c r="A11" s="34"/>
      <c r="B11" s="4" t="s">
        <v>651</v>
      </c>
      <c r="C11" s="5" t="s">
        <v>57</v>
      </c>
      <c r="D11" s="10"/>
      <c r="E11" s="5"/>
      <c r="F11" s="10"/>
      <c r="G11" s="4">
        <v>1</v>
      </c>
      <c r="H11" s="4">
        <v>2</v>
      </c>
      <c r="I11" s="3">
        <v>1</v>
      </c>
      <c r="J11" s="4">
        <f t="shared" si="3"/>
        <v>3</v>
      </c>
      <c r="K11" s="31">
        <f t="shared" si="4"/>
        <v>0.375</v>
      </c>
      <c r="L11" s="4">
        <f>+$AB$53</f>
        <v>11</v>
      </c>
      <c r="M11" s="4">
        <v>16</v>
      </c>
      <c r="N11" s="4">
        <f t="shared" si="5"/>
        <v>-5</v>
      </c>
      <c r="O11" s="4">
        <f>+$AC$53</f>
        <v>14</v>
      </c>
      <c r="P11" s="4">
        <f>+$AE$53</f>
        <v>4</v>
      </c>
      <c r="Q11" s="4"/>
      <c r="R11" s="34"/>
      <c r="S11" s="34"/>
      <c r="W11" s="20" t="s">
        <v>16</v>
      </c>
      <c r="Y11" s="20"/>
      <c r="Z11" s="20"/>
      <c r="AA11" s="10"/>
      <c r="AB11" s="20"/>
      <c r="AC11" s="21"/>
      <c r="AD11" s="21">
        <f t="shared" ref="AD11" si="6">+AE11+AF11+AG11</f>
        <v>1</v>
      </c>
      <c r="AE11" s="21">
        <v>1</v>
      </c>
      <c r="AF11" s="21">
        <v>0</v>
      </c>
      <c r="AG11" s="21">
        <v>0</v>
      </c>
      <c r="AH11" s="64">
        <f t="shared" ref="AH11" si="7">+(AE11*2+AG11)/(2*AD11)</f>
        <v>1</v>
      </c>
      <c r="AI11" s="64"/>
      <c r="AJ11" s="62">
        <v>2</v>
      </c>
      <c r="AK11" s="62">
        <v>0</v>
      </c>
      <c r="AL11" s="62">
        <v>0</v>
      </c>
      <c r="AM11" s="26">
        <f t="shared" ref="AM11:AM12" si="8">+AJ11/AD11</f>
        <v>2</v>
      </c>
      <c r="AN11" s="20"/>
      <c r="AO11" s="10"/>
      <c r="AR11" s="10"/>
    </row>
    <row r="12" spans="1:44" ht="18" x14ac:dyDescent="0.25">
      <c r="A12" s="34"/>
      <c r="B12" s="6"/>
      <c r="C12" s="6"/>
      <c r="D12" s="6"/>
      <c r="E12" s="7"/>
      <c r="F12" s="6"/>
      <c r="G12" s="8">
        <f>SUM(G4:G11)</f>
        <v>12</v>
      </c>
      <c r="H12" s="8">
        <f>SUM(H4:H11)</f>
        <v>12</v>
      </c>
      <c r="I12" s="8">
        <f>SUM(I4:I11)</f>
        <v>8</v>
      </c>
      <c r="J12" s="8"/>
      <c r="K12" s="8"/>
      <c r="L12" s="8">
        <f>SUM(L4:L11)</f>
        <v>107</v>
      </c>
      <c r="M12" s="8">
        <f>SUM(M4:M11)</f>
        <v>107</v>
      </c>
      <c r="N12" s="8"/>
      <c r="O12" s="8">
        <f>SUM(O4:O11)</f>
        <v>156</v>
      </c>
      <c r="P12" s="8">
        <f>SUM(P4:P11)</f>
        <v>52</v>
      </c>
      <c r="Q12" s="4"/>
      <c r="R12" s="34"/>
      <c r="S12" s="34"/>
      <c r="T12" s="10"/>
      <c r="U12" s="10"/>
      <c r="V12" s="27" t="s">
        <v>17</v>
      </c>
      <c r="W12" s="28"/>
      <c r="X12" s="28"/>
      <c r="Y12" s="28"/>
      <c r="Z12" s="27"/>
      <c r="AA12" s="14"/>
      <c r="AB12" s="14"/>
      <c r="AC12" s="14"/>
      <c r="AD12" s="14">
        <f>SUM(AD3:AD11)</f>
        <v>32</v>
      </c>
      <c r="AE12" s="14">
        <f>SUM(AE3:AE11)</f>
        <v>12</v>
      </c>
      <c r="AF12" s="14">
        <f>SUM(AF3:AF11)</f>
        <v>12</v>
      </c>
      <c r="AG12" s="14">
        <f>SUM(AG3:AG11)</f>
        <v>8</v>
      </c>
      <c r="AH12" s="14"/>
      <c r="AI12" s="14"/>
      <c r="AJ12" s="14">
        <f>SUM(AJ3:AJ11)</f>
        <v>104</v>
      </c>
      <c r="AK12" s="14">
        <f>SUM(AK3:AK11)</f>
        <v>3</v>
      </c>
      <c r="AL12" s="14">
        <f>SUM(AL3:AL11)</f>
        <v>0</v>
      </c>
      <c r="AM12" s="29">
        <f t="shared" si="8"/>
        <v>3.25</v>
      </c>
    </row>
    <row r="13" spans="1:44" ht="15.75" x14ac:dyDescent="0.25">
      <c r="A13" s="30"/>
      <c r="B13" s="32"/>
      <c r="C13" s="32"/>
      <c r="D13" s="32"/>
      <c r="Q13" s="32"/>
      <c r="R13" s="30"/>
      <c r="S13" s="30"/>
    </row>
    <row r="14" spans="1:44" ht="15.95" customHeight="1" thickBot="1" x14ac:dyDescent="0.3">
      <c r="A14" s="30"/>
      <c r="B14" s="36" t="str">
        <f>"Week "&amp;TEXT(C2,"##")&amp;" Summary:"</f>
        <v>Week 25 Summary:</v>
      </c>
      <c r="C14" s="37"/>
      <c r="D14" s="37"/>
      <c r="E14" s="68">
        <v>45732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9"/>
      <c r="R14" s="30"/>
      <c r="S14" s="30"/>
      <c r="T14" s="21" t="s">
        <v>53</v>
      </c>
      <c r="U14" s="20" t="s">
        <v>44</v>
      </c>
      <c r="V14" s="20"/>
      <c r="W14" s="20"/>
      <c r="X14" s="20"/>
      <c r="Y14" s="20" t="s">
        <v>54</v>
      </c>
      <c r="Z14" s="9" t="s">
        <v>18</v>
      </c>
      <c r="AA14" s="21"/>
      <c r="AB14" s="21" t="s">
        <v>19</v>
      </c>
      <c r="AC14" s="21" t="s">
        <v>20</v>
      </c>
      <c r="AD14" s="21" t="s">
        <v>21</v>
      </c>
      <c r="AE14" s="21" t="s">
        <v>2</v>
      </c>
      <c r="AF14" s="10"/>
      <c r="AG14" s="21" t="s">
        <v>53</v>
      </c>
      <c r="AH14" s="20" t="s">
        <v>44</v>
      </c>
      <c r="AI14" s="20"/>
      <c r="AJ14" s="20"/>
      <c r="AK14" s="20"/>
      <c r="AL14" s="20" t="s">
        <v>54</v>
      </c>
      <c r="AM14" s="9" t="s">
        <v>18</v>
      </c>
      <c r="AN14" s="21"/>
      <c r="AO14" s="21" t="s">
        <v>19</v>
      </c>
      <c r="AP14" s="21" t="s">
        <v>20</v>
      </c>
      <c r="AQ14" s="21" t="s">
        <v>21</v>
      </c>
      <c r="AR14" s="21" t="s">
        <v>2</v>
      </c>
    </row>
    <row r="15" spans="1:44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42"/>
      <c r="R15" s="30"/>
      <c r="S15" s="30"/>
      <c r="T15" s="11" t="s">
        <v>154</v>
      </c>
      <c r="U15" s="11" t="s">
        <v>58</v>
      </c>
      <c r="V15" s="11"/>
      <c r="W15" s="11"/>
      <c r="X15" s="12"/>
      <c r="Y15" s="13" t="s">
        <v>70</v>
      </c>
      <c r="AA15" s="14"/>
      <c r="AB15" s="14">
        <v>0</v>
      </c>
      <c r="AC15" s="14">
        <v>3</v>
      </c>
      <c r="AD15" s="14">
        <f>+AB15+AC15</f>
        <v>3</v>
      </c>
      <c r="AE15" s="14">
        <v>4</v>
      </c>
      <c r="AF15" s="10"/>
      <c r="AG15" s="11" t="s">
        <v>158</v>
      </c>
      <c r="AH15" s="11" t="s">
        <v>60</v>
      </c>
      <c r="AI15" s="11"/>
      <c r="AJ15" s="11"/>
      <c r="AK15" s="12"/>
      <c r="AL15" s="13" t="s">
        <v>72</v>
      </c>
      <c r="AN15" s="14"/>
      <c r="AO15" s="14">
        <v>1</v>
      </c>
      <c r="AP15" s="14">
        <v>0</v>
      </c>
      <c r="AQ15" s="14">
        <f>+AO15+AP15</f>
        <v>1</v>
      </c>
      <c r="AR15" s="14">
        <v>0</v>
      </c>
    </row>
    <row r="16" spans="1:44" ht="15.95" customHeight="1" x14ac:dyDescent="0.25">
      <c r="A16" s="30"/>
      <c r="C16" s="5" t="s">
        <v>640</v>
      </c>
      <c r="E16" s="20"/>
      <c r="F16" s="20"/>
      <c r="G16" s="4">
        <v>5</v>
      </c>
      <c r="H16" s="21">
        <v>1</v>
      </c>
      <c r="I16" s="20" t="s">
        <v>85</v>
      </c>
      <c r="J16" s="20"/>
      <c r="K16" s="20"/>
      <c r="L16" s="20" t="s">
        <v>93</v>
      </c>
      <c r="M16" s="20"/>
      <c r="N16" s="20"/>
      <c r="O16" s="20"/>
      <c r="P16" s="20"/>
      <c r="Q16" s="20"/>
      <c r="R16" s="30"/>
      <c r="S16" s="30"/>
      <c r="T16" s="25">
        <v>7.5</v>
      </c>
      <c r="U16" s="20" t="s">
        <v>34</v>
      </c>
      <c r="V16" s="20"/>
      <c r="W16" s="20"/>
      <c r="X16" s="20"/>
      <c r="Y16" s="21">
        <v>31</v>
      </c>
      <c r="Z16" s="15" t="s">
        <v>58</v>
      </c>
      <c r="AA16" s="21"/>
      <c r="AB16" s="21">
        <v>0</v>
      </c>
      <c r="AC16" s="21">
        <v>0</v>
      </c>
      <c r="AD16" s="21">
        <f t="shared" ref="AD16:AD26" si="9">+AB16+AC16</f>
        <v>0</v>
      </c>
      <c r="AE16" s="21">
        <v>0</v>
      </c>
      <c r="AF16" s="10"/>
      <c r="AG16" s="25">
        <v>8</v>
      </c>
      <c r="AH16" s="20" t="s">
        <v>138</v>
      </c>
      <c r="AI16" s="20"/>
      <c r="AJ16" s="20"/>
      <c r="AK16" s="20"/>
      <c r="AL16" s="21">
        <v>34</v>
      </c>
      <c r="AM16" s="20" t="s">
        <v>60</v>
      </c>
      <c r="AN16" s="21"/>
      <c r="AO16" s="21">
        <v>0</v>
      </c>
      <c r="AP16" s="21">
        <v>0</v>
      </c>
      <c r="AQ16" s="21">
        <f t="shared" ref="AQ16:AQ26" si="10">+AO16+AP16</f>
        <v>0</v>
      </c>
      <c r="AR16" s="21">
        <v>0</v>
      </c>
    </row>
    <row r="17" spans="1:44" ht="15.95" customHeight="1" x14ac:dyDescent="0.25">
      <c r="A17" s="30"/>
      <c r="B17" s="21" t="s">
        <v>23</v>
      </c>
      <c r="C17" s="15" t="s">
        <v>705</v>
      </c>
      <c r="D17" s="15"/>
      <c r="E17" s="20"/>
      <c r="F17" s="20"/>
      <c r="G17" s="4"/>
      <c r="H17" s="21">
        <v>1</v>
      </c>
      <c r="I17" s="20" t="s">
        <v>87</v>
      </c>
      <c r="J17" s="20"/>
      <c r="K17" s="20"/>
      <c r="L17" s="20"/>
      <c r="M17" s="20" t="s">
        <v>51</v>
      </c>
      <c r="N17" s="20"/>
      <c r="O17" s="20"/>
      <c r="P17" s="20"/>
      <c r="Q17" s="20"/>
      <c r="R17" s="30"/>
      <c r="S17" s="30"/>
      <c r="T17" s="25">
        <v>10</v>
      </c>
      <c r="U17" s="20" t="s">
        <v>124</v>
      </c>
      <c r="V17" s="20"/>
      <c r="W17" s="20"/>
      <c r="X17" s="20"/>
      <c r="Y17" s="21">
        <v>13</v>
      </c>
      <c r="Z17" s="15" t="s">
        <v>58</v>
      </c>
      <c r="AA17" s="21"/>
      <c r="AB17" s="21">
        <v>2</v>
      </c>
      <c r="AC17" s="21">
        <v>1</v>
      </c>
      <c r="AD17" s="21">
        <f t="shared" si="9"/>
        <v>3</v>
      </c>
      <c r="AE17" s="21">
        <v>0</v>
      </c>
      <c r="AF17" s="10"/>
      <c r="AG17" s="25">
        <v>10</v>
      </c>
      <c r="AH17" s="20" t="s">
        <v>84</v>
      </c>
      <c r="AI17" s="20"/>
      <c r="AJ17" s="20"/>
      <c r="AK17" s="20"/>
      <c r="AL17" s="21">
        <v>16</v>
      </c>
      <c r="AM17" s="20" t="s">
        <v>60</v>
      </c>
      <c r="AN17" s="21"/>
      <c r="AO17" s="21">
        <v>3</v>
      </c>
      <c r="AP17" s="21">
        <v>6</v>
      </c>
      <c r="AQ17" s="21">
        <f t="shared" si="10"/>
        <v>9</v>
      </c>
      <c r="AR17" s="21">
        <v>0</v>
      </c>
    </row>
    <row r="18" spans="1:44" ht="15.95" customHeight="1" x14ac:dyDescent="0.25">
      <c r="A18" s="30"/>
      <c r="C18" s="15" t="s">
        <v>706</v>
      </c>
      <c r="D18" s="15"/>
      <c r="E18" s="15"/>
      <c r="G18" s="4"/>
      <c r="H18" s="21">
        <v>1</v>
      </c>
      <c r="I18" s="20" t="s">
        <v>87</v>
      </c>
      <c r="J18" s="20"/>
      <c r="K18" s="20"/>
      <c r="L18" s="20" t="s">
        <v>85</v>
      </c>
      <c r="M18" s="20"/>
      <c r="N18" s="20"/>
      <c r="O18" s="20"/>
      <c r="P18" s="20"/>
      <c r="Q18" s="20"/>
      <c r="R18" s="30"/>
      <c r="S18" s="30"/>
      <c r="T18" s="25">
        <v>9.5</v>
      </c>
      <c r="U18" s="20" t="s">
        <v>170</v>
      </c>
      <c r="V18" s="20"/>
      <c r="W18" s="20"/>
      <c r="X18" s="20"/>
      <c r="Y18" s="21">
        <v>5</v>
      </c>
      <c r="Z18" s="15" t="s">
        <v>58</v>
      </c>
      <c r="AA18" s="21"/>
      <c r="AB18" s="21">
        <v>5</v>
      </c>
      <c r="AC18" s="21">
        <v>7</v>
      </c>
      <c r="AD18" s="21">
        <f t="shared" si="9"/>
        <v>12</v>
      </c>
      <c r="AE18" s="21">
        <v>0</v>
      </c>
      <c r="AF18" s="10"/>
      <c r="AG18" s="25">
        <v>10</v>
      </c>
      <c r="AH18" s="20" t="s">
        <v>104</v>
      </c>
      <c r="AI18" s="20"/>
      <c r="AJ18" s="20"/>
      <c r="AK18" s="20"/>
      <c r="AL18" s="21">
        <v>7</v>
      </c>
      <c r="AM18" s="20" t="s">
        <v>60</v>
      </c>
      <c r="AN18" s="21"/>
      <c r="AO18" s="21">
        <v>3</v>
      </c>
      <c r="AP18" s="21">
        <v>2</v>
      </c>
      <c r="AQ18" s="21">
        <f t="shared" si="10"/>
        <v>5</v>
      </c>
      <c r="AR18" s="21">
        <v>0</v>
      </c>
    </row>
    <row r="19" spans="1:44" ht="15.75" customHeight="1" x14ac:dyDescent="0.25">
      <c r="C19" s="15"/>
      <c r="H19" s="21">
        <v>2</v>
      </c>
      <c r="I19" s="20" t="s">
        <v>87</v>
      </c>
      <c r="J19" s="20"/>
      <c r="K19" s="20"/>
      <c r="L19" s="20" t="s">
        <v>707</v>
      </c>
      <c r="M19" s="20"/>
      <c r="N19" s="20"/>
      <c r="O19" s="20"/>
      <c r="P19" s="20"/>
      <c r="Q19" s="20"/>
      <c r="R19" s="30"/>
      <c r="S19" s="30"/>
      <c r="T19" s="25">
        <v>8.5</v>
      </c>
      <c r="U19" s="20" t="s">
        <v>88</v>
      </c>
      <c r="V19" s="20"/>
      <c r="W19" s="20"/>
      <c r="X19" s="20"/>
      <c r="Y19" s="35">
        <v>15</v>
      </c>
      <c r="Z19" s="15" t="s">
        <v>58</v>
      </c>
      <c r="AA19" s="21"/>
      <c r="AB19" s="21">
        <v>2</v>
      </c>
      <c r="AC19" s="21">
        <v>5</v>
      </c>
      <c r="AD19" s="21">
        <f t="shared" si="9"/>
        <v>7</v>
      </c>
      <c r="AE19" s="21">
        <v>2</v>
      </c>
      <c r="AF19" s="10"/>
      <c r="AG19" s="25">
        <v>9</v>
      </c>
      <c r="AH19" s="20" t="s">
        <v>107</v>
      </c>
      <c r="AI19" s="20"/>
      <c r="AJ19" s="20"/>
      <c r="AK19" s="20"/>
      <c r="AL19" s="21">
        <v>1</v>
      </c>
      <c r="AM19" s="20" t="s">
        <v>60</v>
      </c>
      <c r="AN19" s="21"/>
      <c r="AO19" s="21">
        <v>1</v>
      </c>
      <c r="AP19" s="21">
        <v>1</v>
      </c>
      <c r="AQ19" s="21">
        <f t="shared" si="10"/>
        <v>2</v>
      </c>
      <c r="AR19" s="21">
        <v>0</v>
      </c>
    </row>
    <row r="20" spans="1:44" ht="15.95" customHeight="1" x14ac:dyDescent="0.25">
      <c r="C20" s="15"/>
      <c r="H20" s="21">
        <v>2</v>
      </c>
      <c r="I20" s="20" t="s">
        <v>85</v>
      </c>
      <c r="J20" s="20"/>
      <c r="K20" s="20"/>
      <c r="L20" s="20" t="s">
        <v>708</v>
      </c>
      <c r="M20" s="20"/>
      <c r="N20" s="20"/>
      <c r="O20" s="20"/>
      <c r="P20" s="20"/>
      <c r="Q20" s="20"/>
      <c r="R20" s="30"/>
      <c r="S20" s="30"/>
      <c r="T20" s="25">
        <v>8.5</v>
      </c>
      <c r="U20" s="20" t="s">
        <v>101</v>
      </c>
      <c r="V20" s="20"/>
      <c r="W20" s="20"/>
      <c r="X20" s="20"/>
      <c r="Y20" s="35">
        <v>11</v>
      </c>
      <c r="Z20" s="15" t="s">
        <v>58</v>
      </c>
      <c r="AA20" s="21"/>
      <c r="AB20" s="21">
        <v>2</v>
      </c>
      <c r="AC20" s="21">
        <v>1</v>
      </c>
      <c r="AD20" s="21">
        <f t="shared" si="9"/>
        <v>3</v>
      </c>
      <c r="AE20" s="21">
        <v>0</v>
      </c>
      <c r="AF20" s="10"/>
      <c r="AG20" s="25">
        <v>8.5</v>
      </c>
      <c r="AH20" s="20" t="s">
        <v>165</v>
      </c>
      <c r="AI20" s="20"/>
      <c r="AJ20" s="20"/>
      <c r="AK20" s="20"/>
      <c r="AL20" s="21">
        <v>10</v>
      </c>
      <c r="AM20" s="20" t="s">
        <v>60</v>
      </c>
      <c r="AN20" s="21"/>
      <c r="AO20" s="21">
        <v>1</v>
      </c>
      <c r="AP20" s="21">
        <v>0</v>
      </c>
      <c r="AQ20" s="21">
        <f t="shared" si="10"/>
        <v>1</v>
      </c>
      <c r="AR20" s="21">
        <v>2</v>
      </c>
    </row>
    <row r="21" spans="1:44" ht="15.95" customHeight="1" x14ac:dyDescent="0.25">
      <c r="L21" s="20"/>
      <c r="R21" s="30"/>
      <c r="S21" s="30"/>
      <c r="T21" s="25">
        <v>8</v>
      </c>
      <c r="U21" s="20" t="s">
        <v>147</v>
      </c>
      <c r="V21" s="20"/>
      <c r="W21" s="20"/>
      <c r="X21" s="20"/>
      <c r="Y21" s="21">
        <v>3</v>
      </c>
      <c r="Z21" s="15" t="s">
        <v>58</v>
      </c>
      <c r="AA21" s="21"/>
      <c r="AB21" s="21">
        <v>1</v>
      </c>
      <c r="AC21" s="21">
        <v>2</v>
      </c>
      <c r="AD21" s="21">
        <f t="shared" si="9"/>
        <v>3</v>
      </c>
      <c r="AE21" s="21">
        <v>2</v>
      </c>
      <c r="AF21" s="10"/>
      <c r="AG21" s="25">
        <v>8</v>
      </c>
      <c r="AH21" s="20" t="s">
        <v>47</v>
      </c>
      <c r="AI21" s="20"/>
      <c r="AJ21" s="20"/>
      <c r="AK21" s="20"/>
      <c r="AL21" s="21">
        <v>27</v>
      </c>
      <c r="AM21" s="20" t="s">
        <v>60</v>
      </c>
      <c r="AN21" s="21"/>
      <c r="AO21" s="21">
        <v>2</v>
      </c>
      <c r="AP21" s="21">
        <v>4</v>
      </c>
      <c r="AQ21" s="21">
        <f t="shared" si="10"/>
        <v>6</v>
      </c>
      <c r="AR21" s="21">
        <v>2</v>
      </c>
    </row>
    <row r="22" spans="1:44" ht="15.95" customHeight="1" x14ac:dyDescent="0.25">
      <c r="C22" s="5" t="s">
        <v>639</v>
      </c>
      <c r="G22" s="4">
        <v>4</v>
      </c>
      <c r="H22" s="21">
        <v>1</v>
      </c>
      <c r="I22" s="20" t="s">
        <v>139</v>
      </c>
      <c r="J22" s="20"/>
      <c r="K22" s="20"/>
      <c r="L22" s="20" t="s">
        <v>128</v>
      </c>
      <c r="M22" s="20"/>
      <c r="N22" s="20"/>
      <c r="O22" s="20"/>
      <c r="P22" s="20"/>
      <c r="Q22" s="20"/>
      <c r="R22" s="30"/>
      <c r="S22" s="30"/>
      <c r="T22" s="25">
        <v>7.5</v>
      </c>
      <c r="U22" s="20" t="s">
        <v>137</v>
      </c>
      <c r="V22" s="20"/>
      <c r="W22" s="20"/>
      <c r="X22" s="20"/>
      <c r="Y22" s="21">
        <v>7</v>
      </c>
      <c r="Z22" s="15" t="s">
        <v>58</v>
      </c>
      <c r="AA22" s="21"/>
      <c r="AB22" s="21">
        <v>0</v>
      </c>
      <c r="AC22" s="21">
        <v>0</v>
      </c>
      <c r="AD22" s="21">
        <f t="shared" si="9"/>
        <v>0</v>
      </c>
      <c r="AE22" s="21">
        <v>0</v>
      </c>
      <c r="AF22" s="10"/>
      <c r="AG22" s="25">
        <v>7.5</v>
      </c>
      <c r="AH22" s="20" t="s">
        <v>102</v>
      </c>
      <c r="AI22" s="20"/>
      <c r="AJ22" s="20"/>
      <c r="AK22" s="20"/>
      <c r="AL22" s="21">
        <v>91</v>
      </c>
      <c r="AM22" s="20" t="s">
        <v>60</v>
      </c>
      <c r="AN22" s="21"/>
      <c r="AO22" s="21">
        <v>3</v>
      </c>
      <c r="AP22" s="21">
        <v>1</v>
      </c>
      <c r="AQ22" s="21">
        <f t="shared" si="10"/>
        <v>4</v>
      </c>
      <c r="AR22" s="21">
        <v>2</v>
      </c>
    </row>
    <row r="23" spans="1:44" ht="15.95" customHeight="1" x14ac:dyDescent="0.25">
      <c r="B23" s="21" t="s">
        <v>23</v>
      </c>
      <c r="C23" s="15"/>
      <c r="D23" s="15" t="s">
        <v>48</v>
      </c>
      <c r="E23" s="20"/>
      <c r="F23" s="20"/>
      <c r="G23" s="4"/>
      <c r="H23" s="21">
        <v>1</v>
      </c>
      <c r="I23" s="20" t="s">
        <v>92</v>
      </c>
      <c r="J23" s="20"/>
      <c r="K23" s="20"/>
      <c r="L23" s="20" t="s">
        <v>709</v>
      </c>
      <c r="M23" s="20"/>
      <c r="N23" s="20"/>
      <c r="O23" s="20"/>
      <c r="P23" s="20"/>
      <c r="Q23" s="20"/>
      <c r="R23" s="30"/>
      <c r="S23" s="30"/>
      <c r="T23" s="25">
        <v>7.5</v>
      </c>
      <c r="U23" s="20" t="s">
        <v>171</v>
      </c>
      <c r="V23" s="20"/>
      <c r="W23" s="20"/>
      <c r="X23" s="20"/>
      <c r="Y23" s="21">
        <v>10</v>
      </c>
      <c r="Z23" s="15" t="s">
        <v>58</v>
      </c>
      <c r="AA23" s="21"/>
      <c r="AB23" s="21">
        <v>4</v>
      </c>
      <c r="AC23" s="21">
        <v>3</v>
      </c>
      <c r="AD23" s="21">
        <f t="shared" si="9"/>
        <v>7</v>
      </c>
      <c r="AE23" s="21">
        <v>0</v>
      </c>
      <c r="AF23" s="10"/>
      <c r="AG23" s="25">
        <v>7</v>
      </c>
      <c r="AH23" s="20" t="s">
        <v>126</v>
      </c>
      <c r="AI23" s="20"/>
      <c r="AJ23" s="20"/>
      <c r="AK23" s="20"/>
      <c r="AL23" s="21">
        <v>4</v>
      </c>
      <c r="AM23" s="20" t="s">
        <v>60</v>
      </c>
      <c r="AN23" s="21"/>
      <c r="AO23" s="21">
        <v>0</v>
      </c>
      <c r="AP23" s="21">
        <v>2</v>
      </c>
      <c r="AQ23" s="21">
        <f t="shared" si="10"/>
        <v>2</v>
      </c>
      <c r="AR23" s="21">
        <v>0</v>
      </c>
    </row>
    <row r="24" spans="1:44" ht="15.95" customHeight="1" x14ac:dyDescent="0.25">
      <c r="C24" s="15"/>
      <c r="D24" s="15"/>
      <c r="E24" s="15"/>
      <c r="F24" s="15"/>
      <c r="H24" s="21">
        <v>2</v>
      </c>
      <c r="I24" s="20" t="s">
        <v>90</v>
      </c>
      <c r="L24" s="20" t="s">
        <v>710</v>
      </c>
      <c r="R24" s="30"/>
      <c r="S24" s="30"/>
      <c r="T24" s="25">
        <v>7</v>
      </c>
      <c r="U24" s="20" t="s">
        <v>109</v>
      </c>
      <c r="V24" s="20"/>
      <c r="W24" s="20"/>
      <c r="X24" s="20"/>
      <c r="Y24" s="21">
        <v>2</v>
      </c>
      <c r="Z24" s="15" t="s">
        <v>58</v>
      </c>
      <c r="AA24" s="21"/>
      <c r="AB24" s="21">
        <v>0</v>
      </c>
      <c r="AC24" s="21">
        <v>0</v>
      </c>
      <c r="AD24" s="21">
        <f t="shared" si="9"/>
        <v>0</v>
      </c>
      <c r="AE24" s="21">
        <v>0</v>
      </c>
      <c r="AF24" s="10"/>
      <c r="AG24" s="25">
        <v>6.5</v>
      </c>
      <c r="AH24" s="20" t="s">
        <v>129</v>
      </c>
      <c r="AI24" s="20"/>
      <c r="AJ24" s="20"/>
      <c r="AK24" s="20"/>
      <c r="AL24" s="21">
        <v>14</v>
      </c>
      <c r="AM24" s="20" t="s">
        <v>60</v>
      </c>
      <c r="AN24" s="21"/>
      <c r="AO24" s="21">
        <v>0</v>
      </c>
      <c r="AP24" s="21">
        <v>2</v>
      </c>
      <c r="AQ24" s="21">
        <f t="shared" si="10"/>
        <v>2</v>
      </c>
      <c r="AR24" s="21">
        <v>0</v>
      </c>
    </row>
    <row r="25" spans="1:44" ht="15.95" customHeight="1" x14ac:dyDescent="0.25">
      <c r="A25" s="30"/>
      <c r="H25" s="21">
        <v>3</v>
      </c>
      <c r="I25" s="20" t="s">
        <v>141</v>
      </c>
      <c r="L25" s="20" t="s">
        <v>463</v>
      </c>
      <c r="R25" s="30"/>
      <c r="S25" s="30"/>
      <c r="T25" s="25">
        <v>7</v>
      </c>
      <c r="U25" s="20" t="s">
        <v>110</v>
      </c>
      <c r="V25" s="20"/>
      <c r="W25" s="20"/>
      <c r="X25" s="20"/>
      <c r="Y25" s="21">
        <v>6</v>
      </c>
      <c r="Z25" s="15" t="s">
        <v>58</v>
      </c>
      <c r="AA25" s="21"/>
      <c r="AB25" s="21">
        <v>0</v>
      </c>
      <c r="AC25" s="21">
        <v>3</v>
      </c>
      <c r="AD25" s="21">
        <f t="shared" si="9"/>
        <v>3</v>
      </c>
      <c r="AE25" s="21">
        <v>0</v>
      </c>
      <c r="AF25" s="10"/>
      <c r="AG25" s="25">
        <v>6</v>
      </c>
      <c r="AH25" s="20" t="s">
        <v>103</v>
      </c>
      <c r="AI25" s="20"/>
      <c r="AJ25" s="20"/>
      <c r="AK25" s="20"/>
      <c r="AL25" s="21">
        <v>2</v>
      </c>
      <c r="AM25" s="20" t="s">
        <v>60</v>
      </c>
      <c r="AN25" s="21"/>
      <c r="AO25" s="21">
        <v>0</v>
      </c>
      <c r="AP25" s="21">
        <v>2</v>
      </c>
      <c r="AQ25" s="21">
        <f t="shared" si="10"/>
        <v>2</v>
      </c>
      <c r="AR25" s="21">
        <v>0</v>
      </c>
    </row>
    <row r="26" spans="1:44" ht="15.95" customHeight="1" x14ac:dyDescent="0.25">
      <c r="A26" s="30"/>
      <c r="B26" s="44" t="s">
        <v>27</v>
      </c>
      <c r="C26" s="45"/>
      <c r="D26" s="45"/>
      <c r="E26" s="45"/>
      <c r="F26" s="45"/>
      <c r="G26" s="45"/>
      <c r="H26" s="46"/>
      <c r="I26" s="45"/>
      <c r="J26" s="45"/>
      <c r="K26" s="45"/>
      <c r="L26" s="45"/>
      <c r="M26" s="47"/>
      <c r="N26" s="45"/>
      <c r="O26" s="45"/>
      <c r="P26" s="45"/>
      <c r="Q26" s="45"/>
      <c r="R26" s="30"/>
      <c r="S26" s="30"/>
      <c r="T26" s="25">
        <v>5.5</v>
      </c>
      <c r="U26" s="20" t="s">
        <v>30</v>
      </c>
      <c r="V26" s="20"/>
      <c r="W26" s="20"/>
      <c r="X26" s="20"/>
      <c r="Y26" s="21">
        <v>8</v>
      </c>
      <c r="Z26" s="15" t="s">
        <v>58</v>
      </c>
      <c r="AA26" s="21"/>
      <c r="AB26" s="21">
        <v>0</v>
      </c>
      <c r="AC26" s="21">
        <v>0</v>
      </c>
      <c r="AD26" s="21">
        <f t="shared" si="9"/>
        <v>0</v>
      </c>
      <c r="AE26" s="21">
        <v>0</v>
      </c>
      <c r="AF26" s="10"/>
      <c r="AG26" s="25">
        <v>6</v>
      </c>
      <c r="AH26" s="20" t="s">
        <v>269</v>
      </c>
      <c r="AI26" s="20"/>
      <c r="AJ26" s="20"/>
      <c r="AK26" s="20"/>
      <c r="AL26" s="21">
        <v>6</v>
      </c>
      <c r="AM26" s="20" t="s">
        <v>60</v>
      </c>
      <c r="AN26" s="21"/>
      <c r="AO26" s="21">
        <v>0</v>
      </c>
      <c r="AP26" s="21">
        <v>1</v>
      </c>
      <c r="AQ26" s="21">
        <f t="shared" si="10"/>
        <v>1</v>
      </c>
      <c r="AR26" s="21">
        <v>0</v>
      </c>
    </row>
    <row r="27" spans="1:44" ht="15.95" customHeight="1" thickBot="1" x14ac:dyDescent="0.3">
      <c r="A27" s="30"/>
      <c r="C27" s="5" t="s">
        <v>641</v>
      </c>
      <c r="D27" s="10"/>
      <c r="E27" s="20"/>
      <c r="F27" s="20"/>
      <c r="G27" s="4">
        <v>2</v>
      </c>
      <c r="H27" s="21">
        <v>2</v>
      </c>
      <c r="I27" s="20" t="s">
        <v>162</v>
      </c>
      <c r="J27" s="20"/>
      <c r="K27" s="20"/>
      <c r="L27" s="20"/>
      <c r="M27" s="20" t="s">
        <v>51</v>
      </c>
      <c r="N27" s="20"/>
      <c r="O27" s="20"/>
      <c r="P27" s="20"/>
      <c r="Q27" s="20"/>
      <c r="R27" s="30"/>
      <c r="S27" s="30"/>
      <c r="T27" s="16" t="s">
        <v>65</v>
      </c>
      <c r="U27" s="16"/>
      <c r="V27" s="16"/>
      <c r="W27" s="16"/>
      <c r="X27" s="16"/>
      <c r="Y27" s="16"/>
      <c r="Z27" s="16"/>
      <c r="AA27" s="22"/>
      <c r="AB27" s="22">
        <f>SUM(AB15:AB26)</f>
        <v>16</v>
      </c>
      <c r="AC27" s="22">
        <f>SUM(AC15:AC26)+SUMIF($AA$3:$AA$10,"Canadiens",$AI$3:$AI$10)</f>
        <v>25</v>
      </c>
      <c r="AD27" s="22">
        <f>SUM(AD15:AD26)+SUMIF($AA$3:$AA$10,"Canadiens",$AI$3:$AI$10)</f>
        <v>41</v>
      </c>
      <c r="AE27" s="22">
        <f>SUM(AE15:AE26)</f>
        <v>8</v>
      </c>
      <c r="AF27" s="10"/>
      <c r="AG27" s="16" t="s">
        <v>62</v>
      </c>
      <c r="AH27" s="16"/>
      <c r="AI27" s="16"/>
      <c r="AJ27" s="16"/>
      <c r="AK27" s="16"/>
      <c r="AL27" s="16"/>
      <c r="AM27" s="16"/>
      <c r="AN27" s="22"/>
      <c r="AO27" s="22">
        <f>SUM(AO15:AO26)</f>
        <v>14</v>
      </c>
      <c r="AP27" s="22">
        <f>SUM(AP15:AP26)+SUMIF($AA$3:$AA$10,"Canadiens",$AI$3:$AI$10)</f>
        <v>21</v>
      </c>
      <c r="AQ27" s="22">
        <f>SUM(AQ15:AQ26)+SUMIF($AA$3:$AA$10,"Canadiens",$AI$3:$AI$10)</f>
        <v>35</v>
      </c>
      <c r="AR27" s="22">
        <f>SUM(AR15:AR26)</f>
        <v>6</v>
      </c>
    </row>
    <row r="28" spans="1:44" ht="15.95" customHeight="1" x14ac:dyDescent="0.25">
      <c r="B28" s="21" t="s">
        <v>23</v>
      </c>
      <c r="C28" s="15"/>
      <c r="D28" s="15" t="s">
        <v>48</v>
      </c>
      <c r="E28" s="15"/>
      <c r="F28" s="15"/>
      <c r="G28" s="4"/>
      <c r="H28" s="21">
        <v>3</v>
      </c>
      <c r="I28" s="20" t="s">
        <v>618</v>
      </c>
      <c r="J28" s="20"/>
      <c r="K28" s="15"/>
      <c r="L28" s="15" t="s">
        <v>176</v>
      </c>
      <c r="N28" s="15"/>
      <c r="O28" s="15"/>
      <c r="P28" s="15"/>
      <c r="Q28" s="15"/>
      <c r="R28" s="30"/>
      <c r="S28" s="30"/>
      <c r="T28" s="11" t="s">
        <v>155</v>
      </c>
      <c r="U28" s="11" t="s">
        <v>15</v>
      </c>
      <c r="V28" s="11"/>
      <c r="W28" s="11"/>
      <c r="X28" s="12"/>
      <c r="Y28" s="13" t="s">
        <v>31</v>
      </c>
      <c r="AA28" s="14"/>
      <c r="AB28" s="14">
        <v>0</v>
      </c>
      <c r="AC28" s="14">
        <v>2</v>
      </c>
      <c r="AD28" s="14">
        <f>+AB28+AC28</f>
        <v>2</v>
      </c>
      <c r="AE28" s="14">
        <v>4</v>
      </c>
      <c r="AF28" s="10"/>
      <c r="AG28" s="18" t="s">
        <v>160</v>
      </c>
      <c r="AH28" s="18" t="s">
        <v>134</v>
      </c>
      <c r="AI28" s="18"/>
      <c r="AJ28" s="18"/>
      <c r="AK28" s="18"/>
      <c r="AL28" s="15" t="s">
        <v>145</v>
      </c>
      <c r="AN28" s="14"/>
      <c r="AO28" s="14">
        <v>0</v>
      </c>
      <c r="AP28" s="14">
        <v>1</v>
      </c>
      <c r="AQ28" s="14">
        <f>+AO28+AP28</f>
        <v>1</v>
      </c>
      <c r="AR28" s="14">
        <v>4</v>
      </c>
    </row>
    <row r="29" spans="1:44" ht="15.95" customHeight="1" x14ac:dyDescent="0.25">
      <c r="D29" s="15"/>
      <c r="E29" s="15"/>
      <c r="F29" s="15"/>
      <c r="G29" s="4"/>
      <c r="H29" s="21"/>
      <c r="I29" s="15"/>
      <c r="J29" s="15"/>
      <c r="K29" s="15"/>
      <c r="L29" s="15"/>
      <c r="M29" s="15"/>
      <c r="N29" s="15"/>
      <c r="O29" s="15"/>
      <c r="P29" s="15"/>
      <c r="Q29" s="15"/>
      <c r="S29" s="30"/>
      <c r="T29" s="25">
        <v>7.5</v>
      </c>
      <c r="U29" s="20" t="s">
        <v>127</v>
      </c>
      <c r="V29" s="20"/>
      <c r="W29" s="20"/>
      <c r="X29" s="25"/>
      <c r="Y29" s="21"/>
      <c r="Z29" s="15" t="s">
        <v>15</v>
      </c>
      <c r="AA29" s="21"/>
      <c r="AB29" s="21">
        <v>0</v>
      </c>
      <c r="AC29" s="21">
        <v>0</v>
      </c>
      <c r="AD29" s="21">
        <f t="shared" ref="AD29:AD39" si="11">+AB29+AC29</f>
        <v>0</v>
      </c>
      <c r="AE29" s="21">
        <v>0</v>
      </c>
      <c r="AF29" s="10"/>
      <c r="AG29" s="25">
        <v>8</v>
      </c>
      <c r="AH29" s="20" t="s">
        <v>75</v>
      </c>
      <c r="AI29" s="20"/>
      <c r="AJ29" s="20"/>
      <c r="AK29" s="25"/>
      <c r="AL29" s="21">
        <v>31</v>
      </c>
      <c r="AM29" s="20" t="s">
        <v>134</v>
      </c>
      <c r="AN29" s="21"/>
      <c r="AO29" s="21">
        <v>0</v>
      </c>
      <c r="AP29" s="21">
        <v>0</v>
      </c>
      <c r="AQ29" s="21">
        <f t="shared" ref="AQ29:AQ39" si="12">+AO29+AP29</f>
        <v>0</v>
      </c>
      <c r="AR29" s="21">
        <v>0</v>
      </c>
    </row>
    <row r="30" spans="1:44" ht="15.95" customHeight="1" x14ac:dyDescent="0.25">
      <c r="C30" s="5" t="s">
        <v>642</v>
      </c>
      <c r="G30" s="4">
        <v>2</v>
      </c>
      <c r="H30" s="21">
        <v>3</v>
      </c>
      <c r="I30" s="20" t="s">
        <v>166</v>
      </c>
      <c r="J30" s="20"/>
      <c r="L30" s="15"/>
      <c r="M30" s="15" t="s">
        <v>51</v>
      </c>
      <c r="N30" s="15"/>
      <c r="O30" s="15"/>
      <c r="P30" s="15"/>
      <c r="Q30" s="15"/>
      <c r="S30" s="30"/>
      <c r="T30" s="25">
        <v>8.5</v>
      </c>
      <c r="U30" s="20" t="s">
        <v>93</v>
      </c>
      <c r="V30" s="20"/>
      <c r="W30" s="20"/>
      <c r="X30" s="25"/>
      <c r="Y30" s="21">
        <v>10</v>
      </c>
      <c r="Z30" s="15" t="s">
        <v>15</v>
      </c>
      <c r="AA30" s="21"/>
      <c r="AB30" s="21">
        <v>2</v>
      </c>
      <c r="AC30" s="21">
        <v>3</v>
      </c>
      <c r="AD30" s="21">
        <f t="shared" si="11"/>
        <v>5</v>
      </c>
      <c r="AE30" s="21">
        <v>0</v>
      </c>
      <c r="AF30" s="10"/>
      <c r="AG30" s="25">
        <v>10</v>
      </c>
      <c r="AH30" s="20" t="s">
        <v>78</v>
      </c>
      <c r="AI30" s="20"/>
      <c r="AJ30" s="20"/>
      <c r="AK30" s="25"/>
      <c r="AL30" s="21">
        <v>91</v>
      </c>
      <c r="AM30" s="20" t="s">
        <v>134</v>
      </c>
      <c r="AN30" s="21"/>
      <c r="AO30" s="21">
        <v>5</v>
      </c>
      <c r="AP30" s="21">
        <v>2</v>
      </c>
      <c r="AQ30" s="21">
        <f t="shared" si="12"/>
        <v>7</v>
      </c>
      <c r="AR30" s="21">
        <v>0</v>
      </c>
    </row>
    <row r="31" spans="1:44" ht="15.95" customHeight="1" x14ac:dyDescent="0.25">
      <c r="B31" s="21" t="s">
        <v>23</v>
      </c>
      <c r="C31" s="15"/>
      <c r="D31" s="15" t="s">
        <v>48</v>
      </c>
      <c r="E31" s="20"/>
      <c r="F31" s="20"/>
      <c r="G31" s="4"/>
      <c r="H31" s="21">
        <v>3</v>
      </c>
      <c r="I31" s="20" t="s">
        <v>292</v>
      </c>
      <c r="J31" s="20"/>
      <c r="K31" s="20"/>
      <c r="L31" s="15" t="s">
        <v>131</v>
      </c>
      <c r="M31" s="15"/>
      <c r="N31" s="15"/>
      <c r="O31" s="15"/>
      <c r="P31" s="15"/>
      <c r="Q31" s="15"/>
      <c r="S31" s="30"/>
      <c r="T31" s="25">
        <v>11</v>
      </c>
      <c r="U31" s="20" t="s">
        <v>87</v>
      </c>
      <c r="V31" s="20"/>
      <c r="W31" s="20"/>
      <c r="X31" s="25"/>
      <c r="Y31" s="21">
        <v>4</v>
      </c>
      <c r="Z31" s="15" t="s">
        <v>15</v>
      </c>
      <c r="AA31" s="21"/>
      <c r="AB31" s="21">
        <v>8</v>
      </c>
      <c r="AC31" s="21">
        <v>2</v>
      </c>
      <c r="AD31" s="21">
        <f t="shared" si="11"/>
        <v>10</v>
      </c>
      <c r="AE31" s="21">
        <v>0</v>
      </c>
      <c r="AF31" s="10"/>
      <c r="AG31" s="25">
        <v>9.5</v>
      </c>
      <c r="AH31" s="20" t="s">
        <v>95</v>
      </c>
      <c r="AI31" s="20"/>
      <c r="AJ31" s="20"/>
      <c r="AK31" s="25"/>
      <c r="AL31" s="21">
        <v>7</v>
      </c>
      <c r="AM31" s="20" t="s">
        <v>134</v>
      </c>
      <c r="AN31" s="21"/>
      <c r="AO31" s="21">
        <v>4</v>
      </c>
      <c r="AP31" s="21">
        <v>0</v>
      </c>
      <c r="AQ31" s="21">
        <f t="shared" si="12"/>
        <v>4</v>
      </c>
      <c r="AR31" s="21">
        <v>0</v>
      </c>
    </row>
    <row r="32" spans="1:44" ht="15.95" customHeight="1" x14ac:dyDescent="0.25">
      <c r="B32" s="44" t="s">
        <v>29</v>
      </c>
      <c r="C32" s="45"/>
      <c r="D32" s="45"/>
      <c r="E32" s="45"/>
      <c r="F32" s="45"/>
      <c r="G32" s="45"/>
      <c r="H32" s="46"/>
      <c r="I32" s="45"/>
      <c r="J32" s="45"/>
      <c r="K32" s="45"/>
      <c r="L32" s="45"/>
      <c r="M32" s="47"/>
      <c r="N32" s="45"/>
      <c r="O32" s="45"/>
      <c r="P32" s="45"/>
      <c r="Q32" s="45"/>
      <c r="S32" s="30"/>
      <c r="T32" s="25">
        <v>9</v>
      </c>
      <c r="U32" s="20" t="s">
        <v>168</v>
      </c>
      <c r="V32" s="20"/>
      <c r="W32" s="20"/>
      <c r="X32" s="25"/>
      <c r="Y32" s="21">
        <v>7</v>
      </c>
      <c r="Z32" s="15" t="s">
        <v>15</v>
      </c>
      <c r="AA32" s="21"/>
      <c r="AB32" s="21">
        <v>2</v>
      </c>
      <c r="AC32" s="21">
        <v>4</v>
      </c>
      <c r="AD32" s="21">
        <f t="shared" si="11"/>
        <v>6</v>
      </c>
      <c r="AE32" s="21">
        <v>0</v>
      </c>
      <c r="AF32" s="10"/>
      <c r="AG32" s="25">
        <v>8.5</v>
      </c>
      <c r="AH32" s="20" t="s">
        <v>121</v>
      </c>
      <c r="AI32" s="20"/>
      <c r="AJ32" s="20"/>
      <c r="AK32" s="25"/>
      <c r="AL32" s="21">
        <v>9</v>
      </c>
      <c r="AM32" s="20" t="s">
        <v>134</v>
      </c>
      <c r="AN32" s="21"/>
      <c r="AO32" s="21">
        <v>0</v>
      </c>
      <c r="AP32" s="21">
        <v>4</v>
      </c>
      <c r="AQ32" s="21">
        <f t="shared" si="12"/>
        <v>4</v>
      </c>
      <c r="AR32" s="21">
        <v>0</v>
      </c>
    </row>
    <row r="33" spans="1:44" ht="15.95" customHeight="1" x14ac:dyDescent="0.25">
      <c r="C33" s="5" t="s">
        <v>637</v>
      </c>
      <c r="G33" s="4">
        <v>1</v>
      </c>
      <c r="H33" s="21">
        <v>2</v>
      </c>
      <c r="I33" s="20" t="s">
        <v>80</v>
      </c>
      <c r="J33" s="20"/>
      <c r="K33" s="20"/>
      <c r="L33" s="20"/>
      <c r="M33" s="20" t="s">
        <v>51</v>
      </c>
      <c r="N33" s="20"/>
      <c r="O33" s="20"/>
      <c r="P33" s="20"/>
      <c r="Q33" s="20"/>
      <c r="S33" s="30"/>
      <c r="T33" s="25">
        <v>8.5</v>
      </c>
      <c r="U33" s="20" t="s">
        <v>85</v>
      </c>
      <c r="V33" s="20"/>
      <c r="W33" s="20"/>
      <c r="X33" s="25"/>
      <c r="Y33" s="21">
        <v>9</v>
      </c>
      <c r="Z33" s="15" t="s">
        <v>15</v>
      </c>
      <c r="AA33" s="21"/>
      <c r="AB33" s="21">
        <v>3</v>
      </c>
      <c r="AC33" s="21">
        <v>3</v>
      </c>
      <c r="AD33" s="21">
        <f t="shared" si="11"/>
        <v>6</v>
      </c>
      <c r="AE33" s="21">
        <v>0</v>
      </c>
      <c r="AF33" s="10"/>
      <c r="AG33" s="25">
        <v>8</v>
      </c>
      <c r="AH33" s="20" t="s">
        <v>79</v>
      </c>
      <c r="AI33" s="20"/>
      <c r="AJ33" s="20"/>
      <c r="AK33" s="25"/>
      <c r="AL33" s="21">
        <v>8</v>
      </c>
      <c r="AM33" s="20" t="s">
        <v>134</v>
      </c>
      <c r="AN33" s="21"/>
      <c r="AO33" s="21">
        <v>2</v>
      </c>
      <c r="AP33" s="21">
        <v>1</v>
      </c>
      <c r="AQ33" s="21">
        <f t="shared" si="12"/>
        <v>3</v>
      </c>
      <c r="AR33" s="21">
        <v>2</v>
      </c>
    </row>
    <row r="34" spans="1:44" ht="15.95" customHeight="1" x14ac:dyDescent="0.25">
      <c r="B34" s="21" t="s">
        <v>23</v>
      </c>
      <c r="C34" s="15"/>
      <c r="D34" s="15" t="s">
        <v>48</v>
      </c>
      <c r="E34" s="15"/>
      <c r="H34" s="21"/>
      <c r="I34" s="20"/>
      <c r="J34" s="20"/>
      <c r="K34" s="20"/>
      <c r="L34" s="20"/>
      <c r="M34" s="20"/>
      <c r="N34" s="20"/>
      <c r="O34" s="20"/>
      <c r="P34" s="20"/>
      <c r="Q34" s="20"/>
      <c r="S34" s="30"/>
      <c r="T34" s="25">
        <v>8</v>
      </c>
      <c r="U34" s="20" t="s">
        <v>118</v>
      </c>
      <c r="V34" s="20"/>
      <c r="W34" s="20"/>
      <c r="X34" s="25"/>
      <c r="Y34" s="21">
        <v>13</v>
      </c>
      <c r="Z34" s="15" t="s">
        <v>15</v>
      </c>
      <c r="AA34" s="21"/>
      <c r="AB34" s="21">
        <v>0</v>
      </c>
      <c r="AC34" s="21">
        <v>2</v>
      </c>
      <c r="AD34" s="21">
        <f t="shared" si="11"/>
        <v>2</v>
      </c>
      <c r="AE34" s="21">
        <v>0</v>
      </c>
      <c r="AF34" s="10"/>
      <c r="AG34" s="25">
        <v>8</v>
      </c>
      <c r="AH34" s="20" t="s">
        <v>108</v>
      </c>
      <c r="AI34" s="20"/>
      <c r="AJ34" s="20"/>
      <c r="AK34" s="25"/>
      <c r="AL34" s="21">
        <v>13</v>
      </c>
      <c r="AM34" s="20" t="s">
        <v>134</v>
      </c>
      <c r="AN34" s="21"/>
      <c r="AO34" s="21">
        <v>0</v>
      </c>
      <c r="AP34" s="21">
        <v>2</v>
      </c>
      <c r="AQ34" s="21">
        <f t="shared" si="12"/>
        <v>2</v>
      </c>
      <c r="AR34" s="21">
        <v>0</v>
      </c>
    </row>
    <row r="35" spans="1:44" ht="15.95" customHeight="1" x14ac:dyDescent="0.25">
      <c r="C35" s="15"/>
      <c r="D35" s="15"/>
      <c r="E35" s="15"/>
      <c r="F35" s="15"/>
      <c r="H35" s="21"/>
      <c r="I35" s="20"/>
      <c r="J35" s="20"/>
      <c r="K35" s="20"/>
      <c r="L35" s="20"/>
      <c r="M35" s="20"/>
      <c r="N35" s="20"/>
      <c r="O35" s="20"/>
      <c r="P35" s="20"/>
      <c r="Q35" s="20"/>
      <c r="S35" s="30"/>
      <c r="T35" s="25">
        <v>7.5</v>
      </c>
      <c r="U35" s="20" t="s">
        <v>122</v>
      </c>
      <c r="V35" s="20"/>
      <c r="W35" s="20"/>
      <c r="X35" s="25"/>
      <c r="Y35" s="21">
        <v>5</v>
      </c>
      <c r="Z35" s="15" t="s">
        <v>15</v>
      </c>
      <c r="AA35" s="21"/>
      <c r="AB35" s="21">
        <v>0</v>
      </c>
      <c r="AC35" s="21">
        <v>1</v>
      </c>
      <c r="AD35" s="21">
        <f t="shared" si="11"/>
        <v>1</v>
      </c>
      <c r="AE35" s="21">
        <v>0</v>
      </c>
      <c r="AF35" s="10"/>
      <c r="AG35" s="25">
        <v>8</v>
      </c>
      <c r="AH35" s="20" t="s">
        <v>132</v>
      </c>
      <c r="AI35" s="20"/>
      <c r="AJ35" s="20"/>
      <c r="AK35" s="25"/>
      <c r="AL35" s="21">
        <v>6</v>
      </c>
      <c r="AM35" s="20" t="s">
        <v>134</v>
      </c>
      <c r="AN35" s="21"/>
      <c r="AO35" s="21">
        <v>0</v>
      </c>
      <c r="AP35" s="21">
        <v>3</v>
      </c>
      <c r="AQ35" s="21">
        <f t="shared" si="12"/>
        <v>3</v>
      </c>
      <c r="AR35" s="21">
        <v>2</v>
      </c>
    </row>
    <row r="36" spans="1:44" ht="15.95" customHeight="1" x14ac:dyDescent="0.25">
      <c r="C36" s="5" t="s">
        <v>638</v>
      </c>
      <c r="G36" s="4">
        <v>1</v>
      </c>
      <c r="H36" s="21">
        <v>2</v>
      </c>
      <c r="I36" s="20" t="s">
        <v>95</v>
      </c>
      <c r="J36" s="20"/>
      <c r="K36" s="20"/>
      <c r="L36" s="20" t="s">
        <v>496</v>
      </c>
      <c r="M36" s="20"/>
      <c r="N36" s="20"/>
      <c r="O36" s="20"/>
      <c r="P36" s="20"/>
      <c r="Q36" s="20"/>
      <c r="S36" s="30"/>
      <c r="T36" s="25">
        <v>7.5</v>
      </c>
      <c r="U36" s="20" t="s">
        <v>169</v>
      </c>
      <c r="V36" s="20"/>
      <c r="W36" s="20"/>
      <c r="X36" s="25"/>
      <c r="Y36" s="21">
        <v>12</v>
      </c>
      <c r="Z36" s="15" t="s">
        <v>15</v>
      </c>
      <c r="AA36" s="21"/>
      <c r="AB36" s="21">
        <v>0</v>
      </c>
      <c r="AC36" s="21">
        <v>0</v>
      </c>
      <c r="AD36" s="21">
        <f t="shared" si="11"/>
        <v>0</v>
      </c>
      <c r="AE36" s="21">
        <v>2</v>
      </c>
      <c r="AF36" s="10"/>
      <c r="AG36" s="25">
        <v>7.5</v>
      </c>
      <c r="AH36" s="20" t="s">
        <v>142</v>
      </c>
      <c r="AI36" s="20"/>
      <c r="AJ36" s="20"/>
      <c r="AK36" s="25"/>
      <c r="AL36" s="21">
        <v>10</v>
      </c>
      <c r="AM36" s="20" t="s">
        <v>134</v>
      </c>
      <c r="AN36" s="21"/>
      <c r="AO36" s="21">
        <v>1</v>
      </c>
      <c r="AP36" s="21">
        <v>5</v>
      </c>
      <c r="AQ36" s="21">
        <f t="shared" si="12"/>
        <v>6</v>
      </c>
      <c r="AR36" s="21">
        <v>0</v>
      </c>
    </row>
    <row r="37" spans="1:44" ht="15.95" customHeight="1" x14ac:dyDescent="0.25">
      <c r="B37" s="21" t="s">
        <v>23</v>
      </c>
      <c r="C37" s="15" t="s">
        <v>703</v>
      </c>
      <c r="D37" s="15"/>
      <c r="H37" s="21"/>
      <c r="I37" s="20"/>
      <c r="J37" s="20"/>
      <c r="K37" s="20"/>
      <c r="L37" s="20"/>
      <c r="M37" s="20"/>
      <c r="N37" s="20"/>
      <c r="O37" s="20"/>
      <c r="P37" s="20"/>
      <c r="Q37" s="20"/>
      <c r="S37" s="30"/>
      <c r="T37" s="25">
        <v>7</v>
      </c>
      <c r="U37" s="20" t="s">
        <v>114</v>
      </c>
      <c r="V37" s="20"/>
      <c r="W37" s="20"/>
      <c r="X37" s="25"/>
      <c r="Y37" s="21">
        <v>11</v>
      </c>
      <c r="Z37" s="15" t="s">
        <v>15</v>
      </c>
      <c r="AA37" s="21"/>
      <c r="AB37" s="21">
        <v>0</v>
      </c>
      <c r="AC37" s="21">
        <v>0</v>
      </c>
      <c r="AD37" s="21">
        <f t="shared" si="11"/>
        <v>0</v>
      </c>
      <c r="AE37" s="21">
        <v>2</v>
      </c>
      <c r="AF37" s="10"/>
      <c r="AG37" s="25">
        <v>7</v>
      </c>
      <c r="AH37" s="20" t="s">
        <v>143</v>
      </c>
      <c r="AI37" s="20"/>
      <c r="AJ37" s="20"/>
      <c r="AK37" s="25"/>
      <c r="AL37" s="21">
        <v>4</v>
      </c>
      <c r="AM37" s="20" t="s">
        <v>134</v>
      </c>
      <c r="AN37" s="21"/>
      <c r="AO37" s="21">
        <v>0</v>
      </c>
      <c r="AP37" s="21">
        <v>1</v>
      </c>
      <c r="AQ37" s="21">
        <f t="shared" si="12"/>
        <v>1</v>
      </c>
      <c r="AR37" s="21">
        <v>0</v>
      </c>
    </row>
    <row r="38" spans="1:44" ht="15.95" customHeight="1" x14ac:dyDescent="0.25">
      <c r="C38" s="15" t="s">
        <v>660</v>
      </c>
      <c r="H38" s="21"/>
      <c r="I38" s="20"/>
      <c r="L38" s="20"/>
      <c r="M38" s="20"/>
      <c r="N38" s="20"/>
      <c r="O38" s="20"/>
      <c r="P38" s="20"/>
      <c r="Q38" s="20"/>
      <c r="S38" s="30"/>
      <c r="T38" s="25">
        <v>6</v>
      </c>
      <c r="U38" s="20" t="s">
        <v>111</v>
      </c>
      <c r="V38" s="20"/>
      <c r="W38" s="20"/>
      <c r="X38" s="25"/>
      <c r="Y38" s="21">
        <v>14</v>
      </c>
      <c r="Z38" s="15" t="s">
        <v>15</v>
      </c>
      <c r="AA38" s="21"/>
      <c r="AB38" s="21">
        <v>0</v>
      </c>
      <c r="AC38" s="21">
        <v>0</v>
      </c>
      <c r="AD38" s="21">
        <f t="shared" si="11"/>
        <v>0</v>
      </c>
      <c r="AE38" s="21">
        <v>2</v>
      </c>
      <c r="AF38" s="10"/>
      <c r="AG38" s="25">
        <v>6.5</v>
      </c>
      <c r="AH38" s="20" t="s">
        <v>125</v>
      </c>
      <c r="AI38" s="20"/>
      <c r="AJ38" s="20"/>
      <c r="AK38" s="25"/>
      <c r="AL38" s="21">
        <v>2</v>
      </c>
      <c r="AM38" s="20" t="s">
        <v>134</v>
      </c>
      <c r="AN38" s="21"/>
      <c r="AO38" s="21">
        <v>1</v>
      </c>
      <c r="AP38" s="21">
        <v>3</v>
      </c>
      <c r="AQ38" s="21">
        <f t="shared" si="12"/>
        <v>4</v>
      </c>
      <c r="AR38" s="21">
        <v>0</v>
      </c>
    </row>
    <row r="39" spans="1:44" ht="15.95" customHeight="1" x14ac:dyDescent="0.25">
      <c r="C39" s="15" t="s">
        <v>704</v>
      </c>
      <c r="H39" s="21"/>
      <c r="I39" s="20"/>
      <c r="L39" s="20"/>
      <c r="M39" s="20"/>
      <c r="N39" s="20"/>
      <c r="O39" s="20"/>
      <c r="P39" s="20"/>
      <c r="Q39" s="20"/>
      <c r="S39" s="30"/>
      <c r="T39" s="25">
        <v>6</v>
      </c>
      <c r="U39" s="20" t="s">
        <v>100</v>
      </c>
      <c r="V39" s="20"/>
      <c r="W39" s="20"/>
      <c r="X39" s="25"/>
      <c r="Y39" s="21">
        <v>3</v>
      </c>
      <c r="Z39" s="15" t="s">
        <v>15</v>
      </c>
      <c r="AA39" s="21"/>
      <c r="AB39" s="21">
        <v>0</v>
      </c>
      <c r="AC39" s="21">
        <v>0</v>
      </c>
      <c r="AD39" s="21">
        <f t="shared" si="11"/>
        <v>0</v>
      </c>
      <c r="AE39" s="21">
        <v>0</v>
      </c>
      <c r="AF39" s="10"/>
      <c r="AG39" s="25">
        <v>5.5</v>
      </c>
      <c r="AH39" s="20" t="s">
        <v>144</v>
      </c>
      <c r="AI39" s="20"/>
      <c r="AJ39" s="20"/>
      <c r="AK39" s="25"/>
      <c r="AL39" s="21">
        <v>5</v>
      </c>
      <c r="AM39" s="20" t="s">
        <v>134</v>
      </c>
      <c r="AN39" s="21"/>
      <c r="AO39" s="21">
        <v>0</v>
      </c>
      <c r="AP39" s="21">
        <v>0</v>
      </c>
      <c r="AQ39" s="21">
        <f t="shared" si="12"/>
        <v>0</v>
      </c>
      <c r="AR39" s="21">
        <v>2</v>
      </c>
    </row>
    <row r="40" spans="1:44" ht="15.95" customHeight="1" thickBot="1" x14ac:dyDescent="0.3">
      <c r="B40" s="44" t="s">
        <v>33</v>
      </c>
      <c r="C40" s="45"/>
      <c r="D40" s="45"/>
      <c r="E40" s="45"/>
      <c r="F40" s="45"/>
      <c r="G40" s="45"/>
      <c r="H40" s="46"/>
      <c r="I40" s="45"/>
      <c r="J40" s="45"/>
      <c r="K40" s="45"/>
      <c r="L40" s="45"/>
      <c r="M40" s="47"/>
      <c r="N40" s="45"/>
      <c r="O40" s="45"/>
      <c r="P40" s="45"/>
      <c r="Q40" s="45"/>
      <c r="S40" s="30"/>
      <c r="T40" s="16" t="s">
        <v>36</v>
      </c>
      <c r="U40" s="16"/>
      <c r="V40" s="16"/>
      <c r="W40" s="16"/>
      <c r="X40" s="16"/>
      <c r="Y40" s="16"/>
      <c r="Z40" s="16"/>
      <c r="AA40" s="22"/>
      <c r="AB40" s="22">
        <f>SUM(AB28:AB39)</f>
        <v>15</v>
      </c>
      <c r="AC40" s="22">
        <f>SUM(AC28:AC39)+SUMIF($AA$3:$AA$10,"SotF",$AI$3:$AI$10)</f>
        <v>17</v>
      </c>
      <c r="AD40" s="22">
        <f>SUM(AD28:AD39)+SUMIF($AA$3:$AA$10,"Canadiens",$AI$3:$AI$10)</f>
        <v>32</v>
      </c>
      <c r="AE40" s="22">
        <f>SUM(AE28:AE39)</f>
        <v>10</v>
      </c>
      <c r="AF40" s="10"/>
      <c r="AG40" s="16" t="s">
        <v>146</v>
      </c>
      <c r="AH40" s="16"/>
      <c r="AI40" s="16"/>
      <c r="AJ40" s="16"/>
      <c r="AK40" s="16"/>
      <c r="AL40" s="16"/>
      <c r="AM40" s="16"/>
      <c r="AN40" s="22"/>
      <c r="AO40" s="22">
        <f>SUM(AO28:AO39)</f>
        <v>13</v>
      </c>
      <c r="AP40" s="22">
        <f>SUM(AP28:AP39)+SUMIF($AA$3:$AA$10,"SotF",$AI$3:$AI$10)</f>
        <v>22</v>
      </c>
      <c r="AQ40" s="22">
        <f>SUM(AQ28:AQ39)+SUMIF($AA$3:$AA$10,"Canadiens",$AI$3:$AI$10)</f>
        <v>35</v>
      </c>
      <c r="AR40" s="22">
        <f>SUM(AR28:AR39)</f>
        <v>10</v>
      </c>
    </row>
    <row r="41" spans="1:44" ht="15.95" customHeight="1" x14ac:dyDescent="0.25">
      <c r="C41" s="5" t="s">
        <v>636</v>
      </c>
      <c r="E41" s="10"/>
      <c r="F41" s="10"/>
      <c r="G41" s="4">
        <v>2</v>
      </c>
      <c r="H41" s="21">
        <v>1</v>
      </c>
      <c r="I41" s="20" t="s">
        <v>170</v>
      </c>
      <c r="J41" s="20"/>
      <c r="K41" s="20"/>
      <c r="L41" s="20" t="s">
        <v>88</v>
      </c>
      <c r="M41" s="20"/>
      <c r="N41" s="20"/>
      <c r="O41" s="20"/>
      <c r="P41" s="20"/>
      <c r="Q41" s="20"/>
      <c r="S41" s="30"/>
      <c r="T41" s="17" t="s">
        <v>156</v>
      </c>
      <c r="U41" s="17" t="s">
        <v>57</v>
      </c>
      <c r="V41" s="17"/>
      <c r="W41" s="17"/>
      <c r="X41" s="17"/>
      <c r="Y41" s="15" t="s">
        <v>69</v>
      </c>
      <c r="AA41" s="14"/>
      <c r="AB41" s="14">
        <v>4</v>
      </c>
      <c r="AC41" s="14">
        <v>1</v>
      </c>
      <c r="AD41" s="14">
        <f>+AB41+AC41</f>
        <v>5</v>
      </c>
      <c r="AE41" s="14">
        <v>0</v>
      </c>
      <c r="AF41" s="10"/>
      <c r="AG41" s="18" t="s">
        <v>159</v>
      </c>
      <c r="AH41" s="18" t="s">
        <v>56</v>
      </c>
      <c r="AI41" s="18"/>
      <c r="AJ41" s="18"/>
      <c r="AK41" s="18"/>
      <c r="AL41" s="15" t="s">
        <v>68</v>
      </c>
      <c r="AN41" s="14"/>
      <c r="AO41" s="14">
        <v>4</v>
      </c>
      <c r="AP41" s="14">
        <v>3</v>
      </c>
      <c r="AQ41" s="14">
        <f>+AO41+AP41</f>
        <v>7</v>
      </c>
      <c r="AR41" s="14">
        <v>0</v>
      </c>
    </row>
    <row r="42" spans="1:44" ht="15.95" customHeight="1" x14ac:dyDescent="0.25">
      <c r="B42" s="21" t="s">
        <v>23</v>
      </c>
      <c r="D42" s="20" t="s">
        <v>48</v>
      </c>
      <c r="E42" s="20"/>
      <c r="F42" s="20"/>
      <c r="G42" s="20"/>
      <c r="H42" s="21">
        <v>3</v>
      </c>
      <c r="I42" s="20" t="s">
        <v>124</v>
      </c>
      <c r="J42" s="20"/>
      <c r="K42" s="20"/>
      <c r="L42" s="20" t="s">
        <v>170</v>
      </c>
      <c r="M42" s="20"/>
      <c r="N42" s="20"/>
      <c r="O42" s="20"/>
      <c r="P42" s="20"/>
      <c r="Q42" s="20"/>
      <c r="S42" s="30"/>
      <c r="T42" s="25">
        <v>7.5</v>
      </c>
      <c r="U42" s="20" t="s">
        <v>43</v>
      </c>
      <c r="V42" s="20"/>
      <c r="W42" s="20"/>
      <c r="X42" s="20"/>
      <c r="Y42" s="21">
        <v>1</v>
      </c>
      <c r="Z42" s="20" t="s">
        <v>57</v>
      </c>
      <c r="AA42" s="21"/>
      <c r="AB42" s="21">
        <v>0</v>
      </c>
      <c r="AC42" s="21">
        <v>0</v>
      </c>
      <c r="AD42" s="21">
        <f t="shared" ref="AD42:AD52" si="13">+AB42+AC42</f>
        <v>0</v>
      </c>
      <c r="AE42" s="21">
        <v>0</v>
      </c>
      <c r="AF42" s="10"/>
      <c r="AG42" s="25">
        <v>8</v>
      </c>
      <c r="AH42" s="20" t="s">
        <v>76</v>
      </c>
      <c r="AI42" s="20"/>
      <c r="AJ42" s="20"/>
      <c r="AK42" s="25"/>
      <c r="AL42" s="21">
        <v>34</v>
      </c>
      <c r="AM42" s="20" t="s">
        <v>56</v>
      </c>
      <c r="AN42" s="21"/>
      <c r="AO42" s="21">
        <v>0</v>
      </c>
      <c r="AP42" s="21">
        <v>0</v>
      </c>
      <c r="AQ42" s="21">
        <f t="shared" ref="AQ42:AQ52" si="14">+AO42+AP42</f>
        <v>0</v>
      </c>
      <c r="AR42" s="21">
        <v>0</v>
      </c>
    </row>
    <row r="43" spans="1:44" ht="15.95" customHeight="1" x14ac:dyDescent="0.25">
      <c r="D43" s="20"/>
      <c r="E43" s="20"/>
      <c r="F43" s="20"/>
      <c r="G43" s="20"/>
      <c r="H43" s="21"/>
      <c r="I43" s="20"/>
      <c r="J43" s="20"/>
      <c r="K43" s="20"/>
      <c r="L43" s="20"/>
      <c r="M43" s="20"/>
      <c r="N43" s="20"/>
      <c r="O43" s="20"/>
      <c r="P43" s="20"/>
      <c r="Q43" s="20"/>
      <c r="S43" s="30"/>
      <c r="T43" s="25">
        <v>10</v>
      </c>
      <c r="U43" s="20" t="s">
        <v>593</v>
      </c>
      <c r="V43" s="20"/>
      <c r="W43" s="20"/>
      <c r="X43" s="20"/>
      <c r="Y43" s="21">
        <v>10</v>
      </c>
      <c r="Z43" s="20" t="s">
        <v>57</v>
      </c>
      <c r="AA43" s="21"/>
      <c r="AB43" s="21">
        <v>0</v>
      </c>
      <c r="AC43" s="21">
        <v>0</v>
      </c>
      <c r="AD43" s="21">
        <f t="shared" si="13"/>
        <v>0</v>
      </c>
      <c r="AE43" s="21">
        <v>0</v>
      </c>
      <c r="AF43" s="10"/>
      <c r="AG43" s="25">
        <v>10</v>
      </c>
      <c r="AH43" s="20" t="s">
        <v>90</v>
      </c>
      <c r="AI43" s="20"/>
      <c r="AJ43" s="20"/>
      <c r="AK43" s="25"/>
      <c r="AL43" s="21">
        <v>10</v>
      </c>
      <c r="AM43" s="20" t="s">
        <v>56</v>
      </c>
      <c r="AO43" s="21">
        <v>2</v>
      </c>
      <c r="AP43" s="21">
        <v>4</v>
      </c>
      <c r="AQ43" s="21">
        <f t="shared" si="14"/>
        <v>6</v>
      </c>
      <c r="AR43" s="21">
        <v>0</v>
      </c>
    </row>
    <row r="44" spans="1:44" ht="15.95" customHeight="1" x14ac:dyDescent="0.25">
      <c r="C44" s="5" t="s">
        <v>635</v>
      </c>
      <c r="G44" s="4">
        <v>3</v>
      </c>
      <c r="H44" s="21">
        <v>1</v>
      </c>
      <c r="I44" s="20" t="s">
        <v>623</v>
      </c>
      <c r="J44" s="20"/>
      <c r="K44" s="20"/>
      <c r="L44" s="20" t="s">
        <v>103</v>
      </c>
      <c r="M44" s="20"/>
      <c r="N44" s="20"/>
      <c r="O44" s="20"/>
      <c r="P44" s="20"/>
      <c r="Q44" s="20"/>
      <c r="S44" s="30"/>
      <c r="T44" s="25">
        <v>9</v>
      </c>
      <c r="U44" s="20" t="s">
        <v>131</v>
      </c>
      <c r="V44" s="20"/>
      <c r="W44" s="20"/>
      <c r="X44" s="20"/>
      <c r="Y44" s="21">
        <v>3</v>
      </c>
      <c r="Z44" s="20" t="s">
        <v>57</v>
      </c>
      <c r="AA44" s="21"/>
      <c r="AB44" s="21">
        <v>4</v>
      </c>
      <c r="AC44" s="21">
        <v>2</v>
      </c>
      <c r="AD44" s="21">
        <f t="shared" si="13"/>
        <v>6</v>
      </c>
      <c r="AE44" s="21">
        <v>0</v>
      </c>
      <c r="AF44" s="10"/>
      <c r="AG44" s="25">
        <v>9</v>
      </c>
      <c r="AH44" s="20" t="s">
        <v>139</v>
      </c>
      <c r="AI44" s="20"/>
      <c r="AJ44" s="20"/>
      <c r="AK44" s="25"/>
      <c r="AL44" s="21">
        <v>23</v>
      </c>
      <c r="AM44" s="20" t="s">
        <v>56</v>
      </c>
      <c r="AO44" s="21">
        <v>2</v>
      </c>
      <c r="AP44" s="21">
        <v>3</v>
      </c>
      <c r="AQ44" s="21">
        <f t="shared" si="14"/>
        <v>5</v>
      </c>
      <c r="AR44" s="21">
        <v>0</v>
      </c>
    </row>
    <row r="45" spans="1:44" ht="15.95" customHeight="1" x14ac:dyDescent="0.25">
      <c r="A45" s="30"/>
      <c r="B45" s="21" t="s">
        <v>23</v>
      </c>
      <c r="D45" s="15" t="s">
        <v>48</v>
      </c>
      <c r="E45" s="15"/>
      <c r="F45" s="15"/>
      <c r="G45" s="4"/>
      <c r="H45" s="21">
        <v>3</v>
      </c>
      <c r="I45" s="20" t="s">
        <v>84</v>
      </c>
      <c r="J45" s="20"/>
      <c r="K45" s="20"/>
      <c r="L45" s="20"/>
      <c r="M45" s="20" t="s">
        <v>51</v>
      </c>
      <c r="N45" s="20"/>
      <c r="O45" s="20"/>
      <c r="P45" s="20"/>
      <c r="Q45" s="20"/>
      <c r="S45" s="30"/>
      <c r="T45" s="25">
        <v>9</v>
      </c>
      <c r="U45" s="20" t="s">
        <v>86</v>
      </c>
      <c r="V45" s="20"/>
      <c r="W45" s="20"/>
      <c r="X45" s="20"/>
      <c r="Y45" s="21">
        <v>11</v>
      </c>
      <c r="Z45" s="20" t="s">
        <v>57</v>
      </c>
      <c r="AA45" s="21"/>
      <c r="AB45" s="21">
        <v>2</v>
      </c>
      <c r="AC45" s="21">
        <v>3</v>
      </c>
      <c r="AD45" s="21">
        <f t="shared" si="13"/>
        <v>5</v>
      </c>
      <c r="AE45" s="21">
        <v>0</v>
      </c>
      <c r="AF45" s="10"/>
      <c r="AG45" s="25">
        <v>8.5</v>
      </c>
      <c r="AH45" s="20" t="s">
        <v>92</v>
      </c>
      <c r="AI45" s="20"/>
      <c r="AJ45" s="20"/>
      <c r="AK45" s="25"/>
      <c r="AL45" s="21">
        <v>9</v>
      </c>
      <c r="AM45" s="20" t="s">
        <v>56</v>
      </c>
      <c r="AO45" s="21">
        <v>1</v>
      </c>
      <c r="AP45" s="21">
        <v>3</v>
      </c>
      <c r="AQ45" s="21">
        <f t="shared" si="14"/>
        <v>4</v>
      </c>
      <c r="AR45" s="21">
        <v>0</v>
      </c>
    </row>
    <row r="46" spans="1:44" ht="15.95" customHeight="1" x14ac:dyDescent="0.25">
      <c r="A46" s="30"/>
      <c r="H46" s="21">
        <v>3</v>
      </c>
      <c r="I46" s="20" t="s">
        <v>47</v>
      </c>
      <c r="J46" s="20"/>
      <c r="K46" s="20"/>
      <c r="L46" s="20" t="s">
        <v>104</v>
      </c>
      <c r="M46" s="20"/>
      <c r="N46" s="20"/>
      <c r="O46" s="20"/>
      <c r="P46" s="20"/>
      <c r="Q46" s="20"/>
      <c r="S46" s="30"/>
      <c r="T46" s="25">
        <v>8.5</v>
      </c>
      <c r="U46" s="20" t="s">
        <v>116</v>
      </c>
      <c r="V46" s="20"/>
      <c r="W46" s="20"/>
      <c r="X46" s="20"/>
      <c r="Y46" s="21">
        <v>9</v>
      </c>
      <c r="Z46" s="20" t="s">
        <v>57</v>
      </c>
      <c r="AA46" s="21"/>
      <c r="AB46" s="21">
        <v>0</v>
      </c>
      <c r="AC46" s="21">
        <v>2</v>
      </c>
      <c r="AD46" s="21">
        <f t="shared" si="13"/>
        <v>2</v>
      </c>
      <c r="AE46" s="21">
        <v>0</v>
      </c>
      <c r="AF46" s="10"/>
      <c r="AG46" s="25">
        <v>8.5</v>
      </c>
      <c r="AH46" s="20" t="s">
        <v>141</v>
      </c>
      <c r="AI46" s="20"/>
      <c r="AJ46" s="20"/>
      <c r="AK46" s="25"/>
      <c r="AL46" s="21">
        <v>14</v>
      </c>
      <c r="AM46" s="20" t="s">
        <v>56</v>
      </c>
      <c r="AO46" s="21">
        <v>2</v>
      </c>
      <c r="AP46" s="21">
        <v>1</v>
      </c>
      <c r="AQ46" s="21">
        <f t="shared" si="14"/>
        <v>3</v>
      </c>
      <c r="AR46" s="21">
        <v>6</v>
      </c>
    </row>
    <row r="47" spans="1:44" ht="15.95" customHeight="1" x14ac:dyDescent="0.25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S47" s="30"/>
      <c r="T47" s="25">
        <v>8</v>
      </c>
      <c r="U47" s="20" t="s">
        <v>150</v>
      </c>
      <c r="V47" s="20"/>
      <c r="W47" s="20"/>
      <c r="X47" s="20"/>
      <c r="Y47" s="21">
        <v>2</v>
      </c>
      <c r="Z47" s="20" t="s">
        <v>57</v>
      </c>
      <c r="AA47" s="21"/>
      <c r="AB47" s="21">
        <v>0</v>
      </c>
      <c r="AC47" s="21">
        <v>0</v>
      </c>
      <c r="AD47" s="21">
        <f t="shared" si="13"/>
        <v>0</v>
      </c>
      <c r="AE47" s="21">
        <v>2</v>
      </c>
      <c r="AF47" s="10"/>
      <c r="AG47" s="25">
        <v>8</v>
      </c>
      <c r="AH47" s="20" t="s">
        <v>140</v>
      </c>
      <c r="AI47" s="20"/>
      <c r="AJ47" s="20"/>
      <c r="AK47" s="25"/>
      <c r="AL47" s="21">
        <v>2</v>
      </c>
      <c r="AM47" s="20" t="s">
        <v>56</v>
      </c>
      <c r="AO47" s="21">
        <v>1</v>
      </c>
      <c r="AP47" s="21">
        <v>2</v>
      </c>
      <c r="AQ47" s="21">
        <f t="shared" si="14"/>
        <v>3</v>
      </c>
      <c r="AR47" s="21">
        <v>0</v>
      </c>
    </row>
    <row r="48" spans="1:44" ht="15.95" customHeight="1" x14ac:dyDescent="0.25">
      <c r="B48" s="20" t="s">
        <v>130</v>
      </c>
      <c r="C48" s="10"/>
      <c r="D48" s="10"/>
      <c r="E48" s="20" t="s">
        <v>50</v>
      </c>
      <c r="F48" s="20"/>
      <c r="G48" s="4">
        <f>SUM(G15:G47)</f>
        <v>20</v>
      </c>
      <c r="H48" s="4"/>
      <c r="I48" s="19"/>
      <c r="J48" s="20" t="s">
        <v>35</v>
      </c>
      <c r="K48" s="19"/>
      <c r="L48" s="4">
        <f>COUNTA(C15:C47)-8</f>
        <v>5</v>
      </c>
      <c r="N48" s="20" t="s">
        <v>41</v>
      </c>
      <c r="O48" s="4">
        <f>+L48*2</f>
        <v>10</v>
      </c>
      <c r="P48" s="4"/>
      <c r="Q48" s="10"/>
      <c r="S48" s="30"/>
      <c r="T48" s="25">
        <v>7.5</v>
      </c>
      <c r="U48" s="20" t="s">
        <v>98</v>
      </c>
      <c r="V48" s="20"/>
      <c r="W48" s="20"/>
      <c r="X48" s="20"/>
      <c r="Y48" s="21">
        <v>12</v>
      </c>
      <c r="Z48" s="20" t="s">
        <v>57</v>
      </c>
      <c r="AA48" s="21"/>
      <c r="AB48" s="21">
        <v>0</v>
      </c>
      <c r="AC48" s="21">
        <v>2</v>
      </c>
      <c r="AD48" s="21">
        <f t="shared" si="13"/>
        <v>2</v>
      </c>
      <c r="AE48" s="21">
        <v>0</v>
      </c>
      <c r="AF48" s="10"/>
      <c r="AG48" s="25">
        <v>8</v>
      </c>
      <c r="AH48" s="20" t="s">
        <v>148</v>
      </c>
      <c r="AI48" s="20"/>
      <c r="AJ48" s="20"/>
      <c r="AK48" s="25"/>
      <c r="AL48" s="21">
        <v>11</v>
      </c>
      <c r="AM48" s="20" t="s">
        <v>56</v>
      </c>
      <c r="AO48" s="21">
        <v>1</v>
      </c>
      <c r="AP48" s="21">
        <v>0</v>
      </c>
      <c r="AQ48" s="21">
        <f t="shared" si="14"/>
        <v>1</v>
      </c>
      <c r="AR48" s="21">
        <v>0</v>
      </c>
    </row>
    <row r="49" spans="1:44" ht="15.95" customHeight="1" x14ac:dyDescent="0.25">
      <c r="A49" s="30"/>
      <c r="E49" s="20" t="s">
        <v>49</v>
      </c>
      <c r="F49" s="20"/>
      <c r="G49" s="4">
        <f>COUNTA(L15:L47)+COUNTIF(L15:L47,"*&amp;*")</f>
        <v>22</v>
      </c>
      <c r="S49" s="30"/>
      <c r="T49" s="25">
        <v>7.5</v>
      </c>
      <c r="U49" s="20" t="s">
        <v>91</v>
      </c>
      <c r="V49" s="20"/>
      <c r="W49" s="20"/>
      <c r="X49" s="20"/>
      <c r="Y49" s="21">
        <v>7</v>
      </c>
      <c r="Z49" s="20" t="s">
        <v>57</v>
      </c>
      <c r="AA49" s="21"/>
      <c r="AB49" s="21">
        <v>0</v>
      </c>
      <c r="AC49" s="21">
        <v>1</v>
      </c>
      <c r="AD49" s="21">
        <f t="shared" si="13"/>
        <v>1</v>
      </c>
      <c r="AE49" s="21">
        <v>0</v>
      </c>
      <c r="AF49" s="10"/>
      <c r="AG49" s="25">
        <v>7.5</v>
      </c>
      <c r="AH49" s="20" t="s">
        <v>128</v>
      </c>
      <c r="AI49" s="20"/>
      <c r="AJ49" s="20"/>
      <c r="AK49" s="25"/>
      <c r="AL49" s="21">
        <v>7</v>
      </c>
      <c r="AM49" s="20" t="s">
        <v>56</v>
      </c>
      <c r="AO49" s="21">
        <v>1</v>
      </c>
      <c r="AP49" s="21">
        <v>3</v>
      </c>
      <c r="AQ49" s="21">
        <f t="shared" si="14"/>
        <v>4</v>
      </c>
      <c r="AR49" s="21">
        <v>0</v>
      </c>
    </row>
    <row r="50" spans="1:44" ht="15.95" customHeight="1" x14ac:dyDescent="0.25">
      <c r="A50" s="30"/>
      <c r="S50" s="30"/>
      <c r="T50" s="25">
        <v>7</v>
      </c>
      <c r="U50" s="20" t="s">
        <v>52</v>
      </c>
      <c r="V50" s="20"/>
      <c r="W50" s="20"/>
      <c r="X50" s="20"/>
      <c r="Y50" s="21">
        <v>27</v>
      </c>
      <c r="Z50" s="20" t="s">
        <v>57</v>
      </c>
      <c r="AA50" s="21"/>
      <c r="AB50" s="21">
        <v>0</v>
      </c>
      <c r="AC50" s="21">
        <v>0</v>
      </c>
      <c r="AD50" s="21">
        <f t="shared" si="13"/>
        <v>0</v>
      </c>
      <c r="AE50" s="21">
        <v>2</v>
      </c>
      <c r="AF50" s="10"/>
      <c r="AG50" s="25">
        <v>6.5</v>
      </c>
      <c r="AH50" s="20" t="s">
        <v>99</v>
      </c>
      <c r="AI50" s="20"/>
      <c r="AJ50" s="20"/>
      <c r="AK50" s="25"/>
      <c r="AL50" s="21">
        <v>24</v>
      </c>
      <c r="AM50" s="20" t="s">
        <v>56</v>
      </c>
      <c r="AO50" s="21">
        <v>0</v>
      </c>
      <c r="AP50" s="21">
        <v>1</v>
      </c>
      <c r="AQ50" s="21">
        <f t="shared" si="14"/>
        <v>1</v>
      </c>
      <c r="AR50" s="21">
        <v>0</v>
      </c>
    </row>
    <row r="51" spans="1:44" ht="15.95" customHeight="1" x14ac:dyDescent="0.25">
      <c r="A51" s="30"/>
      <c r="H51" s="21"/>
      <c r="I51" s="20"/>
      <c r="L51" s="20"/>
      <c r="S51" s="30"/>
      <c r="T51" s="25">
        <v>6.5</v>
      </c>
      <c r="U51" s="20" t="s">
        <v>166</v>
      </c>
      <c r="V51" s="20"/>
      <c r="W51" s="20"/>
      <c r="X51" s="20"/>
      <c r="Y51" s="21">
        <v>6</v>
      </c>
      <c r="Z51" s="20" t="s">
        <v>57</v>
      </c>
      <c r="AA51" s="21"/>
      <c r="AB51" s="21">
        <v>1</v>
      </c>
      <c r="AC51" s="21">
        <v>1</v>
      </c>
      <c r="AD51" s="21">
        <f t="shared" si="13"/>
        <v>2</v>
      </c>
      <c r="AE51" s="21">
        <v>0</v>
      </c>
      <c r="AF51" s="10"/>
      <c r="AG51" s="25">
        <v>6.5</v>
      </c>
      <c r="AH51" s="20" t="s">
        <v>96</v>
      </c>
      <c r="AI51" s="20"/>
      <c r="AJ51" s="20"/>
      <c r="AK51" s="25"/>
      <c r="AL51" s="21">
        <v>20</v>
      </c>
      <c r="AM51" s="20" t="s">
        <v>56</v>
      </c>
      <c r="AO51" s="21">
        <v>0</v>
      </c>
      <c r="AP51" s="21">
        <v>1</v>
      </c>
      <c r="AQ51" s="21">
        <f t="shared" si="14"/>
        <v>1</v>
      </c>
      <c r="AR51" s="21">
        <v>0</v>
      </c>
    </row>
    <row r="52" spans="1:44" ht="15.95" customHeight="1" x14ac:dyDescent="0.25">
      <c r="A52" s="30"/>
      <c r="H52" s="21"/>
      <c r="I52" s="20"/>
      <c r="L52" s="20"/>
      <c r="S52" s="30"/>
      <c r="T52" s="25">
        <v>6.5</v>
      </c>
      <c r="U52" s="20" t="s">
        <v>167</v>
      </c>
      <c r="V52" s="20"/>
      <c r="W52" s="20"/>
      <c r="X52" s="20"/>
      <c r="Y52" s="21">
        <v>4</v>
      </c>
      <c r="Z52" s="20" t="s">
        <v>57</v>
      </c>
      <c r="AA52" s="21"/>
      <c r="AB52" s="21">
        <v>0</v>
      </c>
      <c r="AC52" s="21">
        <v>2</v>
      </c>
      <c r="AD52" s="21">
        <f t="shared" si="13"/>
        <v>2</v>
      </c>
      <c r="AE52" s="21">
        <v>0</v>
      </c>
      <c r="AF52" s="10"/>
      <c r="AG52" s="25">
        <v>6</v>
      </c>
      <c r="AH52" s="20" t="s">
        <v>248</v>
      </c>
      <c r="AI52" s="20"/>
      <c r="AJ52" s="20"/>
      <c r="AK52" s="25"/>
      <c r="AL52" s="21">
        <v>4</v>
      </c>
      <c r="AM52" s="20" t="s">
        <v>56</v>
      </c>
      <c r="AO52" s="21">
        <v>0</v>
      </c>
      <c r="AP52" s="21">
        <v>0</v>
      </c>
      <c r="AQ52" s="21">
        <f t="shared" si="14"/>
        <v>0</v>
      </c>
      <c r="AR52" s="21">
        <v>0</v>
      </c>
    </row>
    <row r="53" spans="1:44" ht="15.95" customHeight="1" thickBot="1" x14ac:dyDescent="0.3">
      <c r="A53" s="30"/>
      <c r="S53" s="30"/>
      <c r="T53" s="16" t="s">
        <v>66</v>
      </c>
      <c r="U53" s="16"/>
      <c r="V53" s="16"/>
      <c r="W53" s="16"/>
      <c r="X53" s="16"/>
      <c r="Y53" s="16"/>
      <c r="Z53" s="16"/>
      <c r="AA53" s="22"/>
      <c r="AB53" s="22">
        <f>SUM(AB41:AB52)</f>
        <v>11</v>
      </c>
      <c r="AC53" s="22">
        <f>SUM(AC41:AC52)+SUMIF($AA$3:$AA$10,"Dive Shop",$AI$3:$AI$10)</f>
        <v>14</v>
      </c>
      <c r="AD53" s="22">
        <f>SUM(AD41:AD52)+SUMIF($AA$3:$AA$10,"Canadiens",$AI$3:$AI$10)</f>
        <v>25</v>
      </c>
      <c r="AE53" s="22">
        <f>SUM(AE41:AE52)</f>
        <v>4</v>
      </c>
      <c r="AF53" s="10"/>
      <c r="AG53" s="16" t="s">
        <v>67</v>
      </c>
      <c r="AH53" s="16"/>
      <c r="AI53" s="16"/>
      <c r="AJ53" s="16"/>
      <c r="AK53" s="16"/>
      <c r="AL53" s="16"/>
      <c r="AM53" s="16"/>
      <c r="AN53" s="22"/>
      <c r="AO53" s="22">
        <f>SUM(AO41:AO52)</f>
        <v>14</v>
      </c>
      <c r="AP53" s="22">
        <f>SUM(AP41:AP52)+SUMIF($AA$3:$AA$10,"Dive Shop",$AI$3:$AI$10)</f>
        <v>21</v>
      </c>
      <c r="AQ53" s="22">
        <f>SUM(AQ41:AQ52)+SUMIF($AA$3:$AA$10,"Canadiens",$AI$3:$AI$10)</f>
        <v>35</v>
      </c>
      <c r="AR53" s="22">
        <f>SUM(AR41:AR52)</f>
        <v>6</v>
      </c>
    </row>
    <row r="54" spans="1:44" ht="15.95" customHeight="1" x14ac:dyDescent="0.25">
      <c r="A54" s="30"/>
      <c r="S54" s="30"/>
      <c r="T54" s="18" t="s">
        <v>157</v>
      </c>
      <c r="U54" s="18" t="s">
        <v>61</v>
      </c>
      <c r="V54" s="18"/>
      <c r="W54" s="18"/>
      <c r="X54" s="18"/>
      <c r="Y54" s="15" t="s">
        <v>71</v>
      </c>
      <c r="AA54" s="14"/>
      <c r="AB54" s="14">
        <v>3</v>
      </c>
      <c r="AC54" s="14">
        <v>7</v>
      </c>
      <c r="AD54" s="14">
        <f>+AB54+AC54</f>
        <v>10</v>
      </c>
      <c r="AE54" s="14">
        <v>2</v>
      </c>
      <c r="AF54" s="10"/>
      <c r="AG54" s="11" t="s">
        <v>161</v>
      </c>
      <c r="AH54" s="11" t="s">
        <v>59</v>
      </c>
      <c r="AI54" s="11"/>
      <c r="AJ54" s="11"/>
      <c r="AK54" s="12"/>
      <c r="AL54" s="13" t="s">
        <v>73</v>
      </c>
      <c r="AN54" s="14"/>
      <c r="AO54" s="14">
        <v>0</v>
      </c>
      <c r="AP54" s="14">
        <v>3</v>
      </c>
      <c r="AQ54" s="14">
        <f>+AO54+AP54</f>
        <v>3</v>
      </c>
      <c r="AR54" s="14">
        <v>2</v>
      </c>
    </row>
    <row r="55" spans="1:44" ht="15.95" customHeight="1" x14ac:dyDescent="0.25">
      <c r="S55" s="30"/>
      <c r="T55" s="25">
        <v>7.5</v>
      </c>
      <c r="U55" s="20" t="s">
        <v>74</v>
      </c>
      <c r="V55" s="20"/>
      <c r="W55" s="20"/>
      <c r="X55" s="25"/>
      <c r="Y55" s="21">
        <v>31</v>
      </c>
      <c r="Z55" s="20" t="s">
        <v>61</v>
      </c>
      <c r="AA55" s="21"/>
      <c r="AB55" s="21">
        <v>0</v>
      </c>
      <c r="AC55" s="21">
        <v>0</v>
      </c>
      <c r="AD55" s="21">
        <f t="shared" ref="AD55:AD65" si="15">+AB55+AC55</f>
        <v>0</v>
      </c>
      <c r="AE55" s="21">
        <v>0</v>
      </c>
      <c r="AF55" s="10"/>
      <c r="AG55" s="25">
        <v>8</v>
      </c>
      <c r="AH55" s="20" t="s">
        <v>77</v>
      </c>
      <c r="AI55" s="20"/>
      <c r="AJ55" s="20"/>
      <c r="AK55" s="20"/>
      <c r="AL55" s="21"/>
      <c r="AM55" s="20" t="s">
        <v>59</v>
      </c>
      <c r="AN55" s="21"/>
      <c r="AO55" s="21">
        <v>0</v>
      </c>
      <c r="AP55" s="21">
        <v>0</v>
      </c>
      <c r="AQ55" s="21">
        <f t="shared" ref="AQ55:AQ65" si="16">+AO55+AP55</f>
        <v>0</v>
      </c>
      <c r="AR55" s="21">
        <v>0</v>
      </c>
    </row>
    <row r="56" spans="1:44" ht="15.95" customHeight="1" x14ac:dyDescent="0.25">
      <c r="S56" s="30"/>
      <c r="T56" s="25">
        <v>11</v>
      </c>
      <c r="U56" s="20" t="s">
        <v>80</v>
      </c>
      <c r="V56" s="20"/>
      <c r="W56" s="20"/>
      <c r="X56" s="25"/>
      <c r="Y56" s="21">
        <v>11</v>
      </c>
      <c r="Z56" s="20" t="s">
        <v>61</v>
      </c>
      <c r="AA56" s="21"/>
      <c r="AB56" s="21">
        <v>1</v>
      </c>
      <c r="AC56" s="21">
        <v>1</v>
      </c>
      <c r="AD56" s="21">
        <f t="shared" si="15"/>
        <v>2</v>
      </c>
      <c r="AE56" s="21">
        <v>0</v>
      </c>
      <c r="AF56" s="10"/>
      <c r="AG56" s="25">
        <v>10</v>
      </c>
      <c r="AH56" s="20" t="s">
        <v>162</v>
      </c>
      <c r="AI56" s="20"/>
      <c r="AJ56" s="20"/>
      <c r="AK56" s="20"/>
      <c r="AL56" s="21">
        <v>20</v>
      </c>
      <c r="AM56" s="20" t="s">
        <v>59</v>
      </c>
      <c r="AO56" s="21">
        <v>2</v>
      </c>
      <c r="AP56" s="21">
        <v>5</v>
      </c>
      <c r="AQ56" s="21">
        <f t="shared" si="16"/>
        <v>7</v>
      </c>
      <c r="AR56" s="21">
        <v>0</v>
      </c>
    </row>
    <row r="57" spans="1:44" ht="15.95" customHeight="1" x14ac:dyDescent="0.25">
      <c r="S57" s="30"/>
      <c r="T57" s="25">
        <v>8.5</v>
      </c>
      <c r="U57" s="20" t="s">
        <v>97</v>
      </c>
      <c r="V57" s="20"/>
      <c r="W57" s="20"/>
      <c r="X57" s="25"/>
      <c r="Y57" s="21">
        <v>8</v>
      </c>
      <c r="Z57" s="20" t="s">
        <v>61</v>
      </c>
      <c r="AA57" s="21"/>
      <c r="AB57" s="21">
        <v>1</v>
      </c>
      <c r="AC57" s="21">
        <v>1</v>
      </c>
      <c r="AD57" s="21">
        <f t="shared" si="15"/>
        <v>2</v>
      </c>
      <c r="AE57" s="21">
        <v>2</v>
      </c>
      <c r="AF57" s="10"/>
      <c r="AG57" s="25">
        <v>9</v>
      </c>
      <c r="AH57" s="20" t="s">
        <v>163</v>
      </c>
      <c r="AI57" s="20"/>
      <c r="AJ57" s="20"/>
      <c r="AK57" s="20"/>
      <c r="AL57" s="21">
        <v>17</v>
      </c>
      <c r="AM57" s="20" t="s">
        <v>59</v>
      </c>
      <c r="AO57" s="21">
        <v>2</v>
      </c>
      <c r="AP57" s="21">
        <v>1</v>
      </c>
      <c r="AQ57" s="21">
        <f t="shared" si="16"/>
        <v>3</v>
      </c>
      <c r="AR57" s="21">
        <v>0</v>
      </c>
    </row>
    <row r="58" spans="1:44" ht="15.95" customHeight="1" x14ac:dyDescent="0.25">
      <c r="S58" s="30"/>
      <c r="T58" s="25">
        <v>8.5</v>
      </c>
      <c r="U58" s="20" t="s">
        <v>89</v>
      </c>
      <c r="V58" s="20"/>
      <c r="W58" s="20"/>
      <c r="X58" s="25"/>
      <c r="Y58" s="21">
        <v>6</v>
      </c>
      <c r="Z58" s="20" t="s">
        <v>61</v>
      </c>
      <c r="AA58" s="21"/>
      <c r="AB58" s="21">
        <v>0</v>
      </c>
      <c r="AC58" s="21">
        <v>2</v>
      </c>
      <c r="AD58" s="21">
        <f t="shared" si="15"/>
        <v>2</v>
      </c>
      <c r="AE58" s="21">
        <v>0</v>
      </c>
      <c r="AF58" s="10"/>
      <c r="AG58" s="25">
        <v>9</v>
      </c>
      <c r="AH58" s="20" t="s">
        <v>135</v>
      </c>
      <c r="AI58" s="20"/>
      <c r="AJ58" s="20"/>
      <c r="AK58" s="20"/>
      <c r="AL58" s="35">
        <v>14</v>
      </c>
      <c r="AM58" s="20" t="s">
        <v>59</v>
      </c>
      <c r="AO58" s="21">
        <v>0</v>
      </c>
      <c r="AP58" s="21">
        <v>1</v>
      </c>
      <c r="AQ58" s="21">
        <f t="shared" si="16"/>
        <v>1</v>
      </c>
      <c r="AR58" s="21">
        <v>0</v>
      </c>
    </row>
    <row r="59" spans="1:44" ht="15.95" customHeight="1" x14ac:dyDescent="0.25">
      <c r="S59" s="30"/>
      <c r="T59" s="25">
        <v>8.5</v>
      </c>
      <c r="U59" s="20" t="s">
        <v>82</v>
      </c>
      <c r="V59" s="20"/>
      <c r="W59" s="20"/>
      <c r="X59" s="25"/>
      <c r="Y59" s="21">
        <v>14</v>
      </c>
      <c r="Z59" s="20" t="s">
        <v>61</v>
      </c>
      <c r="AA59" s="21"/>
      <c r="AB59" s="21">
        <v>0</v>
      </c>
      <c r="AC59" s="21">
        <v>0</v>
      </c>
      <c r="AD59" s="21">
        <f t="shared" si="15"/>
        <v>0</v>
      </c>
      <c r="AE59" s="21">
        <v>0</v>
      </c>
      <c r="AF59" s="10"/>
      <c r="AG59" s="25">
        <v>8.5</v>
      </c>
      <c r="AH59" s="20" t="s">
        <v>136</v>
      </c>
      <c r="AI59" s="20"/>
      <c r="AJ59" s="20"/>
      <c r="AK59" s="20"/>
      <c r="AL59" s="35">
        <v>5</v>
      </c>
      <c r="AM59" s="20" t="s">
        <v>59</v>
      </c>
      <c r="AO59" s="21">
        <v>0</v>
      </c>
      <c r="AP59" s="21">
        <v>0</v>
      </c>
      <c r="AQ59" s="21">
        <f t="shared" si="16"/>
        <v>0</v>
      </c>
      <c r="AR59" s="21">
        <v>0</v>
      </c>
    </row>
    <row r="60" spans="1:44" ht="15.95" customHeight="1" x14ac:dyDescent="0.25">
      <c r="T60" s="25">
        <v>8</v>
      </c>
      <c r="U60" s="20" t="s">
        <v>81</v>
      </c>
      <c r="V60" s="20"/>
      <c r="W60" s="20"/>
      <c r="X60" s="25"/>
      <c r="Y60" s="21">
        <v>7</v>
      </c>
      <c r="Z60" s="20" t="s">
        <v>61</v>
      </c>
      <c r="AA60" s="21"/>
      <c r="AB60" s="21">
        <v>2</v>
      </c>
      <c r="AC60" s="21">
        <v>4</v>
      </c>
      <c r="AD60" s="21">
        <f t="shared" si="15"/>
        <v>6</v>
      </c>
      <c r="AE60" s="21">
        <v>0</v>
      </c>
      <c r="AF60" s="10"/>
      <c r="AG60" s="25">
        <v>8.5</v>
      </c>
      <c r="AH60" s="20" t="s">
        <v>14</v>
      </c>
      <c r="AI60" s="20"/>
      <c r="AJ60" s="20"/>
      <c r="AK60" s="20"/>
      <c r="AL60" s="35" t="s">
        <v>149</v>
      </c>
      <c r="AM60" s="20" t="s">
        <v>59</v>
      </c>
      <c r="AO60" s="21">
        <v>2</v>
      </c>
      <c r="AP60" s="21">
        <v>2</v>
      </c>
      <c r="AQ60" s="21">
        <f t="shared" si="16"/>
        <v>4</v>
      </c>
      <c r="AR60" s="21">
        <v>0</v>
      </c>
    </row>
    <row r="61" spans="1:44" ht="15.95" customHeight="1" x14ac:dyDescent="0.25">
      <c r="A61" s="30"/>
      <c r="T61" s="25">
        <v>7.5</v>
      </c>
      <c r="U61" s="20" t="s">
        <v>117</v>
      </c>
      <c r="V61" s="20"/>
      <c r="W61" s="20"/>
      <c r="X61" s="25"/>
      <c r="Y61" s="21">
        <v>30</v>
      </c>
      <c r="Z61" s="20" t="s">
        <v>61</v>
      </c>
      <c r="AA61" s="21"/>
      <c r="AB61" s="21">
        <v>2</v>
      </c>
      <c r="AC61" s="21">
        <v>0</v>
      </c>
      <c r="AD61" s="21">
        <f t="shared" si="15"/>
        <v>2</v>
      </c>
      <c r="AE61" s="21">
        <v>0</v>
      </c>
      <c r="AF61" s="10"/>
      <c r="AG61" s="25">
        <v>8</v>
      </c>
      <c r="AH61" s="20" t="s">
        <v>113</v>
      </c>
      <c r="AI61" s="20"/>
      <c r="AJ61" s="20"/>
      <c r="AK61" s="20"/>
      <c r="AL61" s="21">
        <v>13</v>
      </c>
      <c r="AM61" s="20" t="s">
        <v>59</v>
      </c>
      <c r="AO61" s="21">
        <v>1</v>
      </c>
      <c r="AP61" s="21">
        <v>3</v>
      </c>
      <c r="AQ61" s="21">
        <f t="shared" si="16"/>
        <v>4</v>
      </c>
      <c r="AR61" s="21">
        <v>2</v>
      </c>
    </row>
    <row r="62" spans="1:44" ht="15.95" customHeight="1" x14ac:dyDescent="0.25">
      <c r="A62" s="30"/>
      <c r="S62" s="21"/>
      <c r="T62" s="25">
        <v>7</v>
      </c>
      <c r="U62" s="20" t="s">
        <v>24</v>
      </c>
      <c r="V62" s="20"/>
      <c r="W62" s="20"/>
      <c r="X62" s="25"/>
      <c r="Y62" s="21">
        <v>10</v>
      </c>
      <c r="Z62" s="20" t="s">
        <v>61</v>
      </c>
      <c r="AA62" s="21"/>
      <c r="AB62" s="21">
        <v>0</v>
      </c>
      <c r="AC62" s="21">
        <v>1</v>
      </c>
      <c r="AD62" s="21">
        <f t="shared" si="15"/>
        <v>1</v>
      </c>
      <c r="AE62" s="21">
        <v>0</v>
      </c>
      <c r="AF62" s="10"/>
      <c r="AG62" s="25">
        <v>7</v>
      </c>
      <c r="AH62" s="20" t="s">
        <v>618</v>
      </c>
      <c r="AI62" s="20"/>
      <c r="AJ62" s="20"/>
      <c r="AK62" s="20"/>
      <c r="AL62" s="21">
        <v>7</v>
      </c>
      <c r="AM62" s="20" t="s">
        <v>59</v>
      </c>
      <c r="AO62" s="21">
        <v>3</v>
      </c>
      <c r="AP62" s="21">
        <v>0</v>
      </c>
      <c r="AQ62" s="21">
        <f t="shared" si="16"/>
        <v>3</v>
      </c>
      <c r="AR62" s="21">
        <v>0</v>
      </c>
    </row>
    <row r="63" spans="1:44" ht="15.95" customHeight="1" x14ac:dyDescent="0.25">
      <c r="A63" s="21"/>
      <c r="S63" s="30"/>
      <c r="T63" s="25">
        <v>7</v>
      </c>
      <c r="U63" s="20" t="s">
        <v>105</v>
      </c>
      <c r="V63" s="20"/>
      <c r="W63" s="20"/>
      <c r="X63" s="25"/>
      <c r="Y63" s="21">
        <v>12</v>
      </c>
      <c r="Z63" s="20" t="s">
        <v>61</v>
      </c>
      <c r="AA63" s="21"/>
      <c r="AB63" s="21">
        <v>1</v>
      </c>
      <c r="AC63" s="21">
        <v>1</v>
      </c>
      <c r="AD63" s="21">
        <f t="shared" si="15"/>
        <v>2</v>
      </c>
      <c r="AE63" s="21">
        <v>0</v>
      </c>
      <c r="AF63" s="10"/>
      <c r="AG63" s="25">
        <v>7</v>
      </c>
      <c r="AH63" s="20" t="s">
        <v>115</v>
      </c>
      <c r="AI63" s="20"/>
      <c r="AJ63" s="20"/>
      <c r="AK63" s="20"/>
      <c r="AL63" s="21">
        <v>9</v>
      </c>
      <c r="AM63" s="20" t="s">
        <v>59</v>
      </c>
      <c r="AO63" s="21">
        <v>1</v>
      </c>
      <c r="AP63" s="21">
        <v>3</v>
      </c>
      <c r="AQ63" s="21">
        <f t="shared" si="16"/>
        <v>4</v>
      </c>
      <c r="AR63" s="21">
        <v>0</v>
      </c>
    </row>
    <row r="64" spans="1:44" ht="15.95" customHeight="1" x14ac:dyDescent="0.25">
      <c r="A64" s="30"/>
      <c r="S64" s="21"/>
      <c r="T64" s="25">
        <v>7</v>
      </c>
      <c r="U64" s="20" t="s">
        <v>106</v>
      </c>
      <c r="V64" s="20"/>
      <c r="W64" s="20"/>
      <c r="X64" s="25"/>
      <c r="Y64" s="21">
        <v>5</v>
      </c>
      <c r="Z64" s="20" t="s">
        <v>61</v>
      </c>
      <c r="AA64" s="21"/>
      <c r="AB64" s="21">
        <v>1</v>
      </c>
      <c r="AC64" s="21">
        <v>1</v>
      </c>
      <c r="AD64" s="21">
        <f t="shared" si="15"/>
        <v>2</v>
      </c>
      <c r="AE64" s="21">
        <v>0</v>
      </c>
      <c r="AF64" s="10"/>
      <c r="AG64" s="25">
        <v>6.5</v>
      </c>
      <c r="AH64" s="20" t="s">
        <v>123</v>
      </c>
      <c r="AI64" s="20"/>
      <c r="AJ64" s="20"/>
      <c r="AK64" s="20"/>
      <c r="AL64" s="21">
        <v>6</v>
      </c>
      <c r="AM64" s="20" t="s">
        <v>59</v>
      </c>
      <c r="AO64" s="21">
        <v>2</v>
      </c>
      <c r="AP64" s="21">
        <v>0</v>
      </c>
      <c r="AQ64" s="21">
        <f t="shared" si="16"/>
        <v>2</v>
      </c>
      <c r="AR64" s="21">
        <v>0</v>
      </c>
    </row>
    <row r="65" spans="1:44" ht="15.95" customHeight="1" x14ac:dyDescent="0.25">
      <c r="A65" s="21"/>
      <c r="R65" s="30"/>
      <c r="S65" s="30"/>
      <c r="T65" s="25">
        <v>5.5</v>
      </c>
      <c r="U65" s="20" t="s">
        <v>119</v>
      </c>
      <c r="V65" s="20"/>
      <c r="W65" s="20"/>
      <c r="X65" s="25"/>
      <c r="Y65" s="21">
        <v>4</v>
      </c>
      <c r="Z65" s="20" t="s">
        <v>61</v>
      </c>
      <c r="AA65" s="21"/>
      <c r="AB65" s="21">
        <v>0</v>
      </c>
      <c r="AC65" s="21">
        <v>0</v>
      </c>
      <c r="AD65" s="21">
        <f t="shared" si="15"/>
        <v>0</v>
      </c>
      <c r="AE65" s="21">
        <v>0</v>
      </c>
      <c r="AF65" s="10"/>
      <c r="AG65" s="25">
        <v>5.5</v>
      </c>
      <c r="AH65" s="20" t="s">
        <v>32</v>
      </c>
      <c r="AI65" s="20"/>
      <c r="AJ65" s="20"/>
      <c r="AK65" s="20"/>
      <c r="AL65" s="21">
        <v>11</v>
      </c>
      <c r="AM65" s="20" t="s">
        <v>59</v>
      </c>
      <c r="AO65" s="21">
        <v>0</v>
      </c>
      <c r="AP65" s="21">
        <v>0</v>
      </c>
      <c r="AQ65" s="21">
        <f t="shared" si="16"/>
        <v>0</v>
      </c>
      <c r="AR65" s="21">
        <v>0</v>
      </c>
    </row>
    <row r="66" spans="1:44" ht="15.95" customHeight="1" thickBot="1" x14ac:dyDescent="0.3">
      <c r="A66" s="30"/>
      <c r="R66" s="21"/>
      <c r="S66" s="21"/>
      <c r="T66" s="16" t="s">
        <v>63</v>
      </c>
      <c r="U66" s="16"/>
      <c r="V66" s="16"/>
      <c r="W66" s="16"/>
      <c r="X66" s="16"/>
      <c r="Y66" s="16"/>
      <c r="Z66" s="16"/>
      <c r="AA66" s="22"/>
      <c r="AB66" s="22">
        <f>SUM(AB54:AB65)</f>
        <v>11</v>
      </c>
      <c r="AC66" s="22">
        <f>SUM(AC54:AC65)+SUMIF($AA$3:$AA$10,"Eriton",$AI$3:$AI$10)</f>
        <v>18</v>
      </c>
      <c r="AD66" s="22">
        <f>SUM(AD54:AD65)+SUMIF($AA$3:$AA$10,"Canadiens",$AI$3:$AI$10)</f>
        <v>29</v>
      </c>
      <c r="AE66" s="22">
        <f>SUM(AE54:AE65)</f>
        <v>4</v>
      </c>
      <c r="AF66" s="10"/>
      <c r="AG66" s="16" t="s">
        <v>64</v>
      </c>
      <c r="AH66" s="16"/>
      <c r="AI66" s="16"/>
      <c r="AJ66" s="16"/>
      <c r="AK66" s="16"/>
      <c r="AL66" s="16"/>
      <c r="AM66" s="16"/>
      <c r="AN66" s="22"/>
      <c r="AO66" s="22">
        <f>SUM(AO54:AO65)</f>
        <v>13</v>
      </c>
      <c r="AP66" s="22">
        <f>SUM(AP54:AP65)+SUMIF($AA$3:$AA$10,"Eriton",$AI$3:$AI$10)</f>
        <v>18</v>
      </c>
      <c r="AQ66" s="22">
        <f>SUM(AQ54:AQ65)+SUMIF($AA$3:$AA$10,"Canadiens",$AI$3:$AI$10)</f>
        <v>31</v>
      </c>
      <c r="AR66" s="22">
        <f>SUM(AR54:AR65)</f>
        <v>4</v>
      </c>
    </row>
    <row r="67" spans="1:44" ht="15.95" customHeight="1" x14ac:dyDescent="0.25">
      <c r="A67" s="21"/>
      <c r="R67" s="21"/>
      <c r="S67" s="21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H67" s="20" t="s">
        <v>94</v>
      </c>
      <c r="AI67" s="10"/>
      <c r="AJ67" s="10"/>
      <c r="AK67" s="20"/>
      <c r="AL67" s="20"/>
      <c r="AM67" s="10"/>
      <c r="AN67" s="10"/>
      <c r="AO67" s="21">
        <f>+AB27+AB40+AB53+AB66+AO27+AO40+AO53+AO66</f>
        <v>107</v>
      </c>
      <c r="AP67" s="21">
        <f>+AC27+AC40+AC53+AC66+AP27+AP40+AP53+AP66</f>
        <v>156</v>
      </c>
      <c r="AQ67" s="21">
        <f>+AD27+AD40+AD53+AD66+AQ27+AQ40+AQ53+AQ66</f>
        <v>263</v>
      </c>
      <c r="AR67" s="21">
        <f>+AE27+AE40+AE53+AE66+AR27+AR40+AR53+AR66</f>
        <v>52</v>
      </c>
    </row>
    <row r="68" spans="1:44" ht="15.95" customHeight="1" x14ac:dyDescent="0.25">
      <c r="A68" s="21"/>
      <c r="R68" s="21"/>
      <c r="S68" s="21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0"/>
      <c r="AH68" s="10"/>
      <c r="AI68" s="10"/>
      <c r="AJ68" s="10"/>
      <c r="AK68" s="20"/>
      <c r="AL68" s="20"/>
      <c r="AM68" s="10"/>
      <c r="AN68" s="10"/>
      <c r="AO68" s="21"/>
      <c r="AP68" s="21"/>
      <c r="AQ68" s="30"/>
      <c r="AR68" s="21"/>
    </row>
    <row r="69" spans="1:44" ht="15.95" customHeight="1" x14ac:dyDescent="0.25">
      <c r="A69" s="21"/>
      <c r="R69" s="21"/>
      <c r="S69" s="21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0"/>
      <c r="AH69" s="10"/>
      <c r="AI69" s="10"/>
      <c r="AJ69" s="10"/>
      <c r="AK69" s="20"/>
      <c r="AL69" s="20"/>
      <c r="AM69" s="10"/>
      <c r="AN69" s="10"/>
      <c r="AO69" s="21"/>
      <c r="AP69" s="21"/>
      <c r="AQ69" s="30"/>
      <c r="AR69" s="21"/>
    </row>
    <row r="70" spans="1:44" ht="15.95" customHeight="1" x14ac:dyDescent="0.25">
      <c r="A70" s="21"/>
      <c r="R70" s="21"/>
      <c r="S70" s="21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20"/>
      <c r="AH70" s="10"/>
      <c r="AI70" s="10"/>
      <c r="AJ70" s="10"/>
      <c r="AK70" s="20"/>
      <c r="AL70" s="20"/>
      <c r="AM70" s="10"/>
      <c r="AN70" s="10"/>
      <c r="AO70" s="21"/>
      <c r="AP70" s="21"/>
      <c r="AQ70" s="30"/>
      <c r="AR70" s="21"/>
    </row>
    <row r="71" spans="1:44" ht="15.95" customHeight="1" x14ac:dyDescent="0.25">
      <c r="A71" s="21"/>
      <c r="C71" s="20"/>
      <c r="F71" s="20"/>
      <c r="I71" s="20"/>
      <c r="L71" s="20"/>
      <c r="O71" s="20"/>
      <c r="P71" s="20"/>
      <c r="Q71" s="20"/>
      <c r="R71" s="21"/>
      <c r="S71" s="21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20"/>
      <c r="AH71" s="10"/>
      <c r="AI71" s="10"/>
      <c r="AJ71" s="10"/>
      <c r="AK71" s="20"/>
      <c r="AL71" s="20"/>
      <c r="AM71" s="10"/>
      <c r="AN71" s="10"/>
      <c r="AO71" s="21"/>
      <c r="AP71" s="21"/>
      <c r="AQ71" s="30"/>
      <c r="AR71" s="21"/>
    </row>
    <row r="72" spans="1:44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44" ht="20.25" x14ac:dyDescent="0.3">
      <c r="B73" s="24"/>
      <c r="C73" s="24"/>
      <c r="D73" s="23"/>
      <c r="E73" s="23"/>
      <c r="F73" s="23"/>
      <c r="G73" s="65" t="str">
        <f>+G2</f>
        <v>2024/2025 PLAYOFFS</v>
      </c>
      <c r="H73" s="65"/>
      <c r="I73" s="65"/>
      <c r="J73" s="65"/>
      <c r="K73" s="65"/>
      <c r="L73" s="65"/>
      <c r="M73" s="65"/>
      <c r="N73" s="23"/>
      <c r="O73" s="23"/>
      <c r="P73" s="23"/>
      <c r="Q73" s="23"/>
      <c r="R73" s="21"/>
      <c r="S73" s="21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20"/>
      <c r="AH73" s="10"/>
      <c r="AI73" s="10"/>
      <c r="AJ73" s="10"/>
      <c r="AK73" s="20"/>
      <c r="AL73" s="20"/>
      <c r="AM73" s="10"/>
      <c r="AN73" s="10"/>
      <c r="AO73" s="21"/>
      <c r="AP73" s="21"/>
      <c r="AQ73" s="30"/>
      <c r="AR73" s="21"/>
    </row>
    <row r="74" spans="1:44" ht="20.25" x14ac:dyDescent="0.3">
      <c r="B74" s="24" t="s">
        <v>42</v>
      </c>
      <c r="C74" s="24">
        <f>+C2</f>
        <v>25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3"/>
      <c r="R74" s="21"/>
      <c r="S74" s="21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20"/>
      <c r="AH74" s="10"/>
      <c r="AI74" s="10"/>
      <c r="AJ74" s="10"/>
      <c r="AK74" s="20"/>
      <c r="AL74" s="20"/>
      <c r="AM74" s="10"/>
      <c r="AN74" s="10"/>
      <c r="AO74" s="21"/>
      <c r="AP74" s="21"/>
      <c r="AQ74" s="30"/>
      <c r="AR74" s="21"/>
    </row>
    <row r="75" spans="1:44" ht="18.600000000000001" customHeight="1" x14ac:dyDescent="0.3">
      <c r="A75" s="21"/>
      <c r="N75" s="23"/>
      <c r="O75" s="23"/>
      <c r="P75" s="23"/>
      <c r="Q75" s="23"/>
      <c r="R75" s="21"/>
      <c r="S75" s="21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20"/>
      <c r="AH75" s="10"/>
      <c r="AI75" s="10"/>
      <c r="AJ75" s="10"/>
      <c r="AK75" s="20"/>
      <c r="AL75" s="20"/>
      <c r="AM75" s="10"/>
      <c r="AN75" s="10"/>
      <c r="AO75" s="21"/>
      <c r="AP75" s="21"/>
      <c r="AQ75" s="30"/>
      <c r="AR75" s="21"/>
    </row>
    <row r="76" spans="1:44" ht="15.75" x14ac:dyDescent="0.25">
      <c r="R76" s="21"/>
      <c r="S76" s="21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20"/>
      <c r="AH76" s="10"/>
      <c r="AI76" s="10"/>
      <c r="AJ76" s="10"/>
      <c r="AK76" s="20"/>
      <c r="AL76" s="20"/>
      <c r="AM76" s="10"/>
      <c r="AN76" s="10"/>
      <c r="AO76" s="21"/>
      <c r="AP76" s="21"/>
      <c r="AQ76" s="30"/>
      <c r="AR76" s="21"/>
    </row>
    <row r="77" spans="1:44" ht="15.75" customHeight="1" x14ac:dyDescent="0.25">
      <c r="R77" s="21"/>
      <c r="S77" s="21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20"/>
      <c r="AH77" s="10"/>
      <c r="AI77" s="10"/>
      <c r="AJ77" s="10"/>
      <c r="AK77" s="20"/>
      <c r="AL77" s="20"/>
      <c r="AM77" s="10"/>
      <c r="AN77" s="10"/>
      <c r="AO77" s="21"/>
      <c r="AP77" s="21"/>
      <c r="AQ77" s="30"/>
      <c r="AR77" s="21"/>
    </row>
    <row r="78" spans="1:44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R78" s="21"/>
      <c r="S78" s="21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20"/>
      <c r="AH78" s="10"/>
      <c r="AI78" s="10"/>
      <c r="AJ78" s="10"/>
      <c r="AK78" s="20"/>
      <c r="AL78" s="20"/>
      <c r="AM78" s="10"/>
      <c r="AN78" s="10"/>
      <c r="AO78" s="21"/>
      <c r="AP78" s="21"/>
      <c r="AQ78" s="30"/>
      <c r="AR78" s="21"/>
    </row>
    <row r="79" spans="1:44" ht="15.75" customHeight="1" x14ac:dyDescent="0.25">
      <c r="A79" s="21"/>
      <c r="D79" s="20" t="s">
        <v>170</v>
      </c>
      <c r="E79" s="20"/>
      <c r="F79" s="20"/>
      <c r="G79" s="15" t="s">
        <v>58</v>
      </c>
      <c r="H79" s="21"/>
      <c r="J79" s="21">
        <v>5</v>
      </c>
      <c r="K79" s="21">
        <v>7</v>
      </c>
      <c r="L79" s="50">
        <v>12</v>
      </c>
      <c r="N79" s="21"/>
      <c r="R79" s="21"/>
      <c r="S79" s="21"/>
      <c r="T79" s="10"/>
      <c r="U79" s="10"/>
      <c r="V79" s="10"/>
      <c r="W79" s="10"/>
      <c r="X79" s="10"/>
      <c r="Y79" s="10"/>
      <c r="AJ79" s="10"/>
      <c r="AK79" s="20"/>
      <c r="AL79" s="20"/>
      <c r="AM79" s="10"/>
      <c r="AN79" s="10"/>
      <c r="AO79" s="21"/>
      <c r="AP79" s="21"/>
      <c r="AQ79" s="30"/>
      <c r="AR79" s="21"/>
    </row>
    <row r="80" spans="1:44" ht="15.75" customHeight="1" x14ac:dyDescent="0.25">
      <c r="A80" s="21"/>
      <c r="D80" s="20" t="s">
        <v>87</v>
      </c>
      <c r="E80" s="20"/>
      <c r="F80" s="20"/>
      <c r="G80" s="15" t="s">
        <v>15</v>
      </c>
      <c r="H80" s="21"/>
      <c r="J80" s="21">
        <v>8</v>
      </c>
      <c r="K80" s="21">
        <v>2</v>
      </c>
      <c r="L80" s="50">
        <v>10</v>
      </c>
      <c r="N80" s="21"/>
      <c r="R80" s="21"/>
      <c r="S80" s="21"/>
      <c r="T80" s="10"/>
      <c r="U80" s="10"/>
      <c r="V80" s="10"/>
      <c r="W80" s="10"/>
      <c r="X80" s="10"/>
      <c r="Y80" s="10"/>
      <c r="AJ80" s="10"/>
      <c r="AK80" s="20"/>
      <c r="AL80" s="20"/>
      <c r="AM80" s="10"/>
      <c r="AN80" s="10"/>
      <c r="AO80" s="21"/>
      <c r="AP80" s="21"/>
      <c r="AQ80" s="30"/>
      <c r="AR80" s="21"/>
    </row>
    <row r="81" spans="1:44" ht="15.75" customHeight="1" x14ac:dyDescent="0.25">
      <c r="A81" s="21"/>
      <c r="D81" s="20" t="s">
        <v>84</v>
      </c>
      <c r="E81" s="20"/>
      <c r="F81" s="20"/>
      <c r="G81" s="15" t="s">
        <v>60</v>
      </c>
      <c r="H81" s="21"/>
      <c r="J81" s="21">
        <v>3</v>
      </c>
      <c r="K81" s="21">
        <v>6</v>
      </c>
      <c r="L81" s="50">
        <v>9</v>
      </c>
      <c r="N81" s="21"/>
      <c r="R81" s="21"/>
      <c r="S81" s="21"/>
      <c r="T81" s="10"/>
      <c r="U81" s="10"/>
      <c r="V81" s="10"/>
      <c r="W81" s="10"/>
      <c r="X81" s="10"/>
      <c r="Y81" s="10"/>
      <c r="AJ81" s="10"/>
      <c r="AK81" s="20"/>
      <c r="AL81" s="20"/>
      <c r="AM81" s="10"/>
      <c r="AN81" s="10"/>
      <c r="AO81" s="21"/>
      <c r="AP81" s="21"/>
      <c r="AQ81" s="30"/>
      <c r="AR81" s="21"/>
    </row>
    <row r="82" spans="1:44" ht="15.75" customHeight="1" x14ac:dyDescent="0.25">
      <c r="A82" s="21"/>
      <c r="D82" s="20" t="s">
        <v>78</v>
      </c>
      <c r="E82" s="20"/>
      <c r="F82" s="20"/>
      <c r="G82" s="15" t="s">
        <v>134</v>
      </c>
      <c r="H82" s="21"/>
      <c r="J82" s="21">
        <v>5</v>
      </c>
      <c r="K82" s="21">
        <v>2</v>
      </c>
      <c r="L82" s="50">
        <v>7</v>
      </c>
      <c r="N82" s="21"/>
      <c r="R82" s="21"/>
      <c r="S82" s="21"/>
      <c r="T82" s="10"/>
      <c r="U82" s="10"/>
      <c r="V82" s="10"/>
      <c r="W82" s="10"/>
      <c r="X82" s="10"/>
      <c r="Y82" s="10"/>
      <c r="AJ82" s="10"/>
      <c r="AK82" s="20"/>
      <c r="AL82" s="20"/>
      <c r="AM82" s="10"/>
      <c r="AN82" s="10"/>
      <c r="AO82" s="21"/>
      <c r="AP82" s="21"/>
      <c r="AQ82" s="30"/>
      <c r="AR82" s="21"/>
    </row>
    <row r="83" spans="1:44" ht="15.75" customHeight="1" x14ac:dyDescent="0.25">
      <c r="A83" s="21"/>
      <c r="D83" s="20" t="s">
        <v>171</v>
      </c>
      <c r="E83" s="20"/>
      <c r="F83" s="20"/>
      <c r="G83" s="15" t="s">
        <v>58</v>
      </c>
      <c r="H83" s="21"/>
      <c r="J83" s="21">
        <v>4</v>
      </c>
      <c r="K83" s="21">
        <v>3</v>
      </c>
      <c r="L83" s="50">
        <v>7</v>
      </c>
      <c r="N83" s="21"/>
      <c r="R83" s="21"/>
      <c r="S83" s="21"/>
      <c r="T83" s="10"/>
      <c r="U83" s="10"/>
      <c r="V83" s="10"/>
      <c r="W83" s="10"/>
      <c r="X83" s="10"/>
      <c r="Y83" s="10"/>
      <c r="AJ83" s="10"/>
      <c r="AK83" s="20"/>
      <c r="AL83" s="20"/>
      <c r="AM83" s="10"/>
      <c r="AN83" s="10"/>
      <c r="AO83" s="21"/>
      <c r="AP83" s="21"/>
      <c r="AQ83" s="30"/>
      <c r="AR83" s="21"/>
    </row>
    <row r="84" spans="1:44" ht="15.75" customHeight="1" x14ac:dyDescent="0.25">
      <c r="A84" s="21"/>
      <c r="D84" s="20" t="s">
        <v>88</v>
      </c>
      <c r="E84" s="20"/>
      <c r="F84" s="20"/>
      <c r="G84" s="15" t="s">
        <v>58</v>
      </c>
      <c r="H84" s="35"/>
      <c r="J84" s="21">
        <v>2</v>
      </c>
      <c r="K84" s="21">
        <v>5</v>
      </c>
      <c r="L84" s="50">
        <v>7</v>
      </c>
      <c r="N84" s="21"/>
      <c r="R84" s="21"/>
      <c r="S84" s="21"/>
      <c r="T84" s="10"/>
      <c r="U84" s="10"/>
      <c r="V84" s="10"/>
      <c r="W84" s="10"/>
      <c r="X84" s="10"/>
      <c r="Y84" s="10"/>
      <c r="AJ84" s="10"/>
      <c r="AK84" s="20"/>
      <c r="AL84" s="20"/>
      <c r="AM84" s="10"/>
      <c r="AN84" s="10"/>
      <c r="AO84" s="21"/>
      <c r="AP84" s="21"/>
      <c r="AQ84" s="30"/>
      <c r="AR84" s="21"/>
    </row>
    <row r="85" spans="1:44" ht="15.75" customHeight="1" x14ac:dyDescent="0.25">
      <c r="A85" s="21"/>
      <c r="D85" s="20" t="s">
        <v>162</v>
      </c>
      <c r="E85" s="20"/>
      <c r="F85" s="20"/>
      <c r="G85" s="15" t="s">
        <v>59</v>
      </c>
      <c r="H85" s="21"/>
      <c r="J85" s="21">
        <v>2</v>
      </c>
      <c r="K85" s="21">
        <v>5</v>
      </c>
      <c r="L85" s="50">
        <v>7</v>
      </c>
      <c r="N85" s="21"/>
      <c r="R85" s="21"/>
      <c r="S85" s="21"/>
      <c r="T85" s="10"/>
      <c r="U85" s="10"/>
      <c r="V85" s="10"/>
      <c r="W85" s="10"/>
      <c r="X85" s="10"/>
      <c r="Y85" s="10"/>
      <c r="AJ85" s="10"/>
      <c r="AK85" s="20"/>
      <c r="AL85" s="20"/>
      <c r="AM85" s="10"/>
      <c r="AN85" s="10"/>
      <c r="AO85" s="21"/>
      <c r="AP85" s="21"/>
      <c r="AQ85" s="30"/>
      <c r="AR85" s="21"/>
    </row>
    <row r="86" spans="1:44" ht="15.75" customHeight="1" x14ac:dyDescent="0.25">
      <c r="A86" s="21"/>
      <c r="D86" s="20" t="s">
        <v>131</v>
      </c>
      <c r="E86" s="20"/>
      <c r="F86" s="20"/>
      <c r="G86" s="15" t="s">
        <v>57</v>
      </c>
      <c r="H86" s="21"/>
      <c r="J86" s="21">
        <v>4</v>
      </c>
      <c r="K86" s="21">
        <v>2</v>
      </c>
      <c r="L86" s="50">
        <v>6</v>
      </c>
      <c r="N86" s="21"/>
      <c r="R86" s="21"/>
      <c r="S86" s="21"/>
      <c r="T86" s="10"/>
      <c r="U86" s="10"/>
      <c r="V86" s="10"/>
      <c r="W86" s="10"/>
      <c r="X86" s="10"/>
      <c r="Y86" s="10"/>
      <c r="AJ86" s="10"/>
      <c r="AK86" s="20"/>
      <c r="AL86" s="20"/>
      <c r="AM86" s="10"/>
      <c r="AN86" s="10"/>
      <c r="AO86" s="21"/>
      <c r="AP86" s="21"/>
      <c r="AQ86" s="30"/>
      <c r="AR86" s="21"/>
    </row>
    <row r="87" spans="1:44" ht="15.75" customHeight="1" x14ac:dyDescent="0.25">
      <c r="A87" s="21"/>
      <c r="D87" s="20" t="s">
        <v>85</v>
      </c>
      <c r="E87" s="20"/>
      <c r="F87" s="20"/>
      <c r="G87" s="15" t="s">
        <v>15</v>
      </c>
      <c r="H87" s="21"/>
      <c r="J87" s="21">
        <v>3</v>
      </c>
      <c r="K87" s="21">
        <v>3</v>
      </c>
      <c r="L87" s="50">
        <v>6</v>
      </c>
      <c r="N87" s="21"/>
      <c r="R87" s="21"/>
      <c r="S87" s="21"/>
      <c r="T87" s="10"/>
      <c r="U87" s="10"/>
      <c r="V87" s="10"/>
      <c r="W87" s="10"/>
      <c r="X87" s="10"/>
      <c r="Y87" s="10"/>
      <c r="AJ87" s="10"/>
      <c r="AK87" s="20"/>
      <c r="AL87" s="20"/>
      <c r="AM87" s="10"/>
      <c r="AN87" s="10"/>
      <c r="AO87" s="21"/>
      <c r="AP87" s="21"/>
      <c r="AQ87" s="30"/>
      <c r="AR87" s="21"/>
    </row>
    <row r="88" spans="1:44" ht="15.75" customHeight="1" x14ac:dyDescent="0.25">
      <c r="A88" s="21"/>
      <c r="D88" s="20" t="s">
        <v>168</v>
      </c>
      <c r="E88" s="20"/>
      <c r="F88" s="20"/>
      <c r="G88" s="15" t="s">
        <v>15</v>
      </c>
      <c r="H88" s="21"/>
      <c r="J88" s="21">
        <v>2</v>
      </c>
      <c r="K88" s="21">
        <v>4</v>
      </c>
      <c r="L88" s="50">
        <v>6</v>
      </c>
      <c r="N88" s="21"/>
      <c r="R88" s="21"/>
      <c r="S88" s="21"/>
      <c r="T88" s="10"/>
      <c r="U88" s="10"/>
      <c r="V88" s="10"/>
      <c r="W88" s="10"/>
      <c r="X88" s="10"/>
      <c r="Y88" s="10"/>
      <c r="AJ88" s="10"/>
      <c r="AK88" s="20"/>
      <c r="AL88" s="20"/>
      <c r="AM88" s="10"/>
      <c r="AN88" s="10"/>
      <c r="AO88" s="21"/>
      <c r="AP88" s="21"/>
      <c r="AQ88" s="30"/>
      <c r="AR88" s="21"/>
    </row>
    <row r="89" spans="1:44" ht="15.75" customHeight="1" x14ac:dyDescent="0.25">
      <c r="A89" s="21"/>
      <c r="D89" s="20" t="s">
        <v>81</v>
      </c>
      <c r="E89" s="20"/>
      <c r="F89" s="20"/>
      <c r="G89" s="15" t="s">
        <v>61</v>
      </c>
      <c r="H89" s="21"/>
      <c r="J89" s="21">
        <v>2</v>
      </c>
      <c r="K89" s="21">
        <v>4</v>
      </c>
      <c r="L89" s="50">
        <v>6</v>
      </c>
      <c r="N89" s="21"/>
      <c r="R89" s="21"/>
      <c r="S89" s="21"/>
      <c r="T89" s="10"/>
      <c r="U89" s="10"/>
      <c r="V89" s="10"/>
      <c r="W89" s="10"/>
      <c r="X89" s="10"/>
      <c r="Y89" s="10"/>
      <c r="AJ89" s="10"/>
      <c r="AK89" s="20"/>
      <c r="AL89" s="20"/>
      <c r="AM89" s="10"/>
      <c r="AN89" s="10"/>
      <c r="AO89" s="21"/>
      <c r="AP89" s="21"/>
      <c r="AQ89" s="30"/>
      <c r="AR89" s="21"/>
    </row>
    <row r="90" spans="1:44" ht="15.75" customHeight="1" x14ac:dyDescent="0.25">
      <c r="A90" s="21"/>
      <c r="D90" s="20" t="s">
        <v>47</v>
      </c>
      <c r="E90" s="20"/>
      <c r="F90" s="20"/>
      <c r="G90" s="15" t="s">
        <v>60</v>
      </c>
      <c r="H90" s="21"/>
      <c r="J90" s="21">
        <v>2</v>
      </c>
      <c r="K90" s="21">
        <v>4</v>
      </c>
      <c r="L90" s="50">
        <v>6</v>
      </c>
      <c r="N90" s="21"/>
      <c r="R90" s="21"/>
      <c r="S90" s="21"/>
      <c r="T90" s="10"/>
      <c r="U90" s="10"/>
      <c r="V90" s="10"/>
      <c r="W90" s="10"/>
      <c r="X90" s="10"/>
      <c r="Y90" s="10"/>
      <c r="AJ90" s="10"/>
      <c r="AK90" s="20"/>
      <c r="AL90" s="20"/>
      <c r="AM90" s="10"/>
      <c r="AN90" s="10"/>
      <c r="AO90" s="21"/>
      <c r="AP90" s="21"/>
      <c r="AQ90" s="30"/>
      <c r="AR90" s="21"/>
    </row>
    <row r="91" spans="1:44" ht="15.75" customHeight="1" x14ac:dyDescent="0.25">
      <c r="A91" s="21"/>
      <c r="D91" s="20" t="s">
        <v>90</v>
      </c>
      <c r="E91" s="20"/>
      <c r="F91" s="20"/>
      <c r="G91" s="15" t="s">
        <v>56</v>
      </c>
      <c r="H91" s="21"/>
      <c r="J91" s="21">
        <v>2</v>
      </c>
      <c r="K91" s="21">
        <v>4</v>
      </c>
      <c r="L91" s="50">
        <v>6</v>
      </c>
      <c r="N91" s="21"/>
      <c r="R91" s="21"/>
      <c r="S91" s="21"/>
      <c r="T91" s="10"/>
      <c r="U91" s="10"/>
      <c r="V91" s="10"/>
      <c r="W91" s="10"/>
      <c r="X91" s="10"/>
      <c r="Y91" s="10"/>
      <c r="AJ91" s="10"/>
      <c r="AK91" s="20"/>
      <c r="AL91" s="20"/>
      <c r="AM91" s="10"/>
      <c r="AN91" s="10"/>
      <c r="AO91" s="21"/>
      <c r="AP91" s="21"/>
      <c r="AQ91" s="30"/>
      <c r="AR91" s="21"/>
    </row>
    <row r="92" spans="1:44" ht="15.75" customHeight="1" x14ac:dyDescent="0.25">
      <c r="A92" s="21"/>
      <c r="D92" s="20" t="s">
        <v>142</v>
      </c>
      <c r="E92" s="20"/>
      <c r="F92" s="20"/>
      <c r="G92" s="15" t="s">
        <v>134</v>
      </c>
      <c r="H92" s="21"/>
      <c r="J92" s="21">
        <v>1</v>
      </c>
      <c r="K92" s="21">
        <v>5</v>
      </c>
      <c r="L92" s="50">
        <v>6</v>
      </c>
      <c r="N92" s="21"/>
      <c r="R92" s="21"/>
      <c r="S92" s="21"/>
      <c r="T92" s="10"/>
      <c r="U92" s="10"/>
      <c r="V92" s="10"/>
      <c r="W92" s="10"/>
      <c r="X92" s="10"/>
      <c r="Y92" s="10"/>
      <c r="AJ92" s="10"/>
      <c r="AK92" s="20"/>
      <c r="AL92" s="20"/>
      <c r="AM92" s="10"/>
      <c r="AN92" s="10"/>
      <c r="AO92" s="21"/>
      <c r="AP92" s="21"/>
      <c r="AQ92" s="30"/>
      <c r="AR92" s="21"/>
    </row>
    <row r="93" spans="1:44" ht="15.75" customHeight="1" x14ac:dyDescent="0.25">
      <c r="A93" s="21"/>
      <c r="D93" s="20" t="s">
        <v>104</v>
      </c>
      <c r="E93" s="20"/>
      <c r="F93" s="20"/>
      <c r="G93" s="15" t="s">
        <v>60</v>
      </c>
      <c r="H93" s="21"/>
      <c r="J93" s="21">
        <v>3</v>
      </c>
      <c r="K93" s="21">
        <v>2</v>
      </c>
      <c r="L93" s="50">
        <v>5</v>
      </c>
      <c r="N93" s="21"/>
      <c r="R93" s="21"/>
      <c r="S93" s="21"/>
      <c r="T93" s="10"/>
      <c r="U93" s="10"/>
      <c r="V93" s="10"/>
      <c r="W93" s="10"/>
      <c r="X93" s="10"/>
      <c r="Y93" s="10"/>
      <c r="AJ93" s="10"/>
      <c r="AK93" s="20"/>
      <c r="AL93" s="20"/>
      <c r="AM93" s="10"/>
      <c r="AN93" s="10"/>
      <c r="AO93" s="21"/>
      <c r="AP93" s="21"/>
      <c r="AQ93" s="30"/>
      <c r="AR93" s="21"/>
    </row>
    <row r="94" spans="1:44" ht="15.75" x14ac:dyDescent="0.25">
      <c r="D94" s="20" t="s">
        <v>93</v>
      </c>
      <c r="E94" s="20"/>
      <c r="F94" s="20"/>
      <c r="G94" s="15" t="s">
        <v>15</v>
      </c>
      <c r="H94" s="21"/>
      <c r="J94" s="21">
        <v>2</v>
      </c>
      <c r="K94" s="21">
        <v>3</v>
      </c>
      <c r="L94" s="50">
        <v>5</v>
      </c>
      <c r="N94" s="21"/>
      <c r="R94" s="21"/>
      <c r="S94" s="21"/>
      <c r="T94" s="10"/>
      <c r="U94" s="10"/>
      <c r="V94" s="10"/>
      <c r="W94" s="10"/>
      <c r="X94" s="10"/>
      <c r="Y94" s="10"/>
      <c r="AJ94" s="10"/>
      <c r="AK94" s="20"/>
      <c r="AL94" s="20"/>
      <c r="AM94" s="10"/>
      <c r="AN94" s="10"/>
      <c r="AO94" s="21"/>
      <c r="AP94" s="21"/>
      <c r="AQ94" s="30"/>
      <c r="AR94" s="21"/>
    </row>
    <row r="95" spans="1:44" ht="15.75" x14ac:dyDescent="0.25">
      <c r="D95" s="20" t="s">
        <v>86</v>
      </c>
      <c r="E95" s="20"/>
      <c r="F95" s="20"/>
      <c r="G95" s="15" t="s">
        <v>57</v>
      </c>
      <c r="H95" s="35"/>
      <c r="J95" s="21">
        <v>2</v>
      </c>
      <c r="K95" s="21">
        <v>3</v>
      </c>
      <c r="L95" s="50">
        <v>5</v>
      </c>
      <c r="N95" s="21"/>
      <c r="R95" s="21"/>
      <c r="S95" s="21"/>
      <c r="T95" s="10"/>
      <c r="U95" s="10"/>
      <c r="V95" s="10"/>
      <c r="W95" s="10"/>
      <c r="X95" s="10"/>
      <c r="Y95" s="10"/>
      <c r="AJ95" s="10"/>
      <c r="AK95" s="20"/>
      <c r="AL95" s="20"/>
      <c r="AM95" s="10"/>
      <c r="AN95" s="10"/>
      <c r="AO95" s="21"/>
      <c r="AP95" s="21"/>
      <c r="AQ95" s="30"/>
      <c r="AR95" s="21"/>
    </row>
    <row r="96" spans="1:44" ht="15.75" x14ac:dyDescent="0.25">
      <c r="D96" s="20" t="s">
        <v>139</v>
      </c>
      <c r="E96" s="20"/>
      <c r="F96" s="20"/>
      <c r="G96" s="15" t="s">
        <v>56</v>
      </c>
      <c r="H96" s="21"/>
      <c r="J96" s="21">
        <v>2</v>
      </c>
      <c r="K96" s="21">
        <v>3</v>
      </c>
      <c r="L96" s="50">
        <v>5</v>
      </c>
      <c r="N96" s="21"/>
      <c r="R96" s="21"/>
      <c r="S96" s="21"/>
      <c r="T96" s="10"/>
      <c r="U96" s="10"/>
      <c r="V96" s="10"/>
      <c r="W96" s="10"/>
      <c r="X96" s="10"/>
      <c r="Y96" s="10"/>
      <c r="AJ96" s="10"/>
      <c r="AK96" s="20"/>
      <c r="AL96" s="20"/>
      <c r="AM96" s="10"/>
      <c r="AN96" s="10"/>
      <c r="AO96" s="21"/>
      <c r="AP96" s="21"/>
      <c r="AQ96" s="30"/>
      <c r="AR96" s="21"/>
    </row>
    <row r="97" spans="4:44" ht="15.75" x14ac:dyDescent="0.25">
      <c r="D97" s="20" t="s">
        <v>95</v>
      </c>
      <c r="E97" s="20"/>
      <c r="F97" s="20"/>
      <c r="G97" s="15" t="s">
        <v>134</v>
      </c>
      <c r="H97" s="21"/>
      <c r="J97" s="21">
        <v>4</v>
      </c>
      <c r="K97" s="21">
        <v>0</v>
      </c>
      <c r="L97" s="50">
        <v>4</v>
      </c>
      <c r="N97" s="21"/>
      <c r="R97" s="21"/>
      <c r="S97" s="21"/>
      <c r="T97" s="10"/>
      <c r="U97" s="10"/>
      <c r="V97" s="10"/>
      <c r="W97" s="10"/>
      <c r="X97" s="10"/>
      <c r="Y97" s="10"/>
      <c r="AJ97" s="10"/>
      <c r="AK97" s="20"/>
      <c r="AL97" s="20"/>
      <c r="AM97" s="10"/>
      <c r="AN97" s="10"/>
      <c r="AO97" s="21"/>
      <c r="AP97" s="21"/>
      <c r="AQ97" s="30"/>
      <c r="AR97" s="21"/>
    </row>
    <row r="98" spans="4:44" ht="15.75" x14ac:dyDescent="0.25">
      <c r="D98" s="20" t="s">
        <v>102</v>
      </c>
      <c r="E98" s="20"/>
      <c r="F98" s="20"/>
      <c r="G98" s="15" t="s">
        <v>60</v>
      </c>
      <c r="H98" s="21"/>
      <c r="J98" s="21">
        <v>3</v>
      </c>
      <c r="K98" s="21">
        <v>1</v>
      </c>
      <c r="L98" s="50">
        <v>4</v>
      </c>
      <c r="N98" s="21"/>
      <c r="R98" s="21"/>
      <c r="S98" s="21"/>
      <c r="T98" s="10"/>
      <c r="U98" s="10"/>
      <c r="V98" s="10"/>
      <c r="W98" s="10"/>
      <c r="X98" s="10"/>
      <c r="Y98" s="10"/>
      <c r="AJ98" s="10"/>
      <c r="AK98" s="20"/>
      <c r="AL98" s="20"/>
      <c r="AM98" s="10"/>
      <c r="AN98" s="10"/>
      <c r="AO98" s="21"/>
      <c r="AP98" s="21"/>
      <c r="AQ98" s="30"/>
      <c r="AR98" s="21"/>
    </row>
    <row r="99" spans="4:44" ht="15.75" x14ac:dyDescent="0.25">
      <c r="D99" s="20" t="s">
        <v>14</v>
      </c>
      <c r="E99" s="20"/>
      <c r="F99" s="20"/>
      <c r="G99" s="15" t="s">
        <v>59</v>
      </c>
      <c r="H99" s="21"/>
      <c r="J99" s="21">
        <v>2</v>
      </c>
      <c r="K99" s="21">
        <v>2</v>
      </c>
      <c r="L99" s="50">
        <v>4</v>
      </c>
      <c r="N99" s="21"/>
      <c r="R99" s="21"/>
      <c r="S99" s="21"/>
      <c r="T99" s="10"/>
      <c r="U99" s="10"/>
      <c r="V99" s="10"/>
      <c r="W99" s="10"/>
      <c r="X99" s="10"/>
      <c r="Y99" s="10"/>
      <c r="AJ99" s="10"/>
      <c r="AK99" s="20"/>
      <c r="AL99" s="20"/>
      <c r="AM99" s="10"/>
      <c r="AN99" s="10"/>
      <c r="AO99" s="21"/>
      <c r="AP99" s="21"/>
      <c r="AQ99" s="30"/>
      <c r="AR99" s="21"/>
    </row>
    <row r="100" spans="4:44" ht="15.75" x14ac:dyDescent="0.25">
      <c r="D100" s="20" t="s">
        <v>125</v>
      </c>
      <c r="G100" s="15" t="s">
        <v>134</v>
      </c>
      <c r="J100" s="21">
        <v>1</v>
      </c>
      <c r="K100" s="21">
        <v>3</v>
      </c>
      <c r="L100" s="50">
        <v>4</v>
      </c>
      <c r="Z100" s="20"/>
      <c r="AA100" s="20"/>
      <c r="AB100" s="20"/>
      <c r="AC100" s="25"/>
      <c r="AD100" s="21"/>
      <c r="AE100" s="20"/>
      <c r="AF100" s="21"/>
      <c r="AG100" s="21"/>
      <c r="AH100" s="21"/>
      <c r="AI100" s="21"/>
    </row>
    <row r="101" spans="4:44" ht="15.75" x14ac:dyDescent="0.25">
      <c r="D101" s="20" t="s">
        <v>92</v>
      </c>
      <c r="G101" s="15" t="s">
        <v>56</v>
      </c>
      <c r="J101" s="21">
        <v>1</v>
      </c>
      <c r="K101" s="21">
        <v>3</v>
      </c>
      <c r="L101" s="50">
        <v>4</v>
      </c>
      <c r="Z101" s="20"/>
      <c r="AA101" s="20"/>
      <c r="AB101" s="20"/>
      <c r="AC101" s="25"/>
      <c r="AD101" s="21"/>
      <c r="AE101" s="20"/>
      <c r="AF101" s="21"/>
      <c r="AG101" s="21"/>
      <c r="AH101" s="21"/>
      <c r="AI101" s="21"/>
    </row>
    <row r="102" spans="4:44" ht="15.75" x14ac:dyDescent="0.25">
      <c r="D102" s="20" t="s">
        <v>128</v>
      </c>
      <c r="G102" s="15" t="s">
        <v>56</v>
      </c>
      <c r="J102" s="21">
        <v>1</v>
      </c>
      <c r="K102" s="21">
        <v>3</v>
      </c>
      <c r="L102" s="50">
        <v>4</v>
      </c>
      <c r="N102" s="21"/>
      <c r="AF102" s="10"/>
    </row>
    <row r="103" spans="4:44" ht="15.75" x14ac:dyDescent="0.25">
      <c r="D103" s="20" t="s">
        <v>113</v>
      </c>
      <c r="G103" s="15" t="s">
        <v>59</v>
      </c>
      <c r="J103" s="21">
        <v>1</v>
      </c>
      <c r="K103" s="21">
        <v>3</v>
      </c>
      <c r="L103" s="50">
        <v>4</v>
      </c>
      <c r="N103" s="21"/>
      <c r="AF103" s="10"/>
    </row>
    <row r="104" spans="4:44" ht="15.75" x14ac:dyDescent="0.25">
      <c r="D104" s="20" t="s">
        <v>115</v>
      </c>
      <c r="G104" s="15" t="s">
        <v>59</v>
      </c>
      <c r="J104" s="21">
        <v>1</v>
      </c>
      <c r="K104" s="21">
        <v>3</v>
      </c>
      <c r="L104" s="50">
        <v>4</v>
      </c>
      <c r="N104" s="21"/>
      <c r="AF104" s="10"/>
    </row>
    <row r="105" spans="4:44" ht="15.75" x14ac:dyDescent="0.25">
      <c r="D105" s="20" t="s">
        <v>121</v>
      </c>
      <c r="G105" s="15" t="s">
        <v>134</v>
      </c>
      <c r="J105" s="21">
        <v>0</v>
      </c>
      <c r="K105" s="21">
        <v>4</v>
      </c>
      <c r="L105" s="50">
        <v>4</v>
      </c>
      <c r="N105" s="21"/>
      <c r="AF105" s="10"/>
    </row>
    <row r="106" spans="4:44" ht="15.75" x14ac:dyDescent="0.25">
      <c r="L106" s="21"/>
      <c r="M106" s="21"/>
      <c r="N106" s="21"/>
    </row>
    <row r="107" spans="4:44" ht="15.75" x14ac:dyDescent="0.25">
      <c r="L107" s="21"/>
      <c r="M107" s="21"/>
      <c r="N107" s="21"/>
    </row>
    <row r="108" spans="4:44" ht="18.75" thickBot="1" x14ac:dyDescent="0.3">
      <c r="E108" s="1" t="s">
        <v>133</v>
      </c>
      <c r="F108" s="1"/>
      <c r="G108" s="1"/>
      <c r="H108" s="3" t="s">
        <v>1</v>
      </c>
      <c r="I108" s="3"/>
      <c r="J108" s="3"/>
      <c r="K108" s="49" t="s">
        <v>2</v>
      </c>
      <c r="L108" s="21"/>
      <c r="M108" s="21"/>
      <c r="N108" s="21"/>
    </row>
    <row r="109" spans="4:44" ht="15.75" x14ac:dyDescent="0.25">
      <c r="E109" s="20" t="s">
        <v>141</v>
      </c>
      <c r="F109" s="20"/>
      <c r="G109" s="20"/>
      <c r="H109" s="15" t="s">
        <v>56</v>
      </c>
      <c r="I109" s="21"/>
      <c r="K109" s="50">
        <v>6</v>
      </c>
      <c r="L109" s="21"/>
      <c r="M109" s="21"/>
      <c r="N109" s="21"/>
    </row>
    <row r="110" spans="4:44" ht="15.75" x14ac:dyDescent="0.25">
      <c r="E110" s="20" t="s">
        <v>88</v>
      </c>
      <c r="F110" s="20"/>
      <c r="G110" s="20"/>
      <c r="H110" s="15" t="s">
        <v>58</v>
      </c>
      <c r="I110" s="35"/>
      <c r="K110" s="50">
        <v>2</v>
      </c>
      <c r="L110" s="21"/>
      <c r="M110" s="21"/>
      <c r="N110" s="21"/>
    </row>
    <row r="111" spans="4:44" ht="15.75" x14ac:dyDescent="0.25">
      <c r="E111" s="20" t="s">
        <v>47</v>
      </c>
      <c r="F111" s="20"/>
      <c r="G111" s="20"/>
      <c r="H111" s="15" t="s">
        <v>60</v>
      </c>
      <c r="I111" s="21"/>
      <c r="K111" s="50">
        <v>2</v>
      </c>
      <c r="L111" s="21"/>
      <c r="M111" s="21"/>
      <c r="N111" s="21"/>
    </row>
    <row r="112" spans="4:44" ht="15.75" x14ac:dyDescent="0.25">
      <c r="E112" s="20" t="s">
        <v>102</v>
      </c>
      <c r="F112" s="20"/>
      <c r="G112" s="20"/>
      <c r="H112" s="15" t="s">
        <v>60</v>
      </c>
      <c r="I112" s="21"/>
      <c r="K112" s="50">
        <v>2</v>
      </c>
      <c r="L112" s="21"/>
      <c r="M112" s="21"/>
      <c r="N112" s="21"/>
    </row>
    <row r="113" spans="5:14" ht="15.75" x14ac:dyDescent="0.25">
      <c r="E113" s="20" t="s">
        <v>113</v>
      </c>
      <c r="F113" s="20"/>
      <c r="G113" s="20"/>
      <c r="H113" s="15" t="s">
        <v>59</v>
      </c>
      <c r="I113" s="21"/>
      <c r="K113" s="50">
        <v>2</v>
      </c>
      <c r="L113" s="21"/>
      <c r="M113" s="21"/>
      <c r="N113" s="21"/>
    </row>
    <row r="114" spans="5:14" ht="15.75" x14ac:dyDescent="0.25">
      <c r="E114" s="20" t="s">
        <v>79</v>
      </c>
      <c r="F114" s="20"/>
      <c r="G114" s="20"/>
      <c r="H114" s="15" t="s">
        <v>134</v>
      </c>
      <c r="I114" s="21"/>
      <c r="K114" s="50">
        <v>2</v>
      </c>
    </row>
    <row r="115" spans="5:14" ht="15.75" x14ac:dyDescent="0.25">
      <c r="E115" s="20" t="s">
        <v>147</v>
      </c>
      <c r="F115" s="20"/>
      <c r="G115" s="20"/>
      <c r="H115" s="15" t="s">
        <v>58</v>
      </c>
      <c r="I115" s="21"/>
      <c r="K115" s="50">
        <v>2</v>
      </c>
    </row>
    <row r="116" spans="5:14" ht="15.75" x14ac:dyDescent="0.25">
      <c r="E116" s="20" t="s">
        <v>132</v>
      </c>
      <c r="F116" s="20"/>
      <c r="G116" s="20"/>
      <c r="H116" s="15" t="s">
        <v>134</v>
      </c>
      <c r="I116" s="21"/>
      <c r="K116" s="50">
        <v>2</v>
      </c>
    </row>
    <row r="117" spans="5:14" ht="15.75" x14ac:dyDescent="0.25">
      <c r="E117" s="20" t="s">
        <v>97</v>
      </c>
      <c r="F117" s="20"/>
      <c r="G117" s="20"/>
      <c r="H117" s="15" t="s">
        <v>61</v>
      </c>
      <c r="I117" s="21"/>
      <c r="K117" s="50">
        <v>2</v>
      </c>
    </row>
    <row r="118" spans="5:14" ht="15.75" x14ac:dyDescent="0.25">
      <c r="E118" s="20" t="s">
        <v>165</v>
      </c>
      <c r="F118" s="20"/>
      <c r="G118" s="20"/>
      <c r="H118" s="15" t="s">
        <v>60</v>
      </c>
      <c r="I118" s="21"/>
      <c r="K118" s="50">
        <v>2</v>
      </c>
    </row>
    <row r="119" spans="5:14" ht="15.75" x14ac:dyDescent="0.25">
      <c r="E119" s="20" t="s">
        <v>169</v>
      </c>
      <c r="F119" s="20"/>
      <c r="G119" s="20"/>
      <c r="H119" s="15" t="s">
        <v>15</v>
      </c>
      <c r="I119" s="21"/>
      <c r="K119" s="50">
        <v>2</v>
      </c>
    </row>
    <row r="120" spans="5:14" ht="15.75" x14ac:dyDescent="0.25">
      <c r="E120" s="20" t="s">
        <v>114</v>
      </c>
      <c r="F120" s="20"/>
      <c r="G120" s="20"/>
      <c r="H120" s="15" t="s">
        <v>15</v>
      </c>
      <c r="I120" s="21"/>
      <c r="K120" s="50">
        <v>2</v>
      </c>
    </row>
    <row r="121" spans="5:14" ht="15.75" x14ac:dyDescent="0.25">
      <c r="E121" s="20" t="s">
        <v>111</v>
      </c>
      <c r="F121" s="20"/>
      <c r="H121" s="15" t="s">
        <v>15</v>
      </c>
      <c r="K121" s="50">
        <v>2</v>
      </c>
    </row>
    <row r="122" spans="5:14" ht="15.75" x14ac:dyDescent="0.25">
      <c r="E122" s="20" t="s">
        <v>150</v>
      </c>
      <c r="F122" s="20"/>
      <c r="H122" s="15" t="s">
        <v>57</v>
      </c>
      <c r="K122" s="50">
        <v>2</v>
      </c>
    </row>
    <row r="123" spans="5:14" ht="15.75" x14ac:dyDescent="0.25">
      <c r="E123" s="20" t="s">
        <v>52</v>
      </c>
      <c r="F123" s="20"/>
      <c r="H123" s="15" t="s">
        <v>57</v>
      </c>
      <c r="K123" s="50">
        <v>2</v>
      </c>
    </row>
    <row r="124" spans="5:14" ht="15.75" x14ac:dyDescent="0.25">
      <c r="E124" s="20" t="s">
        <v>144</v>
      </c>
      <c r="F124" s="20"/>
      <c r="H124" s="15" t="s">
        <v>134</v>
      </c>
      <c r="K124" s="50">
        <v>2</v>
      </c>
    </row>
  </sheetData>
  <mergeCells count="17">
    <mergeCell ref="AH10:AI10"/>
    <mergeCell ref="B1:Q1"/>
    <mergeCell ref="T1:AR1"/>
    <mergeCell ref="G2:M2"/>
    <mergeCell ref="AH2:AI2"/>
    <mergeCell ref="AH3:AI3"/>
    <mergeCell ref="AH4:AI4"/>
    <mergeCell ref="AH5:AI5"/>
    <mergeCell ref="AH6:AI6"/>
    <mergeCell ref="AH7:AI7"/>
    <mergeCell ref="AH8:AI8"/>
    <mergeCell ref="AH9:AI9"/>
    <mergeCell ref="AH11:AI11"/>
    <mergeCell ref="E14:F14"/>
    <mergeCell ref="B72:Q72"/>
    <mergeCell ref="G73:M73"/>
    <mergeCell ref="G74:M74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B8397-9141-48C1-8501-3796DBC90354}">
  <dimension ref="A1:AR113"/>
  <sheetViews>
    <sheetView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6" width="10.7109375" customWidth="1"/>
    <col min="17" max="17" width="8.7109375" customWidth="1"/>
    <col min="18" max="19" width="2.7109375" customWidth="1"/>
    <col min="20" max="20" width="5.85546875" customWidth="1"/>
    <col min="21" max="24" width="6" customWidth="1"/>
    <col min="25" max="25" width="4.7109375" customWidth="1"/>
    <col min="26" max="26" width="10.7109375" customWidth="1"/>
    <col min="27" max="31" width="5.85546875" customWidth="1"/>
    <col min="32" max="32" width="5.28515625" customWidth="1"/>
    <col min="33" max="33" width="5.85546875" customWidth="1"/>
    <col min="34" max="37" width="6" customWidth="1"/>
    <col min="38" max="38" width="4.7109375" customWidth="1"/>
    <col min="39" max="39" width="10.7109375" customWidth="1"/>
    <col min="40" max="44" width="5.85546875" customWidth="1"/>
  </cols>
  <sheetData>
    <row r="1" spans="1:44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T1" s="65" t="s">
        <v>55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44" ht="18.600000000000001" customHeight="1" thickBot="1" x14ac:dyDescent="0.35">
      <c r="A2" s="21"/>
      <c r="B2" s="24" t="s">
        <v>42</v>
      </c>
      <c r="C2" s="24">
        <v>24</v>
      </c>
      <c r="D2" s="23"/>
      <c r="E2" s="23"/>
      <c r="F2" s="23"/>
      <c r="G2" s="65" t="s">
        <v>643</v>
      </c>
      <c r="H2" s="65"/>
      <c r="I2" s="65"/>
      <c r="J2" s="65"/>
      <c r="K2" s="65"/>
      <c r="L2" s="65"/>
      <c r="M2" s="65"/>
      <c r="N2" s="23"/>
      <c r="O2" s="23"/>
      <c r="P2" s="23"/>
      <c r="Q2" s="23"/>
      <c r="R2" s="21"/>
      <c r="S2" s="21"/>
      <c r="V2" s="33" t="s">
        <v>53</v>
      </c>
      <c r="W2" s="9" t="s">
        <v>0</v>
      </c>
      <c r="X2" s="9"/>
      <c r="Y2" s="9"/>
      <c r="Z2" s="9"/>
      <c r="AA2" s="9" t="s">
        <v>1</v>
      </c>
      <c r="AB2" s="9"/>
      <c r="AC2" s="9"/>
      <c r="AD2" s="33" t="s">
        <v>3</v>
      </c>
      <c r="AE2" s="33" t="s">
        <v>7</v>
      </c>
      <c r="AF2" s="33" t="s">
        <v>8</v>
      </c>
      <c r="AG2" s="33" t="s">
        <v>9</v>
      </c>
      <c r="AH2" s="66" t="s">
        <v>39</v>
      </c>
      <c r="AI2" s="66"/>
      <c r="AJ2" s="33" t="s">
        <v>4</v>
      </c>
      <c r="AK2" s="33" t="s">
        <v>6</v>
      </c>
      <c r="AL2" s="33" t="s">
        <v>5</v>
      </c>
      <c r="AM2" s="33" t="s">
        <v>40</v>
      </c>
      <c r="AN2" s="20"/>
      <c r="AO2" s="10"/>
      <c r="AP2" s="10"/>
      <c r="AQ2" s="21"/>
      <c r="AR2" s="21"/>
    </row>
    <row r="3" spans="1:44" ht="18.75" thickBot="1" x14ac:dyDescent="0.3">
      <c r="A3" s="21"/>
      <c r="B3" s="3" t="s">
        <v>644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57" t="s">
        <v>579</v>
      </c>
      <c r="O3" s="3" t="s">
        <v>13</v>
      </c>
      <c r="P3" s="3" t="s">
        <v>2</v>
      </c>
      <c r="Q3" s="4"/>
      <c r="R3" s="21"/>
      <c r="S3" s="21"/>
      <c r="V3" s="25">
        <v>7.5</v>
      </c>
      <c r="W3" s="20" t="s">
        <v>127</v>
      </c>
      <c r="Y3" s="20"/>
      <c r="Z3" s="20"/>
      <c r="AA3" s="20" t="s">
        <v>15</v>
      </c>
      <c r="AC3" s="21"/>
      <c r="AD3" s="21">
        <f t="shared" ref="AD3:AD10" si="0">+AE3+AF3+AG3</f>
        <v>3</v>
      </c>
      <c r="AE3" s="21">
        <v>1</v>
      </c>
      <c r="AF3" s="21">
        <v>0</v>
      </c>
      <c r="AG3" s="21">
        <v>2</v>
      </c>
      <c r="AH3" s="67">
        <f t="shared" ref="AH3:AH10" si="1">+(AE3*2+AG3)/(2*AD3)</f>
        <v>0.66666666666666663</v>
      </c>
      <c r="AI3" s="67"/>
      <c r="AJ3" s="14">
        <v>6</v>
      </c>
      <c r="AK3" s="14">
        <v>0</v>
      </c>
      <c r="AL3" s="14">
        <v>0</v>
      </c>
      <c r="AM3" s="51">
        <f t="shared" ref="AM3:AM10" si="2">+AJ3/AD3</f>
        <v>2</v>
      </c>
      <c r="AR3" s="21"/>
    </row>
    <row r="4" spans="1:44" ht="18" x14ac:dyDescent="0.25">
      <c r="A4" s="34"/>
      <c r="B4" s="4" t="s">
        <v>646</v>
      </c>
      <c r="C4" s="5" t="s">
        <v>60</v>
      </c>
      <c r="D4" s="10"/>
      <c r="E4" s="5"/>
      <c r="F4" s="10"/>
      <c r="G4" s="4">
        <v>2</v>
      </c>
      <c r="H4" s="4">
        <v>1</v>
      </c>
      <c r="I4" s="4">
        <v>0</v>
      </c>
      <c r="J4" s="4">
        <f t="shared" ref="J4:J11" si="3">2*G4+I4</f>
        <v>4</v>
      </c>
      <c r="K4" s="31">
        <f t="shared" ref="K4:K11" si="4">+J4/((G4+H4+I4)*2)</f>
        <v>0.66666666666666663</v>
      </c>
      <c r="L4" s="4">
        <f>+$AO$27</f>
        <v>11</v>
      </c>
      <c r="M4" s="4">
        <v>8</v>
      </c>
      <c r="N4" s="4">
        <f t="shared" ref="N4:N11" si="5">+L4-M4</f>
        <v>3</v>
      </c>
      <c r="O4" s="4">
        <f>+$AP$27</f>
        <v>19</v>
      </c>
      <c r="P4" s="4">
        <f>+$AR$27</f>
        <v>6</v>
      </c>
      <c r="Q4" s="4"/>
      <c r="R4" s="34"/>
      <c r="S4" s="21"/>
      <c r="V4" s="25">
        <v>8</v>
      </c>
      <c r="W4" s="20" t="s">
        <v>75</v>
      </c>
      <c r="Y4" s="20"/>
      <c r="Z4" s="20"/>
      <c r="AA4" s="20" t="s">
        <v>134</v>
      </c>
      <c r="AC4" s="21"/>
      <c r="AD4" s="21">
        <f t="shared" si="0"/>
        <v>3</v>
      </c>
      <c r="AE4" s="21">
        <v>2</v>
      </c>
      <c r="AF4" s="21">
        <v>1</v>
      </c>
      <c r="AG4" s="21">
        <v>0</v>
      </c>
      <c r="AH4" s="64">
        <f t="shared" si="1"/>
        <v>0.66666666666666663</v>
      </c>
      <c r="AI4" s="64"/>
      <c r="AJ4" s="21">
        <v>7</v>
      </c>
      <c r="AK4" s="21">
        <v>0</v>
      </c>
      <c r="AL4" s="21">
        <v>0</v>
      </c>
      <c r="AM4" s="26">
        <f t="shared" si="2"/>
        <v>2.3333333333333335</v>
      </c>
      <c r="AR4" s="21"/>
    </row>
    <row r="5" spans="1:44" ht="18" x14ac:dyDescent="0.25">
      <c r="A5" s="34"/>
      <c r="B5" s="4" t="s">
        <v>647</v>
      </c>
      <c r="C5" s="5" t="s">
        <v>134</v>
      </c>
      <c r="D5" s="10"/>
      <c r="E5" s="5"/>
      <c r="F5" s="10"/>
      <c r="G5" s="4">
        <v>2</v>
      </c>
      <c r="H5" s="4">
        <v>1</v>
      </c>
      <c r="I5" s="4">
        <v>0</v>
      </c>
      <c r="J5" s="4">
        <f t="shared" si="3"/>
        <v>4</v>
      </c>
      <c r="K5" s="31">
        <f t="shared" si="4"/>
        <v>0.66666666666666663</v>
      </c>
      <c r="L5" s="4">
        <f>+$AO$40</f>
        <v>12</v>
      </c>
      <c r="M5" s="4">
        <v>7</v>
      </c>
      <c r="N5" s="4">
        <f t="shared" si="5"/>
        <v>5</v>
      </c>
      <c r="O5" s="4">
        <f>+$AP$40</f>
        <v>20</v>
      </c>
      <c r="P5" s="4">
        <f>+$AR$40</f>
        <v>4</v>
      </c>
      <c r="Q5" s="4"/>
      <c r="R5" s="34"/>
      <c r="S5" s="21"/>
      <c r="V5" s="25">
        <v>8</v>
      </c>
      <c r="W5" s="20" t="s">
        <v>138</v>
      </c>
      <c r="Y5" s="20"/>
      <c r="Z5" s="20"/>
      <c r="AA5" s="20" t="s">
        <v>60</v>
      </c>
      <c r="AC5" s="21"/>
      <c r="AD5" s="21">
        <f t="shared" si="0"/>
        <v>3</v>
      </c>
      <c r="AE5" s="21">
        <v>2</v>
      </c>
      <c r="AF5" s="21">
        <v>1</v>
      </c>
      <c r="AG5" s="21">
        <v>0</v>
      </c>
      <c r="AH5" s="64">
        <f t="shared" si="1"/>
        <v>0.66666666666666663</v>
      </c>
      <c r="AI5" s="64"/>
      <c r="AJ5" s="21">
        <v>8</v>
      </c>
      <c r="AK5" s="21">
        <v>0</v>
      </c>
      <c r="AL5" s="21">
        <v>0</v>
      </c>
      <c r="AM5" s="26">
        <f t="shared" si="2"/>
        <v>2.6666666666666665</v>
      </c>
      <c r="AR5" s="21"/>
    </row>
    <row r="6" spans="1:44" ht="18" x14ac:dyDescent="0.25">
      <c r="A6" s="34"/>
      <c r="B6" s="4" t="s">
        <v>645</v>
      </c>
      <c r="C6" s="5" t="s">
        <v>58</v>
      </c>
      <c r="D6" s="10"/>
      <c r="E6" s="10"/>
      <c r="F6" s="10"/>
      <c r="G6" s="4">
        <v>1</v>
      </c>
      <c r="H6" s="4">
        <v>2</v>
      </c>
      <c r="I6" s="4">
        <v>0</v>
      </c>
      <c r="J6" s="4">
        <f t="shared" si="3"/>
        <v>2</v>
      </c>
      <c r="K6" s="31">
        <f t="shared" si="4"/>
        <v>0.33333333333333331</v>
      </c>
      <c r="L6" s="4">
        <f>+$AB$27</f>
        <v>14</v>
      </c>
      <c r="M6" s="4">
        <v>15</v>
      </c>
      <c r="N6" s="4">
        <f t="shared" si="5"/>
        <v>-1</v>
      </c>
      <c r="O6" s="4">
        <f>+$AC$27</f>
        <v>23</v>
      </c>
      <c r="P6" s="4">
        <f>+$AE$27</f>
        <v>8</v>
      </c>
      <c r="Q6" s="4"/>
      <c r="R6" s="34"/>
      <c r="S6" s="21"/>
      <c r="V6" s="25">
        <v>8</v>
      </c>
      <c r="W6" s="20" t="s">
        <v>76</v>
      </c>
      <c r="Y6" s="20"/>
      <c r="Z6" s="20"/>
      <c r="AA6" s="20" t="s">
        <v>56</v>
      </c>
      <c r="AC6" s="21"/>
      <c r="AD6" s="21">
        <f t="shared" si="0"/>
        <v>3</v>
      </c>
      <c r="AE6" s="21">
        <v>1</v>
      </c>
      <c r="AF6" s="21">
        <v>1</v>
      </c>
      <c r="AG6" s="21">
        <v>1</v>
      </c>
      <c r="AH6" s="64">
        <f t="shared" si="1"/>
        <v>0.5</v>
      </c>
      <c r="AI6" s="64"/>
      <c r="AJ6" s="21">
        <v>9</v>
      </c>
      <c r="AK6" s="21">
        <v>0</v>
      </c>
      <c r="AL6" s="21">
        <v>0</v>
      </c>
      <c r="AM6" s="26">
        <f t="shared" si="2"/>
        <v>3</v>
      </c>
      <c r="AR6" s="21"/>
    </row>
    <row r="7" spans="1:44" ht="18.75" thickBot="1" x14ac:dyDescent="0.3">
      <c r="A7" s="34"/>
      <c r="B7" s="3" t="s">
        <v>648</v>
      </c>
      <c r="C7" s="1" t="s">
        <v>61</v>
      </c>
      <c r="D7" s="58"/>
      <c r="E7" s="1"/>
      <c r="F7" s="58"/>
      <c r="G7" s="3">
        <v>1</v>
      </c>
      <c r="H7" s="3">
        <v>2</v>
      </c>
      <c r="I7" s="3">
        <v>0</v>
      </c>
      <c r="J7" s="3">
        <f t="shared" si="3"/>
        <v>2</v>
      </c>
      <c r="K7" s="59">
        <f t="shared" si="4"/>
        <v>0.33333333333333331</v>
      </c>
      <c r="L7" s="3">
        <f>+$AB$66</f>
        <v>10</v>
      </c>
      <c r="M7" s="3">
        <v>17</v>
      </c>
      <c r="N7" s="3">
        <f t="shared" si="5"/>
        <v>-7</v>
      </c>
      <c r="O7" s="3">
        <f>+$AC$66</f>
        <v>18</v>
      </c>
      <c r="P7" s="3">
        <f>+$AE$66</f>
        <v>4</v>
      </c>
      <c r="Q7" s="4"/>
      <c r="R7" s="34"/>
      <c r="S7" s="21"/>
      <c r="V7" s="25">
        <v>8</v>
      </c>
      <c r="W7" s="20" t="s">
        <v>77</v>
      </c>
      <c r="Y7" s="20"/>
      <c r="Z7" s="20"/>
      <c r="AA7" s="20" t="s">
        <v>59</v>
      </c>
      <c r="AC7" s="21"/>
      <c r="AD7" s="21">
        <f t="shared" si="0"/>
        <v>2</v>
      </c>
      <c r="AE7" s="21">
        <v>0</v>
      </c>
      <c r="AF7" s="21">
        <v>1</v>
      </c>
      <c r="AG7" s="21">
        <v>1</v>
      </c>
      <c r="AH7" s="64">
        <f t="shared" si="1"/>
        <v>0.25</v>
      </c>
      <c r="AI7" s="64"/>
      <c r="AJ7" s="21">
        <v>8</v>
      </c>
      <c r="AK7" s="21">
        <v>1</v>
      </c>
      <c r="AL7" s="21">
        <v>0</v>
      </c>
      <c r="AM7" s="26">
        <f t="shared" si="2"/>
        <v>4</v>
      </c>
      <c r="AR7" s="21"/>
    </row>
    <row r="8" spans="1:44" ht="18" x14ac:dyDescent="0.25">
      <c r="A8" s="34"/>
      <c r="B8" s="8" t="s">
        <v>652</v>
      </c>
      <c r="C8" s="60" t="s">
        <v>15</v>
      </c>
      <c r="D8" s="28"/>
      <c r="E8" s="28"/>
      <c r="F8" s="28"/>
      <c r="G8" s="8">
        <v>1</v>
      </c>
      <c r="H8" s="8">
        <v>0</v>
      </c>
      <c r="I8" s="8">
        <v>2</v>
      </c>
      <c r="J8" s="4">
        <f t="shared" si="3"/>
        <v>4</v>
      </c>
      <c r="K8" s="61">
        <f t="shared" si="4"/>
        <v>0.66666666666666663</v>
      </c>
      <c r="L8" s="8">
        <f>+$AB$40</f>
        <v>10</v>
      </c>
      <c r="M8" s="8">
        <v>6</v>
      </c>
      <c r="N8" s="8">
        <f t="shared" si="5"/>
        <v>4</v>
      </c>
      <c r="O8" s="8">
        <f>+$AC$40</f>
        <v>11</v>
      </c>
      <c r="P8" s="8">
        <f>+$AE$40</f>
        <v>6</v>
      </c>
      <c r="Q8" s="4"/>
      <c r="R8" s="34"/>
      <c r="S8" s="21"/>
      <c r="V8" s="25">
        <v>7.5</v>
      </c>
      <c r="W8" s="20" t="s">
        <v>43</v>
      </c>
      <c r="Y8" s="20"/>
      <c r="Z8" s="20"/>
      <c r="AA8" s="20" t="s">
        <v>57</v>
      </c>
      <c r="AC8" s="21"/>
      <c r="AD8" s="21">
        <f t="shared" si="0"/>
        <v>3</v>
      </c>
      <c r="AE8" s="21">
        <v>1</v>
      </c>
      <c r="AF8" s="21">
        <v>2</v>
      </c>
      <c r="AG8" s="21">
        <v>0</v>
      </c>
      <c r="AH8" s="64">
        <f t="shared" si="1"/>
        <v>0.33333333333333331</v>
      </c>
      <c r="AI8" s="64"/>
      <c r="AJ8" s="21">
        <v>12</v>
      </c>
      <c r="AK8" s="21">
        <v>2</v>
      </c>
      <c r="AL8" s="21">
        <v>0</v>
      </c>
      <c r="AM8" s="26">
        <f t="shared" si="2"/>
        <v>4</v>
      </c>
      <c r="AR8" s="21"/>
    </row>
    <row r="9" spans="1:44" ht="18" x14ac:dyDescent="0.25">
      <c r="A9" s="34"/>
      <c r="B9" s="4" t="s">
        <v>649</v>
      </c>
      <c r="C9" s="5" t="s">
        <v>56</v>
      </c>
      <c r="D9" s="10"/>
      <c r="E9" s="10"/>
      <c r="F9" s="10"/>
      <c r="G9" s="4">
        <v>1</v>
      </c>
      <c r="H9" s="4">
        <v>1</v>
      </c>
      <c r="I9" s="4">
        <v>1</v>
      </c>
      <c r="J9" s="4">
        <f t="shared" si="3"/>
        <v>3</v>
      </c>
      <c r="K9" s="31">
        <f t="shared" si="4"/>
        <v>0.5</v>
      </c>
      <c r="L9" s="4">
        <f>+$AO$53</f>
        <v>10</v>
      </c>
      <c r="M9" s="4">
        <v>9</v>
      </c>
      <c r="N9" s="4">
        <f t="shared" si="5"/>
        <v>1</v>
      </c>
      <c r="O9" s="4">
        <f>+$AP$53</f>
        <v>14</v>
      </c>
      <c r="P9" s="4">
        <f>+$AR$53</f>
        <v>6</v>
      </c>
      <c r="Q9" s="4"/>
      <c r="R9" s="34"/>
      <c r="S9" s="21"/>
      <c r="V9" s="25">
        <v>7.5</v>
      </c>
      <c r="W9" s="20" t="s">
        <v>34</v>
      </c>
      <c r="Y9" s="20"/>
      <c r="Z9" s="20"/>
      <c r="AA9" s="20" t="s">
        <v>58</v>
      </c>
      <c r="AC9" s="21"/>
      <c r="AD9" s="21">
        <f t="shared" si="0"/>
        <v>3</v>
      </c>
      <c r="AE9" s="21">
        <v>1</v>
      </c>
      <c r="AF9" s="21">
        <v>2</v>
      </c>
      <c r="AG9" s="21">
        <v>0</v>
      </c>
      <c r="AH9" s="64">
        <f t="shared" si="1"/>
        <v>0.33333333333333331</v>
      </c>
      <c r="AI9" s="64"/>
      <c r="AJ9" s="21">
        <v>15</v>
      </c>
      <c r="AK9" s="21">
        <v>0</v>
      </c>
      <c r="AL9" s="21">
        <v>0</v>
      </c>
      <c r="AM9" s="26">
        <f t="shared" si="2"/>
        <v>5</v>
      </c>
      <c r="AR9" s="21"/>
    </row>
    <row r="10" spans="1:44" ht="18" x14ac:dyDescent="0.25">
      <c r="A10" s="34"/>
      <c r="B10" s="4" t="s">
        <v>650</v>
      </c>
      <c r="C10" s="5" t="s">
        <v>59</v>
      </c>
      <c r="D10" s="10"/>
      <c r="E10" s="5"/>
      <c r="F10" s="10"/>
      <c r="G10" s="4">
        <v>1</v>
      </c>
      <c r="H10" s="4">
        <v>1</v>
      </c>
      <c r="I10" s="4">
        <v>1</v>
      </c>
      <c r="J10" s="4">
        <f t="shared" si="3"/>
        <v>3</v>
      </c>
      <c r="K10" s="31">
        <f t="shared" si="4"/>
        <v>0.5</v>
      </c>
      <c r="L10" s="4">
        <f>+$AO$66</f>
        <v>11</v>
      </c>
      <c r="M10" s="4">
        <v>11</v>
      </c>
      <c r="N10" s="4">
        <f t="shared" si="5"/>
        <v>0</v>
      </c>
      <c r="O10" s="4">
        <f>+$AP$66</f>
        <v>16</v>
      </c>
      <c r="P10" s="4">
        <f>+$AR$66</f>
        <v>4</v>
      </c>
      <c r="Q10" s="4"/>
      <c r="R10" s="34"/>
      <c r="S10" s="34"/>
      <c r="V10" s="25">
        <v>7.5</v>
      </c>
      <c r="W10" s="20" t="s">
        <v>74</v>
      </c>
      <c r="Y10" s="20"/>
      <c r="Z10" s="20"/>
      <c r="AA10" s="20" t="s">
        <v>61</v>
      </c>
      <c r="AC10" s="21"/>
      <c r="AD10" s="21">
        <f t="shared" si="0"/>
        <v>3</v>
      </c>
      <c r="AE10" s="21">
        <v>1</v>
      </c>
      <c r="AF10" s="21">
        <v>2</v>
      </c>
      <c r="AG10" s="21">
        <v>0</v>
      </c>
      <c r="AH10" s="64">
        <f t="shared" si="1"/>
        <v>0.33333333333333331</v>
      </c>
      <c r="AI10" s="64"/>
      <c r="AJ10" s="21">
        <v>17</v>
      </c>
      <c r="AK10" s="21">
        <v>0</v>
      </c>
      <c r="AL10" s="21">
        <v>0</v>
      </c>
      <c r="AM10" s="26">
        <f t="shared" si="2"/>
        <v>5.666666666666667</v>
      </c>
      <c r="AR10" s="21"/>
    </row>
    <row r="11" spans="1:44" ht="18.75" thickBot="1" x14ac:dyDescent="0.3">
      <c r="A11" s="34"/>
      <c r="B11" s="4" t="s">
        <v>651</v>
      </c>
      <c r="C11" s="5" t="s">
        <v>57</v>
      </c>
      <c r="D11" s="10"/>
      <c r="E11" s="5"/>
      <c r="F11" s="10"/>
      <c r="G11" s="4">
        <v>1</v>
      </c>
      <c r="H11" s="4">
        <v>2</v>
      </c>
      <c r="I11" s="3">
        <v>0</v>
      </c>
      <c r="J11" s="4">
        <f t="shared" si="3"/>
        <v>2</v>
      </c>
      <c r="K11" s="31">
        <f t="shared" si="4"/>
        <v>0.33333333333333331</v>
      </c>
      <c r="L11" s="4">
        <f>+$AB$53</f>
        <v>9</v>
      </c>
      <c r="M11" s="4">
        <v>14</v>
      </c>
      <c r="N11" s="4">
        <f t="shared" si="5"/>
        <v>-5</v>
      </c>
      <c r="O11" s="4">
        <f>+$AC$53</f>
        <v>13</v>
      </c>
      <c r="P11" s="4">
        <f>+$AE$53</f>
        <v>4</v>
      </c>
      <c r="Q11" s="4"/>
      <c r="R11" s="34"/>
      <c r="S11" s="34"/>
      <c r="W11" s="20" t="s">
        <v>16</v>
      </c>
      <c r="Y11" s="20"/>
      <c r="Z11" s="20"/>
      <c r="AA11" s="10"/>
      <c r="AB11" s="20"/>
      <c r="AC11" s="21"/>
      <c r="AD11" s="21">
        <f t="shared" ref="AD11" si="6">+AE11+AF11+AG11</f>
        <v>1</v>
      </c>
      <c r="AE11" s="21">
        <v>1</v>
      </c>
      <c r="AF11" s="21">
        <v>0</v>
      </c>
      <c r="AG11" s="21">
        <v>0</v>
      </c>
      <c r="AH11" s="64">
        <f t="shared" ref="AH11" si="7">+(AE11*2+AG11)/(2*AD11)</f>
        <v>1</v>
      </c>
      <c r="AI11" s="64"/>
      <c r="AJ11" s="62">
        <v>2</v>
      </c>
      <c r="AK11" s="62">
        <v>0</v>
      </c>
      <c r="AL11" s="62">
        <v>0</v>
      </c>
      <c r="AM11" s="26">
        <f t="shared" ref="AM11" si="8">+AJ11/AD11</f>
        <v>2</v>
      </c>
      <c r="AN11" s="20"/>
      <c r="AO11" s="10"/>
      <c r="AR11" s="10"/>
    </row>
    <row r="12" spans="1:44" ht="18" x14ac:dyDescent="0.25">
      <c r="A12" s="34"/>
      <c r="B12" s="6"/>
      <c r="C12" s="6"/>
      <c r="D12" s="6"/>
      <c r="E12" s="7"/>
      <c r="F12" s="6"/>
      <c r="G12" s="8">
        <f>SUM(G4:G11)</f>
        <v>10</v>
      </c>
      <c r="H12" s="8">
        <f>SUM(H4:H11)</f>
        <v>10</v>
      </c>
      <c r="I12" s="8">
        <f>SUM(I4:I11)</f>
        <v>4</v>
      </c>
      <c r="J12" s="8"/>
      <c r="K12" s="8"/>
      <c r="L12" s="8">
        <f>SUM(L4:L11)</f>
        <v>87</v>
      </c>
      <c r="M12" s="8">
        <f>SUM(M4:M11)</f>
        <v>87</v>
      </c>
      <c r="N12" s="8"/>
      <c r="O12" s="8">
        <f>SUM(O4:O11)</f>
        <v>134</v>
      </c>
      <c r="P12" s="8">
        <f>SUM(P4:P11)</f>
        <v>42</v>
      </c>
      <c r="Q12" s="4"/>
      <c r="R12" s="34"/>
      <c r="S12" s="34"/>
      <c r="T12" s="10"/>
      <c r="U12" s="10"/>
      <c r="V12" s="27" t="s">
        <v>17</v>
      </c>
      <c r="W12" s="28"/>
      <c r="X12" s="28"/>
      <c r="Y12" s="28"/>
      <c r="Z12" s="27"/>
      <c r="AA12" s="14"/>
      <c r="AB12" s="14"/>
      <c r="AC12" s="14"/>
      <c r="AD12" s="14">
        <f>SUM(AD3:AD11)</f>
        <v>24</v>
      </c>
      <c r="AE12" s="14">
        <f>SUM(AE3:AE11)</f>
        <v>10</v>
      </c>
      <c r="AF12" s="14">
        <f>SUM(AF3:AF11)</f>
        <v>10</v>
      </c>
      <c r="AG12" s="14">
        <f>SUM(AG3:AG11)</f>
        <v>4</v>
      </c>
      <c r="AH12" s="14"/>
      <c r="AI12" s="14"/>
      <c r="AJ12" s="14">
        <f>SUM(AJ3:AJ11)</f>
        <v>84</v>
      </c>
      <c r="AK12" s="14">
        <f>SUM(AK3:AK11)</f>
        <v>3</v>
      </c>
      <c r="AL12" s="14">
        <f>SUM(AL3:AL11)</f>
        <v>0</v>
      </c>
      <c r="AM12" s="29">
        <f t="shared" ref="AM12" si="9">+AJ12/AD12</f>
        <v>3.5</v>
      </c>
    </row>
    <row r="13" spans="1:44" ht="15.75" x14ac:dyDescent="0.25">
      <c r="A13" s="30"/>
      <c r="B13" s="32"/>
      <c r="C13" s="32"/>
      <c r="D13" s="32"/>
      <c r="Q13" s="32"/>
      <c r="R13" s="30"/>
      <c r="S13" s="30"/>
    </row>
    <row r="14" spans="1:44" ht="15.95" customHeight="1" thickBot="1" x14ac:dyDescent="0.3">
      <c r="A14" s="30"/>
      <c r="B14" s="36" t="str">
        <f>"Week "&amp;TEXT(C2,"##")&amp;" Summary:"</f>
        <v>Week 24 Summary:</v>
      </c>
      <c r="C14" s="37"/>
      <c r="D14" s="37"/>
      <c r="E14" s="68">
        <v>45725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9"/>
      <c r="R14" s="30"/>
      <c r="S14" s="30"/>
      <c r="T14" s="21" t="s">
        <v>53</v>
      </c>
      <c r="U14" s="20" t="s">
        <v>44</v>
      </c>
      <c r="V14" s="20"/>
      <c r="W14" s="20"/>
      <c r="X14" s="20"/>
      <c r="Y14" s="20" t="s">
        <v>54</v>
      </c>
      <c r="Z14" s="9" t="s">
        <v>18</v>
      </c>
      <c r="AA14" s="21"/>
      <c r="AB14" s="21" t="s">
        <v>19</v>
      </c>
      <c r="AC14" s="21" t="s">
        <v>20</v>
      </c>
      <c r="AD14" s="21" t="s">
        <v>21</v>
      </c>
      <c r="AE14" s="21" t="s">
        <v>2</v>
      </c>
      <c r="AF14" s="10"/>
      <c r="AG14" s="21" t="s">
        <v>53</v>
      </c>
      <c r="AH14" s="20" t="s">
        <v>44</v>
      </c>
      <c r="AI14" s="20"/>
      <c r="AJ14" s="20"/>
      <c r="AK14" s="20"/>
      <c r="AL14" s="20" t="s">
        <v>54</v>
      </c>
      <c r="AM14" s="9" t="s">
        <v>18</v>
      </c>
      <c r="AN14" s="21"/>
      <c r="AO14" s="21" t="s">
        <v>19</v>
      </c>
      <c r="AP14" s="21" t="s">
        <v>20</v>
      </c>
      <c r="AQ14" s="21" t="s">
        <v>21</v>
      </c>
      <c r="AR14" s="21" t="s">
        <v>2</v>
      </c>
    </row>
    <row r="15" spans="1:44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42"/>
      <c r="R15" s="30"/>
      <c r="S15" s="30"/>
      <c r="T15" s="11" t="s">
        <v>154</v>
      </c>
      <c r="U15" s="11" t="s">
        <v>58</v>
      </c>
      <c r="V15" s="11"/>
      <c r="W15" s="11"/>
      <c r="X15" s="12"/>
      <c r="Y15" s="13" t="s">
        <v>70</v>
      </c>
      <c r="AA15" s="14"/>
      <c r="AB15" s="14">
        <v>0</v>
      </c>
      <c r="AC15" s="14">
        <v>3</v>
      </c>
      <c r="AD15" s="14">
        <f>+AB15+AC15</f>
        <v>3</v>
      </c>
      <c r="AE15" s="14">
        <v>4</v>
      </c>
      <c r="AF15" s="10"/>
      <c r="AG15" s="11" t="s">
        <v>158</v>
      </c>
      <c r="AH15" s="11" t="s">
        <v>60</v>
      </c>
      <c r="AI15" s="11"/>
      <c r="AJ15" s="11"/>
      <c r="AK15" s="12"/>
      <c r="AL15" s="13" t="s">
        <v>72</v>
      </c>
      <c r="AN15" s="14"/>
      <c r="AO15" s="14">
        <v>0</v>
      </c>
      <c r="AP15" s="14">
        <v>0</v>
      </c>
      <c r="AQ15" s="14">
        <f>+AO15+AP15</f>
        <v>0</v>
      </c>
      <c r="AR15" s="14">
        <v>0</v>
      </c>
    </row>
    <row r="16" spans="1:44" ht="15.95" customHeight="1" x14ac:dyDescent="0.25">
      <c r="A16" s="30"/>
      <c r="C16" s="5" t="s">
        <v>637</v>
      </c>
      <c r="E16" s="20"/>
      <c r="F16" s="20"/>
      <c r="G16" s="4">
        <v>4</v>
      </c>
      <c r="H16" s="21">
        <v>1</v>
      </c>
      <c r="I16" s="20" t="s">
        <v>81</v>
      </c>
      <c r="J16" s="20"/>
      <c r="K16" s="20"/>
      <c r="L16" s="20" t="s">
        <v>689</v>
      </c>
      <c r="M16" s="20"/>
      <c r="N16" s="20"/>
      <c r="O16" s="20"/>
      <c r="P16" s="20"/>
      <c r="Q16" s="20"/>
      <c r="R16" s="30"/>
      <c r="S16" s="30"/>
      <c r="T16" s="25">
        <v>7.5</v>
      </c>
      <c r="U16" s="20" t="s">
        <v>34</v>
      </c>
      <c r="V16" s="20"/>
      <c r="W16" s="20"/>
      <c r="X16" s="20"/>
      <c r="Y16" s="21">
        <v>31</v>
      </c>
      <c r="Z16" s="15" t="s">
        <v>58</v>
      </c>
      <c r="AA16" s="21"/>
      <c r="AB16" s="21">
        <v>0</v>
      </c>
      <c r="AC16" s="21">
        <v>0</v>
      </c>
      <c r="AD16" s="21">
        <f t="shared" ref="AD16:AD26" si="10">+AB16+AC16</f>
        <v>0</v>
      </c>
      <c r="AE16" s="21">
        <v>0</v>
      </c>
      <c r="AF16" s="10"/>
      <c r="AG16" s="25">
        <v>8</v>
      </c>
      <c r="AH16" s="20" t="s">
        <v>138</v>
      </c>
      <c r="AI16" s="20"/>
      <c r="AJ16" s="20"/>
      <c r="AK16" s="20"/>
      <c r="AL16" s="21">
        <v>34</v>
      </c>
      <c r="AM16" s="20" t="s">
        <v>60</v>
      </c>
      <c r="AN16" s="21"/>
      <c r="AO16" s="21">
        <v>0</v>
      </c>
      <c r="AP16" s="21">
        <v>0</v>
      </c>
      <c r="AQ16" s="21">
        <f t="shared" ref="AQ16:AQ26" si="11">+AO16+AP16</f>
        <v>0</v>
      </c>
      <c r="AR16" s="21">
        <v>0</v>
      </c>
    </row>
    <row r="17" spans="1:44" ht="15.95" customHeight="1" x14ac:dyDescent="0.25">
      <c r="A17" s="30"/>
      <c r="B17" s="21" t="s">
        <v>23</v>
      </c>
      <c r="C17" s="15"/>
      <c r="D17" s="15" t="s">
        <v>48</v>
      </c>
      <c r="E17" s="20"/>
      <c r="F17" s="20"/>
      <c r="G17" s="4"/>
      <c r="H17" s="21">
        <v>1</v>
      </c>
      <c r="I17" s="20" t="s">
        <v>97</v>
      </c>
      <c r="J17" s="20"/>
      <c r="K17" s="20"/>
      <c r="L17" s="20" t="s">
        <v>690</v>
      </c>
      <c r="M17" s="20"/>
      <c r="N17" s="20"/>
      <c r="O17" s="20"/>
      <c r="P17" s="20"/>
      <c r="Q17" s="20"/>
      <c r="R17" s="30"/>
      <c r="S17" s="30"/>
      <c r="T17" s="25">
        <v>10</v>
      </c>
      <c r="U17" s="20" t="s">
        <v>124</v>
      </c>
      <c r="V17" s="20"/>
      <c r="W17" s="20"/>
      <c r="X17" s="20"/>
      <c r="Y17" s="21">
        <v>13</v>
      </c>
      <c r="Z17" s="15" t="s">
        <v>58</v>
      </c>
      <c r="AA17" s="21"/>
      <c r="AB17" s="21">
        <v>1</v>
      </c>
      <c r="AC17" s="21">
        <v>1</v>
      </c>
      <c r="AD17" s="21">
        <f t="shared" si="10"/>
        <v>2</v>
      </c>
      <c r="AE17" s="21">
        <v>0</v>
      </c>
      <c r="AF17" s="10"/>
      <c r="AG17" s="25">
        <v>10</v>
      </c>
      <c r="AH17" s="20" t="s">
        <v>84</v>
      </c>
      <c r="AI17" s="20"/>
      <c r="AJ17" s="20"/>
      <c r="AK17" s="20"/>
      <c r="AL17" s="21">
        <v>16</v>
      </c>
      <c r="AM17" s="20" t="s">
        <v>60</v>
      </c>
      <c r="AN17" s="21"/>
      <c r="AO17" s="21">
        <v>2</v>
      </c>
      <c r="AP17" s="21">
        <v>6</v>
      </c>
      <c r="AQ17" s="21">
        <f t="shared" si="11"/>
        <v>8</v>
      </c>
      <c r="AR17" s="21">
        <v>0</v>
      </c>
    </row>
    <row r="18" spans="1:44" ht="15.95" customHeight="1" x14ac:dyDescent="0.25">
      <c r="A18" s="30"/>
      <c r="D18" s="15"/>
      <c r="E18" s="15"/>
      <c r="G18" s="4"/>
      <c r="H18" s="21">
        <v>2</v>
      </c>
      <c r="I18" s="20" t="s">
        <v>117</v>
      </c>
      <c r="J18" s="20"/>
      <c r="K18" s="20"/>
      <c r="L18" s="20"/>
      <c r="M18" s="20" t="s">
        <v>51</v>
      </c>
      <c r="N18" s="20"/>
      <c r="O18" s="20"/>
      <c r="P18" s="20"/>
      <c r="Q18" s="20"/>
      <c r="R18" s="30"/>
      <c r="S18" s="30"/>
      <c r="T18" s="25">
        <v>9.5</v>
      </c>
      <c r="U18" s="20" t="s">
        <v>170</v>
      </c>
      <c r="V18" s="20"/>
      <c r="W18" s="20"/>
      <c r="X18" s="20"/>
      <c r="Y18" s="21">
        <v>5</v>
      </c>
      <c r="Z18" s="15" t="s">
        <v>58</v>
      </c>
      <c r="AA18" s="21"/>
      <c r="AB18" s="21">
        <v>4</v>
      </c>
      <c r="AC18" s="21">
        <v>6</v>
      </c>
      <c r="AD18" s="21">
        <f t="shared" si="10"/>
        <v>10</v>
      </c>
      <c r="AE18" s="21">
        <v>0</v>
      </c>
      <c r="AF18" s="10"/>
      <c r="AG18" s="25">
        <v>10</v>
      </c>
      <c r="AH18" s="20" t="s">
        <v>104</v>
      </c>
      <c r="AI18" s="20"/>
      <c r="AJ18" s="20"/>
      <c r="AK18" s="20"/>
      <c r="AL18" s="21">
        <v>7</v>
      </c>
      <c r="AM18" s="20" t="s">
        <v>60</v>
      </c>
      <c r="AN18" s="21"/>
      <c r="AO18" s="21">
        <v>3</v>
      </c>
      <c r="AP18" s="21">
        <v>1</v>
      </c>
      <c r="AQ18" s="21">
        <f t="shared" si="11"/>
        <v>4</v>
      </c>
      <c r="AR18" s="21">
        <v>0</v>
      </c>
    </row>
    <row r="19" spans="1:44" ht="15.75" customHeight="1" x14ac:dyDescent="0.25">
      <c r="H19" s="21">
        <v>3</v>
      </c>
      <c r="I19" s="20" t="s">
        <v>117</v>
      </c>
      <c r="J19" s="20"/>
      <c r="K19" s="20"/>
      <c r="L19" s="20" t="s">
        <v>691</v>
      </c>
      <c r="M19" s="20"/>
      <c r="N19" s="20"/>
      <c r="O19" s="20"/>
      <c r="P19" s="20"/>
      <c r="Q19" s="20"/>
      <c r="R19" s="30"/>
      <c r="S19" s="30"/>
      <c r="T19" s="25">
        <v>8.5</v>
      </c>
      <c r="U19" s="20" t="s">
        <v>88</v>
      </c>
      <c r="V19" s="20"/>
      <c r="W19" s="20"/>
      <c r="X19" s="20"/>
      <c r="Y19" s="35">
        <v>15</v>
      </c>
      <c r="Z19" s="15" t="s">
        <v>58</v>
      </c>
      <c r="AA19" s="21"/>
      <c r="AB19" s="21">
        <v>2</v>
      </c>
      <c r="AC19" s="21">
        <v>4</v>
      </c>
      <c r="AD19" s="21">
        <f t="shared" si="10"/>
        <v>6</v>
      </c>
      <c r="AE19" s="21">
        <v>2</v>
      </c>
      <c r="AF19" s="10"/>
      <c r="AG19" s="25">
        <v>9</v>
      </c>
      <c r="AH19" s="20" t="s">
        <v>107</v>
      </c>
      <c r="AI19" s="20"/>
      <c r="AJ19" s="20"/>
      <c r="AK19" s="20"/>
      <c r="AL19" s="21">
        <v>1</v>
      </c>
      <c r="AM19" s="20" t="s">
        <v>60</v>
      </c>
      <c r="AN19" s="21"/>
      <c r="AO19" s="21">
        <v>1</v>
      </c>
      <c r="AP19" s="21">
        <v>1</v>
      </c>
      <c r="AQ19" s="21">
        <f t="shared" si="11"/>
        <v>2</v>
      </c>
      <c r="AR19" s="21">
        <v>0</v>
      </c>
    </row>
    <row r="20" spans="1:44" ht="15.95" customHeight="1" x14ac:dyDescent="0.25">
      <c r="H20" s="21"/>
      <c r="I20" s="20"/>
      <c r="J20" s="20"/>
      <c r="K20" s="20"/>
      <c r="L20" s="20"/>
      <c r="M20" s="20"/>
      <c r="N20" s="20"/>
      <c r="O20" s="20"/>
      <c r="P20" s="20"/>
      <c r="Q20" s="20"/>
      <c r="R20" s="30"/>
      <c r="S20" s="30"/>
      <c r="T20" s="25">
        <v>8.5</v>
      </c>
      <c r="U20" s="20" t="s">
        <v>101</v>
      </c>
      <c r="V20" s="20"/>
      <c r="W20" s="20"/>
      <c r="X20" s="20"/>
      <c r="Y20" s="35">
        <v>11</v>
      </c>
      <c r="Z20" s="15" t="s">
        <v>58</v>
      </c>
      <c r="AA20" s="21"/>
      <c r="AB20" s="21">
        <v>2</v>
      </c>
      <c r="AC20" s="21">
        <v>1</v>
      </c>
      <c r="AD20" s="21">
        <f t="shared" si="10"/>
        <v>3</v>
      </c>
      <c r="AE20" s="21">
        <v>0</v>
      </c>
      <c r="AF20" s="10"/>
      <c r="AG20" s="25">
        <v>8.5</v>
      </c>
      <c r="AH20" s="20" t="s">
        <v>165</v>
      </c>
      <c r="AI20" s="20"/>
      <c r="AJ20" s="20"/>
      <c r="AK20" s="20"/>
      <c r="AL20" s="21">
        <v>10</v>
      </c>
      <c r="AM20" s="20" t="s">
        <v>60</v>
      </c>
      <c r="AN20" s="21"/>
      <c r="AO20" s="21">
        <v>1</v>
      </c>
      <c r="AP20" s="21">
        <v>0</v>
      </c>
      <c r="AQ20" s="21">
        <f t="shared" si="11"/>
        <v>1</v>
      </c>
      <c r="AR20" s="21">
        <v>2</v>
      </c>
    </row>
    <row r="21" spans="1:44" ht="15.95" customHeight="1" x14ac:dyDescent="0.25">
      <c r="C21" s="5" t="s">
        <v>636</v>
      </c>
      <c r="G21" s="4">
        <v>8</v>
      </c>
      <c r="H21" s="21">
        <v>1</v>
      </c>
      <c r="I21" s="20" t="s">
        <v>101</v>
      </c>
      <c r="J21" s="20"/>
      <c r="K21" s="20"/>
      <c r="L21" s="20" t="s">
        <v>507</v>
      </c>
      <c r="M21" s="20"/>
      <c r="N21" s="20"/>
      <c r="O21" s="20"/>
      <c r="P21" s="20"/>
      <c r="Q21" s="20"/>
      <c r="R21" s="30"/>
      <c r="S21" s="30"/>
      <c r="T21" s="25">
        <v>8</v>
      </c>
      <c r="U21" s="20" t="s">
        <v>147</v>
      </c>
      <c r="V21" s="20"/>
      <c r="W21" s="20"/>
      <c r="X21" s="20"/>
      <c r="Y21" s="21">
        <v>3</v>
      </c>
      <c r="Z21" s="15" t="s">
        <v>58</v>
      </c>
      <c r="AA21" s="21"/>
      <c r="AB21" s="21">
        <v>1</v>
      </c>
      <c r="AC21" s="21">
        <v>2</v>
      </c>
      <c r="AD21" s="21">
        <f t="shared" si="10"/>
        <v>3</v>
      </c>
      <c r="AE21" s="21">
        <v>2</v>
      </c>
      <c r="AF21" s="10"/>
      <c r="AG21" s="25">
        <v>8</v>
      </c>
      <c r="AH21" s="20" t="s">
        <v>47</v>
      </c>
      <c r="AI21" s="20"/>
      <c r="AJ21" s="20"/>
      <c r="AK21" s="20"/>
      <c r="AL21" s="21">
        <v>27</v>
      </c>
      <c r="AM21" s="20" t="s">
        <v>60</v>
      </c>
      <c r="AN21" s="21"/>
      <c r="AO21" s="21">
        <v>1</v>
      </c>
      <c r="AP21" s="21">
        <v>4</v>
      </c>
      <c r="AQ21" s="21">
        <f t="shared" si="11"/>
        <v>5</v>
      </c>
      <c r="AR21" s="21">
        <v>2</v>
      </c>
    </row>
    <row r="22" spans="1:44" ht="15.95" customHeight="1" x14ac:dyDescent="0.25">
      <c r="B22" s="21" t="s">
        <v>23</v>
      </c>
      <c r="C22" s="15" t="s">
        <v>686</v>
      </c>
      <c r="D22" s="15"/>
      <c r="E22" s="20"/>
      <c r="F22" s="20"/>
      <c r="G22" s="4"/>
      <c r="H22" s="21">
        <v>1</v>
      </c>
      <c r="I22" s="20" t="s">
        <v>170</v>
      </c>
      <c r="J22" s="20"/>
      <c r="K22" s="20"/>
      <c r="L22" s="20" t="s">
        <v>692</v>
      </c>
      <c r="M22" s="20"/>
      <c r="N22" s="20"/>
      <c r="O22" s="20"/>
      <c r="P22" s="20"/>
      <c r="Q22" s="20"/>
      <c r="R22" s="30"/>
      <c r="S22" s="30"/>
      <c r="T22" s="25">
        <v>7.5</v>
      </c>
      <c r="U22" s="20" t="s">
        <v>137</v>
      </c>
      <c r="V22" s="20"/>
      <c r="W22" s="20"/>
      <c r="X22" s="20"/>
      <c r="Y22" s="21">
        <v>7</v>
      </c>
      <c r="Z22" s="15" t="s">
        <v>58</v>
      </c>
      <c r="AA22" s="21"/>
      <c r="AB22" s="21">
        <v>0</v>
      </c>
      <c r="AC22" s="21">
        <v>0</v>
      </c>
      <c r="AD22" s="21">
        <f t="shared" si="10"/>
        <v>0</v>
      </c>
      <c r="AE22" s="21">
        <v>0</v>
      </c>
      <c r="AF22" s="10"/>
      <c r="AG22" s="25">
        <v>7.5</v>
      </c>
      <c r="AH22" s="20" t="s">
        <v>102</v>
      </c>
      <c r="AI22" s="20"/>
      <c r="AJ22" s="20"/>
      <c r="AK22" s="20"/>
      <c r="AL22" s="21">
        <v>91</v>
      </c>
      <c r="AM22" s="20" t="s">
        <v>60</v>
      </c>
      <c r="AN22" s="21"/>
      <c r="AO22" s="21">
        <v>3</v>
      </c>
      <c r="AP22" s="21">
        <v>1</v>
      </c>
      <c r="AQ22" s="21">
        <f t="shared" si="11"/>
        <v>4</v>
      </c>
      <c r="AR22" s="21">
        <v>2</v>
      </c>
    </row>
    <row r="23" spans="1:44" ht="15.95" customHeight="1" x14ac:dyDescent="0.25">
      <c r="C23" s="15" t="s">
        <v>687</v>
      </c>
      <c r="D23" s="15"/>
      <c r="E23" s="15"/>
      <c r="F23" s="15"/>
      <c r="H23" s="21">
        <v>2</v>
      </c>
      <c r="I23" s="20" t="s">
        <v>171</v>
      </c>
      <c r="L23" s="20" t="s">
        <v>693</v>
      </c>
      <c r="R23" s="30"/>
      <c r="S23" s="30"/>
      <c r="T23" s="25">
        <v>7.5</v>
      </c>
      <c r="U23" s="20" t="s">
        <v>171</v>
      </c>
      <c r="V23" s="20"/>
      <c r="W23" s="20"/>
      <c r="X23" s="20"/>
      <c r="Y23" s="21">
        <v>10</v>
      </c>
      <c r="Z23" s="15" t="s">
        <v>58</v>
      </c>
      <c r="AA23" s="21"/>
      <c r="AB23" s="21">
        <v>4</v>
      </c>
      <c r="AC23" s="21">
        <v>3</v>
      </c>
      <c r="AD23" s="21">
        <f t="shared" si="10"/>
        <v>7</v>
      </c>
      <c r="AE23" s="21">
        <v>0</v>
      </c>
      <c r="AF23" s="10"/>
      <c r="AG23" s="25">
        <v>7</v>
      </c>
      <c r="AH23" s="20" t="s">
        <v>126</v>
      </c>
      <c r="AI23" s="20"/>
      <c r="AJ23" s="20"/>
      <c r="AK23" s="20"/>
      <c r="AL23" s="21">
        <v>4</v>
      </c>
      <c r="AM23" s="20" t="s">
        <v>60</v>
      </c>
      <c r="AN23" s="21"/>
      <c r="AO23" s="21">
        <v>0</v>
      </c>
      <c r="AP23" s="21">
        <v>2</v>
      </c>
      <c r="AQ23" s="21">
        <f t="shared" si="11"/>
        <v>2</v>
      </c>
      <c r="AR23" s="21">
        <v>0</v>
      </c>
    </row>
    <row r="24" spans="1:44" ht="15.95" customHeight="1" x14ac:dyDescent="0.25">
      <c r="C24" s="15" t="s">
        <v>688</v>
      </c>
      <c r="D24" s="15"/>
      <c r="E24" s="15"/>
      <c r="F24" s="15"/>
      <c r="H24" s="21">
        <v>2</v>
      </c>
      <c r="I24" s="20" t="s">
        <v>171</v>
      </c>
      <c r="L24" s="20" t="s">
        <v>88</v>
      </c>
      <c r="R24" s="30"/>
      <c r="S24" s="30"/>
      <c r="T24" s="25">
        <v>7</v>
      </c>
      <c r="U24" s="20" t="s">
        <v>109</v>
      </c>
      <c r="V24" s="20"/>
      <c r="W24" s="20"/>
      <c r="X24" s="20"/>
      <c r="Y24" s="21">
        <v>2</v>
      </c>
      <c r="Z24" s="15" t="s">
        <v>58</v>
      </c>
      <c r="AA24" s="21"/>
      <c r="AB24" s="21">
        <v>0</v>
      </c>
      <c r="AC24" s="21">
        <v>0</v>
      </c>
      <c r="AD24" s="21">
        <f t="shared" si="10"/>
        <v>0</v>
      </c>
      <c r="AE24" s="21">
        <v>0</v>
      </c>
      <c r="AF24" s="10"/>
      <c r="AG24" s="25">
        <v>6.5</v>
      </c>
      <c r="AH24" s="20" t="s">
        <v>129</v>
      </c>
      <c r="AI24" s="20"/>
      <c r="AJ24" s="20"/>
      <c r="AK24" s="20"/>
      <c r="AL24" s="21">
        <v>14</v>
      </c>
      <c r="AM24" s="20" t="s">
        <v>60</v>
      </c>
      <c r="AN24" s="21"/>
      <c r="AO24" s="21">
        <v>0</v>
      </c>
      <c r="AP24" s="21">
        <v>2</v>
      </c>
      <c r="AQ24" s="21">
        <f t="shared" si="11"/>
        <v>2</v>
      </c>
      <c r="AR24" s="21">
        <v>0</v>
      </c>
    </row>
    <row r="25" spans="1:44" ht="15.95" customHeight="1" x14ac:dyDescent="0.25">
      <c r="A25" s="30"/>
      <c r="H25" s="21">
        <v>2</v>
      </c>
      <c r="I25" s="20" t="s">
        <v>170</v>
      </c>
      <c r="L25" s="20" t="s">
        <v>193</v>
      </c>
      <c r="R25" s="30"/>
      <c r="S25" s="30"/>
      <c r="T25" s="25">
        <v>7</v>
      </c>
      <c r="U25" s="20" t="s">
        <v>110</v>
      </c>
      <c r="V25" s="20"/>
      <c r="W25" s="20"/>
      <c r="X25" s="20"/>
      <c r="Y25" s="21">
        <v>6</v>
      </c>
      <c r="Z25" s="15" t="s">
        <v>58</v>
      </c>
      <c r="AA25" s="21"/>
      <c r="AB25" s="21">
        <v>0</v>
      </c>
      <c r="AC25" s="21">
        <v>3</v>
      </c>
      <c r="AD25" s="21">
        <f t="shared" si="10"/>
        <v>3</v>
      </c>
      <c r="AE25" s="21">
        <v>0</v>
      </c>
      <c r="AF25" s="10"/>
      <c r="AG25" s="25">
        <v>6</v>
      </c>
      <c r="AH25" s="20" t="s">
        <v>103</v>
      </c>
      <c r="AI25" s="20"/>
      <c r="AJ25" s="20"/>
      <c r="AK25" s="20"/>
      <c r="AL25" s="21">
        <v>2</v>
      </c>
      <c r="AM25" s="20" t="s">
        <v>60</v>
      </c>
      <c r="AN25" s="21"/>
      <c r="AO25" s="21">
        <v>0</v>
      </c>
      <c r="AP25" s="21">
        <v>1</v>
      </c>
      <c r="AQ25" s="21">
        <f t="shared" si="11"/>
        <v>1</v>
      </c>
      <c r="AR25" s="21">
        <v>0</v>
      </c>
    </row>
    <row r="26" spans="1:44" ht="15.95" customHeight="1" x14ac:dyDescent="0.25">
      <c r="A26" s="30"/>
      <c r="H26" s="21">
        <v>3</v>
      </c>
      <c r="I26" s="20" t="s">
        <v>101</v>
      </c>
      <c r="L26" s="20" t="s">
        <v>548</v>
      </c>
      <c r="R26" s="30"/>
      <c r="S26" s="30"/>
      <c r="T26" s="25">
        <v>5.5</v>
      </c>
      <c r="U26" s="20" t="s">
        <v>30</v>
      </c>
      <c r="V26" s="20"/>
      <c r="W26" s="20"/>
      <c r="X26" s="20"/>
      <c r="Y26" s="21">
        <v>8</v>
      </c>
      <c r="Z26" s="15" t="s">
        <v>58</v>
      </c>
      <c r="AA26" s="21"/>
      <c r="AB26" s="21">
        <v>0</v>
      </c>
      <c r="AC26" s="21">
        <v>0</v>
      </c>
      <c r="AD26" s="21">
        <f t="shared" si="10"/>
        <v>0</v>
      </c>
      <c r="AE26" s="21">
        <v>0</v>
      </c>
      <c r="AF26" s="10"/>
      <c r="AG26" s="25">
        <v>6</v>
      </c>
      <c r="AH26" s="20" t="s">
        <v>269</v>
      </c>
      <c r="AI26" s="20"/>
      <c r="AJ26" s="20"/>
      <c r="AK26" s="20"/>
      <c r="AL26" s="21">
        <v>6</v>
      </c>
      <c r="AM26" s="20" t="s">
        <v>60</v>
      </c>
      <c r="AN26" s="21"/>
      <c r="AO26" s="21">
        <v>0</v>
      </c>
      <c r="AP26" s="21">
        <v>1</v>
      </c>
      <c r="AQ26" s="21">
        <f t="shared" si="11"/>
        <v>1</v>
      </c>
      <c r="AR26" s="21">
        <v>0</v>
      </c>
    </row>
    <row r="27" spans="1:44" ht="15.95" customHeight="1" thickBot="1" x14ac:dyDescent="0.3">
      <c r="A27" s="30"/>
      <c r="H27" s="21">
        <v>3</v>
      </c>
      <c r="I27" s="20" t="s">
        <v>88</v>
      </c>
      <c r="L27" s="20" t="s">
        <v>170</v>
      </c>
      <c r="R27" s="30"/>
      <c r="S27" s="30"/>
      <c r="T27" s="16" t="s">
        <v>65</v>
      </c>
      <c r="U27" s="16"/>
      <c r="V27" s="16"/>
      <c r="W27" s="16"/>
      <c r="X27" s="16"/>
      <c r="Y27" s="16"/>
      <c r="Z27" s="16"/>
      <c r="AA27" s="22"/>
      <c r="AB27" s="22">
        <f>SUM(AB15:AB26)</f>
        <v>14</v>
      </c>
      <c r="AC27" s="22">
        <f>SUM(AC15:AC26)+SUMIF($AA$3:$AA$10,"Canadiens",$AI$3:$AI$10)</f>
        <v>23</v>
      </c>
      <c r="AD27" s="22">
        <f>SUM(AD15:AD26)+SUMIF($AA$3:$AA$10,"Canadiens",$AI$3:$AI$10)</f>
        <v>37</v>
      </c>
      <c r="AE27" s="22">
        <f>SUM(AE15:AE26)</f>
        <v>8</v>
      </c>
      <c r="AF27" s="10"/>
      <c r="AG27" s="16" t="s">
        <v>62</v>
      </c>
      <c r="AH27" s="16"/>
      <c r="AI27" s="16"/>
      <c r="AJ27" s="16"/>
      <c r="AK27" s="16"/>
      <c r="AL27" s="16"/>
      <c r="AM27" s="16"/>
      <c r="AN27" s="22"/>
      <c r="AO27" s="22">
        <f>SUM(AO15:AO26)</f>
        <v>11</v>
      </c>
      <c r="AP27" s="22">
        <f>SUM(AP15:AP26)+SUMIF($AA$3:$AA$10,"Canadiens",$AI$3:$AI$10)</f>
        <v>19</v>
      </c>
      <c r="AQ27" s="22">
        <f>SUM(AQ15:AQ26)+SUMIF($AA$3:$AA$10,"Canadiens",$AI$3:$AI$10)</f>
        <v>30</v>
      </c>
      <c r="AR27" s="22">
        <f>SUM(AR15:AR26)</f>
        <v>6</v>
      </c>
    </row>
    <row r="28" spans="1:44" ht="15.95" customHeight="1" x14ac:dyDescent="0.25">
      <c r="H28" s="21">
        <v>3</v>
      </c>
      <c r="I28" s="20" t="s">
        <v>147</v>
      </c>
      <c r="L28" s="20" t="s">
        <v>694</v>
      </c>
      <c r="R28" s="30"/>
      <c r="S28" s="30"/>
      <c r="T28" s="11" t="s">
        <v>155</v>
      </c>
      <c r="U28" s="11" t="s">
        <v>15</v>
      </c>
      <c r="V28" s="11"/>
      <c r="W28" s="11"/>
      <c r="X28" s="12"/>
      <c r="Y28" s="13" t="s">
        <v>31</v>
      </c>
      <c r="AA28" s="14"/>
      <c r="AB28" s="14">
        <v>0</v>
      </c>
      <c r="AC28" s="14">
        <v>0</v>
      </c>
      <c r="AD28" s="14">
        <f>+AB28+AC28</f>
        <v>0</v>
      </c>
      <c r="AE28" s="14">
        <v>4</v>
      </c>
      <c r="AF28" s="10"/>
      <c r="AG28" s="18" t="s">
        <v>160</v>
      </c>
      <c r="AH28" s="18" t="s">
        <v>134</v>
      </c>
      <c r="AI28" s="18"/>
      <c r="AJ28" s="18"/>
      <c r="AK28" s="18"/>
      <c r="AL28" s="15" t="s">
        <v>145</v>
      </c>
      <c r="AN28" s="14"/>
      <c r="AO28" s="14">
        <v>0</v>
      </c>
      <c r="AP28" s="14">
        <v>1</v>
      </c>
      <c r="AQ28" s="14">
        <f>+AO28+AP28</f>
        <v>1</v>
      </c>
      <c r="AR28" s="14">
        <v>2</v>
      </c>
    </row>
    <row r="29" spans="1:44" ht="15.95" customHeight="1" x14ac:dyDescent="0.25">
      <c r="B29" s="44" t="s">
        <v>27</v>
      </c>
      <c r="C29" s="45"/>
      <c r="D29" s="45"/>
      <c r="E29" s="45"/>
      <c r="F29" s="45"/>
      <c r="G29" s="45"/>
      <c r="H29" s="46"/>
      <c r="I29" s="45"/>
      <c r="J29" s="45"/>
      <c r="K29" s="45"/>
      <c r="L29" s="45"/>
      <c r="M29" s="47"/>
      <c r="N29" s="45"/>
      <c r="O29" s="45"/>
      <c r="P29" s="45"/>
      <c r="Q29" s="45"/>
      <c r="S29" s="30"/>
      <c r="T29" s="25">
        <v>7.5</v>
      </c>
      <c r="U29" s="20" t="s">
        <v>127</v>
      </c>
      <c r="V29" s="20"/>
      <c r="W29" s="20"/>
      <c r="X29" s="25"/>
      <c r="Y29" s="21"/>
      <c r="Z29" s="15" t="s">
        <v>15</v>
      </c>
      <c r="AA29" s="21"/>
      <c r="AB29" s="21">
        <v>0</v>
      </c>
      <c r="AC29" s="21">
        <v>0</v>
      </c>
      <c r="AD29" s="21">
        <f t="shared" ref="AD29:AD39" si="12">+AB29+AC29</f>
        <v>0</v>
      </c>
      <c r="AE29" s="21">
        <v>0</v>
      </c>
      <c r="AF29" s="10"/>
      <c r="AG29" s="25">
        <v>8</v>
      </c>
      <c r="AH29" s="20" t="s">
        <v>75</v>
      </c>
      <c r="AI29" s="20"/>
      <c r="AJ29" s="20"/>
      <c r="AK29" s="25"/>
      <c r="AL29" s="21">
        <v>31</v>
      </c>
      <c r="AM29" s="20" t="s">
        <v>134</v>
      </c>
      <c r="AN29" s="21"/>
      <c r="AO29" s="21">
        <v>0</v>
      </c>
      <c r="AP29" s="21">
        <v>0</v>
      </c>
      <c r="AQ29" s="21">
        <f t="shared" ref="AQ29:AQ39" si="13">+AO29+AP29</f>
        <v>0</v>
      </c>
      <c r="AR29" s="21">
        <v>0</v>
      </c>
    </row>
    <row r="30" spans="1:44" ht="15.95" customHeight="1" x14ac:dyDescent="0.25">
      <c r="C30" s="5" t="s">
        <v>635</v>
      </c>
      <c r="D30" s="10"/>
      <c r="E30" s="20"/>
      <c r="F30" s="20"/>
      <c r="G30" s="4">
        <v>2</v>
      </c>
      <c r="H30" s="21">
        <v>1</v>
      </c>
      <c r="I30" s="20" t="s">
        <v>84</v>
      </c>
      <c r="J30" s="20"/>
      <c r="K30" s="20"/>
      <c r="L30" s="20" t="s">
        <v>47</v>
      </c>
      <c r="M30" s="20"/>
      <c r="N30" s="20"/>
      <c r="O30" s="20"/>
      <c r="P30" s="20"/>
      <c r="Q30" s="20"/>
      <c r="S30" s="30"/>
      <c r="T30" s="25">
        <v>8.5</v>
      </c>
      <c r="U30" s="20" t="s">
        <v>93</v>
      </c>
      <c r="V30" s="20"/>
      <c r="W30" s="20"/>
      <c r="X30" s="25"/>
      <c r="Y30" s="21">
        <v>10</v>
      </c>
      <c r="Z30" s="15" t="s">
        <v>15</v>
      </c>
      <c r="AA30" s="21"/>
      <c r="AB30" s="21">
        <v>2</v>
      </c>
      <c r="AC30" s="21">
        <v>2</v>
      </c>
      <c r="AD30" s="21">
        <f t="shared" si="12"/>
        <v>4</v>
      </c>
      <c r="AE30" s="21">
        <v>0</v>
      </c>
      <c r="AF30" s="10"/>
      <c r="AG30" s="25">
        <v>10</v>
      </c>
      <c r="AH30" s="20" t="s">
        <v>78</v>
      </c>
      <c r="AI30" s="20"/>
      <c r="AJ30" s="20"/>
      <c r="AK30" s="25"/>
      <c r="AL30" s="21">
        <v>91</v>
      </c>
      <c r="AM30" s="20" t="s">
        <v>134</v>
      </c>
      <c r="AN30" s="21"/>
      <c r="AO30" s="21">
        <v>5</v>
      </c>
      <c r="AP30" s="21">
        <v>2</v>
      </c>
      <c r="AQ30" s="21">
        <f t="shared" si="13"/>
        <v>7</v>
      </c>
      <c r="AR30" s="21">
        <v>0</v>
      </c>
    </row>
    <row r="31" spans="1:44" ht="15.95" customHeight="1" x14ac:dyDescent="0.25">
      <c r="B31" s="21" t="s">
        <v>23</v>
      </c>
      <c r="C31" s="15"/>
      <c r="D31" s="15" t="s">
        <v>48</v>
      </c>
      <c r="E31" s="15"/>
      <c r="F31" s="15"/>
      <c r="G31" s="4"/>
      <c r="H31" s="21">
        <v>3</v>
      </c>
      <c r="I31" s="15" t="s">
        <v>165</v>
      </c>
      <c r="J31" s="15"/>
      <c r="K31" s="15"/>
      <c r="L31" s="15" t="s">
        <v>549</v>
      </c>
      <c r="M31" s="15"/>
      <c r="N31" s="15"/>
      <c r="O31" s="15"/>
      <c r="P31" s="15"/>
      <c r="Q31" s="15"/>
      <c r="S31" s="30"/>
      <c r="T31" s="25">
        <v>11</v>
      </c>
      <c r="U31" s="20" t="s">
        <v>87</v>
      </c>
      <c r="V31" s="20"/>
      <c r="W31" s="20"/>
      <c r="X31" s="25"/>
      <c r="Y31" s="21">
        <v>4</v>
      </c>
      <c r="Z31" s="15" t="s">
        <v>15</v>
      </c>
      <c r="AA31" s="21"/>
      <c r="AB31" s="21">
        <v>5</v>
      </c>
      <c r="AC31" s="21">
        <v>2</v>
      </c>
      <c r="AD31" s="21">
        <f t="shared" si="12"/>
        <v>7</v>
      </c>
      <c r="AE31" s="21">
        <v>0</v>
      </c>
      <c r="AF31" s="10"/>
      <c r="AG31" s="25">
        <v>9.5</v>
      </c>
      <c r="AH31" s="20" t="s">
        <v>95</v>
      </c>
      <c r="AI31" s="20"/>
      <c r="AJ31" s="20"/>
      <c r="AK31" s="25"/>
      <c r="AL31" s="21">
        <v>7</v>
      </c>
      <c r="AM31" s="20" t="s">
        <v>134</v>
      </c>
      <c r="AN31" s="21"/>
      <c r="AO31" s="21">
        <v>3</v>
      </c>
      <c r="AP31" s="21">
        <v>0</v>
      </c>
      <c r="AQ31" s="21">
        <f t="shared" si="13"/>
        <v>3</v>
      </c>
      <c r="AR31" s="21">
        <v>0</v>
      </c>
    </row>
    <row r="32" spans="1:44" ht="15.95" customHeight="1" x14ac:dyDescent="0.25">
      <c r="D32" s="15"/>
      <c r="E32" s="15"/>
      <c r="F32" s="15"/>
      <c r="G32" s="4"/>
      <c r="H32" s="21"/>
      <c r="I32" s="15"/>
      <c r="J32" s="15"/>
      <c r="K32" s="15"/>
      <c r="L32" s="15"/>
      <c r="M32" s="15"/>
      <c r="N32" s="15"/>
      <c r="O32" s="15"/>
      <c r="P32" s="15"/>
      <c r="Q32" s="15"/>
      <c r="S32" s="30"/>
      <c r="T32" s="25">
        <v>9</v>
      </c>
      <c r="U32" s="20" t="s">
        <v>168</v>
      </c>
      <c r="V32" s="20"/>
      <c r="W32" s="20"/>
      <c r="X32" s="25"/>
      <c r="Y32" s="21">
        <v>7</v>
      </c>
      <c r="Z32" s="15" t="s">
        <v>15</v>
      </c>
      <c r="AA32" s="21"/>
      <c r="AB32" s="21">
        <v>2</v>
      </c>
      <c r="AC32" s="21">
        <v>3</v>
      </c>
      <c r="AD32" s="21">
        <f t="shared" si="12"/>
        <v>5</v>
      </c>
      <c r="AE32" s="21">
        <v>0</v>
      </c>
      <c r="AF32" s="10"/>
      <c r="AG32" s="25">
        <v>8.5</v>
      </c>
      <c r="AH32" s="20" t="s">
        <v>121</v>
      </c>
      <c r="AI32" s="20"/>
      <c r="AJ32" s="20"/>
      <c r="AK32" s="25"/>
      <c r="AL32" s="21">
        <v>9</v>
      </c>
      <c r="AM32" s="20" t="s">
        <v>134</v>
      </c>
      <c r="AN32" s="21"/>
      <c r="AO32" s="21">
        <v>0</v>
      </c>
      <c r="AP32" s="21">
        <v>3</v>
      </c>
      <c r="AQ32" s="21">
        <f t="shared" si="13"/>
        <v>3</v>
      </c>
      <c r="AR32" s="21">
        <v>0</v>
      </c>
    </row>
    <row r="33" spans="1:44" ht="15.95" customHeight="1" x14ac:dyDescent="0.25">
      <c r="C33" s="5" t="s">
        <v>638</v>
      </c>
      <c r="G33" s="4">
        <v>1</v>
      </c>
      <c r="H33" s="21">
        <v>2</v>
      </c>
      <c r="I33" s="15" t="s">
        <v>79</v>
      </c>
      <c r="L33" s="15" t="s">
        <v>279</v>
      </c>
      <c r="M33" s="15"/>
      <c r="N33" s="15"/>
      <c r="O33" s="15"/>
      <c r="P33" s="15"/>
      <c r="Q33" s="15"/>
      <c r="S33" s="30"/>
      <c r="T33" s="25">
        <v>8.5</v>
      </c>
      <c r="U33" s="20" t="s">
        <v>85</v>
      </c>
      <c r="V33" s="20"/>
      <c r="W33" s="20"/>
      <c r="X33" s="25"/>
      <c r="Y33" s="21">
        <v>9</v>
      </c>
      <c r="Z33" s="15" t="s">
        <v>15</v>
      </c>
      <c r="AA33" s="21"/>
      <c r="AB33" s="21">
        <v>1</v>
      </c>
      <c r="AC33" s="21">
        <v>2</v>
      </c>
      <c r="AD33" s="21">
        <f t="shared" si="12"/>
        <v>3</v>
      </c>
      <c r="AE33" s="21">
        <v>0</v>
      </c>
      <c r="AF33" s="10"/>
      <c r="AG33" s="25">
        <v>8</v>
      </c>
      <c r="AH33" s="20" t="s">
        <v>79</v>
      </c>
      <c r="AI33" s="20"/>
      <c r="AJ33" s="20"/>
      <c r="AK33" s="25"/>
      <c r="AL33" s="21">
        <v>8</v>
      </c>
      <c r="AM33" s="20" t="s">
        <v>134</v>
      </c>
      <c r="AN33" s="21"/>
      <c r="AO33" s="21">
        <v>2</v>
      </c>
      <c r="AP33" s="21">
        <v>1</v>
      </c>
      <c r="AQ33" s="21">
        <f t="shared" si="13"/>
        <v>3</v>
      </c>
      <c r="AR33" s="21">
        <v>2</v>
      </c>
    </row>
    <row r="34" spans="1:44" ht="15.95" customHeight="1" x14ac:dyDescent="0.25">
      <c r="B34" s="21" t="s">
        <v>23</v>
      </c>
      <c r="C34" s="15" t="s">
        <v>251</v>
      </c>
      <c r="D34" s="15"/>
      <c r="E34" s="20"/>
      <c r="F34" s="20"/>
      <c r="G34" s="4"/>
      <c r="H34" s="21"/>
      <c r="I34" s="20"/>
      <c r="J34" s="20"/>
      <c r="K34" s="20"/>
      <c r="L34" s="15"/>
      <c r="M34" s="15"/>
      <c r="N34" s="15"/>
      <c r="O34" s="15"/>
      <c r="P34" s="15"/>
      <c r="Q34" s="15"/>
      <c r="S34" s="30"/>
      <c r="T34" s="25">
        <v>8</v>
      </c>
      <c r="U34" s="20" t="s">
        <v>118</v>
      </c>
      <c r="V34" s="20"/>
      <c r="W34" s="20"/>
      <c r="X34" s="25"/>
      <c r="Y34" s="21">
        <v>13</v>
      </c>
      <c r="Z34" s="15" t="s">
        <v>15</v>
      </c>
      <c r="AA34" s="21"/>
      <c r="AB34" s="21">
        <v>0</v>
      </c>
      <c r="AC34" s="21">
        <v>1</v>
      </c>
      <c r="AD34" s="21">
        <f t="shared" si="12"/>
        <v>1</v>
      </c>
      <c r="AE34" s="21">
        <v>0</v>
      </c>
      <c r="AF34" s="10"/>
      <c r="AG34" s="25">
        <v>8</v>
      </c>
      <c r="AH34" s="20" t="s">
        <v>108</v>
      </c>
      <c r="AI34" s="20"/>
      <c r="AJ34" s="20"/>
      <c r="AK34" s="25"/>
      <c r="AL34" s="21">
        <v>13</v>
      </c>
      <c r="AM34" s="20" t="s">
        <v>134</v>
      </c>
      <c r="AN34" s="21"/>
      <c r="AO34" s="21">
        <v>0</v>
      </c>
      <c r="AP34" s="21">
        <v>1</v>
      </c>
      <c r="AQ34" s="21">
        <f t="shared" si="13"/>
        <v>1</v>
      </c>
      <c r="AR34" s="21">
        <v>0</v>
      </c>
    </row>
    <row r="35" spans="1:44" ht="15.95" customHeight="1" x14ac:dyDescent="0.25">
      <c r="B35" s="44" t="s">
        <v>29</v>
      </c>
      <c r="C35" s="45"/>
      <c r="D35" s="45"/>
      <c r="E35" s="45"/>
      <c r="F35" s="45"/>
      <c r="G35" s="45"/>
      <c r="H35" s="46"/>
      <c r="I35" s="45"/>
      <c r="J35" s="45"/>
      <c r="K35" s="45"/>
      <c r="L35" s="45"/>
      <c r="M35" s="47"/>
      <c r="N35" s="45"/>
      <c r="O35" s="45"/>
      <c r="P35" s="45"/>
      <c r="Q35" s="45"/>
      <c r="S35" s="30"/>
      <c r="T35" s="25">
        <v>7.5</v>
      </c>
      <c r="U35" s="20" t="s">
        <v>122</v>
      </c>
      <c r="V35" s="20"/>
      <c r="W35" s="20"/>
      <c r="X35" s="25"/>
      <c r="Y35" s="21">
        <v>5</v>
      </c>
      <c r="Z35" s="15" t="s">
        <v>15</v>
      </c>
      <c r="AA35" s="21"/>
      <c r="AB35" s="21">
        <v>0</v>
      </c>
      <c r="AC35" s="21">
        <v>1</v>
      </c>
      <c r="AD35" s="21">
        <f t="shared" si="12"/>
        <v>1</v>
      </c>
      <c r="AE35" s="21">
        <v>0</v>
      </c>
      <c r="AF35" s="10"/>
      <c r="AG35" s="25">
        <v>8</v>
      </c>
      <c r="AH35" s="20" t="s">
        <v>132</v>
      </c>
      <c r="AI35" s="20"/>
      <c r="AJ35" s="20"/>
      <c r="AK35" s="25"/>
      <c r="AL35" s="21">
        <v>6</v>
      </c>
      <c r="AM35" s="20" t="s">
        <v>134</v>
      </c>
      <c r="AN35" s="21"/>
      <c r="AO35" s="21">
        <v>0</v>
      </c>
      <c r="AP35" s="21">
        <v>3</v>
      </c>
      <c r="AQ35" s="21">
        <f t="shared" si="13"/>
        <v>3</v>
      </c>
      <c r="AR35" s="21">
        <v>0</v>
      </c>
    </row>
    <row r="36" spans="1:44" ht="15.95" customHeight="1" x14ac:dyDescent="0.25">
      <c r="C36" s="5" t="s">
        <v>642</v>
      </c>
      <c r="G36" s="4">
        <v>1</v>
      </c>
      <c r="H36" s="21">
        <v>2</v>
      </c>
      <c r="I36" s="20" t="s">
        <v>131</v>
      </c>
      <c r="J36" s="20"/>
      <c r="K36" s="20"/>
      <c r="L36" s="20" t="s">
        <v>86</v>
      </c>
      <c r="M36" s="20"/>
      <c r="N36" s="20"/>
      <c r="O36" s="20"/>
      <c r="P36" s="20"/>
      <c r="Q36" s="20"/>
      <c r="S36" s="30"/>
      <c r="T36" s="25">
        <v>7.5</v>
      </c>
      <c r="U36" s="20" t="s">
        <v>169</v>
      </c>
      <c r="V36" s="20"/>
      <c r="W36" s="20"/>
      <c r="X36" s="25"/>
      <c r="Y36" s="21">
        <v>12</v>
      </c>
      <c r="Z36" s="15" t="s">
        <v>15</v>
      </c>
      <c r="AA36" s="21"/>
      <c r="AB36" s="21">
        <v>0</v>
      </c>
      <c r="AC36" s="21">
        <v>0</v>
      </c>
      <c r="AD36" s="21">
        <f t="shared" si="12"/>
        <v>0</v>
      </c>
      <c r="AE36" s="21">
        <v>0</v>
      </c>
      <c r="AF36" s="10"/>
      <c r="AG36" s="25">
        <v>7.5</v>
      </c>
      <c r="AH36" s="20" t="s">
        <v>142</v>
      </c>
      <c r="AI36" s="20"/>
      <c r="AJ36" s="20"/>
      <c r="AK36" s="25"/>
      <c r="AL36" s="21">
        <v>10</v>
      </c>
      <c r="AM36" s="20" t="s">
        <v>134</v>
      </c>
      <c r="AN36" s="21"/>
      <c r="AO36" s="21">
        <v>1</v>
      </c>
      <c r="AP36" s="21">
        <v>5</v>
      </c>
      <c r="AQ36" s="21">
        <f t="shared" si="13"/>
        <v>6</v>
      </c>
      <c r="AR36" s="21">
        <v>0</v>
      </c>
    </row>
    <row r="37" spans="1:44" ht="15.95" customHeight="1" x14ac:dyDescent="0.25">
      <c r="B37" s="21" t="s">
        <v>23</v>
      </c>
      <c r="C37" s="15"/>
      <c r="D37" s="15" t="s">
        <v>48</v>
      </c>
      <c r="E37" s="15"/>
      <c r="H37" s="21"/>
      <c r="I37" s="20"/>
      <c r="J37" s="20"/>
      <c r="K37" s="20"/>
      <c r="L37" s="20"/>
      <c r="M37" s="20"/>
      <c r="N37" s="20"/>
      <c r="O37" s="20"/>
      <c r="P37" s="20"/>
      <c r="Q37" s="20"/>
      <c r="S37" s="30"/>
      <c r="T37" s="25">
        <v>7</v>
      </c>
      <c r="U37" s="20" t="s">
        <v>114</v>
      </c>
      <c r="V37" s="20"/>
      <c r="W37" s="20"/>
      <c r="X37" s="25"/>
      <c r="Y37" s="21">
        <v>11</v>
      </c>
      <c r="Z37" s="15" t="s">
        <v>15</v>
      </c>
      <c r="AA37" s="21"/>
      <c r="AB37" s="21">
        <v>0</v>
      </c>
      <c r="AC37" s="21">
        <v>0</v>
      </c>
      <c r="AD37" s="21">
        <f t="shared" si="12"/>
        <v>0</v>
      </c>
      <c r="AE37" s="21">
        <v>2</v>
      </c>
      <c r="AF37" s="10"/>
      <c r="AG37" s="25">
        <v>7</v>
      </c>
      <c r="AH37" s="20" t="s">
        <v>143</v>
      </c>
      <c r="AI37" s="20"/>
      <c r="AJ37" s="20"/>
      <c r="AK37" s="25"/>
      <c r="AL37" s="21">
        <v>4</v>
      </c>
      <c r="AM37" s="20" t="s">
        <v>134</v>
      </c>
      <c r="AN37" s="21"/>
      <c r="AO37" s="21">
        <v>0</v>
      </c>
      <c r="AP37" s="21">
        <v>1</v>
      </c>
      <c r="AQ37" s="21">
        <f t="shared" si="13"/>
        <v>1</v>
      </c>
      <c r="AR37" s="21">
        <v>0</v>
      </c>
    </row>
    <row r="38" spans="1:44" ht="15.95" customHeight="1" x14ac:dyDescent="0.25">
      <c r="C38" s="15"/>
      <c r="D38" s="15"/>
      <c r="E38" s="15"/>
      <c r="F38" s="15"/>
      <c r="H38" s="21"/>
      <c r="I38" s="20"/>
      <c r="J38" s="20"/>
      <c r="K38" s="20"/>
      <c r="L38" s="20"/>
      <c r="M38" s="20"/>
      <c r="N38" s="20"/>
      <c r="O38" s="20"/>
      <c r="P38" s="20"/>
      <c r="Q38" s="20"/>
      <c r="S38" s="30"/>
      <c r="T38" s="25">
        <v>6</v>
      </c>
      <c r="U38" s="20" t="s">
        <v>111</v>
      </c>
      <c r="V38" s="20"/>
      <c r="W38" s="20"/>
      <c r="X38" s="25"/>
      <c r="Y38" s="21">
        <v>14</v>
      </c>
      <c r="Z38" s="15" t="s">
        <v>15</v>
      </c>
      <c r="AA38" s="21"/>
      <c r="AB38" s="21">
        <v>0</v>
      </c>
      <c r="AC38" s="21">
        <v>0</v>
      </c>
      <c r="AD38" s="21">
        <f t="shared" si="12"/>
        <v>0</v>
      </c>
      <c r="AE38" s="21">
        <v>0</v>
      </c>
      <c r="AF38" s="10"/>
      <c r="AG38" s="25">
        <v>6.5</v>
      </c>
      <c r="AH38" s="20" t="s">
        <v>125</v>
      </c>
      <c r="AI38" s="20"/>
      <c r="AJ38" s="20"/>
      <c r="AK38" s="25"/>
      <c r="AL38" s="21">
        <v>2</v>
      </c>
      <c r="AM38" s="20" t="s">
        <v>134</v>
      </c>
      <c r="AN38" s="21"/>
      <c r="AO38" s="21">
        <v>1</v>
      </c>
      <c r="AP38" s="21">
        <v>3</v>
      </c>
      <c r="AQ38" s="21">
        <f t="shared" si="13"/>
        <v>4</v>
      </c>
      <c r="AR38" s="21">
        <v>0</v>
      </c>
    </row>
    <row r="39" spans="1:44" ht="15.95" customHeight="1" x14ac:dyDescent="0.25">
      <c r="C39" s="5" t="s">
        <v>640</v>
      </c>
      <c r="G39" s="4">
        <v>5</v>
      </c>
      <c r="H39" s="21">
        <v>2</v>
      </c>
      <c r="I39" s="20" t="s">
        <v>697</v>
      </c>
      <c r="J39" s="20"/>
      <c r="K39" s="20"/>
      <c r="L39" s="20" t="s">
        <v>698</v>
      </c>
      <c r="M39" s="20"/>
      <c r="N39" s="20"/>
      <c r="O39" s="20"/>
      <c r="P39" s="20"/>
      <c r="Q39" s="20"/>
      <c r="S39" s="30"/>
      <c r="T39" s="25">
        <v>6</v>
      </c>
      <c r="U39" s="20" t="s">
        <v>100</v>
      </c>
      <c r="V39" s="20"/>
      <c r="W39" s="20"/>
      <c r="X39" s="25"/>
      <c r="Y39" s="21">
        <v>3</v>
      </c>
      <c r="Z39" s="15" t="s">
        <v>15</v>
      </c>
      <c r="AA39" s="21"/>
      <c r="AB39" s="21">
        <v>0</v>
      </c>
      <c r="AC39" s="21">
        <v>0</v>
      </c>
      <c r="AD39" s="21">
        <f t="shared" si="12"/>
        <v>0</v>
      </c>
      <c r="AE39" s="21">
        <v>0</v>
      </c>
      <c r="AF39" s="10"/>
      <c r="AG39" s="25">
        <v>5.5</v>
      </c>
      <c r="AH39" s="20" t="s">
        <v>144</v>
      </c>
      <c r="AI39" s="20"/>
      <c r="AJ39" s="20"/>
      <c r="AK39" s="25"/>
      <c r="AL39" s="21">
        <v>5</v>
      </c>
      <c r="AM39" s="20" t="s">
        <v>134</v>
      </c>
      <c r="AN39" s="21"/>
      <c r="AO39" s="21">
        <v>0</v>
      </c>
      <c r="AP39" s="21">
        <v>0</v>
      </c>
      <c r="AQ39" s="21">
        <f t="shared" si="13"/>
        <v>0</v>
      </c>
      <c r="AR39" s="21">
        <v>0</v>
      </c>
    </row>
    <row r="40" spans="1:44" ht="15.95" customHeight="1" thickBot="1" x14ac:dyDescent="0.3">
      <c r="B40" s="21" t="s">
        <v>23</v>
      </c>
      <c r="C40" s="15" t="s">
        <v>695</v>
      </c>
      <c r="D40" s="15"/>
      <c r="H40" s="21">
        <v>3</v>
      </c>
      <c r="I40" s="20" t="s">
        <v>93</v>
      </c>
      <c r="J40" s="20"/>
      <c r="K40" s="20"/>
      <c r="L40" s="20" t="s">
        <v>699</v>
      </c>
      <c r="M40" s="20"/>
      <c r="N40" s="20"/>
      <c r="O40" s="20"/>
      <c r="P40" s="20"/>
      <c r="Q40" s="20"/>
      <c r="S40" s="30"/>
      <c r="T40" s="16" t="s">
        <v>36</v>
      </c>
      <c r="U40" s="16"/>
      <c r="V40" s="16"/>
      <c r="W40" s="16"/>
      <c r="X40" s="16"/>
      <c r="Y40" s="16"/>
      <c r="Z40" s="16"/>
      <c r="AA40" s="22"/>
      <c r="AB40" s="22">
        <f>SUM(AB28:AB39)</f>
        <v>10</v>
      </c>
      <c r="AC40" s="22">
        <f>SUM(AC28:AC39)+SUMIF($AA$3:$AA$10,"SotF",$AI$3:$AI$10)</f>
        <v>11</v>
      </c>
      <c r="AD40" s="22">
        <f>SUM(AD28:AD39)+SUMIF($AA$3:$AA$10,"Canadiens",$AI$3:$AI$10)</f>
        <v>21</v>
      </c>
      <c r="AE40" s="22">
        <f>SUM(AE28:AE39)</f>
        <v>6</v>
      </c>
      <c r="AF40" s="10"/>
      <c r="AG40" s="16" t="s">
        <v>146</v>
      </c>
      <c r="AH40" s="16"/>
      <c r="AI40" s="16"/>
      <c r="AJ40" s="16"/>
      <c r="AK40" s="16"/>
      <c r="AL40" s="16"/>
      <c r="AM40" s="16"/>
      <c r="AN40" s="22"/>
      <c r="AO40" s="22">
        <f>SUM(AO28:AO39)</f>
        <v>12</v>
      </c>
      <c r="AP40" s="22">
        <f>SUM(AP28:AP39)+SUMIF($AA$3:$AA$10,"SotF",$AI$3:$AI$10)</f>
        <v>20</v>
      </c>
      <c r="AQ40" s="22">
        <f>SUM(AQ28:AQ39)+SUMIF($AA$3:$AA$10,"Canadiens",$AI$3:$AI$10)</f>
        <v>32</v>
      </c>
      <c r="AR40" s="22">
        <f>SUM(AR28:AR39)</f>
        <v>4</v>
      </c>
    </row>
    <row r="41" spans="1:44" ht="15.95" customHeight="1" x14ac:dyDescent="0.25">
      <c r="C41" s="15" t="s">
        <v>696</v>
      </c>
      <c r="H41" s="21">
        <v>3</v>
      </c>
      <c r="I41" s="20" t="s">
        <v>168</v>
      </c>
      <c r="L41" s="20"/>
      <c r="M41" s="20" t="s">
        <v>51</v>
      </c>
      <c r="N41" s="20"/>
      <c r="O41" s="20"/>
      <c r="P41" s="20" t="s">
        <v>151</v>
      </c>
      <c r="Q41" s="20"/>
      <c r="S41" s="30"/>
      <c r="T41" s="17" t="s">
        <v>156</v>
      </c>
      <c r="U41" s="17" t="s">
        <v>57</v>
      </c>
      <c r="V41" s="17"/>
      <c r="W41" s="17"/>
      <c r="X41" s="17"/>
      <c r="Y41" s="15" t="s">
        <v>69</v>
      </c>
      <c r="AA41" s="14"/>
      <c r="AB41" s="14">
        <v>3</v>
      </c>
      <c r="AC41" s="14">
        <v>1</v>
      </c>
      <c r="AD41" s="14">
        <f>+AB41+AC41</f>
        <v>4</v>
      </c>
      <c r="AE41" s="14">
        <v>0</v>
      </c>
      <c r="AF41" s="10"/>
      <c r="AG41" s="18" t="s">
        <v>159</v>
      </c>
      <c r="AH41" s="18" t="s">
        <v>56</v>
      </c>
      <c r="AI41" s="18"/>
      <c r="AJ41" s="18"/>
      <c r="AK41" s="18"/>
      <c r="AL41" s="15" t="s">
        <v>68</v>
      </c>
      <c r="AN41" s="14"/>
      <c r="AO41" s="14">
        <v>4</v>
      </c>
      <c r="AP41" s="14">
        <v>2</v>
      </c>
      <c r="AQ41" s="14">
        <f>+AO41+AP41</f>
        <v>6</v>
      </c>
      <c r="AR41" s="14">
        <v>0</v>
      </c>
    </row>
    <row r="42" spans="1:44" ht="15.95" customHeight="1" x14ac:dyDescent="0.25">
      <c r="H42" s="21">
        <v>3</v>
      </c>
      <c r="I42" s="20" t="s">
        <v>93</v>
      </c>
      <c r="L42" s="20"/>
      <c r="M42" s="20" t="s">
        <v>51</v>
      </c>
      <c r="N42" s="20"/>
      <c r="O42" s="20"/>
      <c r="P42" s="20" t="s">
        <v>151</v>
      </c>
      <c r="Q42" s="20"/>
      <c r="S42" s="30"/>
      <c r="T42" s="25">
        <v>7.5</v>
      </c>
      <c r="U42" s="20" t="s">
        <v>43</v>
      </c>
      <c r="V42" s="20"/>
      <c r="W42" s="20"/>
      <c r="X42" s="20"/>
      <c r="Y42" s="21">
        <v>1</v>
      </c>
      <c r="Z42" s="20" t="s">
        <v>57</v>
      </c>
      <c r="AA42" s="21"/>
      <c r="AB42" s="21">
        <v>0</v>
      </c>
      <c r="AC42" s="21">
        <v>0</v>
      </c>
      <c r="AD42" s="21">
        <f t="shared" ref="AD42:AD52" si="14">+AB42+AC42</f>
        <v>0</v>
      </c>
      <c r="AE42" s="21">
        <v>0</v>
      </c>
      <c r="AF42" s="10"/>
      <c r="AG42" s="25">
        <v>8</v>
      </c>
      <c r="AH42" s="20" t="s">
        <v>76</v>
      </c>
      <c r="AI42" s="20"/>
      <c r="AJ42" s="20"/>
      <c r="AK42" s="25"/>
      <c r="AL42" s="21">
        <v>34</v>
      </c>
      <c r="AM42" s="20" t="s">
        <v>56</v>
      </c>
      <c r="AN42" s="21"/>
      <c r="AO42" s="21">
        <v>0</v>
      </c>
      <c r="AP42" s="21">
        <v>0</v>
      </c>
      <c r="AQ42" s="21">
        <f t="shared" ref="AQ42:AQ52" si="15">+AO42+AP42</f>
        <v>0</v>
      </c>
      <c r="AR42" s="21">
        <v>0</v>
      </c>
    </row>
    <row r="43" spans="1:44" ht="15.95" customHeight="1" x14ac:dyDescent="0.25">
      <c r="H43" s="21">
        <v>3</v>
      </c>
      <c r="I43" s="20" t="s">
        <v>87</v>
      </c>
      <c r="L43" s="20"/>
      <c r="M43" s="20" t="s">
        <v>51</v>
      </c>
      <c r="N43" s="20"/>
      <c r="O43" s="20"/>
      <c r="P43" s="20"/>
      <c r="Q43" s="20"/>
      <c r="S43" s="30"/>
      <c r="T43" s="25">
        <v>10</v>
      </c>
      <c r="U43" s="20" t="s">
        <v>593</v>
      </c>
      <c r="V43" s="20"/>
      <c r="W43" s="20"/>
      <c r="X43" s="20"/>
      <c r="Y43" s="21">
        <v>10</v>
      </c>
      <c r="Z43" s="20" t="s">
        <v>57</v>
      </c>
      <c r="AA43" s="21"/>
      <c r="AB43" s="21">
        <v>0</v>
      </c>
      <c r="AC43" s="21">
        <v>0</v>
      </c>
      <c r="AD43" s="21">
        <f t="shared" si="14"/>
        <v>0</v>
      </c>
      <c r="AE43" s="21">
        <v>0</v>
      </c>
      <c r="AF43" s="10"/>
      <c r="AG43" s="25">
        <v>10</v>
      </c>
      <c r="AH43" s="20" t="s">
        <v>90</v>
      </c>
      <c r="AI43" s="20"/>
      <c r="AJ43" s="20"/>
      <c r="AK43" s="25"/>
      <c r="AL43" s="21">
        <v>10</v>
      </c>
      <c r="AM43" s="20" t="s">
        <v>56</v>
      </c>
      <c r="AO43" s="21">
        <v>1</v>
      </c>
      <c r="AP43" s="21">
        <v>2</v>
      </c>
      <c r="AQ43" s="21">
        <f t="shared" si="15"/>
        <v>3</v>
      </c>
      <c r="AR43" s="21">
        <v>0</v>
      </c>
    </row>
    <row r="44" spans="1:44" ht="15.95" customHeight="1" x14ac:dyDescent="0.25">
      <c r="B44" s="44" t="s">
        <v>33</v>
      </c>
      <c r="C44" s="45"/>
      <c r="D44" s="45"/>
      <c r="E44" s="45"/>
      <c r="F44" s="45"/>
      <c r="G44" s="45"/>
      <c r="H44" s="46"/>
      <c r="I44" s="45"/>
      <c r="J44" s="45"/>
      <c r="K44" s="45"/>
      <c r="L44" s="45"/>
      <c r="M44" s="47"/>
      <c r="N44" s="45"/>
      <c r="O44" s="45"/>
      <c r="P44" s="45"/>
      <c r="Q44" s="45"/>
      <c r="S44" s="30"/>
      <c r="T44" s="25">
        <v>9</v>
      </c>
      <c r="U44" s="20" t="s">
        <v>131</v>
      </c>
      <c r="V44" s="20"/>
      <c r="W44" s="20"/>
      <c r="X44" s="20"/>
      <c r="Y44" s="21">
        <v>3</v>
      </c>
      <c r="Z44" s="20" t="s">
        <v>57</v>
      </c>
      <c r="AA44" s="21"/>
      <c r="AB44" s="21">
        <v>4</v>
      </c>
      <c r="AC44" s="21">
        <v>1</v>
      </c>
      <c r="AD44" s="21">
        <f t="shared" si="14"/>
        <v>5</v>
      </c>
      <c r="AE44" s="21">
        <v>0</v>
      </c>
      <c r="AF44" s="10"/>
      <c r="AG44" s="25">
        <v>9</v>
      </c>
      <c r="AH44" s="20" t="s">
        <v>139</v>
      </c>
      <c r="AI44" s="20"/>
      <c r="AJ44" s="20"/>
      <c r="AK44" s="25"/>
      <c r="AL44" s="21">
        <v>23</v>
      </c>
      <c r="AM44" s="20" t="s">
        <v>56</v>
      </c>
      <c r="AO44" s="21">
        <v>1</v>
      </c>
      <c r="AP44" s="21">
        <v>3</v>
      </c>
      <c r="AQ44" s="21">
        <f t="shared" si="15"/>
        <v>4</v>
      </c>
      <c r="AR44" s="21">
        <v>0</v>
      </c>
    </row>
    <row r="45" spans="1:44" ht="15.95" customHeight="1" x14ac:dyDescent="0.25">
      <c r="A45" s="30"/>
      <c r="C45" s="5" t="s">
        <v>639</v>
      </c>
      <c r="E45" s="10"/>
      <c r="F45" s="10"/>
      <c r="G45" s="4">
        <v>2</v>
      </c>
      <c r="H45" s="21">
        <v>3</v>
      </c>
      <c r="I45" s="20" t="s">
        <v>90</v>
      </c>
      <c r="J45" s="20"/>
      <c r="K45" s="20"/>
      <c r="L45" s="20" t="s">
        <v>700</v>
      </c>
      <c r="M45" s="20"/>
      <c r="N45" s="20"/>
      <c r="O45" s="20"/>
      <c r="P45" s="20"/>
      <c r="Q45" s="20"/>
      <c r="S45" s="30"/>
      <c r="T45" s="25">
        <v>9</v>
      </c>
      <c r="U45" s="20" t="s">
        <v>86</v>
      </c>
      <c r="V45" s="20"/>
      <c r="W45" s="20"/>
      <c r="X45" s="20"/>
      <c r="Y45" s="21">
        <v>11</v>
      </c>
      <c r="Z45" s="20" t="s">
        <v>57</v>
      </c>
      <c r="AA45" s="21"/>
      <c r="AB45" s="21">
        <v>2</v>
      </c>
      <c r="AC45" s="21">
        <v>3</v>
      </c>
      <c r="AD45" s="21">
        <f t="shared" si="14"/>
        <v>5</v>
      </c>
      <c r="AE45" s="21">
        <v>0</v>
      </c>
      <c r="AF45" s="10"/>
      <c r="AG45" s="25">
        <v>8.5</v>
      </c>
      <c r="AH45" s="20" t="s">
        <v>92</v>
      </c>
      <c r="AI45" s="20"/>
      <c r="AJ45" s="20"/>
      <c r="AK45" s="25"/>
      <c r="AL45" s="21">
        <v>9</v>
      </c>
      <c r="AM45" s="20" t="s">
        <v>56</v>
      </c>
      <c r="AO45" s="21">
        <v>0</v>
      </c>
      <c r="AP45" s="21">
        <v>1</v>
      </c>
      <c r="AQ45" s="21">
        <f t="shared" si="15"/>
        <v>1</v>
      </c>
      <c r="AR45" s="21">
        <v>0</v>
      </c>
    </row>
    <row r="46" spans="1:44" ht="15.95" customHeight="1" x14ac:dyDescent="0.25">
      <c r="A46" s="30"/>
      <c r="B46" s="21" t="s">
        <v>23</v>
      </c>
      <c r="C46" s="20"/>
      <c r="D46" s="20" t="s">
        <v>48</v>
      </c>
      <c r="E46" s="20"/>
      <c r="F46" s="20"/>
      <c r="G46" s="20"/>
      <c r="H46" s="21">
        <v>3</v>
      </c>
      <c r="I46" s="20" t="s">
        <v>376</v>
      </c>
      <c r="J46" s="20"/>
      <c r="K46" s="20"/>
      <c r="L46" s="20" t="s">
        <v>96</v>
      </c>
      <c r="M46" s="20"/>
      <c r="N46" s="20"/>
      <c r="O46" s="20"/>
      <c r="P46" s="20"/>
      <c r="Q46" s="20"/>
      <c r="S46" s="30"/>
      <c r="T46" s="25">
        <v>8.5</v>
      </c>
      <c r="U46" s="20" t="s">
        <v>116</v>
      </c>
      <c r="V46" s="20"/>
      <c r="W46" s="20"/>
      <c r="X46" s="20"/>
      <c r="Y46" s="21">
        <v>9</v>
      </c>
      <c r="Z46" s="20" t="s">
        <v>57</v>
      </c>
      <c r="AA46" s="21"/>
      <c r="AB46" s="21">
        <v>0</v>
      </c>
      <c r="AC46" s="21">
        <v>2</v>
      </c>
      <c r="AD46" s="21">
        <f t="shared" si="14"/>
        <v>2</v>
      </c>
      <c r="AE46" s="21">
        <v>0</v>
      </c>
      <c r="AF46" s="10"/>
      <c r="AG46" s="25">
        <v>8.5</v>
      </c>
      <c r="AH46" s="20" t="s">
        <v>141</v>
      </c>
      <c r="AI46" s="20"/>
      <c r="AJ46" s="20"/>
      <c r="AK46" s="25"/>
      <c r="AL46" s="21">
        <v>14</v>
      </c>
      <c r="AM46" s="20" t="s">
        <v>56</v>
      </c>
      <c r="AO46" s="21">
        <v>1</v>
      </c>
      <c r="AP46" s="21">
        <v>0</v>
      </c>
      <c r="AQ46" s="21">
        <f t="shared" si="15"/>
        <v>1</v>
      </c>
      <c r="AR46" s="21">
        <v>6</v>
      </c>
    </row>
    <row r="47" spans="1:44" ht="15.95" customHeight="1" x14ac:dyDescent="0.25">
      <c r="C47" s="20"/>
      <c r="D47" s="20"/>
      <c r="E47" s="20"/>
      <c r="F47" s="20"/>
      <c r="G47" s="20"/>
      <c r="H47" s="21"/>
      <c r="I47" s="20"/>
      <c r="L47" s="20"/>
      <c r="M47" s="20"/>
      <c r="N47" s="20"/>
      <c r="O47" s="20"/>
      <c r="P47" s="20"/>
      <c r="Q47" s="20"/>
      <c r="S47" s="30"/>
      <c r="T47" s="25">
        <v>8</v>
      </c>
      <c r="U47" s="20" t="s">
        <v>150</v>
      </c>
      <c r="V47" s="20"/>
      <c r="W47" s="20"/>
      <c r="X47" s="20"/>
      <c r="Y47" s="21">
        <v>2</v>
      </c>
      <c r="Z47" s="20" t="s">
        <v>57</v>
      </c>
      <c r="AA47" s="21"/>
      <c r="AB47" s="21">
        <v>0</v>
      </c>
      <c r="AC47" s="21">
        <v>0</v>
      </c>
      <c r="AD47" s="21">
        <f t="shared" si="14"/>
        <v>0</v>
      </c>
      <c r="AE47" s="21">
        <v>2</v>
      </c>
      <c r="AF47" s="10"/>
      <c r="AG47" s="25">
        <v>8</v>
      </c>
      <c r="AH47" s="20" t="s">
        <v>140</v>
      </c>
      <c r="AI47" s="20"/>
      <c r="AJ47" s="20"/>
      <c r="AK47" s="25"/>
      <c r="AL47" s="21">
        <v>2</v>
      </c>
      <c r="AM47" s="20" t="s">
        <v>56</v>
      </c>
      <c r="AO47" s="21">
        <v>1</v>
      </c>
      <c r="AP47" s="21">
        <v>2</v>
      </c>
      <c r="AQ47" s="21">
        <f t="shared" si="15"/>
        <v>3</v>
      </c>
      <c r="AR47" s="21">
        <v>0</v>
      </c>
    </row>
    <row r="48" spans="1:44" ht="15.95" customHeight="1" x14ac:dyDescent="0.25">
      <c r="B48" s="10"/>
      <c r="C48" s="5" t="s">
        <v>641</v>
      </c>
      <c r="D48" s="15"/>
      <c r="F48" s="10"/>
      <c r="G48" s="4">
        <v>5</v>
      </c>
      <c r="H48" s="21">
        <v>1</v>
      </c>
      <c r="I48" s="20" t="s">
        <v>163</v>
      </c>
      <c r="J48" s="20"/>
      <c r="K48" s="20"/>
      <c r="L48" s="20" t="s">
        <v>162</v>
      </c>
      <c r="M48" s="20"/>
      <c r="N48" s="20"/>
      <c r="O48" s="20"/>
      <c r="P48" s="20"/>
      <c r="Q48" s="20"/>
      <c r="S48" s="30"/>
      <c r="T48" s="25">
        <v>7.5</v>
      </c>
      <c r="U48" s="20" t="s">
        <v>98</v>
      </c>
      <c r="V48" s="20"/>
      <c r="W48" s="20"/>
      <c r="X48" s="20"/>
      <c r="Y48" s="21">
        <v>12</v>
      </c>
      <c r="Z48" s="20" t="s">
        <v>57</v>
      </c>
      <c r="AA48" s="21"/>
      <c r="AB48" s="21">
        <v>0</v>
      </c>
      <c r="AC48" s="21">
        <v>2</v>
      </c>
      <c r="AD48" s="21">
        <f t="shared" si="14"/>
        <v>2</v>
      </c>
      <c r="AE48" s="21">
        <v>0</v>
      </c>
      <c r="AF48" s="10"/>
      <c r="AG48" s="25">
        <v>8</v>
      </c>
      <c r="AH48" s="20" t="s">
        <v>148</v>
      </c>
      <c r="AI48" s="20"/>
      <c r="AJ48" s="20"/>
      <c r="AK48" s="25"/>
      <c r="AL48" s="21">
        <v>11</v>
      </c>
      <c r="AM48" s="20" t="s">
        <v>56</v>
      </c>
      <c r="AO48" s="21">
        <v>1</v>
      </c>
      <c r="AP48" s="21">
        <v>0</v>
      </c>
      <c r="AQ48" s="21">
        <f t="shared" si="15"/>
        <v>1</v>
      </c>
      <c r="AR48" s="21">
        <v>0</v>
      </c>
    </row>
    <row r="49" spans="1:44" ht="15.95" customHeight="1" x14ac:dyDescent="0.25">
      <c r="A49" s="30"/>
      <c r="B49" s="21" t="s">
        <v>23</v>
      </c>
      <c r="D49" s="15" t="s">
        <v>48</v>
      </c>
      <c r="E49" s="15"/>
      <c r="F49" s="15"/>
      <c r="G49" s="4"/>
      <c r="H49" s="21">
        <v>3</v>
      </c>
      <c r="I49" s="20" t="s">
        <v>115</v>
      </c>
      <c r="J49" s="20"/>
      <c r="K49" s="20"/>
      <c r="L49" s="20" t="s">
        <v>162</v>
      </c>
      <c r="M49" s="20"/>
      <c r="N49" s="20"/>
      <c r="O49" s="20"/>
      <c r="P49" s="20"/>
      <c r="Q49" s="20"/>
      <c r="S49" s="30"/>
      <c r="T49" s="25">
        <v>7.5</v>
      </c>
      <c r="U49" s="20" t="s">
        <v>91</v>
      </c>
      <c r="V49" s="20"/>
      <c r="W49" s="20"/>
      <c r="X49" s="20"/>
      <c r="Y49" s="21">
        <v>7</v>
      </c>
      <c r="Z49" s="20" t="s">
        <v>57</v>
      </c>
      <c r="AA49" s="21"/>
      <c r="AB49" s="21">
        <v>0</v>
      </c>
      <c r="AC49" s="21">
        <v>1</v>
      </c>
      <c r="AD49" s="21">
        <f t="shared" si="14"/>
        <v>1</v>
      </c>
      <c r="AE49" s="21">
        <v>0</v>
      </c>
      <c r="AF49" s="10"/>
      <c r="AG49" s="25">
        <v>7.5</v>
      </c>
      <c r="AH49" s="20" t="s">
        <v>128</v>
      </c>
      <c r="AI49" s="20"/>
      <c r="AJ49" s="20"/>
      <c r="AK49" s="25"/>
      <c r="AL49" s="21">
        <v>7</v>
      </c>
      <c r="AM49" s="20" t="s">
        <v>56</v>
      </c>
      <c r="AO49" s="21">
        <v>1</v>
      </c>
      <c r="AP49" s="21">
        <v>2</v>
      </c>
      <c r="AQ49" s="21">
        <f t="shared" si="15"/>
        <v>3</v>
      </c>
      <c r="AR49" s="21">
        <v>0</v>
      </c>
    </row>
    <row r="50" spans="1:44" ht="15.95" customHeight="1" x14ac:dyDescent="0.25">
      <c r="A50" s="30"/>
      <c r="H50" s="21">
        <v>3</v>
      </c>
      <c r="I50" s="20" t="s">
        <v>163</v>
      </c>
      <c r="L50" s="20" t="s">
        <v>175</v>
      </c>
      <c r="S50" s="30"/>
      <c r="T50" s="25">
        <v>7</v>
      </c>
      <c r="U50" s="20" t="s">
        <v>52</v>
      </c>
      <c r="V50" s="20"/>
      <c r="W50" s="20"/>
      <c r="X50" s="20"/>
      <c r="Y50" s="21">
        <v>27</v>
      </c>
      <c r="Z50" s="20" t="s">
        <v>57</v>
      </c>
      <c r="AA50" s="21"/>
      <c r="AB50" s="21">
        <v>0</v>
      </c>
      <c r="AC50" s="21">
        <v>0</v>
      </c>
      <c r="AD50" s="21">
        <f t="shared" si="14"/>
        <v>0</v>
      </c>
      <c r="AE50" s="21">
        <v>2</v>
      </c>
      <c r="AF50" s="10"/>
      <c r="AG50" s="25">
        <v>6.5</v>
      </c>
      <c r="AH50" s="20" t="s">
        <v>99</v>
      </c>
      <c r="AI50" s="20"/>
      <c r="AJ50" s="20"/>
      <c r="AK50" s="25"/>
      <c r="AL50" s="21">
        <v>24</v>
      </c>
      <c r="AM50" s="20" t="s">
        <v>56</v>
      </c>
      <c r="AO50" s="21">
        <v>0</v>
      </c>
      <c r="AP50" s="21">
        <v>1</v>
      </c>
      <c r="AQ50" s="21">
        <f t="shared" si="15"/>
        <v>1</v>
      </c>
      <c r="AR50" s="21">
        <v>0</v>
      </c>
    </row>
    <row r="51" spans="1:44" ht="15.95" customHeight="1" x14ac:dyDescent="0.25">
      <c r="A51" s="30"/>
      <c r="H51" s="21">
        <v>3</v>
      </c>
      <c r="I51" s="20" t="s">
        <v>162</v>
      </c>
      <c r="L51" s="20" t="s">
        <v>701</v>
      </c>
      <c r="S51" s="30"/>
      <c r="T51" s="25">
        <v>6.5</v>
      </c>
      <c r="U51" s="20" t="s">
        <v>166</v>
      </c>
      <c r="V51" s="20"/>
      <c r="W51" s="20"/>
      <c r="X51" s="20"/>
      <c r="Y51" s="21">
        <v>6</v>
      </c>
      <c r="Z51" s="20" t="s">
        <v>57</v>
      </c>
      <c r="AA51" s="21"/>
      <c r="AB51" s="21">
        <v>0</v>
      </c>
      <c r="AC51" s="21">
        <v>1</v>
      </c>
      <c r="AD51" s="21">
        <f t="shared" si="14"/>
        <v>1</v>
      </c>
      <c r="AE51" s="21">
        <v>0</v>
      </c>
      <c r="AF51" s="10"/>
      <c r="AG51" s="25">
        <v>6.5</v>
      </c>
      <c r="AH51" s="20" t="s">
        <v>96</v>
      </c>
      <c r="AI51" s="20"/>
      <c r="AJ51" s="20"/>
      <c r="AK51" s="25"/>
      <c r="AL51" s="21">
        <v>20</v>
      </c>
      <c r="AM51" s="20" t="s">
        <v>56</v>
      </c>
      <c r="AO51" s="21">
        <v>0</v>
      </c>
      <c r="AP51" s="21">
        <v>1</v>
      </c>
      <c r="AQ51" s="21">
        <f t="shared" si="15"/>
        <v>1</v>
      </c>
      <c r="AR51" s="21">
        <v>0</v>
      </c>
    </row>
    <row r="52" spans="1:44" ht="15.95" customHeight="1" x14ac:dyDescent="0.25">
      <c r="A52" s="30"/>
      <c r="H52" s="21">
        <v>3</v>
      </c>
      <c r="I52" s="20" t="s">
        <v>113</v>
      </c>
      <c r="L52" s="20" t="s">
        <v>702</v>
      </c>
      <c r="S52" s="30"/>
      <c r="T52" s="25">
        <v>6.5</v>
      </c>
      <c r="U52" s="20" t="s">
        <v>167</v>
      </c>
      <c r="V52" s="20"/>
      <c r="W52" s="20"/>
      <c r="X52" s="20"/>
      <c r="Y52" s="21">
        <v>4</v>
      </c>
      <c r="Z52" s="20" t="s">
        <v>57</v>
      </c>
      <c r="AA52" s="21"/>
      <c r="AB52" s="21">
        <v>0</v>
      </c>
      <c r="AC52" s="21">
        <v>2</v>
      </c>
      <c r="AD52" s="21">
        <f t="shared" si="14"/>
        <v>2</v>
      </c>
      <c r="AE52" s="21">
        <v>0</v>
      </c>
      <c r="AF52" s="10"/>
      <c r="AG52" s="25">
        <v>6</v>
      </c>
      <c r="AH52" s="20" t="s">
        <v>248</v>
      </c>
      <c r="AI52" s="20"/>
      <c r="AJ52" s="20"/>
      <c r="AK52" s="25"/>
      <c r="AL52" s="21">
        <v>4</v>
      </c>
      <c r="AM52" s="20" t="s">
        <v>56</v>
      </c>
      <c r="AO52" s="21">
        <v>0</v>
      </c>
      <c r="AP52" s="21">
        <v>0</v>
      </c>
      <c r="AQ52" s="21">
        <f t="shared" si="15"/>
        <v>0</v>
      </c>
      <c r="AR52" s="21">
        <v>0</v>
      </c>
    </row>
    <row r="53" spans="1:44" ht="15.95" customHeight="1" thickBot="1" x14ac:dyDescent="0.3">
      <c r="A53" s="30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S53" s="30"/>
      <c r="T53" s="16" t="s">
        <v>66</v>
      </c>
      <c r="U53" s="16"/>
      <c r="V53" s="16"/>
      <c r="W53" s="16"/>
      <c r="X53" s="16"/>
      <c r="Y53" s="16"/>
      <c r="Z53" s="16"/>
      <c r="AA53" s="22"/>
      <c r="AB53" s="22">
        <f>SUM(AB41:AB52)</f>
        <v>9</v>
      </c>
      <c r="AC53" s="22">
        <f>SUM(AC41:AC52)+SUMIF($AA$3:$AA$10,"Dive Shop",$AI$3:$AI$10)</f>
        <v>13</v>
      </c>
      <c r="AD53" s="22">
        <f>SUM(AD41:AD52)+SUMIF($AA$3:$AA$10,"Canadiens",$AI$3:$AI$10)</f>
        <v>22</v>
      </c>
      <c r="AE53" s="22">
        <f>SUM(AE41:AE52)</f>
        <v>4</v>
      </c>
      <c r="AF53" s="10"/>
      <c r="AG53" s="16" t="s">
        <v>67</v>
      </c>
      <c r="AH53" s="16"/>
      <c r="AI53" s="16"/>
      <c r="AJ53" s="16"/>
      <c r="AK53" s="16"/>
      <c r="AL53" s="16"/>
      <c r="AM53" s="16"/>
      <c r="AN53" s="22"/>
      <c r="AO53" s="22">
        <f>SUM(AO41:AO52)</f>
        <v>10</v>
      </c>
      <c r="AP53" s="22">
        <f>SUM(AP41:AP52)+SUMIF($AA$3:$AA$10,"Dive Shop",$AI$3:$AI$10)</f>
        <v>14</v>
      </c>
      <c r="AQ53" s="22">
        <f>SUM(AQ41:AQ52)+SUMIF($AA$3:$AA$10,"Canadiens",$AI$3:$AI$10)</f>
        <v>24</v>
      </c>
      <c r="AR53" s="22">
        <f>SUM(AR41:AR52)</f>
        <v>6</v>
      </c>
    </row>
    <row r="54" spans="1:44" ht="15.95" customHeight="1" x14ac:dyDescent="0.25">
      <c r="A54" s="30"/>
      <c r="B54" s="20" t="s">
        <v>130</v>
      </c>
      <c r="C54" s="10"/>
      <c r="D54" s="10"/>
      <c r="E54" s="20" t="s">
        <v>50</v>
      </c>
      <c r="F54" s="20"/>
      <c r="G54" s="4">
        <f>SUM(G15:G53)</f>
        <v>28</v>
      </c>
      <c r="H54" s="4"/>
      <c r="I54" s="19"/>
      <c r="J54" s="20" t="s">
        <v>35</v>
      </c>
      <c r="K54" s="19"/>
      <c r="L54" s="4">
        <f>COUNTA(C15:C53)-8</f>
        <v>6</v>
      </c>
      <c r="N54" s="20" t="s">
        <v>41</v>
      </c>
      <c r="O54" s="4">
        <f>+L54*2</f>
        <v>12</v>
      </c>
      <c r="P54" s="4"/>
      <c r="Q54" s="10"/>
      <c r="S54" s="30"/>
      <c r="T54" s="18" t="s">
        <v>157</v>
      </c>
      <c r="U54" s="18" t="s">
        <v>61</v>
      </c>
      <c r="V54" s="18"/>
      <c r="W54" s="18"/>
      <c r="X54" s="18"/>
      <c r="Y54" s="15" t="s">
        <v>71</v>
      </c>
      <c r="AA54" s="14"/>
      <c r="AB54" s="14">
        <v>3</v>
      </c>
      <c r="AC54" s="14">
        <v>7</v>
      </c>
      <c r="AD54" s="14">
        <f>+AB54+AC54</f>
        <v>10</v>
      </c>
      <c r="AE54" s="14">
        <v>2</v>
      </c>
      <c r="AF54" s="10"/>
      <c r="AG54" s="11" t="s">
        <v>161</v>
      </c>
      <c r="AH54" s="11" t="s">
        <v>59</v>
      </c>
      <c r="AI54" s="11"/>
      <c r="AJ54" s="11"/>
      <c r="AK54" s="12"/>
      <c r="AL54" s="13" t="s">
        <v>73</v>
      </c>
      <c r="AN54" s="14"/>
      <c r="AO54" s="14">
        <v>0</v>
      </c>
      <c r="AP54" s="14">
        <v>2</v>
      </c>
      <c r="AQ54" s="14">
        <f>+AO54+AP54</f>
        <v>2</v>
      </c>
      <c r="AR54" s="14">
        <v>2</v>
      </c>
    </row>
    <row r="55" spans="1:44" ht="15.95" customHeight="1" x14ac:dyDescent="0.25">
      <c r="E55" s="20" t="s">
        <v>49</v>
      </c>
      <c r="F55" s="20"/>
      <c r="G55" s="4">
        <f>COUNTA(L15:L53)+COUNTIF(L15:L53,"*&amp;*")</f>
        <v>38</v>
      </c>
      <c r="S55" s="30"/>
      <c r="T55" s="25">
        <v>7.5</v>
      </c>
      <c r="U55" s="20" t="s">
        <v>74</v>
      </c>
      <c r="V55" s="20"/>
      <c r="W55" s="20"/>
      <c r="X55" s="25"/>
      <c r="Y55" s="21">
        <v>31</v>
      </c>
      <c r="Z55" s="20" t="s">
        <v>61</v>
      </c>
      <c r="AA55" s="21"/>
      <c r="AB55" s="21">
        <v>0</v>
      </c>
      <c r="AC55" s="21">
        <v>0</v>
      </c>
      <c r="AD55" s="21">
        <f t="shared" ref="AD55:AD65" si="16">+AB55+AC55</f>
        <v>0</v>
      </c>
      <c r="AE55" s="21">
        <v>0</v>
      </c>
      <c r="AF55" s="10"/>
      <c r="AG55" s="25">
        <v>8</v>
      </c>
      <c r="AH55" s="20" t="s">
        <v>77</v>
      </c>
      <c r="AI55" s="20"/>
      <c r="AJ55" s="20"/>
      <c r="AK55" s="20"/>
      <c r="AL55" s="21"/>
      <c r="AM55" s="20" t="s">
        <v>59</v>
      </c>
      <c r="AN55" s="21"/>
      <c r="AO55" s="21">
        <v>0</v>
      </c>
      <c r="AP55" s="21">
        <v>0</v>
      </c>
      <c r="AQ55" s="21">
        <f t="shared" ref="AQ55:AQ65" si="17">+AO55+AP55</f>
        <v>0</v>
      </c>
      <c r="AR55" s="21">
        <v>0</v>
      </c>
    </row>
    <row r="56" spans="1:44" ht="15.95" customHeight="1" x14ac:dyDescent="0.25">
      <c r="S56" s="30"/>
      <c r="T56" s="25">
        <v>11</v>
      </c>
      <c r="U56" s="20" t="s">
        <v>80</v>
      </c>
      <c r="V56" s="20"/>
      <c r="W56" s="20"/>
      <c r="X56" s="25"/>
      <c r="Y56" s="21">
        <v>11</v>
      </c>
      <c r="Z56" s="20" t="s">
        <v>61</v>
      </c>
      <c r="AA56" s="21"/>
      <c r="AB56" s="21">
        <v>0</v>
      </c>
      <c r="AC56" s="21">
        <v>1</v>
      </c>
      <c r="AD56" s="21">
        <f t="shared" si="16"/>
        <v>1</v>
      </c>
      <c r="AE56" s="21">
        <v>0</v>
      </c>
      <c r="AF56" s="10"/>
      <c r="AG56" s="25">
        <v>10</v>
      </c>
      <c r="AH56" s="20" t="s">
        <v>162</v>
      </c>
      <c r="AI56" s="20"/>
      <c r="AJ56" s="20"/>
      <c r="AK56" s="20"/>
      <c r="AL56" s="21">
        <v>20</v>
      </c>
      <c r="AM56" s="20" t="s">
        <v>59</v>
      </c>
      <c r="AO56" s="21">
        <v>1</v>
      </c>
      <c r="AP56" s="21">
        <v>5</v>
      </c>
      <c r="AQ56" s="21">
        <f t="shared" si="17"/>
        <v>6</v>
      </c>
      <c r="AR56" s="21">
        <v>0</v>
      </c>
    </row>
    <row r="57" spans="1:44" ht="15.95" customHeight="1" x14ac:dyDescent="0.25">
      <c r="S57" s="30"/>
      <c r="T57" s="25">
        <v>8.5</v>
      </c>
      <c r="U57" s="20" t="s">
        <v>97</v>
      </c>
      <c r="V57" s="20"/>
      <c r="W57" s="20"/>
      <c r="X57" s="25"/>
      <c r="Y57" s="21">
        <v>8</v>
      </c>
      <c r="Z57" s="20" t="s">
        <v>61</v>
      </c>
      <c r="AA57" s="21"/>
      <c r="AB57" s="21">
        <v>1</v>
      </c>
      <c r="AC57" s="21">
        <v>1</v>
      </c>
      <c r="AD57" s="21">
        <f t="shared" si="16"/>
        <v>2</v>
      </c>
      <c r="AE57" s="21">
        <v>2</v>
      </c>
      <c r="AF57" s="10"/>
      <c r="AG57" s="25">
        <v>9</v>
      </c>
      <c r="AH57" s="20" t="s">
        <v>163</v>
      </c>
      <c r="AI57" s="20"/>
      <c r="AJ57" s="20"/>
      <c r="AK57" s="20"/>
      <c r="AL57" s="21">
        <v>17</v>
      </c>
      <c r="AM57" s="20" t="s">
        <v>59</v>
      </c>
      <c r="AO57" s="21">
        <v>2</v>
      </c>
      <c r="AP57" s="21">
        <v>1</v>
      </c>
      <c r="AQ57" s="21">
        <f t="shared" si="17"/>
        <v>3</v>
      </c>
      <c r="AR57" s="21">
        <v>0</v>
      </c>
    </row>
    <row r="58" spans="1:44" ht="15.95" customHeight="1" x14ac:dyDescent="0.25">
      <c r="S58" s="30"/>
      <c r="T58" s="25">
        <v>8.5</v>
      </c>
      <c r="U58" s="20" t="s">
        <v>89</v>
      </c>
      <c r="V58" s="20"/>
      <c r="W58" s="20"/>
      <c r="X58" s="25"/>
      <c r="Y58" s="21">
        <v>6</v>
      </c>
      <c r="Z58" s="20" t="s">
        <v>61</v>
      </c>
      <c r="AA58" s="21"/>
      <c r="AB58" s="21">
        <v>0</v>
      </c>
      <c r="AC58" s="21">
        <v>2</v>
      </c>
      <c r="AD58" s="21">
        <f t="shared" si="16"/>
        <v>2</v>
      </c>
      <c r="AE58" s="21">
        <v>0</v>
      </c>
      <c r="AF58" s="10"/>
      <c r="AG58" s="25">
        <v>9</v>
      </c>
      <c r="AH58" s="20" t="s">
        <v>135</v>
      </c>
      <c r="AI58" s="20"/>
      <c r="AJ58" s="20"/>
      <c r="AK58" s="20"/>
      <c r="AL58" s="35">
        <v>14</v>
      </c>
      <c r="AM58" s="20" t="s">
        <v>59</v>
      </c>
      <c r="AO58" s="21">
        <v>0</v>
      </c>
      <c r="AP58" s="21">
        <v>1</v>
      </c>
      <c r="AQ58" s="21">
        <f t="shared" si="17"/>
        <v>1</v>
      </c>
      <c r="AR58" s="21">
        <v>0</v>
      </c>
    </row>
    <row r="59" spans="1:44" ht="15.95" customHeight="1" x14ac:dyDescent="0.25">
      <c r="S59" s="30"/>
      <c r="T59" s="25">
        <v>8.5</v>
      </c>
      <c r="U59" s="20" t="s">
        <v>82</v>
      </c>
      <c r="V59" s="20"/>
      <c r="W59" s="20"/>
      <c r="X59" s="25"/>
      <c r="Y59" s="21">
        <v>14</v>
      </c>
      <c r="Z59" s="20" t="s">
        <v>61</v>
      </c>
      <c r="AA59" s="21"/>
      <c r="AB59" s="21">
        <v>0</v>
      </c>
      <c r="AC59" s="21">
        <v>0</v>
      </c>
      <c r="AD59" s="21">
        <f t="shared" si="16"/>
        <v>0</v>
      </c>
      <c r="AE59" s="21">
        <v>0</v>
      </c>
      <c r="AF59" s="10"/>
      <c r="AG59" s="25">
        <v>8.5</v>
      </c>
      <c r="AH59" s="20" t="s">
        <v>136</v>
      </c>
      <c r="AI59" s="20"/>
      <c r="AJ59" s="20"/>
      <c r="AK59" s="20"/>
      <c r="AL59" s="35">
        <v>5</v>
      </c>
      <c r="AM59" s="20" t="s">
        <v>59</v>
      </c>
      <c r="AO59" s="21">
        <v>0</v>
      </c>
      <c r="AP59" s="21">
        <v>0</v>
      </c>
      <c r="AQ59" s="21">
        <f t="shared" si="17"/>
        <v>0</v>
      </c>
      <c r="AR59" s="21">
        <v>0</v>
      </c>
    </row>
    <row r="60" spans="1:44" ht="15.95" customHeight="1" x14ac:dyDescent="0.25">
      <c r="T60" s="25">
        <v>8</v>
      </c>
      <c r="U60" s="20" t="s">
        <v>81</v>
      </c>
      <c r="V60" s="20"/>
      <c r="W60" s="20"/>
      <c r="X60" s="25"/>
      <c r="Y60" s="21">
        <v>7</v>
      </c>
      <c r="Z60" s="20" t="s">
        <v>61</v>
      </c>
      <c r="AA60" s="21"/>
      <c r="AB60" s="21">
        <v>2</v>
      </c>
      <c r="AC60" s="21">
        <v>4</v>
      </c>
      <c r="AD60" s="21">
        <f t="shared" si="16"/>
        <v>6</v>
      </c>
      <c r="AE60" s="21">
        <v>0</v>
      </c>
      <c r="AF60" s="10"/>
      <c r="AG60" s="25">
        <v>8.5</v>
      </c>
      <c r="AH60" s="20" t="s">
        <v>14</v>
      </c>
      <c r="AI60" s="20"/>
      <c r="AJ60" s="20"/>
      <c r="AK60" s="20"/>
      <c r="AL60" s="35" t="s">
        <v>149</v>
      </c>
      <c r="AM60" s="20" t="s">
        <v>59</v>
      </c>
      <c r="AO60" s="21">
        <v>2</v>
      </c>
      <c r="AP60" s="21">
        <v>2</v>
      </c>
      <c r="AQ60" s="21">
        <f t="shared" si="17"/>
        <v>4</v>
      </c>
      <c r="AR60" s="21">
        <v>0</v>
      </c>
    </row>
    <row r="61" spans="1:44" ht="15.95" customHeight="1" x14ac:dyDescent="0.25">
      <c r="A61" s="30"/>
      <c r="T61" s="25">
        <v>7.5</v>
      </c>
      <c r="U61" s="20" t="s">
        <v>117</v>
      </c>
      <c r="V61" s="20"/>
      <c r="W61" s="20"/>
      <c r="X61" s="25"/>
      <c r="Y61" s="21">
        <v>30</v>
      </c>
      <c r="Z61" s="20" t="s">
        <v>61</v>
      </c>
      <c r="AA61" s="21"/>
      <c r="AB61" s="21">
        <v>2</v>
      </c>
      <c r="AC61" s="21">
        <v>0</v>
      </c>
      <c r="AD61" s="21">
        <f t="shared" si="16"/>
        <v>2</v>
      </c>
      <c r="AE61" s="21">
        <v>0</v>
      </c>
      <c r="AF61" s="10"/>
      <c r="AG61" s="25">
        <v>8</v>
      </c>
      <c r="AH61" s="20" t="s">
        <v>113</v>
      </c>
      <c r="AI61" s="20"/>
      <c r="AJ61" s="20"/>
      <c r="AK61" s="20"/>
      <c r="AL61" s="21">
        <v>13</v>
      </c>
      <c r="AM61" s="20" t="s">
        <v>59</v>
      </c>
      <c r="AO61" s="21">
        <v>1</v>
      </c>
      <c r="AP61" s="21">
        <v>3</v>
      </c>
      <c r="AQ61" s="21">
        <f t="shared" si="17"/>
        <v>4</v>
      </c>
      <c r="AR61" s="21">
        <v>2</v>
      </c>
    </row>
    <row r="62" spans="1:44" ht="15.95" customHeight="1" x14ac:dyDescent="0.25">
      <c r="A62" s="30"/>
      <c r="S62" s="21"/>
      <c r="T62" s="25">
        <v>7</v>
      </c>
      <c r="U62" s="20" t="s">
        <v>24</v>
      </c>
      <c r="V62" s="20"/>
      <c r="W62" s="20"/>
      <c r="X62" s="25"/>
      <c r="Y62" s="21">
        <v>10</v>
      </c>
      <c r="Z62" s="20" t="s">
        <v>61</v>
      </c>
      <c r="AA62" s="21"/>
      <c r="AB62" s="21">
        <v>0</v>
      </c>
      <c r="AC62" s="21">
        <v>1</v>
      </c>
      <c r="AD62" s="21">
        <f t="shared" si="16"/>
        <v>1</v>
      </c>
      <c r="AE62" s="21">
        <v>0</v>
      </c>
      <c r="AF62" s="10"/>
      <c r="AG62" s="25">
        <v>7</v>
      </c>
      <c r="AH62" s="20" t="s">
        <v>618</v>
      </c>
      <c r="AI62" s="20"/>
      <c r="AJ62" s="20"/>
      <c r="AK62" s="20"/>
      <c r="AL62" s="21">
        <v>7</v>
      </c>
      <c r="AM62" s="20" t="s">
        <v>59</v>
      </c>
      <c r="AO62" s="21">
        <v>2</v>
      </c>
      <c r="AP62" s="21">
        <v>0</v>
      </c>
      <c r="AQ62" s="21">
        <f t="shared" si="17"/>
        <v>2</v>
      </c>
      <c r="AR62" s="21">
        <v>0</v>
      </c>
    </row>
    <row r="63" spans="1:44" ht="15.95" customHeight="1" x14ac:dyDescent="0.25">
      <c r="A63" s="21"/>
      <c r="S63" s="30"/>
      <c r="T63" s="25">
        <v>7</v>
      </c>
      <c r="U63" s="20" t="s">
        <v>105</v>
      </c>
      <c r="V63" s="20"/>
      <c r="W63" s="20"/>
      <c r="X63" s="25"/>
      <c r="Y63" s="21">
        <v>12</v>
      </c>
      <c r="Z63" s="20" t="s">
        <v>61</v>
      </c>
      <c r="AA63" s="21"/>
      <c r="AB63" s="21">
        <v>1</v>
      </c>
      <c r="AC63" s="21">
        <v>1</v>
      </c>
      <c r="AD63" s="21">
        <f t="shared" si="16"/>
        <v>2</v>
      </c>
      <c r="AE63" s="21">
        <v>0</v>
      </c>
      <c r="AF63" s="10"/>
      <c r="AG63" s="25">
        <v>7</v>
      </c>
      <c r="AH63" s="20" t="s">
        <v>115</v>
      </c>
      <c r="AI63" s="20"/>
      <c r="AJ63" s="20"/>
      <c r="AK63" s="20"/>
      <c r="AL63" s="21">
        <v>9</v>
      </c>
      <c r="AM63" s="20" t="s">
        <v>59</v>
      </c>
      <c r="AO63" s="21">
        <v>1</v>
      </c>
      <c r="AP63" s="21">
        <v>2</v>
      </c>
      <c r="AQ63" s="21">
        <f t="shared" si="17"/>
        <v>3</v>
      </c>
      <c r="AR63" s="21">
        <v>0</v>
      </c>
    </row>
    <row r="64" spans="1:44" ht="15.95" customHeight="1" x14ac:dyDescent="0.25">
      <c r="A64" s="30"/>
      <c r="S64" s="21"/>
      <c r="T64" s="25">
        <v>7</v>
      </c>
      <c r="U64" s="20" t="s">
        <v>106</v>
      </c>
      <c r="V64" s="20"/>
      <c r="W64" s="20"/>
      <c r="X64" s="25"/>
      <c r="Y64" s="21">
        <v>5</v>
      </c>
      <c r="Z64" s="20" t="s">
        <v>61</v>
      </c>
      <c r="AA64" s="21"/>
      <c r="AB64" s="21">
        <v>1</v>
      </c>
      <c r="AC64" s="21">
        <v>1</v>
      </c>
      <c r="AD64" s="21">
        <f t="shared" si="16"/>
        <v>2</v>
      </c>
      <c r="AE64" s="21">
        <v>0</v>
      </c>
      <c r="AF64" s="10"/>
      <c r="AG64" s="25">
        <v>6.5</v>
      </c>
      <c r="AH64" s="20" t="s">
        <v>123</v>
      </c>
      <c r="AI64" s="20"/>
      <c r="AJ64" s="20"/>
      <c r="AK64" s="20"/>
      <c r="AL64" s="21">
        <v>6</v>
      </c>
      <c r="AM64" s="20" t="s">
        <v>59</v>
      </c>
      <c r="AO64" s="21">
        <v>2</v>
      </c>
      <c r="AP64" s="21">
        <v>0</v>
      </c>
      <c r="AQ64" s="21">
        <f t="shared" si="17"/>
        <v>2</v>
      </c>
      <c r="AR64" s="21">
        <v>0</v>
      </c>
    </row>
    <row r="65" spans="1:44" ht="15.95" customHeight="1" x14ac:dyDescent="0.25">
      <c r="A65" s="21"/>
      <c r="R65" s="30"/>
      <c r="S65" s="30"/>
      <c r="T65" s="25">
        <v>5.5</v>
      </c>
      <c r="U65" s="20" t="s">
        <v>119</v>
      </c>
      <c r="V65" s="20"/>
      <c r="W65" s="20"/>
      <c r="X65" s="25"/>
      <c r="Y65" s="21">
        <v>4</v>
      </c>
      <c r="Z65" s="20" t="s">
        <v>61</v>
      </c>
      <c r="AA65" s="21"/>
      <c r="AB65" s="21">
        <v>0</v>
      </c>
      <c r="AC65" s="21">
        <v>0</v>
      </c>
      <c r="AD65" s="21">
        <f t="shared" si="16"/>
        <v>0</v>
      </c>
      <c r="AE65" s="21">
        <v>0</v>
      </c>
      <c r="AF65" s="10"/>
      <c r="AG65" s="25">
        <v>5.5</v>
      </c>
      <c r="AH65" s="20" t="s">
        <v>32</v>
      </c>
      <c r="AI65" s="20"/>
      <c r="AJ65" s="20"/>
      <c r="AK65" s="20"/>
      <c r="AL65" s="21">
        <v>11</v>
      </c>
      <c r="AM65" s="20" t="s">
        <v>59</v>
      </c>
      <c r="AO65" s="21">
        <v>0</v>
      </c>
      <c r="AP65" s="21">
        <v>0</v>
      </c>
      <c r="AQ65" s="21">
        <f t="shared" si="17"/>
        <v>0</v>
      </c>
      <c r="AR65" s="21">
        <v>0</v>
      </c>
    </row>
    <row r="66" spans="1:44" ht="15.95" customHeight="1" thickBot="1" x14ac:dyDescent="0.3">
      <c r="A66" s="30"/>
      <c r="R66" s="21"/>
      <c r="S66" s="21"/>
      <c r="T66" s="16" t="s">
        <v>63</v>
      </c>
      <c r="U66" s="16"/>
      <c r="V66" s="16"/>
      <c r="W66" s="16"/>
      <c r="X66" s="16"/>
      <c r="Y66" s="16"/>
      <c r="Z66" s="16"/>
      <c r="AA66" s="22"/>
      <c r="AB66" s="22">
        <f>SUM(AB54:AB65)</f>
        <v>10</v>
      </c>
      <c r="AC66" s="22">
        <f>SUM(AC54:AC65)+SUMIF($AA$3:$AA$10,"Eriton",$AI$3:$AI$10)</f>
        <v>18</v>
      </c>
      <c r="AD66" s="22">
        <f>SUM(AD54:AD65)+SUMIF($AA$3:$AA$10,"Canadiens",$AI$3:$AI$10)</f>
        <v>28</v>
      </c>
      <c r="AE66" s="22">
        <f>SUM(AE54:AE65)</f>
        <v>4</v>
      </c>
      <c r="AF66" s="10"/>
      <c r="AG66" s="16" t="s">
        <v>64</v>
      </c>
      <c r="AH66" s="16"/>
      <c r="AI66" s="16"/>
      <c r="AJ66" s="16"/>
      <c r="AK66" s="16"/>
      <c r="AL66" s="16"/>
      <c r="AM66" s="16"/>
      <c r="AN66" s="22"/>
      <c r="AO66" s="22">
        <f>SUM(AO54:AO65)</f>
        <v>11</v>
      </c>
      <c r="AP66" s="22">
        <f>SUM(AP54:AP65)+SUMIF($AA$3:$AA$10,"Eriton",$AI$3:$AI$10)</f>
        <v>16</v>
      </c>
      <c r="AQ66" s="22">
        <f>SUM(AQ54:AQ65)+SUMIF($AA$3:$AA$10,"Canadiens",$AI$3:$AI$10)</f>
        <v>27</v>
      </c>
      <c r="AR66" s="22">
        <f>SUM(AR54:AR65)</f>
        <v>4</v>
      </c>
    </row>
    <row r="67" spans="1:44" ht="15.95" customHeight="1" x14ac:dyDescent="0.25">
      <c r="A67" s="21"/>
      <c r="R67" s="21"/>
      <c r="S67" s="21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H67" s="20" t="s">
        <v>94</v>
      </c>
      <c r="AI67" s="10"/>
      <c r="AJ67" s="10"/>
      <c r="AK67" s="20"/>
      <c r="AL67" s="20"/>
      <c r="AM67" s="10"/>
      <c r="AN67" s="10"/>
      <c r="AO67" s="21">
        <f>+AB27+AB40+AB53+AB66+AO27+AO40+AO53+AO66</f>
        <v>87</v>
      </c>
      <c r="AP67" s="21">
        <f>+AC27+AC40+AC53+AC66+AP27+AP40+AP53+AP66</f>
        <v>134</v>
      </c>
      <c r="AQ67" s="21">
        <f>+AD27+AD40+AD53+AD66+AQ27+AQ40+AQ53+AQ66</f>
        <v>221</v>
      </c>
      <c r="AR67" s="21">
        <f>+AE27+AE40+AE53+AE66+AR27+AR40+AR53+AR66</f>
        <v>42</v>
      </c>
    </row>
    <row r="68" spans="1:44" ht="15.95" customHeight="1" x14ac:dyDescent="0.25">
      <c r="A68" s="21"/>
      <c r="R68" s="21"/>
      <c r="S68" s="21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0"/>
      <c r="AH68" s="10"/>
      <c r="AI68" s="10"/>
      <c r="AJ68" s="10"/>
      <c r="AK68" s="20"/>
      <c r="AL68" s="20"/>
      <c r="AM68" s="10"/>
      <c r="AN68" s="10"/>
      <c r="AO68" s="21"/>
      <c r="AP68" s="21"/>
      <c r="AQ68" s="30"/>
      <c r="AR68" s="21"/>
    </row>
    <row r="69" spans="1:44" ht="15.95" customHeight="1" x14ac:dyDescent="0.25">
      <c r="A69" s="21"/>
      <c r="R69" s="21"/>
      <c r="S69" s="21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0"/>
      <c r="AH69" s="10"/>
      <c r="AI69" s="10"/>
      <c r="AJ69" s="10"/>
      <c r="AK69" s="20"/>
      <c r="AL69" s="20"/>
      <c r="AM69" s="10"/>
      <c r="AN69" s="10"/>
      <c r="AO69" s="21"/>
      <c r="AP69" s="21"/>
      <c r="AQ69" s="30"/>
      <c r="AR69" s="21"/>
    </row>
    <row r="70" spans="1:44" ht="15.95" customHeight="1" x14ac:dyDescent="0.25">
      <c r="A70" s="21"/>
      <c r="R70" s="21"/>
      <c r="S70" s="21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20"/>
      <c r="AH70" s="10"/>
      <c r="AI70" s="10"/>
      <c r="AJ70" s="10"/>
      <c r="AK70" s="20"/>
      <c r="AL70" s="20"/>
      <c r="AM70" s="10"/>
      <c r="AN70" s="10"/>
      <c r="AO70" s="21"/>
      <c r="AP70" s="21"/>
      <c r="AQ70" s="30"/>
      <c r="AR70" s="21"/>
    </row>
    <row r="71" spans="1:44" ht="15.95" customHeight="1" x14ac:dyDescent="0.25">
      <c r="A71" s="21"/>
      <c r="C71" s="20"/>
      <c r="F71" s="20"/>
      <c r="I71" s="20"/>
      <c r="L71" s="20"/>
      <c r="O71" s="20"/>
      <c r="P71" s="20"/>
      <c r="Q71" s="20"/>
      <c r="R71" s="21"/>
      <c r="S71" s="21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20"/>
      <c r="AH71" s="10"/>
      <c r="AI71" s="10"/>
      <c r="AJ71" s="10"/>
      <c r="AK71" s="20"/>
      <c r="AL71" s="20"/>
      <c r="AM71" s="10"/>
      <c r="AN71" s="10"/>
      <c r="AO71" s="21"/>
      <c r="AP71" s="21"/>
      <c r="AQ71" s="30"/>
      <c r="AR71" s="21"/>
    </row>
    <row r="72" spans="1:44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44" ht="20.25" x14ac:dyDescent="0.3">
      <c r="B73" s="24"/>
      <c r="C73" s="24"/>
      <c r="D73" s="23"/>
      <c r="E73" s="23"/>
      <c r="F73" s="23"/>
      <c r="G73" s="65" t="str">
        <f>+G2</f>
        <v>2024/2025 PLAYOFFS</v>
      </c>
      <c r="H73" s="65"/>
      <c r="I73" s="65"/>
      <c r="J73" s="65"/>
      <c r="K73" s="65"/>
      <c r="L73" s="65"/>
      <c r="M73" s="65"/>
      <c r="N73" s="23"/>
      <c r="O73" s="23"/>
      <c r="P73" s="23"/>
      <c r="Q73" s="23"/>
      <c r="R73" s="21"/>
      <c r="S73" s="21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20"/>
      <c r="AH73" s="10"/>
      <c r="AI73" s="10"/>
      <c r="AJ73" s="10"/>
      <c r="AK73" s="20"/>
      <c r="AL73" s="20"/>
      <c r="AM73" s="10"/>
      <c r="AN73" s="10"/>
      <c r="AO73" s="21"/>
      <c r="AP73" s="21"/>
      <c r="AQ73" s="30"/>
      <c r="AR73" s="21"/>
    </row>
    <row r="74" spans="1:44" ht="20.25" x14ac:dyDescent="0.3">
      <c r="B74" s="24" t="s">
        <v>42</v>
      </c>
      <c r="C74" s="24">
        <f>+C2</f>
        <v>24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3"/>
      <c r="R74" s="21"/>
      <c r="S74" s="21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20"/>
      <c r="AH74" s="10"/>
      <c r="AI74" s="10"/>
      <c r="AJ74" s="10"/>
      <c r="AK74" s="20"/>
      <c r="AL74" s="20"/>
      <c r="AM74" s="10"/>
      <c r="AN74" s="10"/>
      <c r="AO74" s="21"/>
      <c r="AP74" s="21"/>
      <c r="AQ74" s="30"/>
      <c r="AR74" s="21"/>
    </row>
    <row r="75" spans="1:44" ht="18.600000000000001" customHeight="1" x14ac:dyDescent="0.3">
      <c r="A75" s="21"/>
      <c r="N75" s="23"/>
      <c r="O75" s="23"/>
      <c r="P75" s="23"/>
      <c r="Q75" s="23"/>
      <c r="R75" s="21"/>
      <c r="S75" s="21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20"/>
      <c r="AH75" s="10"/>
      <c r="AI75" s="10"/>
      <c r="AJ75" s="10"/>
      <c r="AK75" s="20"/>
      <c r="AL75" s="20"/>
      <c r="AM75" s="10"/>
      <c r="AN75" s="10"/>
      <c r="AO75" s="21"/>
      <c r="AP75" s="21"/>
      <c r="AQ75" s="30"/>
      <c r="AR75" s="21"/>
    </row>
    <row r="76" spans="1:44" ht="15.75" x14ac:dyDescent="0.25">
      <c r="R76" s="21"/>
      <c r="S76" s="21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20"/>
      <c r="AH76" s="10"/>
      <c r="AI76" s="10"/>
      <c r="AJ76" s="10"/>
      <c r="AK76" s="20"/>
      <c r="AL76" s="20"/>
      <c r="AM76" s="10"/>
      <c r="AN76" s="10"/>
      <c r="AO76" s="21"/>
      <c r="AP76" s="21"/>
      <c r="AQ76" s="30"/>
      <c r="AR76" s="21"/>
    </row>
    <row r="77" spans="1:44" ht="15.75" customHeight="1" x14ac:dyDescent="0.25">
      <c r="R77" s="21"/>
      <c r="S77" s="21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20"/>
      <c r="AH77" s="10"/>
      <c r="AI77" s="10"/>
      <c r="AJ77" s="10"/>
      <c r="AK77" s="20"/>
      <c r="AL77" s="20"/>
      <c r="AM77" s="10"/>
      <c r="AN77" s="10"/>
      <c r="AO77" s="21"/>
      <c r="AP77" s="21"/>
      <c r="AQ77" s="30"/>
      <c r="AR77" s="21"/>
    </row>
    <row r="78" spans="1:44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R78" s="21"/>
      <c r="S78" s="21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20"/>
      <c r="AH78" s="10"/>
      <c r="AI78" s="10"/>
      <c r="AJ78" s="10"/>
      <c r="AK78" s="20"/>
      <c r="AL78" s="20"/>
      <c r="AM78" s="10"/>
      <c r="AN78" s="10"/>
      <c r="AO78" s="21"/>
      <c r="AP78" s="21"/>
      <c r="AQ78" s="30"/>
      <c r="AR78" s="21"/>
    </row>
    <row r="79" spans="1:44" ht="15.75" customHeight="1" x14ac:dyDescent="0.25">
      <c r="A79" s="21"/>
      <c r="D79" s="20" t="s">
        <v>170</v>
      </c>
      <c r="E79" s="20"/>
      <c r="F79" s="20"/>
      <c r="G79" s="15" t="s">
        <v>58</v>
      </c>
      <c r="H79" s="21"/>
      <c r="J79" s="21">
        <v>4</v>
      </c>
      <c r="K79" s="21">
        <v>6</v>
      </c>
      <c r="L79" s="50">
        <f t="shared" ref="L79:L98" si="18">+J79+K79</f>
        <v>10</v>
      </c>
      <c r="N79" s="21"/>
      <c r="R79" s="21"/>
      <c r="S79" s="21"/>
      <c r="T79" s="10"/>
      <c r="U79" s="10"/>
      <c r="V79" s="10"/>
      <c r="W79" s="10"/>
      <c r="X79" s="10"/>
      <c r="Y79" s="10"/>
      <c r="AJ79" s="10"/>
      <c r="AK79" s="20"/>
      <c r="AL79" s="20"/>
      <c r="AM79" s="10"/>
      <c r="AN79" s="10"/>
      <c r="AO79" s="21"/>
      <c r="AP79" s="21"/>
      <c r="AQ79" s="30"/>
      <c r="AR79" s="21"/>
    </row>
    <row r="80" spans="1:44" ht="15.75" customHeight="1" x14ac:dyDescent="0.25">
      <c r="A80" s="21"/>
      <c r="D80" s="20" t="s">
        <v>84</v>
      </c>
      <c r="E80" s="20"/>
      <c r="F80" s="20"/>
      <c r="G80" s="20" t="s">
        <v>60</v>
      </c>
      <c r="H80" s="21"/>
      <c r="J80" s="21">
        <v>2</v>
      </c>
      <c r="K80" s="21">
        <v>6</v>
      </c>
      <c r="L80" s="50">
        <f t="shared" si="18"/>
        <v>8</v>
      </c>
      <c r="N80" s="21"/>
      <c r="R80" s="21"/>
      <c r="S80" s="21"/>
      <c r="T80" s="10"/>
      <c r="U80" s="10"/>
      <c r="V80" s="10"/>
      <c r="W80" s="10"/>
      <c r="X80" s="10"/>
      <c r="Y80" s="10"/>
      <c r="AJ80" s="10"/>
      <c r="AK80" s="20"/>
      <c r="AL80" s="20"/>
      <c r="AM80" s="10"/>
      <c r="AN80" s="10"/>
      <c r="AO80" s="21"/>
      <c r="AP80" s="21"/>
      <c r="AQ80" s="30"/>
      <c r="AR80" s="21"/>
    </row>
    <row r="81" spans="1:44" ht="15.75" customHeight="1" x14ac:dyDescent="0.25">
      <c r="A81" s="21"/>
      <c r="D81" s="20" t="s">
        <v>87</v>
      </c>
      <c r="E81" s="20"/>
      <c r="F81" s="20"/>
      <c r="G81" s="15" t="s">
        <v>15</v>
      </c>
      <c r="H81" s="21"/>
      <c r="J81" s="21">
        <v>5</v>
      </c>
      <c r="K81" s="21">
        <v>2</v>
      </c>
      <c r="L81" s="50">
        <f t="shared" si="18"/>
        <v>7</v>
      </c>
      <c r="N81" s="21"/>
      <c r="R81" s="21"/>
      <c r="S81" s="21"/>
      <c r="T81" s="10"/>
      <c r="U81" s="10"/>
      <c r="V81" s="10"/>
      <c r="W81" s="10"/>
      <c r="X81" s="10"/>
      <c r="Y81" s="10"/>
      <c r="AJ81" s="10"/>
      <c r="AK81" s="20"/>
      <c r="AL81" s="20"/>
      <c r="AM81" s="10"/>
      <c r="AN81" s="10"/>
      <c r="AO81" s="21"/>
      <c r="AP81" s="21"/>
      <c r="AQ81" s="30"/>
      <c r="AR81" s="21"/>
    </row>
    <row r="82" spans="1:44" ht="15.75" customHeight="1" x14ac:dyDescent="0.25">
      <c r="A82" s="21"/>
      <c r="D82" s="20" t="s">
        <v>78</v>
      </c>
      <c r="E82" s="20"/>
      <c r="F82" s="20"/>
      <c r="G82" s="20" t="s">
        <v>134</v>
      </c>
      <c r="H82" s="21"/>
      <c r="J82" s="21">
        <v>5</v>
      </c>
      <c r="K82" s="21">
        <v>2</v>
      </c>
      <c r="L82" s="50">
        <f t="shared" si="18"/>
        <v>7</v>
      </c>
      <c r="N82" s="21"/>
      <c r="R82" s="21"/>
      <c r="S82" s="21"/>
      <c r="T82" s="10"/>
      <c r="U82" s="10"/>
      <c r="V82" s="10"/>
      <c r="W82" s="10"/>
      <c r="X82" s="10"/>
      <c r="Y82" s="10"/>
      <c r="AJ82" s="10"/>
      <c r="AK82" s="20"/>
      <c r="AL82" s="20"/>
      <c r="AM82" s="10"/>
      <c r="AN82" s="10"/>
      <c r="AO82" s="21"/>
      <c r="AP82" s="21"/>
      <c r="AQ82" s="30"/>
      <c r="AR82" s="21"/>
    </row>
    <row r="83" spans="1:44" ht="15.75" customHeight="1" x14ac:dyDescent="0.25">
      <c r="A83" s="21"/>
      <c r="D83" s="20" t="s">
        <v>171</v>
      </c>
      <c r="E83" s="20"/>
      <c r="F83" s="20"/>
      <c r="G83" s="15" t="s">
        <v>58</v>
      </c>
      <c r="H83" s="21"/>
      <c r="J83" s="21">
        <v>4</v>
      </c>
      <c r="K83" s="21">
        <v>3</v>
      </c>
      <c r="L83" s="50">
        <f t="shared" si="18"/>
        <v>7</v>
      </c>
      <c r="N83" s="21"/>
      <c r="R83" s="21"/>
      <c r="S83" s="21"/>
      <c r="T83" s="10"/>
      <c r="U83" s="10"/>
      <c r="V83" s="10"/>
      <c r="W83" s="10"/>
      <c r="X83" s="10"/>
      <c r="Y83" s="10"/>
      <c r="AJ83" s="10"/>
      <c r="AK83" s="20"/>
      <c r="AL83" s="20"/>
      <c r="AM83" s="10"/>
      <c r="AN83" s="10"/>
      <c r="AO83" s="21"/>
      <c r="AP83" s="21"/>
      <c r="AQ83" s="30"/>
      <c r="AR83" s="21"/>
    </row>
    <row r="84" spans="1:44" ht="15.75" customHeight="1" x14ac:dyDescent="0.25">
      <c r="A84" s="21"/>
      <c r="D84" s="20" t="s">
        <v>88</v>
      </c>
      <c r="E84" s="20"/>
      <c r="F84" s="20"/>
      <c r="G84" s="15" t="s">
        <v>58</v>
      </c>
      <c r="H84" s="35"/>
      <c r="J84" s="21">
        <v>2</v>
      </c>
      <c r="K84" s="21">
        <v>4</v>
      </c>
      <c r="L84" s="50">
        <f t="shared" si="18"/>
        <v>6</v>
      </c>
      <c r="N84" s="21"/>
      <c r="R84" s="21"/>
      <c r="S84" s="21"/>
      <c r="T84" s="10"/>
      <c r="U84" s="10"/>
      <c r="V84" s="10"/>
      <c r="W84" s="10"/>
      <c r="X84" s="10"/>
      <c r="Y84" s="10"/>
      <c r="AJ84" s="10"/>
      <c r="AK84" s="20"/>
      <c r="AL84" s="20"/>
      <c r="AM84" s="10"/>
      <c r="AN84" s="10"/>
      <c r="AO84" s="21"/>
      <c r="AP84" s="21"/>
      <c r="AQ84" s="30"/>
      <c r="AR84" s="21"/>
    </row>
    <row r="85" spans="1:44" ht="15.75" customHeight="1" x14ac:dyDescent="0.25">
      <c r="A85" s="21"/>
      <c r="D85" s="20" t="s">
        <v>81</v>
      </c>
      <c r="E85" s="20"/>
      <c r="F85" s="20"/>
      <c r="G85" s="20" t="s">
        <v>61</v>
      </c>
      <c r="H85" s="21"/>
      <c r="J85" s="21">
        <v>2</v>
      </c>
      <c r="K85" s="21">
        <v>4</v>
      </c>
      <c r="L85" s="50">
        <f t="shared" si="18"/>
        <v>6</v>
      </c>
      <c r="N85" s="21"/>
      <c r="R85" s="21"/>
      <c r="S85" s="21"/>
      <c r="T85" s="10"/>
      <c r="U85" s="10"/>
      <c r="V85" s="10"/>
      <c r="W85" s="10"/>
      <c r="X85" s="10"/>
      <c r="Y85" s="10"/>
      <c r="AJ85" s="10"/>
      <c r="AK85" s="20"/>
      <c r="AL85" s="20"/>
      <c r="AM85" s="10"/>
      <c r="AN85" s="10"/>
      <c r="AO85" s="21"/>
      <c r="AP85" s="21"/>
      <c r="AQ85" s="30"/>
      <c r="AR85" s="21"/>
    </row>
    <row r="86" spans="1:44" ht="15.75" customHeight="1" x14ac:dyDescent="0.25">
      <c r="A86" s="21"/>
      <c r="D86" s="20" t="s">
        <v>142</v>
      </c>
      <c r="E86" s="20"/>
      <c r="F86" s="20"/>
      <c r="G86" s="20" t="s">
        <v>134</v>
      </c>
      <c r="H86" s="21"/>
      <c r="J86" s="21">
        <v>1</v>
      </c>
      <c r="K86" s="21">
        <v>5</v>
      </c>
      <c r="L86" s="50">
        <f t="shared" si="18"/>
        <v>6</v>
      </c>
      <c r="N86" s="21"/>
      <c r="R86" s="21"/>
      <c r="S86" s="21"/>
      <c r="T86" s="10"/>
      <c r="U86" s="10"/>
      <c r="V86" s="10"/>
      <c r="W86" s="10"/>
      <c r="X86" s="10"/>
      <c r="Y86" s="10"/>
      <c r="AJ86" s="10"/>
      <c r="AK86" s="20"/>
      <c r="AL86" s="20"/>
      <c r="AM86" s="10"/>
      <c r="AN86" s="10"/>
      <c r="AO86" s="21"/>
      <c r="AP86" s="21"/>
      <c r="AQ86" s="30"/>
      <c r="AR86" s="21"/>
    </row>
    <row r="87" spans="1:44" ht="15.75" customHeight="1" x14ac:dyDescent="0.25">
      <c r="A87" s="21"/>
      <c r="D87" s="20" t="s">
        <v>162</v>
      </c>
      <c r="E87" s="20"/>
      <c r="F87" s="20"/>
      <c r="G87" s="20" t="s">
        <v>59</v>
      </c>
      <c r="H87" s="21"/>
      <c r="J87" s="21">
        <v>1</v>
      </c>
      <c r="K87" s="21">
        <v>5</v>
      </c>
      <c r="L87" s="50">
        <f t="shared" si="18"/>
        <v>6</v>
      </c>
      <c r="N87" s="21"/>
      <c r="R87" s="21"/>
      <c r="S87" s="21"/>
      <c r="T87" s="10"/>
      <c r="U87" s="10"/>
      <c r="V87" s="10"/>
      <c r="W87" s="10"/>
      <c r="X87" s="10"/>
      <c r="Y87" s="10"/>
      <c r="AJ87" s="10"/>
      <c r="AK87" s="20"/>
      <c r="AL87" s="20"/>
      <c r="AM87" s="10"/>
      <c r="AN87" s="10"/>
      <c r="AO87" s="21"/>
      <c r="AP87" s="21"/>
      <c r="AQ87" s="30"/>
      <c r="AR87" s="21"/>
    </row>
    <row r="88" spans="1:44" ht="15.75" customHeight="1" x14ac:dyDescent="0.25">
      <c r="A88" s="21"/>
      <c r="D88" s="20" t="s">
        <v>131</v>
      </c>
      <c r="E88" s="20"/>
      <c r="F88" s="20"/>
      <c r="G88" s="20" t="s">
        <v>57</v>
      </c>
      <c r="H88" s="21"/>
      <c r="J88" s="21">
        <v>4</v>
      </c>
      <c r="K88" s="21">
        <v>1</v>
      </c>
      <c r="L88" s="50">
        <f t="shared" si="18"/>
        <v>5</v>
      </c>
      <c r="N88" s="21"/>
      <c r="R88" s="21"/>
      <c r="S88" s="21"/>
      <c r="T88" s="10"/>
      <c r="U88" s="10"/>
      <c r="V88" s="10"/>
      <c r="W88" s="10"/>
      <c r="X88" s="10"/>
      <c r="Y88" s="10"/>
      <c r="AJ88" s="10"/>
      <c r="AK88" s="20"/>
      <c r="AL88" s="20"/>
      <c r="AM88" s="10"/>
      <c r="AN88" s="10"/>
      <c r="AO88" s="21"/>
      <c r="AP88" s="21"/>
      <c r="AQ88" s="30"/>
      <c r="AR88" s="21"/>
    </row>
    <row r="89" spans="1:44" ht="15.75" customHeight="1" x14ac:dyDescent="0.25">
      <c r="A89" s="21"/>
      <c r="D89" s="20" t="s">
        <v>168</v>
      </c>
      <c r="E89" s="20"/>
      <c r="F89" s="20"/>
      <c r="G89" s="15" t="s">
        <v>15</v>
      </c>
      <c r="H89" s="21"/>
      <c r="J89" s="21">
        <v>2</v>
      </c>
      <c r="K89" s="21">
        <v>3</v>
      </c>
      <c r="L89" s="50">
        <f t="shared" si="18"/>
        <v>5</v>
      </c>
      <c r="N89" s="21"/>
      <c r="R89" s="21"/>
      <c r="S89" s="21"/>
      <c r="T89" s="10"/>
      <c r="U89" s="10"/>
      <c r="V89" s="10"/>
      <c r="W89" s="10"/>
      <c r="X89" s="10"/>
      <c r="Y89" s="10"/>
      <c r="AJ89" s="10"/>
      <c r="AK89" s="20"/>
      <c r="AL89" s="20"/>
      <c r="AM89" s="10"/>
      <c r="AN89" s="10"/>
      <c r="AO89" s="21"/>
      <c r="AP89" s="21"/>
      <c r="AQ89" s="30"/>
      <c r="AR89" s="21"/>
    </row>
    <row r="90" spans="1:44" ht="15.75" customHeight="1" x14ac:dyDescent="0.25">
      <c r="A90" s="21"/>
      <c r="D90" s="20" t="s">
        <v>86</v>
      </c>
      <c r="E90" s="20"/>
      <c r="F90" s="20"/>
      <c r="G90" s="20" t="s">
        <v>57</v>
      </c>
      <c r="H90" s="21"/>
      <c r="J90" s="21">
        <v>2</v>
      </c>
      <c r="K90" s="21">
        <v>3</v>
      </c>
      <c r="L90" s="50">
        <f t="shared" si="18"/>
        <v>5</v>
      </c>
      <c r="N90" s="21"/>
      <c r="R90" s="21"/>
      <c r="S90" s="21"/>
      <c r="T90" s="10"/>
      <c r="U90" s="10"/>
      <c r="V90" s="10"/>
      <c r="W90" s="10"/>
      <c r="X90" s="10"/>
      <c r="Y90" s="10"/>
      <c r="AJ90" s="10"/>
      <c r="AK90" s="20"/>
      <c r="AL90" s="20"/>
      <c r="AM90" s="10"/>
      <c r="AN90" s="10"/>
      <c r="AO90" s="21"/>
      <c r="AP90" s="21"/>
      <c r="AQ90" s="30"/>
      <c r="AR90" s="21"/>
    </row>
    <row r="91" spans="1:44" ht="15.75" customHeight="1" x14ac:dyDescent="0.25">
      <c r="A91" s="21"/>
      <c r="D91" s="20" t="s">
        <v>47</v>
      </c>
      <c r="E91" s="20"/>
      <c r="F91" s="20"/>
      <c r="G91" s="20" t="s">
        <v>60</v>
      </c>
      <c r="H91" s="21"/>
      <c r="J91" s="21">
        <v>1</v>
      </c>
      <c r="K91" s="21">
        <v>4</v>
      </c>
      <c r="L91" s="50">
        <f t="shared" si="18"/>
        <v>5</v>
      </c>
      <c r="N91" s="21"/>
      <c r="R91" s="21"/>
      <c r="S91" s="21"/>
      <c r="T91" s="10"/>
      <c r="U91" s="10"/>
      <c r="V91" s="10"/>
      <c r="W91" s="10"/>
      <c r="X91" s="10"/>
      <c r="Y91" s="10"/>
      <c r="AJ91" s="10"/>
      <c r="AK91" s="20"/>
      <c r="AL91" s="20"/>
      <c r="AM91" s="10"/>
      <c r="AN91" s="10"/>
      <c r="AO91" s="21"/>
      <c r="AP91" s="21"/>
      <c r="AQ91" s="30"/>
      <c r="AR91" s="21"/>
    </row>
    <row r="92" spans="1:44" ht="15.75" customHeight="1" x14ac:dyDescent="0.25">
      <c r="A92" s="21"/>
      <c r="D92" s="20" t="s">
        <v>104</v>
      </c>
      <c r="E92" s="20"/>
      <c r="F92" s="20"/>
      <c r="G92" s="20" t="s">
        <v>60</v>
      </c>
      <c r="H92" s="21"/>
      <c r="J92" s="21">
        <v>3</v>
      </c>
      <c r="K92" s="21">
        <v>1</v>
      </c>
      <c r="L92" s="50">
        <f t="shared" si="18"/>
        <v>4</v>
      </c>
      <c r="N92" s="21"/>
      <c r="R92" s="21"/>
      <c r="S92" s="21"/>
      <c r="T92" s="10"/>
      <c r="U92" s="10"/>
      <c r="V92" s="10"/>
      <c r="W92" s="10"/>
      <c r="X92" s="10"/>
      <c r="Y92" s="10"/>
      <c r="AJ92" s="10"/>
      <c r="AK92" s="20"/>
      <c r="AL92" s="20"/>
      <c r="AM92" s="10"/>
      <c r="AN92" s="10"/>
      <c r="AO92" s="21"/>
      <c r="AP92" s="21"/>
      <c r="AQ92" s="30"/>
      <c r="AR92" s="21"/>
    </row>
    <row r="93" spans="1:44" ht="15.75" customHeight="1" x14ac:dyDescent="0.25">
      <c r="A93" s="21"/>
      <c r="D93" s="20" t="s">
        <v>102</v>
      </c>
      <c r="E93" s="20"/>
      <c r="F93" s="20"/>
      <c r="G93" s="20" t="s">
        <v>60</v>
      </c>
      <c r="H93" s="21"/>
      <c r="J93" s="21">
        <v>3</v>
      </c>
      <c r="K93" s="21">
        <v>1</v>
      </c>
      <c r="L93" s="50">
        <f t="shared" si="18"/>
        <v>4</v>
      </c>
      <c r="N93" s="21"/>
      <c r="R93" s="21"/>
      <c r="S93" s="21"/>
      <c r="T93" s="10"/>
      <c r="U93" s="10"/>
      <c r="V93" s="10"/>
      <c r="W93" s="10"/>
      <c r="X93" s="10"/>
      <c r="Y93" s="10"/>
      <c r="AJ93" s="10"/>
      <c r="AK93" s="20"/>
      <c r="AL93" s="20"/>
      <c r="AM93" s="10"/>
      <c r="AN93" s="10"/>
      <c r="AO93" s="21"/>
      <c r="AP93" s="21"/>
      <c r="AQ93" s="30"/>
      <c r="AR93" s="21"/>
    </row>
    <row r="94" spans="1:44" ht="15.75" x14ac:dyDescent="0.25">
      <c r="D94" s="20" t="s">
        <v>93</v>
      </c>
      <c r="E94" s="20"/>
      <c r="F94" s="20"/>
      <c r="G94" s="15" t="s">
        <v>15</v>
      </c>
      <c r="H94" s="21"/>
      <c r="J94" s="21">
        <v>2</v>
      </c>
      <c r="K94" s="21">
        <v>2</v>
      </c>
      <c r="L94" s="50">
        <f t="shared" si="18"/>
        <v>4</v>
      </c>
      <c r="N94" s="21"/>
      <c r="R94" s="21"/>
      <c r="S94" s="21"/>
      <c r="T94" s="10"/>
      <c r="U94" s="10"/>
      <c r="V94" s="10"/>
      <c r="W94" s="10"/>
      <c r="X94" s="10"/>
      <c r="Y94" s="10"/>
      <c r="AJ94" s="10"/>
      <c r="AK94" s="20"/>
      <c r="AL94" s="20"/>
      <c r="AM94" s="10"/>
      <c r="AN94" s="10"/>
      <c r="AO94" s="21"/>
      <c r="AP94" s="21"/>
      <c r="AQ94" s="30"/>
      <c r="AR94" s="21"/>
    </row>
    <row r="95" spans="1:44" ht="15.75" x14ac:dyDescent="0.25">
      <c r="D95" s="20" t="s">
        <v>14</v>
      </c>
      <c r="E95" s="20"/>
      <c r="F95" s="20"/>
      <c r="G95" s="20" t="s">
        <v>59</v>
      </c>
      <c r="H95" s="35"/>
      <c r="J95" s="21">
        <v>2</v>
      </c>
      <c r="K95" s="21">
        <v>2</v>
      </c>
      <c r="L95" s="50">
        <f t="shared" si="18"/>
        <v>4</v>
      </c>
      <c r="N95" s="21"/>
      <c r="R95" s="21"/>
      <c r="S95" s="21"/>
      <c r="T95" s="10"/>
      <c r="U95" s="10"/>
      <c r="V95" s="10"/>
      <c r="W95" s="10"/>
      <c r="X95" s="10"/>
      <c r="Y95" s="10"/>
      <c r="AJ95" s="10"/>
      <c r="AK95" s="20"/>
      <c r="AL95" s="20"/>
      <c r="AM95" s="10"/>
      <c r="AN95" s="10"/>
      <c r="AO95" s="21"/>
      <c r="AP95" s="21"/>
      <c r="AQ95" s="30"/>
      <c r="AR95" s="21"/>
    </row>
    <row r="96" spans="1:44" ht="15.75" x14ac:dyDescent="0.25">
      <c r="D96" s="20" t="s">
        <v>125</v>
      </c>
      <c r="E96" s="20"/>
      <c r="F96" s="20"/>
      <c r="G96" s="20" t="s">
        <v>134</v>
      </c>
      <c r="H96" s="21"/>
      <c r="J96" s="21">
        <v>1</v>
      </c>
      <c r="K96" s="21">
        <v>3</v>
      </c>
      <c r="L96" s="50">
        <f t="shared" si="18"/>
        <v>4</v>
      </c>
      <c r="N96" s="21"/>
      <c r="R96" s="21"/>
      <c r="S96" s="21"/>
      <c r="T96" s="10"/>
      <c r="U96" s="10"/>
      <c r="V96" s="10"/>
      <c r="W96" s="10"/>
      <c r="X96" s="10"/>
      <c r="Y96" s="10"/>
      <c r="AJ96" s="10"/>
      <c r="AK96" s="20"/>
      <c r="AL96" s="20"/>
      <c r="AM96" s="10"/>
      <c r="AN96" s="10"/>
      <c r="AO96" s="21"/>
      <c r="AP96" s="21"/>
      <c r="AQ96" s="30"/>
      <c r="AR96" s="21"/>
    </row>
    <row r="97" spans="4:44" ht="15.75" x14ac:dyDescent="0.25">
      <c r="D97" s="20" t="s">
        <v>139</v>
      </c>
      <c r="E97" s="20"/>
      <c r="F97" s="20"/>
      <c r="G97" s="20" t="s">
        <v>56</v>
      </c>
      <c r="H97" s="21"/>
      <c r="J97" s="21">
        <v>1</v>
      </c>
      <c r="K97" s="21">
        <v>3</v>
      </c>
      <c r="L97" s="50">
        <f t="shared" si="18"/>
        <v>4</v>
      </c>
      <c r="N97" s="21"/>
      <c r="R97" s="21"/>
      <c r="S97" s="21"/>
      <c r="T97" s="10"/>
      <c r="U97" s="10"/>
      <c r="V97" s="10"/>
      <c r="W97" s="10"/>
      <c r="X97" s="10"/>
      <c r="Y97" s="10"/>
      <c r="AJ97" s="10"/>
      <c r="AK97" s="20"/>
      <c r="AL97" s="20"/>
      <c r="AM97" s="10"/>
      <c r="AN97" s="10"/>
      <c r="AO97" s="21"/>
      <c r="AP97" s="21"/>
      <c r="AQ97" s="30"/>
      <c r="AR97" s="21"/>
    </row>
    <row r="98" spans="4:44" ht="15.75" x14ac:dyDescent="0.25">
      <c r="D98" s="20" t="s">
        <v>113</v>
      </c>
      <c r="E98" s="20"/>
      <c r="F98" s="20"/>
      <c r="G98" s="20" t="s">
        <v>59</v>
      </c>
      <c r="H98" s="21"/>
      <c r="J98" s="21">
        <v>1</v>
      </c>
      <c r="K98" s="21">
        <v>3</v>
      </c>
      <c r="L98" s="50">
        <f t="shared" si="18"/>
        <v>4</v>
      </c>
      <c r="N98" s="21"/>
      <c r="R98" s="21"/>
      <c r="S98" s="21"/>
      <c r="T98" s="10"/>
      <c r="U98" s="10"/>
      <c r="V98" s="10"/>
      <c r="W98" s="10"/>
      <c r="X98" s="10"/>
      <c r="Y98" s="10"/>
      <c r="AJ98" s="10"/>
      <c r="AK98" s="20"/>
      <c r="AL98" s="20"/>
      <c r="AM98" s="10"/>
      <c r="AN98" s="10"/>
      <c r="AO98" s="21"/>
      <c r="AP98" s="21"/>
      <c r="AQ98" s="30"/>
      <c r="AR98" s="21"/>
    </row>
    <row r="99" spans="4:44" ht="15.75" x14ac:dyDescent="0.25">
      <c r="D99" s="20"/>
      <c r="E99" s="20"/>
      <c r="F99" s="20"/>
      <c r="G99" s="20"/>
      <c r="H99" s="21"/>
      <c r="J99" s="21"/>
      <c r="K99" s="21"/>
      <c r="L99" s="21"/>
      <c r="N99" s="21"/>
      <c r="R99" s="21"/>
      <c r="S99" s="21"/>
      <c r="T99" s="10"/>
      <c r="U99" s="10"/>
      <c r="V99" s="10"/>
      <c r="W99" s="10"/>
      <c r="X99" s="10"/>
      <c r="Y99" s="10"/>
      <c r="AJ99" s="10"/>
      <c r="AK99" s="20"/>
      <c r="AL99" s="20"/>
      <c r="AM99" s="10"/>
      <c r="AN99" s="10"/>
      <c r="AO99" s="21"/>
      <c r="AP99" s="21"/>
      <c r="AQ99" s="30"/>
      <c r="AR99" s="21"/>
    </row>
    <row r="100" spans="4:44" ht="15.75" x14ac:dyDescent="0.25">
      <c r="Z100" s="20"/>
      <c r="AA100" s="20"/>
      <c r="AB100" s="20"/>
      <c r="AC100" s="25"/>
      <c r="AD100" s="21"/>
      <c r="AE100" s="20"/>
      <c r="AF100" s="21"/>
      <c r="AG100" s="21"/>
      <c r="AH100" s="21"/>
      <c r="AI100" s="21"/>
    </row>
    <row r="101" spans="4:44" ht="18.75" thickBot="1" x14ac:dyDescent="0.3">
      <c r="E101" s="1" t="s">
        <v>133</v>
      </c>
      <c r="F101" s="1"/>
      <c r="G101" s="1"/>
      <c r="H101" s="3" t="s">
        <v>1</v>
      </c>
      <c r="I101" s="3"/>
      <c r="J101" s="3"/>
      <c r="K101" s="49" t="s">
        <v>2</v>
      </c>
      <c r="Z101" s="20"/>
      <c r="AA101" s="20"/>
      <c r="AB101" s="20"/>
      <c r="AC101" s="25"/>
      <c r="AD101" s="21"/>
      <c r="AE101" s="20"/>
      <c r="AF101" s="21"/>
      <c r="AG101" s="21"/>
      <c r="AH101" s="21"/>
      <c r="AI101" s="21"/>
    </row>
    <row r="102" spans="4:44" ht="15.75" x14ac:dyDescent="0.25">
      <c r="E102" s="20" t="s">
        <v>141</v>
      </c>
      <c r="F102" s="20"/>
      <c r="G102" s="20"/>
      <c r="H102" s="20" t="s">
        <v>56</v>
      </c>
      <c r="I102" s="21"/>
      <c r="K102" s="50">
        <v>6</v>
      </c>
      <c r="L102" s="21"/>
      <c r="M102" s="21"/>
      <c r="N102" s="21"/>
      <c r="AF102" s="10"/>
    </row>
    <row r="103" spans="4:44" ht="15.75" x14ac:dyDescent="0.25">
      <c r="E103" s="20" t="s">
        <v>88</v>
      </c>
      <c r="F103" s="20"/>
      <c r="G103" s="20"/>
      <c r="H103" s="15" t="s">
        <v>58</v>
      </c>
      <c r="I103" s="35"/>
      <c r="K103" s="50">
        <v>2</v>
      </c>
      <c r="L103" s="21"/>
      <c r="M103" s="21"/>
      <c r="N103" s="21"/>
      <c r="AF103" s="10"/>
    </row>
    <row r="104" spans="4:44" ht="15.75" x14ac:dyDescent="0.25">
      <c r="E104" s="20" t="s">
        <v>47</v>
      </c>
      <c r="F104" s="20"/>
      <c r="G104" s="20"/>
      <c r="H104" s="20" t="s">
        <v>60</v>
      </c>
      <c r="I104" s="21"/>
      <c r="K104" s="50">
        <v>2</v>
      </c>
      <c r="L104" s="21"/>
      <c r="M104" s="21"/>
      <c r="N104" s="21"/>
      <c r="AF104" s="10"/>
    </row>
    <row r="105" spans="4:44" ht="15.75" x14ac:dyDescent="0.25">
      <c r="E105" s="20" t="s">
        <v>102</v>
      </c>
      <c r="F105" s="20"/>
      <c r="G105" s="20"/>
      <c r="H105" s="20" t="s">
        <v>60</v>
      </c>
      <c r="I105" s="21"/>
      <c r="K105" s="50">
        <v>2</v>
      </c>
      <c r="L105" s="21"/>
      <c r="M105" s="21"/>
      <c r="N105" s="21"/>
      <c r="AF105" s="10"/>
    </row>
    <row r="106" spans="4:44" ht="15.75" x14ac:dyDescent="0.25">
      <c r="E106" s="20" t="s">
        <v>113</v>
      </c>
      <c r="F106" s="20"/>
      <c r="G106" s="20"/>
      <c r="H106" s="20" t="s">
        <v>59</v>
      </c>
      <c r="I106" s="21"/>
      <c r="K106" s="50">
        <v>2</v>
      </c>
      <c r="L106" s="21"/>
      <c r="M106" s="21"/>
      <c r="N106" s="21"/>
    </row>
    <row r="107" spans="4:44" ht="15.75" x14ac:dyDescent="0.25">
      <c r="E107" s="20" t="s">
        <v>79</v>
      </c>
      <c r="F107" s="20"/>
      <c r="G107" s="20"/>
      <c r="H107" s="20" t="s">
        <v>134</v>
      </c>
      <c r="I107" s="21"/>
      <c r="K107" s="50">
        <v>2</v>
      </c>
      <c r="L107" s="21"/>
      <c r="M107" s="21"/>
      <c r="N107" s="21"/>
    </row>
    <row r="108" spans="4:44" ht="15.75" x14ac:dyDescent="0.25">
      <c r="E108" s="20" t="s">
        <v>147</v>
      </c>
      <c r="F108" s="20"/>
      <c r="G108" s="20"/>
      <c r="H108" s="15" t="s">
        <v>58</v>
      </c>
      <c r="I108" s="21"/>
      <c r="K108" s="50">
        <v>2</v>
      </c>
      <c r="L108" s="21"/>
      <c r="M108" s="21"/>
      <c r="N108" s="21"/>
    </row>
    <row r="109" spans="4:44" ht="15.75" x14ac:dyDescent="0.25">
      <c r="E109" s="20" t="s">
        <v>97</v>
      </c>
      <c r="F109" s="20"/>
      <c r="G109" s="20"/>
      <c r="H109" s="20" t="s">
        <v>61</v>
      </c>
      <c r="I109" s="21"/>
      <c r="K109" s="50">
        <v>2</v>
      </c>
      <c r="L109" s="21"/>
      <c r="M109" s="21"/>
      <c r="N109" s="21"/>
    </row>
    <row r="110" spans="4:44" ht="15.75" x14ac:dyDescent="0.25">
      <c r="E110" s="20" t="s">
        <v>165</v>
      </c>
      <c r="F110" s="20"/>
      <c r="G110" s="20"/>
      <c r="H110" s="20" t="s">
        <v>60</v>
      </c>
      <c r="I110" s="21"/>
      <c r="K110" s="50">
        <v>2</v>
      </c>
      <c r="L110" s="21"/>
      <c r="M110" s="21"/>
      <c r="N110" s="21"/>
    </row>
    <row r="111" spans="4:44" ht="15.75" x14ac:dyDescent="0.25">
      <c r="E111" s="20" t="s">
        <v>114</v>
      </c>
      <c r="F111" s="20"/>
      <c r="G111" s="20"/>
      <c r="H111" s="15" t="s">
        <v>15</v>
      </c>
      <c r="I111" s="21"/>
      <c r="K111" s="50">
        <v>2</v>
      </c>
      <c r="L111" s="21"/>
      <c r="M111" s="21"/>
      <c r="N111" s="21"/>
    </row>
    <row r="112" spans="4:44" ht="15.75" x14ac:dyDescent="0.25">
      <c r="E112" s="20" t="s">
        <v>150</v>
      </c>
      <c r="F112" s="20"/>
      <c r="G112" s="20"/>
      <c r="H112" s="20" t="s">
        <v>57</v>
      </c>
      <c r="I112" s="21"/>
      <c r="K112" s="50">
        <v>2</v>
      </c>
      <c r="L112" s="21"/>
      <c r="M112" s="21"/>
      <c r="N112" s="21"/>
    </row>
    <row r="113" spans="5:14" ht="15.75" x14ac:dyDescent="0.25">
      <c r="E113" s="20" t="s">
        <v>52</v>
      </c>
      <c r="F113" s="20"/>
      <c r="G113" s="20"/>
      <c r="H113" s="20" t="s">
        <v>57</v>
      </c>
      <c r="I113" s="21"/>
      <c r="K113" s="50">
        <v>2</v>
      </c>
      <c r="L113" s="21"/>
      <c r="M113" s="21"/>
      <c r="N113" s="21"/>
    </row>
  </sheetData>
  <mergeCells count="17">
    <mergeCell ref="AH11:AI11"/>
    <mergeCell ref="E14:F14"/>
    <mergeCell ref="B72:Q72"/>
    <mergeCell ref="G73:M73"/>
    <mergeCell ref="G74:M74"/>
    <mergeCell ref="AH10:AI10"/>
    <mergeCell ref="B1:Q1"/>
    <mergeCell ref="T1:AR1"/>
    <mergeCell ref="G2:M2"/>
    <mergeCell ref="AH2:AI2"/>
    <mergeCell ref="AH3:AI3"/>
    <mergeCell ref="AH4:AI4"/>
    <mergeCell ref="AH5:AI5"/>
    <mergeCell ref="AH6:AI6"/>
    <mergeCell ref="AH7:AI7"/>
    <mergeCell ref="AH8:AI8"/>
    <mergeCell ref="AH9:AI9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56305-9206-4A64-93EA-EC98DC6FD866}">
  <dimension ref="A1:AR115"/>
  <sheetViews>
    <sheetView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6" width="10.7109375" customWidth="1"/>
    <col min="17" max="17" width="8.7109375" customWidth="1"/>
    <col min="18" max="19" width="2.7109375" customWidth="1"/>
    <col min="20" max="20" width="5.85546875" customWidth="1"/>
    <col min="21" max="24" width="6" customWidth="1"/>
    <col min="25" max="25" width="4.7109375" customWidth="1"/>
    <col min="26" max="26" width="10.7109375" customWidth="1"/>
    <col min="27" max="31" width="5.85546875" customWidth="1"/>
    <col min="32" max="32" width="5.28515625" customWidth="1"/>
    <col min="33" max="33" width="5.85546875" customWidth="1"/>
    <col min="34" max="37" width="6" customWidth="1"/>
    <col min="38" max="38" width="4.7109375" customWidth="1"/>
    <col min="39" max="39" width="10.7109375" customWidth="1"/>
    <col min="40" max="44" width="5.85546875" customWidth="1"/>
  </cols>
  <sheetData>
    <row r="1" spans="1:44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T1" s="65" t="s">
        <v>55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44" ht="18.600000000000001" customHeight="1" thickBot="1" x14ac:dyDescent="0.35">
      <c r="A2" s="21"/>
      <c r="B2" s="24" t="s">
        <v>42</v>
      </c>
      <c r="C2" s="24">
        <v>23</v>
      </c>
      <c r="D2" s="23"/>
      <c r="E2" s="23"/>
      <c r="F2" s="23"/>
      <c r="G2" s="65" t="s">
        <v>643</v>
      </c>
      <c r="H2" s="65"/>
      <c r="I2" s="65"/>
      <c r="J2" s="65"/>
      <c r="K2" s="65"/>
      <c r="L2" s="65"/>
      <c r="M2" s="65"/>
      <c r="N2" s="23"/>
      <c r="O2" s="23"/>
      <c r="P2" s="23"/>
      <c r="Q2" s="23"/>
      <c r="R2" s="21"/>
      <c r="S2" s="21"/>
      <c r="V2" s="33" t="s">
        <v>53</v>
      </c>
      <c r="W2" s="9" t="s">
        <v>0</v>
      </c>
      <c r="X2" s="9"/>
      <c r="Y2" s="9"/>
      <c r="Z2" s="9"/>
      <c r="AA2" s="9" t="s">
        <v>1</v>
      </c>
      <c r="AB2" s="9"/>
      <c r="AC2" s="9"/>
      <c r="AD2" s="33" t="s">
        <v>3</v>
      </c>
      <c r="AE2" s="33" t="s">
        <v>7</v>
      </c>
      <c r="AF2" s="33" t="s">
        <v>8</v>
      </c>
      <c r="AG2" s="33" t="s">
        <v>9</v>
      </c>
      <c r="AH2" s="66" t="s">
        <v>39</v>
      </c>
      <c r="AI2" s="66"/>
      <c r="AJ2" s="33" t="s">
        <v>4</v>
      </c>
      <c r="AK2" s="33" t="s">
        <v>6</v>
      </c>
      <c r="AL2" s="33" t="s">
        <v>5</v>
      </c>
      <c r="AM2" s="33" t="s">
        <v>40</v>
      </c>
      <c r="AN2" s="20"/>
      <c r="AO2" s="10"/>
      <c r="AP2" s="10"/>
      <c r="AQ2" s="21"/>
      <c r="AR2" s="21"/>
    </row>
    <row r="3" spans="1:44" ht="18.75" thickBot="1" x14ac:dyDescent="0.3">
      <c r="A3" s="21"/>
      <c r="B3" s="3" t="s">
        <v>644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57" t="s">
        <v>579</v>
      </c>
      <c r="O3" s="3" t="s">
        <v>13</v>
      </c>
      <c r="P3" s="3" t="s">
        <v>2</v>
      </c>
      <c r="Q3" s="4"/>
      <c r="R3" s="21"/>
      <c r="S3" s="21"/>
      <c r="V3" s="25">
        <v>8</v>
      </c>
      <c r="W3" s="20" t="s">
        <v>76</v>
      </c>
      <c r="Y3" s="20"/>
      <c r="Z3" s="20"/>
      <c r="AA3" s="20" t="s">
        <v>56</v>
      </c>
      <c r="AC3" s="21"/>
      <c r="AD3" s="21">
        <f t="shared" ref="AD3:AD10" si="0">+AE3+AF3+AG3</f>
        <v>2</v>
      </c>
      <c r="AE3" s="21">
        <v>1</v>
      </c>
      <c r="AF3" s="21">
        <v>0</v>
      </c>
      <c r="AG3" s="21">
        <v>1</v>
      </c>
      <c r="AH3" s="67">
        <f t="shared" ref="AH3:AH10" si="1">+(AE3*2+AG3)/(2*AD3)</f>
        <v>0.75</v>
      </c>
      <c r="AI3" s="67"/>
      <c r="AJ3" s="14">
        <v>4</v>
      </c>
      <c r="AK3" s="14">
        <v>0</v>
      </c>
      <c r="AL3" s="14">
        <v>0</v>
      </c>
      <c r="AM3" s="51">
        <f t="shared" ref="AM3:AM10" si="2">+AJ3/AD3</f>
        <v>2</v>
      </c>
      <c r="AR3" s="21"/>
    </row>
    <row r="4" spans="1:44" ht="18" x14ac:dyDescent="0.25">
      <c r="A4" s="34"/>
      <c r="B4" s="4" t="s">
        <v>647</v>
      </c>
      <c r="C4" s="5" t="s">
        <v>134</v>
      </c>
      <c r="D4" s="10"/>
      <c r="E4" s="5"/>
      <c r="F4" s="10"/>
      <c r="G4" s="4">
        <v>2</v>
      </c>
      <c r="H4" s="4">
        <v>0</v>
      </c>
      <c r="I4" s="4">
        <v>0</v>
      </c>
      <c r="J4" s="4">
        <f t="shared" ref="J4:J11" si="3">2*G4+I4</f>
        <v>4</v>
      </c>
      <c r="K4" s="31">
        <f t="shared" ref="K4:K11" si="4">+J4/((G4+H4+I4)*2)</f>
        <v>1</v>
      </c>
      <c r="L4" s="4">
        <f>+$AO$40</f>
        <v>11</v>
      </c>
      <c r="M4" s="4">
        <v>5</v>
      </c>
      <c r="N4" s="4">
        <f t="shared" ref="N4:N11" si="5">+L4-M4</f>
        <v>6</v>
      </c>
      <c r="O4" s="4">
        <f>+$AP$40</f>
        <v>19</v>
      </c>
      <c r="P4" s="4">
        <f>+$AR$40</f>
        <v>2</v>
      </c>
      <c r="Q4" s="4"/>
      <c r="R4" s="34"/>
      <c r="S4" s="21"/>
      <c r="V4" s="25">
        <v>8</v>
      </c>
      <c r="W4" s="20" t="s">
        <v>75</v>
      </c>
      <c r="Y4" s="20"/>
      <c r="Z4" s="20"/>
      <c r="AA4" s="20" t="s">
        <v>134</v>
      </c>
      <c r="AC4" s="21"/>
      <c r="AD4" s="21">
        <f t="shared" si="0"/>
        <v>2</v>
      </c>
      <c r="AE4" s="21">
        <v>2</v>
      </c>
      <c r="AF4" s="21">
        <v>0</v>
      </c>
      <c r="AG4" s="21">
        <v>0</v>
      </c>
      <c r="AH4" s="64">
        <f t="shared" si="1"/>
        <v>1</v>
      </c>
      <c r="AI4" s="64"/>
      <c r="AJ4" s="21">
        <v>5</v>
      </c>
      <c r="AK4" s="21">
        <v>0</v>
      </c>
      <c r="AL4" s="21">
        <v>0</v>
      </c>
      <c r="AM4" s="26">
        <f t="shared" si="2"/>
        <v>2.5</v>
      </c>
      <c r="AR4" s="21"/>
    </row>
    <row r="5" spans="1:44" ht="18" x14ac:dyDescent="0.25">
      <c r="A5" s="34"/>
      <c r="B5" s="4" t="s">
        <v>646</v>
      </c>
      <c r="C5" s="5" t="s">
        <v>60</v>
      </c>
      <c r="D5" s="10"/>
      <c r="E5" s="5"/>
      <c r="F5" s="10"/>
      <c r="G5" s="4">
        <v>1</v>
      </c>
      <c r="H5" s="4">
        <v>1</v>
      </c>
      <c r="I5" s="4">
        <v>0</v>
      </c>
      <c r="J5" s="4">
        <f t="shared" si="3"/>
        <v>2</v>
      </c>
      <c r="K5" s="31">
        <f t="shared" si="4"/>
        <v>0.5</v>
      </c>
      <c r="L5" s="4">
        <f>+$AO$27</f>
        <v>9</v>
      </c>
      <c r="M5" s="4">
        <v>7</v>
      </c>
      <c r="N5" s="4">
        <f t="shared" si="5"/>
        <v>2</v>
      </c>
      <c r="O5" s="4">
        <f>+$AP$27</f>
        <v>16</v>
      </c>
      <c r="P5" s="4">
        <f>+$AR$27</f>
        <v>6</v>
      </c>
      <c r="Q5" s="4"/>
      <c r="R5" s="34"/>
      <c r="S5" s="21"/>
      <c r="V5" s="25">
        <v>7.5</v>
      </c>
      <c r="W5" s="20" t="s">
        <v>127</v>
      </c>
      <c r="Y5" s="20"/>
      <c r="Z5" s="20"/>
      <c r="AA5" s="20" t="s">
        <v>15</v>
      </c>
      <c r="AC5" s="21"/>
      <c r="AD5" s="21">
        <f t="shared" si="0"/>
        <v>2</v>
      </c>
      <c r="AE5" s="21">
        <v>0</v>
      </c>
      <c r="AF5" s="21">
        <v>0</v>
      </c>
      <c r="AG5" s="21">
        <v>2</v>
      </c>
      <c r="AH5" s="64">
        <f t="shared" si="1"/>
        <v>0.5</v>
      </c>
      <c r="AI5" s="64"/>
      <c r="AJ5" s="21">
        <v>5</v>
      </c>
      <c r="AK5" s="21">
        <v>0</v>
      </c>
      <c r="AL5" s="21">
        <v>0</v>
      </c>
      <c r="AM5" s="26">
        <f t="shared" si="2"/>
        <v>2.5</v>
      </c>
      <c r="AR5" s="21"/>
    </row>
    <row r="6" spans="1:44" ht="18" x14ac:dyDescent="0.25">
      <c r="A6" s="34"/>
      <c r="B6" s="4" t="s">
        <v>648</v>
      </c>
      <c r="C6" s="5" t="s">
        <v>61</v>
      </c>
      <c r="D6" s="10"/>
      <c r="E6" s="5"/>
      <c r="F6" s="10"/>
      <c r="G6" s="4">
        <v>1</v>
      </c>
      <c r="H6" s="4">
        <v>1</v>
      </c>
      <c r="I6" s="4">
        <v>0</v>
      </c>
      <c r="J6" s="4">
        <f t="shared" si="3"/>
        <v>2</v>
      </c>
      <c r="K6" s="31">
        <f t="shared" si="4"/>
        <v>0.5</v>
      </c>
      <c r="L6" s="4">
        <f>+$AB$66</f>
        <v>6</v>
      </c>
      <c r="M6" s="4">
        <v>9</v>
      </c>
      <c r="N6" s="4">
        <f t="shared" si="5"/>
        <v>-3</v>
      </c>
      <c r="O6" s="4">
        <f>+$AC$66</f>
        <v>12</v>
      </c>
      <c r="P6" s="4">
        <f>+$AE$66</f>
        <v>4</v>
      </c>
      <c r="Q6" s="4"/>
      <c r="R6" s="34"/>
      <c r="S6" s="21"/>
      <c r="V6" s="25">
        <v>8</v>
      </c>
      <c r="W6" s="20" t="s">
        <v>138</v>
      </c>
      <c r="Y6" s="20"/>
      <c r="Z6" s="20"/>
      <c r="AA6" s="20" t="s">
        <v>60</v>
      </c>
      <c r="AC6" s="21"/>
      <c r="AD6" s="21">
        <f t="shared" si="0"/>
        <v>2</v>
      </c>
      <c r="AE6" s="21">
        <v>1</v>
      </c>
      <c r="AF6" s="21">
        <v>1</v>
      </c>
      <c r="AG6" s="21">
        <v>0</v>
      </c>
      <c r="AH6" s="64">
        <f t="shared" si="1"/>
        <v>0.5</v>
      </c>
      <c r="AI6" s="64"/>
      <c r="AJ6" s="21">
        <v>7</v>
      </c>
      <c r="AK6" s="21">
        <v>0</v>
      </c>
      <c r="AL6" s="21">
        <v>0</v>
      </c>
      <c r="AM6" s="26">
        <f t="shared" si="2"/>
        <v>3.5</v>
      </c>
      <c r="AR6" s="21"/>
    </row>
    <row r="7" spans="1:44" ht="18.75" thickBot="1" x14ac:dyDescent="0.3">
      <c r="A7" s="34"/>
      <c r="B7" s="3" t="s">
        <v>645</v>
      </c>
      <c r="C7" s="1" t="s">
        <v>58</v>
      </c>
      <c r="D7" s="58"/>
      <c r="E7" s="58"/>
      <c r="F7" s="58"/>
      <c r="G7" s="3">
        <v>0</v>
      </c>
      <c r="H7" s="3">
        <v>2</v>
      </c>
      <c r="I7" s="3">
        <v>0</v>
      </c>
      <c r="J7" s="3">
        <f t="shared" si="3"/>
        <v>0</v>
      </c>
      <c r="K7" s="59">
        <f t="shared" si="4"/>
        <v>0</v>
      </c>
      <c r="L7" s="3">
        <f>+$AB$27</f>
        <v>6</v>
      </c>
      <c r="M7" s="3">
        <v>11</v>
      </c>
      <c r="N7" s="3">
        <f t="shared" si="5"/>
        <v>-5</v>
      </c>
      <c r="O7" s="3">
        <f>+$AC$27</f>
        <v>9</v>
      </c>
      <c r="P7" s="3">
        <f>+$AE$27</f>
        <v>2</v>
      </c>
      <c r="Q7" s="4"/>
      <c r="R7" s="34"/>
      <c r="S7" s="21"/>
      <c r="V7" s="25">
        <v>8</v>
      </c>
      <c r="W7" s="20" t="s">
        <v>77</v>
      </c>
      <c r="Y7" s="20"/>
      <c r="Z7" s="20"/>
      <c r="AA7" s="20" t="s">
        <v>59</v>
      </c>
      <c r="AC7" s="21"/>
      <c r="AD7" s="21">
        <f t="shared" si="0"/>
        <v>2</v>
      </c>
      <c r="AE7" s="21">
        <v>0</v>
      </c>
      <c r="AF7" s="21">
        <v>1</v>
      </c>
      <c r="AG7" s="21">
        <v>1</v>
      </c>
      <c r="AH7" s="64">
        <f t="shared" si="1"/>
        <v>0.25</v>
      </c>
      <c r="AI7" s="64"/>
      <c r="AJ7" s="21">
        <v>8</v>
      </c>
      <c r="AK7" s="21">
        <v>1</v>
      </c>
      <c r="AL7" s="21">
        <v>0</v>
      </c>
      <c r="AM7" s="26">
        <f t="shared" si="2"/>
        <v>4</v>
      </c>
      <c r="AR7" s="21"/>
    </row>
    <row r="8" spans="1:44" ht="18" x14ac:dyDescent="0.25">
      <c r="A8" s="34"/>
      <c r="B8" s="8" t="s">
        <v>649</v>
      </c>
      <c r="C8" s="60" t="s">
        <v>56</v>
      </c>
      <c r="D8" s="28"/>
      <c r="E8" s="28"/>
      <c r="F8" s="28"/>
      <c r="G8" s="8">
        <v>1</v>
      </c>
      <c r="H8" s="8">
        <v>0</v>
      </c>
      <c r="I8" s="8">
        <v>1</v>
      </c>
      <c r="J8" s="4">
        <f t="shared" si="3"/>
        <v>3</v>
      </c>
      <c r="K8" s="61">
        <f t="shared" si="4"/>
        <v>0.75</v>
      </c>
      <c r="L8" s="8">
        <f>+$AO$53</f>
        <v>8</v>
      </c>
      <c r="M8" s="8">
        <v>4</v>
      </c>
      <c r="N8" s="8">
        <f t="shared" si="5"/>
        <v>4</v>
      </c>
      <c r="O8" s="8">
        <f>+$AP$53</f>
        <v>12</v>
      </c>
      <c r="P8" s="8">
        <f>+$AR$53</f>
        <v>6</v>
      </c>
      <c r="Q8" s="4"/>
      <c r="R8" s="34"/>
      <c r="S8" s="21"/>
      <c r="V8" s="25">
        <v>7.5</v>
      </c>
      <c r="W8" s="20" t="s">
        <v>43</v>
      </c>
      <c r="Y8" s="20"/>
      <c r="Z8" s="20"/>
      <c r="AA8" s="20" t="s">
        <v>57</v>
      </c>
      <c r="AC8" s="21"/>
      <c r="AD8" s="21">
        <f t="shared" si="0"/>
        <v>2</v>
      </c>
      <c r="AE8" s="21">
        <v>1</v>
      </c>
      <c r="AF8" s="21">
        <v>1</v>
      </c>
      <c r="AG8" s="21">
        <v>0</v>
      </c>
      <c r="AH8" s="64">
        <f t="shared" si="1"/>
        <v>0.5</v>
      </c>
      <c r="AI8" s="64"/>
      <c r="AJ8" s="21">
        <v>9</v>
      </c>
      <c r="AK8" s="21">
        <v>0</v>
      </c>
      <c r="AL8" s="21">
        <v>0</v>
      </c>
      <c r="AM8" s="26">
        <f t="shared" si="2"/>
        <v>4.5</v>
      </c>
      <c r="AR8" s="21"/>
    </row>
    <row r="9" spans="1:44" ht="18" x14ac:dyDescent="0.25">
      <c r="A9" s="34"/>
      <c r="B9" s="4" t="s">
        <v>651</v>
      </c>
      <c r="C9" s="5" t="s">
        <v>57</v>
      </c>
      <c r="D9" s="10"/>
      <c r="E9" s="5"/>
      <c r="F9" s="10"/>
      <c r="G9" s="4">
        <v>1</v>
      </c>
      <c r="H9" s="4">
        <v>1</v>
      </c>
      <c r="I9" s="4">
        <v>0</v>
      </c>
      <c r="J9" s="4">
        <f t="shared" si="3"/>
        <v>2</v>
      </c>
      <c r="K9" s="31">
        <f t="shared" si="4"/>
        <v>0.5</v>
      </c>
      <c r="L9" s="4">
        <f>+$AB$53</f>
        <v>8</v>
      </c>
      <c r="M9" s="4">
        <v>9</v>
      </c>
      <c r="N9" s="4">
        <f t="shared" si="5"/>
        <v>-1</v>
      </c>
      <c r="O9" s="4">
        <f>+$AC$53</f>
        <v>12</v>
      </c>
      <c r="P9" s="4">
        <f>+$AE$53</f>
        <v>4</v>
      </c>
      <c r="Q9" s="4"/>
      <c r="R9" s="34"/>
      <c r="S9" s="21"/>
      <c r="V9" s="25">
        <v>7.5</v>
      </c>
      <c r="W9" s="20" t="s">
        <v>74</v>
      </c>
      <c r="Y9" s="20"/>
      <c r="Z9" s="20"/>
      <c r="AA9" s="20" t="s">
        <v>61</v>
      </c>
      <c r="AC9" s="21"/>
      <c r="AD9" s="21">
        <f t="shared" si="0"/>
        <v>2</v>
      </c>
      <c r="AE9" s="21">
        <v>1</v>
      </c>
      <c r="AF9" s="21">
        <v>1</v>
      </c>
      <c r="AG9" s="21">
        <v>0</v>
      </c>
      <c r="AH9" s="64">
        <f t="shared" si="1"/>
        <v>0.5</v>
      </c>
      <c r="AI9" s="64"/>
      <c r="AJ9" s="21">
        <v>9</v>
      </c>
      <c r="AK9" s="21">
        <v>0</v>
      </c>
      <c r="AL9" s="21">
        <v>0</v>
      </c>
      <c r="AM9" s="26">
        <f t="shared" si="2"/>
        <v>4.5</v>
      </c>
      <c r="AR9" s="21"/>
    </row>
    <row r="10" spans="1:44" ht="18" x14ac:dyDescent="0.25">
      <c r="A10" s="34"/>
      <c r="B10" s="4" t="s">
        <v>652</v>
      </c>
      <c r="C10" s="5" t="s">
        <v>15</v>
      </c>
      <c r="D10" s="10"/>
      <c r="E10" s="10"/>
      <c r="F10" s="10"/>
      <c r="G10" s="4">
        <v>0</v>
      </c>
      <c r="H10" s="4">
        <v>0</v>
      </c>
      <c r="I10" s="4">
        <v>2</v>
      </c>
      <c r="J10" s="4">
        <f t="shared" si="3"/>
        <v>2</v>
      </c>
      <c r="K10" s="31">
        <f t="shared" si="4"/>
        <v>0.5</v>
      </c>
      <c r="L10" s="4">
        <f>+$AB$40</f>
        <v>5</v>
      </c>
      <c r="M10" s="4">
        <v>5</v>
      </c>
      <c r="N10" s="4">
        <f t="shared" si="5"/>
        <v>0</v>
      </c>
      <c r="O10" s="4">
        <f>+$AC$40</f>
        <v>7</v>
      </c>
      <c r="P10" s="4">
        <f>+$AE$40</f>
        <v>2</v>
      </c>
      <c r="Q10" s="4"/>
      <c r="R10" s="34"/>
      <c r="S10" s="34"/>
      <c r="V10" s="25">
        <v>7.5</v>
      </c>
      <c r="W10" s="20" t="s">
        <v>34</v>
      </c>
      <c r="Y10" s="20"/>
      <c r="Z10" s="20"/>
      <c r="AA10" s="20" t="s">
        <v>58</v>
      </c>
      <c r="AC10" s="21"/>
      <c r="AD10" s="21">
        <f t="shared" si="0"/>
        <v>2</v>
      </c>
      <c r="AE10" s="21">
        <v>0</v>
      </c>
      <c r="AF10" s="21">
        <v>2</v>
      </c>
      <c r="AG10" s="21">
        <v>0</v>
      </c>
      <c r="AH10" s="64">
        <f t="shared" si="1"/>
        <v>0</v>
      </c>
      <c r="AI10" s="64"/>
      <c r="AJ10" s="21">
        <v>11</v>
      </c>
      <c r="AK10" s="21">
        <v>0</v>
      </c>
      <c r="AL10" s="21">
        <v>0</v>
      </c>
      <c r="AM10" s="26">
        <f t="shared" si="2"/>
        <v>5.5</v>
      </c>
      <c r="AR10" s="21"/>
    </row>
    <row r="11" spans="1:44" ht="18.75" thickBot="1" x14ac:dyDescent="0.3">
      <c r="A11" s="34"/>
      <c r="B11" s="4" t="s">
        <v>650</v>
      </c>
      <c r="C11" s="5" t="s">
        <v>59</v>
      </c>
      <c r="D11" s="10"/>
      <c r="E11" s="5"/>
      <c r="F11" s="10"/>
      <c r="G11" s="4">
        <v>0</v>
      </c>
      <c r="H11" s="4">
        <v>1</v>
      </c>
      <c r="I11" s="3">
        <v>1</v>
      </c>
      <c r="J11" s="4">
        <f t="shared" si="3"/>
        <v>1</v>
      </c>
      <c r="K11" s="31">
        <f t="shared" si="4"/>
        <v>0.25</v>
      </c>
      <c r="L11" s="4">
        <f>+$AO$66</f>
        <v>6</v>
      </c>
      <c r="M11" s="4">
        <v>9</v>
      </c>
      <c r="N11" s="4">
        <f t="shared" si="5"/>
        <v>-3</v>
      </c>
      <c r="O11" s="4">
        <f>+$AP$66</f>
        <v>9</v>
      </c>
      <c r="P11" s="4">
        <f>+$AR$66</f>
        <v>4</v>
      </c>
      <c r="Q11" s="4"/>
      <c r="R11" s="34"/>
      <c r="S11" s="34"/>
      <c r="W11" s="20" t="s">
        <v>16</v>
      </c>
      <c r="Y11" s="20"/>
      <c r="Z11" s="20"/>
      <c r="AA11" s="10"/>
      <c r="AB11" s="20"/>
      <c r="AC11" s="21"/>
      <c r="AD11" s="21">
        <f t="shared" ref="AD11" si="6">+AE11+AF11+AG11</f>
        <v>0</v>
      </c>
      <c r="AE11" s="21">
        <v>0</v>
      </c>
      <c r="AF11" s="21">
        <v>0</v>
      </c>
      <c r="AG11" s="21">
        <v>0</v>
      </c>
      <c r="AH11" s="64"/>
      <c r="AI11" s="64"/>
      <c r="AJ11" s="62">
        <v>0</v>
      </c>
      <c r="AK11" s="62">
        <v>0</v>
      </c>
      <c r="AL11" s="62">
        <v>0</v>
      </c>
      <c r="AM11" s="63"/>
      <c r="AN11" s="20"/>
      <c r="AO11" s="10"/>
      <c r="AR11" s="10"/>
    </row>
    <row r="12" spans="1:44" ht="18" x14ac:dyDescent="0.25">
      <c r="A12" s="34"/>
      <c r="B12" s="6"/>
      <c r="C12" s="6"/>
      <c r="D12" s="6"/>
      <c r="E12" s="7"/>
      <c r="F12" s="6"/>
      <c r="G12" s="8">
        <f>SUM(G4:G11)</f>
        <v>6</v>
      </c>
      <c r="H12" s="8">
        <f>SUM(H4:H11)</f>
        <v>6</v>
      </c>
      <c r="I12" s="8">
        <f>SUM(I4:I11)</f>
        <v>4</v>
      </c>
      <c r="J12" s="8"/>
      <c r="K12" s="8"/>
      <c r="L12" s="8">
        <f>SUM(L4:L11)</f>
        <v>59</v>
      </c>
      <c r="M12" s="8">
        <f>SUM(M4:M11)</f>
        <v>59</v>
      </c>
      <c r="N12" s="8"/>
      <c r="O12" s="8">
        <f>SUM(O4:O11)</f>
        <v>96</v>
      </c>
      <c r="P12" s="8">
        <f>SUM(P4:P11)</f>
        <v>30</v>
      </c>
      <c r="Q12" s="4"/>
      <c r="R12" s="34"/>
      <c r="S12" s="34"/>
      <c r="T12" s="10"/>
      <c r="U12" s="10"/>
      <c r="V12" s="27" t="s">
        <v>17</v>
      </c>
      <c r="W12" s="28"/>
      <c r="X12" s="28"/>
      <c r="Y12" s="28"/>
      <c r="Z12" s="27"/>
      <c r="AA12" s="14"/>
      <c r="AB12" s="14"/>
      <c r="AC12" s="14"/>
      <c r="AD12" s="14">
        <f>SUM(AD3:AD11)</f>
        <v>16</v>
      </c>
      <c r="AE12" s="14">
        <f>SUM(AE3:AE11)</f>
        <v>6</v>
      </c>
      <c r="AF12" s="14">
        <f>SUM(AF3:AF11)</f>
        <v>6</v>
      </c>
      <c r="AG12" s="14">
        <f>SUM(AG3:AG11)</f>
        <v>4</v>
      </c>
      <c r="AH12" s="14"/>
      <c r="AI12" s="14"/>
      <c r="AJ12" s="14">
        <f>SUM(AJ3:AJ11)</f>
        <v>58</v>
      </c>
      <c r="AK12" s="14">
        <f>SUM(AK3:AK11)</f>
        <v>1</v>
      </c>
      <c r="AL12" s="14">
        <f>SUM(AL3:AL11)</f>
        <v>0</v>
      </c>
      <c r="AM12" s="29">
        <f t="shared" ref="AM12" si="7">+AJ12/AD12</f>
        <v>3.625</v>
      </c>
    </row>
    <row r="13" spans="1:44" ht="15.75" x14ac:dyDescent="0.25">
      <c r="A13" s="30"/>
      <c r="B13" s="32"/>
      <c r="C13" s="32"/>
      <c r="D13" s="32"/>
      <c r="Q13" s="32"/>
      <c r="R13" s="30"/>
      <c r="S13" s="30"/>
    </row>
    <row r="14" spans="1:44" ht="15.95" customHeight="1" thickBot="1" x14ac:dyDescent="0.3">
      <c r="A14" s="30"/>
      <c r="B14" s="36" t="str">
        <f>"Week "&amp;TEXT(C2,"##")&amp;" Summary:"</f>
        <v>Week 23 Summary:</v>
      </c>
      <c r="C14" s="37"/>
      <c r="D14" s="37"/>
      <c r="E14" s="68">
        <v>45718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9"/>
      <c r="R14" s="30"/>
      <c r="S14" s="30"/>
      <c r="T14" s="21" t="s">
        <v>53</v>
      </c>
      <c r="U14" s="20" t="s">
        <v>44</v>
      </c>
      <c r="V14" s="20"/>
      <c r="W14" s="20"/>
      <c r="X14" s="20"/>
      <c r="Y14" s="20" t="s">
        <v>54</v>
      </c>
      <c r="Z14" s="9" t="s">
        <v>18</v>
      </c>
      <c r="AA14" s="21"/>
      <c r="AB14" s="21" t="s">
        <v>19</v>
      </c>
      <c r="AC14" s="21" t="s">
        <v>20</v>
      </c>
      <c r="AD14" s="21" t="s">
        <v>21</v>
      </c>
      <c r="AE14" s="21" t="s">
        <v>2</v>
      </c>
      <c r="AF14" s="10"/>
      <c r="AG14" s="21" t="s">
        <v>53</v>
      </c>
      <c r="AH14" s="20" t="s">
        <v>44</v>
      </c>
      <c r="AI14" s="20"/>
      <c r="AJ14" s="20"/>
      <c r="AK14" s="20"/>
      <c r="AL14" s="20" t="s">
        <v>54</v>
      </c>
      <c r="AM14" s="9" t="s">
        <v>18</v>
      </c>
      <c r="AN14" s="21"/>
      <c r="AO14" s="21" t="s">
        <v>19</v>
      </c>
      <c r="AP14" s="21" t="s">
        <v>20</v>
      </c>
      <c r="AQ14" s="21" t="s">
        <v>21</v>
      </c>
      <c r="AR14" s="21" t="s">
        <v>2</v>
      </c>
    </row>
    <row r="15" spans="1:44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42"/>
      <c r="R15" s="30"/>
      <c r="S15" s="30"/>
      <c r="T15" s="11" t="s">
        <v>154</v>
      </c>
      <c r="U15" s="11" t="s">
        <v>58</v>
      </c>
      <c r="V15" s="11"/>
      <c r="W15" s="11"/>
      <c r="X15" s="12"/>
      <c r="Y15" s="13" t="s">
        <v>70</v>
      </c>
      <c r="AA15" s="14"/>
      <c r="AB15" s="14">
        <v>0</v>
      </c>
      <c r="AC15" s="14">
        <v>1</v>
      </c>
      <c r="AD15" s="14">
        <f>+AB15+AC15</f>
        <v>1</v>
      </c>
      <c r="AE15" s="14">
        <v>0</v>
      </c>
      <c r="AF15" s="10"/>
      <c r="AG15" s="11" t="s">
        <v>158</v>
      </c>
      <c r="AH15" s="11" t="s">
        <v>60</v>
      </c>
      <c r="AI15" s="11"/>
      <c r="AJ15" s="11"/>
      <c r="AK15" s="12"/>
      <c r="AL15" s="13" t="s">
        <v>72</v>
      </c>
      <c r="AN15" s="14"/>
      <c r="AO15" s="14">
        <v>0</v>
      </c>
      <c r="AP15" s="14">
        <v>0</v>
      </c>
      <c r="AQ15" s="14">
        <f>+AO15+AP15</f>
        <v>0</v>
      </c>
      <c r="AR15" s="14">
        <v>0</v>
      </c>
    </row>
    <row r="16" spans="1:44" ht="15.95" customHeight="1" x14ac:dyDescent="0.25">
      <c r="A16" s="30"/>
      <c r="C16" s="5" t="s">
        <v>639</v>
      </c>
      <c r="E16" s="20"/>
      <c r="F16" s="20"/>
      <c r="G16" s="4">
        <v>6</v>
      </c>
      <c r="H16" s="21">
        <v>1</v>
      </c>
      <c r="I16" s="20" t="s">
        <v>148</v>
      </c>
      <c r="J16" s="20"/>
      <c r="K16" s="20"/>
      <c r="L16" s="20" t="s">
        <v>332</v>
      </c>
      <c r="M16" s="20"/>
      <c r="N16" s="20"/>
      <c r="O16" s="20"/>
      <c r="P16" s="20"/>
      <c r="Q16" s="20"/>
      <c r="R16" s="30"/>
      <c r="S16" s="30"/>
      <c r="T16" s="25">
        <v>7.5</v>
      </c>
      <c r="U16" s="20" t="s">
        <v>34</v>
      </c>
      <c r="V16" s="20"/>
      <c r="W16" s="20"/>
      <c r="X16" s="20"/>
      <c r="Y16" s="21">
        <v>31</v>
      </c>
      <c r="Z16" s="15" t="s">
        <v>58</v>
      </c>
      <c r="AA16" s="21"/>
      <c r="AB16" s="21">
        <v>0</v>
      </c>
      <c r="AC16" s="21">
        <v>0</v>
      </c>
      <c r="AD16" s="21">
        <f t="shared" ref="AD16:AD26" si="8">+AB16+AC16</f>
        <v>0</v>
      </c>
      <c r="AE16" s="21">
        <v>0</v>
      </c>
      <c r="AF16" s="10"/>
      <c r="AG16" s="25">
        <v>8</v>
      </c>
      <c r="AH16" s="20" t="s">
        <v>138</v>
      </c>
      <c r="AI16" s="20"/>
      <c r="AJ16" s="20"/>
      <c r="AK16" s="20"/>
      <c r="AL16" s="21">
        <v>34</v>
      </c>
      <c r="AM16" s="20" t="s">
        <v>60</v>
      </c>
      <c r="AN16" s="21"/>
      <c r="AO16" s="21">
        <v>0</v>
      </c>
      <c r="AP16" s="21">
        <v>0</v>
      </c>
      <c r="AQ16" s="21">
        <f t="shared" ref="AQ16:AQ26" si="9">+AO16+AP16</f>
        <v>0</v>
      </c>
      <c r="AR16" s="21">
        <v>0</v>
      </c>
    </row>
    <row r="17" spans="1:44" ht="15.95" customHeight="1" x14ac:dyDescent="0.25">
      <c r="A17" s="30"/>
      <c r="B17" s="21" t="s">
        <v>23</v>
      </c>
      <c r="C17" s="15" t="s">
        <v>682</v>
      </c>
      <c r="D17" s="15"/>
      <c r="E17" s="20"/>
      <c r="F17" s="20"/>
      <c r="G17" s="4"/>
      <c r="H17" s="21">
        <v>2</v>
      </c>
      <c r="I17" s="20" t="s">
        <v>376</v>
      </c>
      <c r="J17" s="20"/>
      <c r="K17" s="20"/>
      <c r="L17" s="20" t="s">
        <v>140</v>
      </c>
      <c r="M17" s="20"/>
      <c r="N17" s="20"/>
      <c r="O17" s="20"/>
      <c r="P17" s="20"/>
      <c r="Q17" s="20"/>
      <c r="R17" s="30"/>
      <c r="S17" s="30"/>
      <c r="T17" s="25">
        <v>10</v>
      </c>
      <c r="U17" s="20" t="s">
        <v>124</v>
      </c>
      <c r="V17" s="20"/>
      <c r="W17" s="20"/>
      <c r="X17" s="20"/>
      <c r="Y17" s="21">
        <v>13</v>
      </c>
      <c r="Z17" s="15" t="s">
        <v>58</v>
      </c>
      <c r="AA17" s="21"/>
      <c r="AB17" s="21">
        <v>1</v>
      </c>
      <c r="AC17" s="21">
        <v>1</v>
      </c>
      <c r="AD17" s="21">
        <f t="shared" si="8"/>
        <v>2</v>
      </c>
      <c r="AE17" s="21">
        <v>0</v>
      </c>
      <c r="AF17" s="10"/>
      <c r="AG17" s="25">
        <v>10</v>
      </c>
      <c r="AH17" s="20" t="s">
        <v>84</v>
      </c>
      <c r="AI17" s="20"/>
      <c r="AJ17" s="20"/>
      <c r="AK17" s="20"/>
      <c r="AL17" s="21">
        <v>16</v>
      </c>
      <c r="AM17" s="20" t="s">
        <v>60</v>
      </c>
      <c r="AN17" s="21"/>
      <c r="AO17" s="21">
        <v>1</v>
      </c>
      <c r="AP17" s="21">
        <v>5</v>
      </c>
      <c r="AQ17" s="21">
        <f t="shared" si="9"/>
        <v>6</v>
      </c>
      <c r="AR17" s="21">
        <v>0</v>
      </c>
    </row>
    <row r="18" spans="1:44" ht="15.95" customHeight="1" x14ac:dyDescent="0.25">
      <c r="A18" s="30"/>
      <c r="D18" s="15"/>
      <c r="E18" s="15"/>
      <c r="G18" s="4"/>
      <c r="H18" s="21">
        <v>2</v>
      </c>
      <c r="I18" s="20" t="s">
        <v>376</v>
      </c>
      <c r="J18" s="20"/>
      <c r="K18" s="20"/>
      <c r="L18" s="20" t="s">
        <v>140</v>
      </c>
      <c r="M18" s="20"/>
      <c r="N18" s="20"/>
      <c r="O18" s="20"/>
      <c r="P18" s="20"/>
      <c r="Q18" s="20"/>
      <c r="R18" s="30"/>
      <c r="S18" s="30"/>
      <c r="T18" s="25">
        <v>9.5</v>
      </c>
      <c r="U18" s="20" t="s">
        <v>170</v>
      </c>
      <c r="V18" s="20"/>
      <c r="W18" s="20"/>
      <c r="X18" s="20"/>
      <c r="Y18" s="21">
        <v>5</v>
      </c>
      <c r="Z18" s="15" t="s">
        <v>58</v>
      </c>
      <c r="AA18" s="21"/>
      <c r="AB18" s="21">
        <v>2</v>
      </c>
      <c r="AC18" s="21">
        <v>2</v>
      </c>
      <c r="AD18" s="21">
        <f t="shared" si="8"/>
        <v>4</v>
      </c>
      <c r="AE18" s="21">
        <v>0</v>
      </c>
      <c r="AF18" s="10"/>
      <c r="AG18" s="25">
        <v>10</v>
      </c>
      <c r="AH18" s="20" t="s">
        <v>104</v>
      </c>
      <c r="AI18" s="20"/>
      <c r="AJ18" s="20"/>
      <c r="AK18" s="20"/>
      <c r="AL18" s="21">
        <v>7</v>
      </c>
      <c r="AM18" s="20" t="s">
        <v>60</v>
      </c>
      <c r="AN18" s="21"/>
      <c r="AO18" s="21">
        <v>3</v>
      </c>
      <c r="AP18" s="21">
        <v>0</v>
      </c>
      <c r="AQ18" s="21">
        <f t="shared" si="9"/>
        <v>3</v>
      </c>
      <c r="AR18" s="21">
        <v>0</v>
      </c>
    </row>
    <row r="19" spans="1:44" ht="15.75" customHeight="1" x14ac:dyDescent="0.25">
      <c r="H19" s="21">
        <v>2</v>
      </c>
      <c r="I19" s="20" t="s">
        <v>141</v>
      </c>
      <c r="J19" s="20"/>
      <c r="K19" s="20"/>
      <c r="L19" s="20" t="s">
        <v>684</v>
      </c>
      <c r="M19" s="20"/>
      <c r="N19" s="20"/>
      <c r="O19" s="20"/>
      <c r="P19" s="20"/>
      <c r="Q19" s="20"/>
      <c r="R19" s="30"/>
      <c r="S19" s="30"/>
      <c r="T19" s="25">
        <v>8.5</v>
      </c>
      <c r="U19" s="20" t="s">
        <v>88</v>
      </c>
      <c r="V19" s="20"/>
      <c r="W19" s="20"/>
      <c r="X19" s="20"/>
      <c r="Y19" s="35">
        <v>15</v>
      </c>
      <c r="Z19" s="15" t="s">
        <v>58</v>
      </c>
      <c r="AA19" s="21"/>
      <c r="AB19" s="21">
        <v>1</v>
      </c>
      <c r="AC19" s="21">
        <v>1</v>
      </c>
      <c r="AD19" s="21">
        <f t="shared" si="8"/>
        <v>2</v>
      </c>
      <c r="AE19" s="21">
        <v>0</v>
      </c>
      <c r="AF19" s="10"/>
      <c r="AG19" s="25">
        <v>9</v>
      </c>
      <c r="AH19" s="20" t="s">
        <v>107</v>
      </c>
      <c r="AI19" s="20"/>
      <c r="AJ19" s="20"/>
      <c r="AK19" s="20"/>
      <c r="AL19" s="21">
        <v>1</v>
      </c>
      <c r="AM19" s="20" t="s">
        <v>60</v>
      </c>
      <c r="AN19" s="21"/>
      <c r="AO19" s="21">
        <v>1</v>
      </c>
      <c r="AP19" s="21">
        <v>1</v>
      </c>
      <c r="AQ19" s="21">
        <f t="shared" si="9"/>
        <v>2</v>
      </c>
      <c r="AR19" s="21">
        <v>0</v>
      </c>
    </row>
    <row r="20" spans="1:44" ht="15.95" customHeight="1" x14ac:dyDescent="0.25">
      <c r="H20" s="21">
        <v>2</v>
      </c>
      <c r="I20" s="20" t="s">
        <v>139</v>
      </c>
      <c r="J20" s="20"/>
      <c r="K20" s="20"/>
      <c r="L20" s="20" t="s">
        <v>685</v>
      </c>
      <c r="M20" s="20"/>
      <c r="N20" s="20"/>
      <c r="O20" s="20"/>
      <c r="P20" s="20"/>
      <c r="Q20" s="20"/>
      <c r="R20" s="30"/>
      <c r="S20" s="30"/>
      <c r="T20" s="25">
        <v>8.5</v>
      </c>
      <c r="U20" s="20" t="s">
        <v>101</v>
      </c>
      <c r="V20" s="20"/>
      <c r="W20" s="20"/>
      <c r="X20" s="20"/>
      <c r="Y20" s="35">
        <v>11</v>
      </c>
      <c r="Z20" s="15" t="s">
        <v>58</v>
      </c>
      <c r="AA20" s="21"/>
      <c r="AB20" s="21">
        <v>0</v>
      </c>
      <c r="AC20" s="21">
        <v>0</v>
      </c>
      <c r="AD20" s="21">
        <f t="shared" si="8"/>
        <v>0</v>
      </c>
      <c r="AE20" s="21">
        <v>0</v>
      </c>
      <c r="AF20" s="10"/>
      <c r="AG20" s="25">
        <v>8.5</v>
      </c>
      <c r="AH20" s="20" t="s">
        <v>165</v>
      </c>
      <c r="AI20" s="20"/>
      <c r="AJ20" s="20"/>
      <c r="AK20" s="20"/>
      <c r="AL20" s="21">
        <v>10</v>
      </c>
      <c r="AM20" s="20" t="s">
        <v>60</v>
      </c>
      <c r="AN20" s="21"/>
      <c r="AO20" s="21">
        <v>0</v>
      </c>
      <c r="AP20" s="21">
        <v>0</v>
      </c>
      <c r="AQ20" s="21">
        <f t="shared" si="9"/>
        <v>0</v>
      </c>
      <c r="AR20" s="21">
        <v>2</v>
      </c>
    </row>
    <row r="21" spans="1:44" ht="15.95" customHeight="1" x14ac:dyDescent="0.25">
      <c r="H21" s="21">
        <v>2</v>
      </c>
      <c r="I21" s="20" t="s">
        <v>128</v>
      </c>
      <c r="L21" s="20" t="s">
        <v>139</v>
      </c>
      <c r="O21" s="20"/>
      <c r="P21" s="20"/>
      <c r="Q21" s="20"/>
      <c r="R21" s="30"/>
      <c r="S21" s="30"/>
      <c r="T21" s="25">
        <v>8</v>
      </c>
      <c r="U21" s="20" t="s">
        <v>147</v>
      </c>
      <c r="V21" s="20"/>
      <c r="W21" s="20"/>
      <c r="X21" s="20"/>
      <c r="Y21" s="21">
        <v>3</v>
      </c>
      <c r="Z21" s="15" t="s">
        <v>58</v>
      </c>
      <c r="AA21" s="21"/>
      <c r="AB21" s="21">
        <v>0</v>
      </c>
      <c r="AC21" s="21">
        <v>1</v>
      </c>
      <c r="AD21" s="21">
        <f t="shared" si="8"/>
        <v>1</v>
      </c>
      <c r="AE21" s="21">
        <v>2</v>
      </c>
      <c r="AF21" s="10"/>
      <c r="AG21" s="25">
        <v>8</v>
      </c>
      <c r="AH21" s="20" t="s">
        <v>47</v>
      </c>
      <c r="AI21" s="20"/>
      <c r="AJ21" s="20"/>
      <c r="AK21" s="20"/>
      <c r="AL21" s="21">
        <v>27</v>
      </c>
      <c r="AM21" s="20" t="s">
        <v>60</v>
      </c>
      <c r="AN21" s="21"/>
      <c r="AO21" s="21">
        <v>1</v>
      </c>
      <c r="AP21" s="21">
        <v>3</v>
      </c>
      <c r="AQ21" s="21">
        <f t="shared" si="9"/>
        <v>4</v>
      </c>
      <c r="AR21" s="21">
        <v>2</v>
      </c>
    </row>
    <row r="22" spans="1:44" ht="15.95" customHeight="1" x14ac:dyDescent="0.25">
      <c r="O22" s="20"/>
      <c r="P22" s="20"/>
      <c r="Q22" s="20"/>
      <c r="R22" s="30"/>
      <c r="S22" s="30"/>
      <c r="T22" s="25">
        <v>7.5</v>
      </c>
      <c r="U22" s="20" t="s">
        <v>137</v>
      </c>
      <c r="V22" s="20"/>
      <c r="W22" s="20"/>
      <c r="X22" s="20"/>
      <c r="Y22" s="21">
        <v>7</v>
      </c>
      <c r="Z22" s="15" t="s">
        <v>58</v>
      </c>
      <c r="AA22" s="21"/>
      <c r="AB22" s="21">
        <v>0</v>
      </c>
      <c r="AC22" s="21">
        <v>0</v>
      </c>
      <c r="AD22" s="21">
        <f t="shared" si="8"/>
        <v>0</v>
      </c>
      <c r="AE22" s="21">
        <v>0</v>
      </c>
      <c r="AF22" s="10"/>
      <c r="AG22" s="25">
        <v>7.5</v>
      </c>
      <c r="AH22" s="20" t="s">
        <v>102</v>
      </c>
      <c r="AI22" s="20"/>
      <c r="AJ22" s="20"/>
      <c r="AK22" s="20"/>
      <c r="AL22" s="21">
        <v>91</v>
      </c>
      <c r="AM22" s="20" t="s">
        <v>60</v>
      </c>
      <c r="AN22" s="21"/>
      <c r="AO22" s="21">
        <v>3</v>
      </c>
      <c r="AP22" s="21">
        <v>1</v>
      </c>
      <c r="AQ22" s="21">
        <f t="shared" si="9"/>
        <v>4</v>
      </c>
      <c r="AR22" s="21">
        <v>2</v>
      </c>
    </row>
    <row r="23" spans="1:44" ht="15.95" customHeight="1" x14ac:dyDescent="0.25">
      <c r="C23" s="5" t="s">
        <v>642</v>
      </c>
      <c r="G23" s="4">
        <v>2</v>
      </c>
      <c r="H23" s="21">
        <v>1</v>
      </c>
      <c r="I23" s="20" t="s">
        <v>86</v>
      </c>
      <c r="J23" s="20"/>
      <c r="K23" s="20"/>
      <c r="L23" s="20" t="s">
        <v>683</v>
      </c>
      <c r="M23" s="20"/>
      <c r="N23" s="20"/>
      <c r="O23" s="20"/>
      <c r="P23" s="20"/>
      <c r="Q23" s="20"/>
      <c r="R23" s="30"/>
      <c r="S23" s="30"/>
      <c r="T23" s="25">
        <v>7.5</v>
      </c>
      <c r="U23" s="20" t="s">
        <v>171</v>
      </c>
      <c r="V23" s="20"/>
      <c r="W23" s="20"/>
      <c r="X23" s="20"/>
      <c r="Y23" s="21">
        <v>10</v>
      </c>
      <c r="Z23" s="15" t="s">
        <v>58</v>
      </c>
      <c r="AA23" s="21"/>
      <c r="AB23" s="21">
        <v>2</v>
      </c>
      <c r="AC23" s="21">
        <v>2</v>
      </c>
      <c r="AD23" s="21">
        <f t="shared" si="8"/>
        <v>4</v>
      </c>
      <c r="AE23" s="21">
        <v>0</v>
      </c>
      <c r="AF23" s="10"/>
      <c r="AG23" s="25">
        <v>7</v>
      </c>
      <c r="AH23" s="20" t="s">
        <v>126</v>
      </c>
      <c r="AI23" s="20"/>
      <c r="AJ23" s="20"/>
      <c r="AK23" s="20"/>
      <c r="AL23" s="21">
        <v>4</v>
      </c>
      <c r="AM23" s="20" t="s">
        <v>60</v>
      </c>
      <c r="AN23" s="21"/>
      <c r="AO23" s="21">
        <v>0</v>
      </c>
      <c r="AP23" s="21">
        <v>2</v>
      </c>
      <c r="AQ23" s="21">
        <f t="shared" si="9"/>
        <v>2</v>
      </c>
      <c r="AR23" s="21">
        <v>0</v>
      </c>
    </row>
    <row r="24" spans="1:44" ht="15.95" customHeight="1" x14ac:dyDescent="0.25">
      <c r="B24" s="21" t="s">
        <v>23</v>
      </c>
      <c r="C24" s="15" t="s">
        <v>211</v>
      </c>
      <c r="D24" s="15"/>
      <c r="E24" s="20"/>
      <c r="F24" s="20"/>
      <c r="G24" s="4"/>
      <c r="H24" s="21">
        <v>3</v>
      </c>
      <c r="I24" s="20" t="s">
        <v>86</v>
      </c>
      <c r="J24" s="20"/>
      <c r="K24" s="20"/>
      <c r="L24" s="20" t="s">
        <v>166</v>
      </c>
      <c r="M24" s="20"/>
      <c r="N24" s="20"/>
      <c r="O24" s="20"/>
      <c r="P24" s="20"/>
      <c r="Q24" s="20"/>
      <c r="R24" s="30"/>
      <c r="S24" s="30"/>
      <c r="T24" s="25">
        <v>7</v>
      </c>
      <c r="U24" s="20" t="s">
        <v>109</v>
      </c>
      <c r="V24" s="20"/>
      <c r="W24" s="20"/>
      <c r="X24" s="20"/>
      <c r="Y24" s="21">
        <v>2</v>
      </c>
      <c r="Z24" s="15" t="s">
        <v>58</v>
      </c>
      <c r="AA24" s="21"/>
      <c r="AB24" s="21">
        <v>0</v>
      </c>
      <c r="AC24" s="21">
        <v>0</v>
      </c>
      <c r="AD24" s="21">
        <f t="shared" si="8"/>
        <v>0</v>
      </c>
      <c r="AE24" s="21">
        <v>0</v>
      </c>
      <c r="AF24" s="10"/>
      <c r="AG24" s="25">
        <v>6.5</v>
      </c>
      <c r="AH24" s="20" t="s">
        <v>129</v>
      </c>
      <c r="AI24" s="20"/>
      <c r="AJ24" s="20"/>
      <c r="AK24" s="20"/>
      <c r="AL24" s="21">
        <v>14</v>
      </c>
      <c r="AM24" s="20" t="s">
        <v>60</v>
      </c>
      <c r="AN24" s="21"/>
      <c r="AO24" s="21">
        <v>0</v>
      </c>
      <c r="AP24" s="21">
        <v>2</v>
      </c>
      <c r="AQ24" s="21">
        <f t="shared" si="9"/>
        <v>2</v>
      </c>
      <c r="AR24" s="21">
        <v>0</v>
      </c>
    </row>
    <row r="25" spans="1:44" ht="15.95" customHeight="1" x14ac:dyDescent="0.25">
      <c r="A25" s="30"/>
      <c r="B25" s="44" t="s">
        <v>27</v>
      </c>
      <c r="C25" s="45"/>
      <c r="D25" s="45"/>
      <c r="E25" s="45"/>
      <c r="F25" s="45"/>
      <c r="G25" s="45"/>
      <c r="H25" s="46"/>
      <c r="I25" s="45"/>
      <c r="J25" s="45"/>
      <c r="K25" s="45"/>
      <c r="L25" s="45"/>
      <c r="M25" s="47"/>
      <c r="N25" s="45"/>
      <c r="O25" s="45"/>
      <c r="P25" s="45"/>
      <c r="Q25" s="45"/>
      <c r="R25" s="30"/>
      <c r="S25" s="30"/>
      <c r="T25" s="25">
        <v>7</v>
      </c>
      <c r="U25" s="20" t="s">
        <v>110</v>
      </c>
      <c r="V25" s="20"/>
      <c r="W25" s="20"/>
      <c r="X25" s="20"/>
      <c r="Y25" s="21">
        <v>6</v>
      </c>
      <c r="Z25" s="15" t="s">
        <v>58</v>
      </c>
      <c r="AA25" s="21"/>
      <c r="AB25" s="21">
        <v>0</v>
      </c>
      <c r="AC25" s="21">
        <v>1</v>
      </c>
      <c r="AD25" s="21">
        <f t="shared" si="8"/>
        <v>1</v>
      </c>
      <c r="AE25" s="21">
        <v>0</v>
      </c>
      <c r="AF25" s="10"/>
      <c r="AG25" s="25">
        <v>6</v>
      </c>
      <c r="AH25" s="20" t="s">
        <v>103</v>
      </c>
      <c r="AI25" s="20"/>
      <c r="AJ25" s="20"/>
      <c r="AK25" s="20"/>
      <c r="AL25" s="21">
        <v>2</v>
      </c>
      <c r="AM25" s="20" t="s">
        <v>60</v>
      </c>
      <c r="AN25" s="21"/>
      <c r="AO25" s="21">
        <v>0</v>
      </c>
      <c r="AP25" s="21">
        <v>1</v>
      </c>
      <c r="AQ25" s="21">
        <f t="shared" si="9"/>
        <v>1</v>
      </c>
      <c r="AR25" s="21">
        <v>0</v>
      </c>
    </row>
    <row r="26" spans="1:44" ht="15.95" customHeight="1" x14ac:dyDescent="0.25">
      <c r="A26" s="30"/>
      <c r="C26" s="5" t="s">
        <v>641</v>
      </c>
      <c r="D26" s="10"/>
      <c r="E26" s="20"/>
      <c r="F26" s="20"/>
      <c r="G26" s="4">
        <v>3</v>
      </c>
      <c r="H26" s="21">
        <v>2</v>
      </c>
      <c r="I26" s="20" t="s">
        <v>123</v>
      </c>
      <c r="J26" s="20"/>
      <c r="K26" s="20"/>
      <c r="L26" s="20" t="s">
        <v>681</v>
      </c>
      <c r="M26" s="20"/>
      <c r="N26" s="20"/>
      <c r="O26" s="20"/>
      <c r="P26" s="20"/>
      <c r="Q26" s="20"/>
      <c r="R26" s="30"/>
      <c r="S26" s="30"/>
      <c r="T26" s="25">
        <v>5.5</v>
      </c>
      <c r="U26" s="20" t="s">
        <v>30</v>
      </c>
      <c r="V26" s="20"/>
      <c r="W26" s="20"/>
      <c r="X26" s="20"/>
      <c r="Y26" s="21">
        <v>8</v>
      </c>
      <c r="Z26" s="15" t="s">
        <v>58</v>
      </c>
      <c r="AA26" s="21"/>
      <c r="AB26" s="21">
        <v>0</v>
      </c>
      <c r="AC26" s="21">
        <v>0</v>
      </c>
      <c r="AD26" s="21">
        <f t="shared" si="8"/>
        <v>0</v>
      </c>
      <c r="AE26" s="21">
        <v>0</v>
      </c>
      <c r="AF26" s="10"/>
      <c r="AG26" s="25">
        <v>6</v>
      </c>
      <c r="AH26" s="20" t="s">
        <v>269</v>
      </c>
      <c r="AI26" s="20"/>
      <c r="AJ26" s="20"/>
      <c r="AK26" s="20"/>
      <c r="AL26" s="21">
        <v>6</v>
      </c>
      <c r="AM26" s="20" t="s">
        <v>60</v>
      </c>
      <c r="AN26" s="21"/>
      <c r="AO26" s="21">
        <v>0</v>
      </c>
      <c r="AP26" s="21">
        <v>1</v>
      </c>
      <c r="AQ26" s="21">
        <f t="shared" si="9"/>
        <v>1</v>
      </c>
      <c r="AR26" s="21">
        <v>0</v>
      </c>
    </row>
    <row r="27" spans="1:44" ht="15.95" customHeight="1" thickBot="1" x14ac:dyDescent="0.3">
      <c r="A27" s="30"/>
      <c r="B27" s="21" t="s">
        <v>23</v>
      </c>
      <c r="C27" s="15"/>
      <c r="D27" s="15" t="s">
        <v>48</v>
      </c>
      <c r="E27" s="15"/>
      <c r="F27" s="15"/>
      <c r="G27" s="4"/>
      <c r="H27" s="21">
        <v>3</v>
      </c>
      <c r="I27" s="15" t="s">
        <v>14</v>
      </c>
      <c r="J27" s="15"/>
      <c r="K27" s="15"/>
      <c r="L27" s="15" t="s">
        <v>162</v>
      </c>
      <c r="M27" s="15"/>
      <c r="N27" s="15"/>
      <c r="O27" s="15"/>
      <c r="P27" s="15"/>
      <c r="Q27" s="15"/>
      <c r="R27" s="30"/>
      <c r="S27" s="30"/>
      <c r="T27" s="16" t="s">
        <v>65</v>
      </c>
      <c r="U27" s="16"/>
      <c r="V27" s="16"/>
      <c r="W27" s="16"/>
      <c r="X27" s="16"/>
      <c r="Y27" s="16"/>
      <c r="Z27" s="16"/>
      <c r="AA27" s="22"/>
      <c r="AB27" s="22">
        <f>SUM(AB15:AB26)</f>
        <v>6</v>
      </c>
      <c r="AC27" s="22">
        <f>SUM(AC15:AC26)+SUMIF($AA$3:$AA$10,"Canadiens",$AI$3:$AI$10)</f>
        <v>9</v>
      </c>
      <c r="AD27" s="22">
        <f>SUM(AD15:AD26)+SUMIF($AA$3:$AA$10,"Canadiens",$AI$3:$AI$10)</f>
        <v>15</v>
      </c>
      <c r="AE27" s="22">
        <f>SUM(AE15:AE26)</f>
        <v>2</v>
      </c>
      <c r="AF27" s="10"/>
      <c r="AG27" s="16" t="s">
        <v>62</v>
      </c>
      <c r="AH27" s="16"/>
      <c r="AI27" s="16"/>
      <c r="AJ27" s="16"/>
      <c r="AK27" s="16"/>
      <c r="AL27" s="16"/>
      <c r="AM27" s="16"/>
      <c r="AN27" s="22"/>
      <c r="AO27" s="22">
        <f>SUM(AO15:AO26)</f>
        <v>9</v>
      </c>
      <c r="AP27" s="22">
        <f>SUM(AP15:AP26)+SUMIF($AA$3:$AA$10,"Canadiens",$AI$3:$AI$10)</f>
        <v>16</v>
      </c>
      <c r="AQ27" s="22">
        <f>SUM(AQ15:AQ26)+SUMIF($AA$3:$AA$10,"Canadiens",$AI$3:$AI$10)</f>
        <v>25</v>
      </c>
      <c r="AR27" s="22">
        <f>SUM(AR15:AR26)</f>
        <v>6</v>
      </c>
    </row>
    <row r="28" spans="1:44" ht="15.95" customHeight="1" x14ac:dyDescent="0.25">
      <c r="D28" s="15"/>
      <c r="E28" s="15"/>
      <c r="F28" s="15"/>
      <c r="G28" s="4"/>
      <c r="H28" s="21">
        <v>3</v>
      </c>
      <c r="I28" s="15" t="s">
        <v>14</v>
      </c>
      <c r="J28" s="15"/>
      <c r="K28" s="15"/>
      <c r="L28" s="15"/>
      <c r="M28" s="15" t="s">
        <v>51</v>
      </c>
      <c r="N28" s="15"/>
      <c r="O28" s="15"/>
      <c r="P28" s="15"/>
      <c r="Q28" s="15"/>
      <c r="R28" s="30"/>
      <c r="S28" s="30"/>
      <c r="T28" s="11" t="s">
        <v>155</v>
      </c>
      <c r="U28" s="11" t="s">
        <v>15</v>
      </c>
      <c r="V28" s="11"/>
      <c r="W28" s="11"/>
      <c r="X28" s="12"/>
      <c r="Y28" s="13" t="s">
        <v>31</v>
      </c>
      <c r="AA28" s="14"/>
      <c r="AB28" s="14">
        <v>0</v>
      </c>
      <c r="AC28" s="14">
        <v>0</v>
      </c>
      <c r="AD28" s="14">
        <f>+AB28+AC28</f>
        <v>0</v>
      </c>
      <c r="AE28" s="14">
        <v>0</v>
      </c>
      <c r="AF28" s="10"/>
      <c r="AG28" s="18" t="s">
        <v>160</v>
      </c>
      <c r="AH28" s="18" t="s">
        <v>134</v>
      </c>
      <c r="AI28" s="18"/>
      <c r="AJ28" s="18"/>
      <c r="AK28" s="18"/>
      <c r="AL28" s="15" t="s">
        <v>145</v>
      </c>
      <c r="AN28" s="14"/>
      <c r="AO28" s="14">
        <v>0</v>
      </c>
      <c r="AP28" s="14">
        <v>0</v>
      </c>
      <c r="AQ28" s="14">
        <f>+AO28+AP28</f>
        <v>0</v>
      </c>
      <c r="AR28" s="14">
        <v>2</v>
      </c>
    </row>
    <row r="29" spans="1:44" ht="15.95" customHeight="1" x14ac:dyDescent="0.25">
      <c r="B29" s="21" t="s">
        <v>26</v>
      </c>
      <c r="D29" s="15"/>
      <c r="E29" s="15"/>
      <c r="F29" s="15"/>
      <c r="G29" s="4"/>
      <c r="H29" s="21"/>
      <c r="I29" s="15"/>
      <c r="J29" s="15"/>
      <c r="K29" s="15"/>
      <c r="L29" s="15"/>
      <c r="M29" s="15"/>
      <c r="N29" s="15"/>
      <c r="O29" s="15"/>
      <c r="P29" s="15"/>
      <c r="Q29" s="15"/>
      <c r="S29" s="30"/>
      <c r="T29" s="25">
        <v>7.5</v>
      </c>
      <c r="U29" s="20" t="s">
        <v>127</v>
      </c>
      <c r="V29" s="20"/>
      <c r="W29" s="20"/>
      <c r="X29" s="25"/>
      <c r="Y29" s="21"/>
      <c r="Z29" s="15" t="s">
        <v>15</v>
      </c>
      <c r="AA29" s="21"/>
      <c r="AB29" s="21">
        <v>0</v>
      </c>
      <c r="AC29" s="21">
        <v>0</v>
      </c>
      <c r="AD29" s="21">
        <f t="shared" ref="AD29:AD39" si="10">+AB29+AC29</f>
        <v>0</v>
      </c>
      <c r="AE29" s="21">
        <v>0</v>
      </c>
      <c r="AF29" s="10"/>
      <c r="AG29" s="25">
        <v>8</v>
      </c>
      <c r="AH29" s="20" t="s">
        <v>75</v>
      </c>
      <c r="AI29" s="20"/>
      <c r="AJ29" s="20"/>
      <c r="AK29" s="25"/>
      <c r="AL29" s="21">
        <v>31</v>
      </c>
      <c r="AM29" s="20" t="s">
        <v>134</v>
      </c>
      <c r="AN29" s="21"/>
      <c r="AO29" s="21">
        <v>0</v>
      </c>
      <c r="AP29" s="21">
        <v>0</v>
      </c>
      <c r="AQ29" s="21">
        <f t="shared" ref="AQ29:AQ39" si="11">+AO29+AP29</f>
        <v>0</v>
      </c>
      <c r="AR29" s="21">
        <v>0</v>
      </c>
    </row>
    <row r="30" spans="1:44" ht="15.95" customHeight="1" x14ac:dyDescent="0.25">
      <c r="C30" s="5" t="s">
        <v>640</v>
      </c>
      <c r="G30" s="4">
        <v>3</v>
      </c>
      <c r="H30" s="21">
        <v>1</v>
      </c>
      <c r="I30" s="15" t="s">
        <v>87</v>
      </c>
      <c r="L30" s="15"/>
      <c r="M30" s="15" t="s">
        <v>51</v>
      </c>
      <c r="N30" s="15"/>
      <c r="O30" s="15"/>
      <c r="P30" s="15"/>
      <c r="Q30" s="15"/>
      <c r="S30" s="30"/>
      <c r="T30" s="25">
        <v>8.5</v>
      </c>
      <c r="U30" s="20" t="s">
        <v>93</v>
      </c>
      <c r="V30" s="20"/>
      <c r="W30" s="20"/>
      <c r="X30" s="25"/>
      <c r="Y30" s="21">
        <v>10</v>
      </c>
      <c r="Z30" s="15" t="s">
        <v>15</v>
      </c>
      <c r="AA30" s="21"/>
      <c r="AB30" s="21">
        <v>0</v>
      </c>
      <c r="AC30" s="21">
        <v>2</v>
      </c>
      <c r="AD30" s="21">
        <f t="shared" si="10"/>
        <v>2</v>
      </c>
      <c r="AE30" s="21">
        <v>0</v>
      </c>
      <c r="AF30" s="10"/>
      <c r="AG30" s="25">
        <v>10</v>
      </c>
      <c r="AH30" s="20" t="s">
        <v>78</v>
      </c>
      <c r="AI30" s="20"/>
      <c r="AJ30" s="20"/>
      <c r="AK30" s="25"/>
      <c r="AL30" s="21">
        <v>91</v>
      </c>
      <c r="AM30" s="20" t="s">
        <v>134</v>
      </c>
      <c r="AN30" s="21"/>
      <c r="AO30" s="21">
        <v>5</v>
      </c>
      <c r="AP30" s="21">
        <v>2</v>
      </c>
      <c r="AQ30" s="21">
        <f t="shared" si="11"/>
        <v>7</v>
      </c>
      <c r="AR30" s="21">
        <v>0</v>
      </c>
    </row>
    <row r="31" spans="1:44" ht="15.95" customHeight="1" x14ac:dyDescent="0.25">
      <c r="B31" s="21" t="s">
        <v>23</v>
      </c>
      <c r="D31" s="15" t="s">
        <v>48</v>
      </c>
      <c r="E31" s="20"/>
      <c r="F31" s="20"/>
      <c r="G31" s="4"/>
      <c r="H31" s="21">
        <v>2</v>
      </c>
      <c r="I31" s="20" t="s">
        <v>168</v>
      </c>
      <c r="J31" s="20"/>
      <c r="K31" s="20"/>
      <c r="L31" s="15" t="s">
        <v>191</v>
      </c>
      <c r="M31" s="15"/>
      <c r="N31" s="15"/>
      <c r="O31" s="15"/>
      <c r="P31" s="15"/>
      <c r="Q31" s="15"/>
      <c r="S31" s="30"/>
      <c r="T31" s="25">
        <v>11</v>
      </c>
      <c r="U31" s="20" t="s">
        <v>87</v>
      </c>
      <c r="V31" s="20"/>
      <c r="W31" s="20"/>
      <c r="X31" s="25"/>
      <c r="Y31" s="21">
        <v>4</v>
      </c>
      <c r="Z31" s="15" t="s">
        <v>15</v>
      </c>
      <c r="AA31" s="21"/>
      <c r="AB31" s="21">
        <v>4</v>
      </c>
      <c r="AC31" s="21">
        <v>1</v>
      </c>
      <c r="AD31" s="21">
        <f t="shared" si="10"/>
        <v>5</v>
      </c>
      <c r="AE31" s="21">
        <v>0</v>
      </c>
      <c r="AF31" s="10"/>
      <c r="AG31" s="25">
        <v>9.5</v>
      </c>
      <c r="AH31" s="20" t="s">
        <v>95</v>
      </c>
      <c r="AI31" s="20"/>
      <c r="AJ31" s="20"/>
      <c r="AK31" s="25"/>
      <c r="AL31" s="21">
        <v>7</v>
      </c>
      <c r="AM31" s="20" t="s">
        <v>134</v>
      </c>
      <c r="AN31" s="21"/>
      <c r="AO31" s="21">
        <v>3</v>
      </c>
      <c r="AP31" s="21">
        <v>0</v>
      </c>
      <c r="AQ31" s="21">
        <f t="shared" si="11"/>
        <v>3</v>
      </c>
      <c r="AR31" s="21">
        <v>0</v>
      </c>
    </row>
    <row r="32" spans="1:44" ht="15.95" customHeight="1" x14ac:dyDescent="0.25">
      <c r="C32" s="15"/>
      <c r="D32" s="15"/>
      <c r="E32" s="15"/>
      <c r="F32" s="15"/>
      <c r="G32" s="4"/>
      <c r="H32" s="21">
        <v>2</v>
      </c>
      <c r="I32" s="15" t="s">
        <v>87</v>
      </c>
      <c r="J32" s="15"/>
      <c r="K32" s="15"/>
      <c r="L32" s="15" t="s">
        <v>85</v>
      </c>
      <c r="M32" s="15"/>
      <c r="N32" s="15"/>
      <c r="O32" s="15"/>
      <c r="P32" s="15"/>
      <c r="Q32" s="15"/>
      <c r="S32" s="30"/>
      <c r="T32" s="25">
        <v>9</v>
      </c>
      <c r="U32" s="20" t="s">
        <v>168</v>
      </c>
      <c r="V32" s="20"/>
      <c r="W32" s="20"/>
      <c r="X32" s="25"/>
      <c r="Y32" s="21">
        <v>7</v>
      </c>
      <c r="Z32" s="15" t="s">
        <v>15</v>
      </c>
      <c r="AA32" s="21"/>
      <c r="AB32" s="21">
        <v>1</v>
      </c>
      <c r="AC32" s="21">
        <v>1</v>
      </c>
      <c r="AD32" s="21">
        <f t="shared" si="10"/>
        <v>2</v>
      </c>
      <c r="AE32" s="21">
        <v>0</v>
      </c>
      <c r="AF32" s="10"/>
      <c r="AG32" s="25">
        <v>8.5</v>
      </c>
      <c r="AH32" s="20" t="s">
        <v>121</v>
      </c>
      <c r="AI32" s="20"/>
      <c r="AJ32" s="20"/>
      <c r="AK32" s="25"/>
      <c r="AL32" s="21">
        <v>9</v>
      </c>
      <c r="AM32" s="20" t="s">
        <v>134</v>
      </c>
      <c r="AN32" s="21"/>
      <c r="AO32" s="21">
        <v>0</v>
      </c>
      <c r="AP32" s="21">
        <v>3</v>
      </c>
      <c r="AQ32" s="21">
        <f t="shared" si="11"/>
        <v>3</v>
      </c>
      <c r="AR32" s="21">
        <v>0</v>
      </c>
    </row>
    <row r="33" spans="1:44" ht="15.95" customHeight="1" x14ac:dyDescent="0.25">
      <c r="B33" s="44" t="s">
        <v>29</v>
      </c>
      <c r="C33" s="45"/>
      <c r="D33" s="45"/>
      <c r="E33" s="45"/>
      <c r="F33" s="45"/>
      <c r="G33" s="45"/>
      <c r="H33" s="46"/>
      <c r="I33" s="45"/>
      <c r="J33" s="45"/>
      <c r="K33" s="45"/>
      <c r="L33" s="45"/>
      <c r="M33" s="47"/>
      <c r="N33" s="45"/>
      <c r="O33" s="45"/>
      <c r="P33" s="45"/>
      <c r="Q33" s="45"/>
      <c r="S33" s="30"/>
      <c r="T33" s="25">
        <v>8.5</v>
      </c>
      <c r="U33" s="20" t="s">
        <v>85</v>
      </c>
      <c r="V33" s="20"/>
      <c r="W33" s="20"/>
      <c r="X33" s="25"/>
      <c r="Y33" s="21">
        <v>9</v>
      </c>
      <c r="Z33" s="15" t="s">
        <v>15</v>
      </c>
      <c r="AA33" s="21"/>
      <c r="AB33" s="21">
        <v>0</v>
      </c>
      <c r="AC33" s="21">
        <v>2</v>
      </c>
      <c r="AD33" s="21">
        <f t="shared" si="10"/>
        <v>2</v>
      </c>
      <c r="AE33" s="21">
        <v>0</v>
      </c>
      <c r="AF33" s="10"/>
      <c r="AG33" s="25">
        <v>8</v>
      </c>
      <c r="AH33" s="20" t="s">
        <v>79</v>
      </c>
      <c r="AI33" s="20"/>
      <c r="AJ33" s="20"/>
      <c r="AK33" s="25"/>
      <c r="AL33" s="21">
        <v>8</v>
      </c>
      <c r="AM33" s="20" t="s">
        <v>134</v>
      </c>
      <c r="AN33" s="21"/>
      <c r="AO33" s="21">
        <v>1</v>
      </c>
      <c r="AP33" s="21">
        <v>1</v>
      </c>
      <c r="AQ33" s="21">
        <f t="shared" si="11"/>
        <v>2</v>
      </c>
      <c r="AR33" s="21">
        <v>0</v>
      </c>
    </row>
    <row r="34" spans="1:44" ht="15.95" customHeight="1" x14ac:dyDescent="0.25">
      <c r="C34" s="5" t="s">
        <v>635</v>
      </c>
      <c r="G34" s="4">
        <v>3</v>
      </c>
      <c r="H34" s="21">
        <v>1</v>
      </c>
      <c r="I34" s="20" t="s">
        <v>102</v>
      </c>
      <c r="J34" s="20"/>
      <c r="K34" s="20"/>
      <c r="L34" s="20" t="s">
        <v>567</v>
      </c>
      <c r="M34" s="20"/>
      <c r="N34" s="20"/>
      <c r="O34" s="20"/>
      <c r="P34" s="20"/>
      <c r="Q34" s="20"/>
      <c r="S34" s="30"/>
      <c r="T34" s="25">
        <v>8</v>
      </c>
      <c r="U34" s="20" t="s">
        <v>118</v>
      </c>
      <c r="V34" s="20"/>
      <c r="W34" s="20"/>
      <c r="X34" s="25"/>
      <c r="Y34" s="21">
        <v>13</v>
      </c>
      <c r="Z34" s="15" t="s">
        <v>15</v>
      </c>
      <c r="AA34" s="21"/>
      <c r="AB34" s="21">
        <v>0</v>
      </c>
      <c r="AC34" s="21">
        <v>0</v>
      </c>
      <c r="AD34" s="21">
        <f t="shared" si="10"/>
        <v>0</v>
      </c>
      <c r="AE34" s="21">
        <v>0</v>
      </c>
      <c r="AF34" s="10"/>
      <c r="AG34" s="25">
        <v>8</v>
      </c>
      <c r="AH34" s="20" t="s">
        <v>108</v>
      </c>
      <c r="AI34" s="20"/>
      <c r="AJ34" s="20"/>
      <c r="AK34" s="25"/>
      <c r="AL34" s="21">
        <v>13</v>
      </c>
      <c r="AM34" s="20" t="s">
        <v>134</v>
      </c>
      <c r="AN34" s="21"/>
      <c r="AO34" s="21">
        <v>0</v>
      </c>
      <c r="AP34" s="21">
        <v>1</v>
      </c>
      <c r="AQ34" s="21">
        <f t="shared" si="11"/>
        <v>1</v>
      </c>
      <c r="AR34" s="21">
        <v>0</v>
      </c>
    </row>
    <row r="35" spans="1:44" ht="15.95" customHeight="1" x14ac:dyDescent="0.25">
      <c r="B35" s="21" t="s">
        <v>23</v>
      </c>
      <c r="C35" s="15" t="s">
        <v>434</v>
      </c>
      <c r="D35" s="15"/>
      <c r="E35" s="15"/>
      <c r="H35" s="21">
        <v>3</v>
      </c>
      <c r="I35" s="20" t="s">
        <v>107</v>
      </c>
      <c r="J35" s="20"/>
      <c r="K35" s="20"/>
      <c r="L35" s="20" t="s">
        <v>551</v>
      </c>
      <c r="M35" s="20"/>
      <c r="N35" s="20"/>
      <c r="O35" s="20"/>
      <c r="P35" s="20"/>
      <c r="Q35" s="20"/>
      <c r="S35" s="30"/>
      <c r="T35" s="25">
        <v>7.5</v>
      </c>
      <c r="U35" s="20" t="s">
        <v>122</v>
      </c>
      <c r="V35" s="20"/>
      <c r="W35" s="20"/>
      <c r="X35" s="25"/>
      <c r="Y35" s="21">
        <v>5</v>
      </c>
      <c r="Z35" s="15" t="s">
        <v>15</v>
      </c>
      <c r="AA35" s="21"/>
      <c r="AB35" s="21">
        <v>0</v>
      </c>
      <c r="AC35" s="21">
        <v>1</v>
      </c>
      <c r="AD35" s="21">
        <f t="shared" si="10"/>
        <v>1</v>
      </c>
      <c r="AE35" s="21">
        <v>0</v>
      </c>
      <c r="AF35" s="10"/>
      <c r="AG35" s="25">
        <v>8</v>
      </c>
      <c r="AH35" s="20" t="s">
        <v>132</v>
      </c>
      <c r="AI35" s="20"/>
      <c r="AJ35" s="20"/>
      <c r="AK35" s="25"/>
      <c r="AL35" s="21">
        <v>6</v>
      </c>
      <c r="AM35" s="20" t="s">
        <v>134</v>
      </c>
      <c r="AN35" s="21"/>
      <c r="AO35" s="21">
        <v>0</v>
      </c>
      <c r="AP35" s="21">
        <v>3</v>
      </c>
      <c r="AQ35" s="21">
        <f t="shared" si="11"/>
        <v>3</v>
      </c>
      <c r="AR35" s="21">
        <v>0</v>
      </c>
    </row>
    <row r="36" spans="1:44" ht="15.95" customHeight="1" x14ac:dyDescent="0.25">
      <c r="C36" s="15"/>
      <c r="D36" s="15"/>
      <c r="E36" s="15"/>
      <c r="F36" s="15"/>
      <c r="H36" s="21">
        <v>3</v>
      </c>
      <c r="I36" s="20" t="s">
        <v>102</v>
      </c>
      <c r="J36" s="20"/>
      <c r="K36" s="20"/>
      <c r="L36" s="20" t="s">
        <v>107</v>
      </c>
      <c r="M36" s="20"/>
      <c r="N36" s="20"/>
      <c r="O36" s="20"/>
      <c r="P36" s="20"/>
      <c r="Q36" s="20"/>
      <c r="S36" s="30"/>
      <c r="T36" s="25">
        <v>7.5</v>
      </c>
      <c r="U36" s="20" t="s">
        <v>169</v>
      </c>
      <c r="V36" s="20"/>
      <c r="W36" s="20"/>
      <c r="X36" s="25"/>
      <c r="Y36" s="21">
        <v>12</v>
      </c>
      <c r="Z36" s="15" t="s">
        <v>15</v>
      </c>
      <c r="AA36" s="21"/>
      <c r="AB36" s="21">
        <v>0</v>
      </c>
      <c r="AC36" s="21">
        <v>0</v>
      </c>
      <c r="AD36" s="21">
        <f t="shared" si="10"/>
        <v>0</v>
      </c>
      <c r="AE36" s="21">
        <v>0</v>
      </c>
      <c r="AF36" s="10"/>
      <c r="AG36" s="25">
        <v>7.5</v>
      </c>
      <c r="AH36" s="20" t="s">
        <v>142</v>
      </c>
      <c r="AI36" s="20"/>
      <c r="AJ36" s="20"/>
      <c r="AK36" s="25"/>
      <c r="AL36" s="21">
        <v>10</v>
      </c>
      <c r="AM36" s="20" t="s">
        <v>134</v>
      </c>
      <c r="AN36" s="21"/>
      <c r="AO36" s="21">
        <v>1</v>
      </c>
      <c r="AP36" s="21">
        <v>5</v>
      </c>
      <c r="AQ36" s="21">
        <f t="shared" si="11"/>
        <v>6</v>
      </c>
      <c r="AR36" s="21">
        <v>0</v>
      </c>
    </row>
    <row r="37" spans="1:44" ht="15.95" customHeight="1" x14ac:dyDescent="0.25">
      <c r="H37" s="21"/>
      <c r="I37" s="20"/>
      <c r="L37" s="20"/>
      <c r="S37" s="30"/>
      <c r="T37" s="25">
        <v>7</v>
      </c>
      <c r="U37" s="20" t="s">
        <v>114</v>
      </c>
      <c r="V37" s="20"/>
      <c r="W37" s="20"/>
      <c r="X37" s="25"/>
      <c r="Y37" s="21">
        <v>11</v>
      </c>
      <c r="Z37" s="15" t="s">
        <v>15</v>
      </c>
      <c r="AA37" s="21"/>
      <c r="AB37" s="21">
        <v>0</v>
      </c>
      <c r="AC37" s="21">
        <v>0</v>
      </c>
      <c r="AD37" s="21">
        <f t="shared" si="10"/>
        <v>0</v>
      </c>
      <c r="AE37" s="21">
        <v>2</v>
      </c>
      <c r="AF37" s="10"/>
      <c r="AG37" s="25">
        <v>7</v>
      </c>
      <c r="AH37" s="20" t="s">
        <v>143</v>
      </c>
      <c r="AI37" s="20"/>
      <c r="AJ37" s="20"/>
      <c r="AK37" s="25"/>
      <c r="AL37" s="21">
        <v>4</v>
      </c>
      <c r="AM37" s="20" t="s">
        <v>134</v>
      </c>
      <c r="AN37" s="21"/>
      <c r="AO37" s="21">
        <v>0</v>
      </c>
      <c r="AP37" s="21">
        <v>1</v>
      </c>
      <c r="AQ37" s="21">
        <f t="shared" si="11"/>
        <v>1</v>
      </c>
      <c r="AR37" s="21">
        <v>0</v>
      </c>
    </row>
    <row r="38" spans="1:44" ht="15.95" customHeight="1" x14ac:dyDescent="0.25">
      <c r="C38" s="5" t="s">
        <v>637</v>
      </c>
      <c r="G38" s="4">
        <v>4</v>
      </c>
      <c r="H38" s="21">
        <v>1</v>
      </c>
      <c r="I38" s="20" t="s">
        <v>106</v>
      </c>
      <c r="J38" s="20"/>
      <c r="K38" s="20"/>
      <c r="L38" s="20" t="s">
        <v>677</v>
      </c>
      <c r="M38" s="20"/>
      <c r="N38" s="20"/>
      <c r="O38" s="20"/>
      <c r="P38" s="20"/>
      <c r="Q38" s="20"/>
      <c r="S38" s="30"/>
      <c r="T38" s="25">
        <v>6</v>
      </c>
      <c r="U38" s="20" t="s">
        <v>111</v>
      </c>
      <c r="V38" s="20"/>
      <c r="W38" s="20"/>
      <c r="X38" s="25"/>
      <c r="Y38" s="21">
        <v>14</v>
      </c>
      <c r="Z38" s="15" t="s">
        <v>15</v>
      </c>
      <c r="AA38" s="21"/>
      <c r="AB38" s="21">
        <v>0</v>
      </c>
      <c r="AC38" s="21">
        <v>0</v>
      </c>
      <c r="AD38" s="21">
        <f t="shared" si="10"/>
        <v>0</v>
      </c>
      <c r="AE38" s="21">
        <v>0</v>
      </c>
      <c r="AF38" s="10"/>
      <c r="AG38" s="25">
        <v>6.5</v>
      </c>
      <c r="AH38" s="20" t="s">
        <v>125</v>
      </c>
      <c r="AI38" s="20"/>
      <c r="AJ38" s="20"/>
      <c r="AK38" s="25"/>
      <c r="AL38" s="21">
        <v>2</v>
      </c>
      <c r="AM38" s="20" t="s">
        <v>134</v>
      </c>
      <c r="AN38" s="21"/>
      <c r="AO38" s="21">
        <v>1</v>
      </c>
      <c r="AP38" s="21">
        <v>3</v>
      </c>
      <c r="AQ38" s="21">
        <f t="shared" si="11"/>
        <v>4</v>
      </c>
      <c r="AR38" s="21">
        <v>0</v>
      </c>
    </row>
    <row r="39" spans="1:44" ht="15.95" customHeight="1" x14ac:dyDescent="0.25">
      <c r="B39" s="21" t="s">
        <v>23</v>
      </c>
      <c r="C39" s="15" t="s">
        <v>676</v>
      </c>
      <c r="D39" s="15"/>
      <c r="H39" s="21">
        <v>2</v>
      </c>
      <c r="I39" s="20" t="s">
        <v>533</v>
      </c>
      <c r="J39" s="20"/>
      <c r="K39" s="20"/>
      <c r="L39" s="20" t="s">
        <v>678</v>
      </c>
      <c r="M39" s="20"/>
      <c r="N39" s="20"/>
      <c r="O39" s="20"/>
      <c r="P39" s="20"/>
      <c r="Q39" s="20"/>
      <c r="S39" s="30"/>
      <c r="T39" s="25">
        <v>6</v>
      </c>
      <c r="U39" s="20" t="s">
        <v>100</v>
      </c>
      <c r="V39" s="20"/>
      <c r="W39" s="20"/>
      <c r="X39" s="25"/>
      <c r="Y39" s="21">
        <v>3</v>
      </c>
      <c r="Z39" s="15" t="s">
        <v>15</v>
      </c>
      <c r="AA39" s="21"/>
      <c r="AB39" s="21">
        <v>0</v>
      </c>
      <c r="AC39" s="21">
        <v>0</v>
      </c>
      <c r="AD39" s="21">
        <f t="shared" si="10"/>
        <v>0</v>
      </c>
      <c r="AE39" s="21">
        <v>0</v>
      </c>
      <c r="AF39" s="10"/>
      <c r="AG39" s="25">
        <v>5.5</v>
      </c>
      <c r="AH39" s="20" t="s">
        <v>144</v>
      </c>
      <c r="AI39" s="20"/>
      <c r="AJ39" s="20"/>
      <c r="AK39" s="25"/>
      <c r="AL39" s="21">
        <v>5</v>
      </c>
      <c r="AM39" s="20" t="s">
        <v>134</v>
      </c>
      <c r="AN39" s="21"/>
      <c r="AO39" s="21">
        <v>0</v>
      </c>
      <c r="AP39" s="21">
        <v>0</v>
      </c>
      <c r="AQ39" s="21">
        <f t="shared" si="11"/>
        <v>0</v>
      </c>
      <c r="AR39" s="21">
        <v>0</v>
      </c>
    </row>
    <row r="40" spans="1:44" ht="15.95" customHeight="1" thickBot="1" x14ac:dyDescent="0.3">
      <c r="H40" s="21">
        <v>3</v>
      </c>
      <c r="I40" s="20" t="s">
        <v>286</v>
      </c>
      <c r="L40" s="20" t="s">
        <v>679</v>
      </c>
      <c r="S40" s="30"/>
      <c r="T40" s="16" t="s">
        <v>36</v>
      </c>
      <c r="U40" s="16"/>
      <c r="V40" s="16"/>
      <c r="W40" s="16"/>
      <c r="X40" s="16"/>
      <c r="Y40" s="16"/>
      <c r="Z40" s="16"/>
      <c r="AA40" s="22"/>
      <c r="AB40" s="22">
        <f>SUM(AB28:AB39)</f>
        <v>5</v>
      </c>
      <c r="AC40" s="22">
        <f>SUM(AC28:AC39)+SUMIF($AA$3:$AA$10,"SotF",$AI$3:$AI$10)</f>
        <v>7</v>
      </c>
      <c r="AD40" s="22">
        <f>SUM(AD28:AD39)+SUMIF($AA$3:$AA$10,"Canadiens",$AI$3:$AI$10)</f>
        <v>12</v>
      </c>
      <c r="AE40" s="22">
        <f>SUM(AE28:AE39)</f>
        <v>2</v>
      </c>
      <c r="AF40" s="10"/>
      <c r="AG40" s="16" t="s">
        <v>146</v>
      </c>
      <c r="AH40" s="16"/>
      <c r="AI40" s="16"/>
      <c r="AJ40" s="16"/>
      <c r="AK40" s="16"/>
      <c r="AL40" s="16"/>
      <c r="AM40" s="16"/>
      <c r="AN40" s="22"/>
      <c r="AO40" s="22">
        <f>SUM(AO28:AO39)</f>
        <v>11</v>
      </c>
      <c r="AP40" s="22">
        <f>SUM(AP28:AP39)+SUMIF($AA$3:$AA$10,"SotF",$AI$3:$AI$10)</f>
        <v>19</v>
      </c>
      <c r="AQ40" s="22">
        <f>SUM(AQ28:AQ39)+SUMIF($AA$3:$AA$10,"Canadiens",$AI$3:$AI$10)</f>
        <v>30</v>
      </c>
      <c r="AR40" s="22">
        <f>SUM(AR28:AR39)</f>
        <v>2</v>
      </c>
    </row>
    <row r="41" spans="1:44" ht="15.95" customHeight="1" x14ac:dyDescent="0.25">
      <c r="H41" s="21">
        <v>3</v>
      </c>
      <c r="I41" s="20" t="s">
        <v>81</v>
      </c>
      <c r="L41" s="20" t="s">
        <v>680</v>
      </c>
      <c r="S41" s="30"/>
      <c r="T41" s="17" t="s">
        <v>156</v>
      </c>
      <c r="U41" s="17" t="s">
        <v>57</v>
      </c>
      <c r="V41" s="17"/>
      <c r="W41" s="17"/>
      <c r="X41" s="17"/>
      <c r="Y41" s="15" t="s">
        <v>69</v>
      </c>
      <c r="AA41" s="14"/>
      <c r="AB41" s="14">
        <v>3</v>
      </c>
      <c r="AC41" s="14">
        <v>1</v>
      </c>
      <c r="AD41" s="14">
        <f>+AB41+AC41</f>
        <v>4</v>
      </c>
      <c r="AE41" s="14">
        <v>0</v>
      </c>
      <c r="AF41" s="10"/>
      <c r="AG41" s="18" t="s">
        <v>159</v>
      </c>
      <c r="AH41" s="18" t="s">
        <v>56</v>
      </c>
      <c r="AI41" s="18"/>
      <c r="AJ41" s="18"/>
      <c r="AK41" s="18"/>
      <c r="AL41" s="15" t="s">
        <v>68</v>
      </c>
      <c r="AN41" s="14"/>
      <c r="AO41" s="14">
        <v>3</v>
      </c>
      <c r="AP41" s="14">
        <v>1</v>
      </c>
      <c r="AQ41" s="14">
        <f>+AO41+AP41</f>
        <v>4</v>
      </c>
      <c r="AR41" s="14">
        <v>0</v>
      </c>
    </row>
    <row r="42" spans="1:44" ht="15.95" customHeight="1" x14ac:dyDescent="0.25">
      <c r="B42" s="44" t="s">
        <v>33</v>
      </c>
      <c r="C42" s="45"/>
      <c r="D42" s="45"/>
      <c r="E42" s="45"/>
      <c r="F42" s="45"/>
      <c r="G42" s="45"/>
      <c r="H42" s="46"/>
      <c r="I42" s="45"/>
      <c r="J42" s="45"/>
      <c r="K42" s="45"/>
      <c r="L42" s="45"/>
      <c r="M42" s="47"/>
      <c r="N42" s="45"/>
      <c r="O42" s="45"/>
      <c r="P42" s="45"/>
      <c r="Q42" s="45"/>
      <c r="S42" s="30"/>
      <c r="T42" s="25">
        <v>7.5</v>
      </c>
      <c r="U42" s="20" t="s">
        <v>43</v>
      </c>
      <c r="V42" s="20"/>
      <c r="W42" s="20"/>
      <c r="X42" s="20"/>
      <c r="Y42" s="21">
        <v>1</v>
      </c>
      <c r="Z42" s="20" t="s">
        <v>57</v>
      </c>
      <c r="AA42" s="21"/>
      <c r="AB42" s="21">
        <v>0</v>
      </c>
      <c r="AC42" s="21">
        <v>0</v>
      </c>
      <c r="AD42" s="21">
        <f t="shared" ref="AD42:AD52" si="12">+AB42+AC42</f>
        <v>0</v>
      </c>
      <c r="AE42" s="21">
        <v>0</v>
      </c>
      <c r="AF42" s="10"/>
      <c r="AG42" s="25">
        <v>8</v>
      </c>
      <c r="AH42" s="20" t="s">
        <v>76</v>
      </c>
      <c r="AI42" s="20"/>
      <c r="AJ42" s="20"/>
      <c r="AK42" s="25"/>
      <c r="AL42" s="21">
        <v>34</v>
      </c>
      <c r="AM42" s="20" t="s">
        <v>56</v>
      </c>
      <c r="AN42" s="21"/>
      <c r="AO42" s="21">
        <v>0</v>
      </c>
      <c r="AP42" s="21">
        <v>0</v>
      </c>
      <c r="AQ42" s="21">
        <f t="shared" ref="AQ42:AQ52" si="13">+AO42+AP42</f>
        <v>0</v>
      </c>
      <c r="AR42" s="21">
        <v>0</v>
      </c>
    </row>
    <row r="43" spans="1:44" ht="15.95" customHeight="1" x14ac:dyDescent="0.25">
      <c r="C43" s="5" t="s">
        <v>638</v>
      </c>
      <c r="E43" s="10"/>
      <c r="F43" s="10"/>
      <c r="G43" s="4">
        <v>5</v>
      </c>
      <c r="H43" s="21">
        <v>2</v>
      </c>
      <c r="I43" s="20" t="s">
        <v>95</v>
      </c>
      <c r="J43" s="20"/>
      <c r="K43" s="20"/>
      <c r="L43" s="20" t="s">
        <v>484</v>
      </c>
      <c r="M43" s="20"/>
      <c r="N43" s="20"/>
      <c r="O43" s="20"/>
      <c r="P43" s="20"/>
      <c r="Q43" s="20"/>
      <c r="S43" s="30"/>
      <c r="T43" s="25">
        <v>10</v>
      </c>
      <c r="U43" s="20" t="s">
        <v>593</v>
      </c>
      <c r="V43" s="20"/>
      <c r="W43" s="20"/>
      <c r="X43" s="20"/>
      <c r="Y43" s="21">
        <v>10</v>
      </c>
      <c r="Z43" s="20" t="s">
        <v>57</v>
      </c>
      <c r="AA43" s="21"/>
      <c r="AB43" s="21">
        <v>0</v>
      </c>
      <c r="AC43" s="21">
        <v>0</v>
      </c>
      <c r="AD43" s="21">
        <f t="shared" si="12"/>
        <v>0</v>
      </c>
      <c r="AE43" s="21">
        <v>0</v>
      </c>
      <c r="AF43" s="10"/>
      <c r="AG43" s="25">
        <v>10</v>
      </c>
      <c r="AH43" s="20" t="s">
        <v>90</v>
      </c>
      <c r="AI43" s="20"/>
      <c r="AJ43" s="20"/>
      <c r="AK43" s="25"/>
      <c r="AL43" s="21">
        <v>10</v>
      </c>
      <c r="AM43" s="20" t="s">
        <v>56</v>
      </c>
      <c r="AO43" s="21">
        <v>0</v>
      </c>
      <c r="AP43" s="21">
        <v>2</v>
      </c>
      <c r="AQ43" s="21">
        <f t="shared" si="13"/>
        <v>2</v>
      </c>
      <c r="AR43" s="21">
        <v>0</v>
      </c>
    </row>
    <row r="44" spans="1:44" ht="15.95" customHeight="1" x14ac:dyDescent="0.25">
      <c r="B44" s="21" t="s">
        <v>23</v>
      </c>
      <c r="C44" s="20"/>
      <c r="D44" s="20" t="s">
        <v>48</v>
      </c>
      <c r="E44" s="20"/>
      <c r="F44" s="20"/>
      <c r="G44" s="20"/>
      <c r="H44" s="21">
        <v>2</v>
      </c>
      <c r="I44" s="20" t="s">
        <v>78</v>
      </c>
      <c r="J44" s="20"/>
      <c r="K44" s="20"/>
      <c r="L44" s="20" t="s">
        <v>527</v>
      </c>
      <c r="M44" s="20"/>
      <c r="N44" s="20"/>
      <c r="O44" s="20"/>
      <c r="P44" s="20"/>
      <c r="Q44" s="20"/>
      <c r="S44" s="30"/>
      <c r="T44" s="25">
        <v>9</v>
      </c>
      <c r="U44" s="20" t="s">
        <v>131</v>
      </c>
      <c r="V44" s="20"/>
      <c r="W44" s="20"/>
      <c r="X44" s="20"/>
      <c r="Y44" s="21">
        <v>3</v>
      </c>
      <c r="Z44" s="20" t="s">
        <v>57</v>
      </c>
      <c r="AA44" s="21"/>
      <c r="AB44" s="21">
        <v>3</v>
      </c>
      <c r="AC44" s="21">
        <v>1</v>
      </c>
      <c r="AD44" s="21">
        <f t="shared" si="12"/>
        <v>4</v>
      </c>
      <c r="AE44" s="21">
        <v>0</v>
      </c>
      <c r="AF44" s="10"/>
      <c r="AG44" s="25">
        <v>9</v>
      </c>
      <c r="AH44" s="20" t="s">
        <v>139</v>
      </c>
      <c r="AI44" s="20"/>
      <c r="AJ44" s="20"/>
      <c r="AK44" s="25"/>
      <c r="AL44" s="21">
        <v>23</v>
      </c>
      <c r="AM44" s="20" t="s">
        <v>56</v>
      </c>
      <c r="AO44" s="21">
        <v>1</v>
      </c>
      <c r="AP44" s="21">
        <v>3</v>
      </c>
      <c r="AQ44" s="21">
        <f t="shared" si="13"/>
        <v>4</v>
      </c>
      <c r="AR44" s="21">
        <v>0</v>
      </c>
    </row>
    <row r="45" spans="1:44" ht="15.95" customHeight="1" x14ac:dyDescent="0.25">
      <c r="A45" s="30"/>
      <c r="C45" s="20"/>
      <c r="D45" s="20"/>
      <c r="E45" s="20"/>
      <c r="F45" s="20"/>
      <c r="G45" s="20"/>
      <c r="H45" s="21">
        <v>2</v>
      </c>
      <c r="I45" s="20" t="s">
        <v>79</v>
      </c>
      <c r="L45" s="20"/>
      <c r="M45" s="20" t="s">
        <v>51</v>
      </c>
      <c r="N45" s="20"/>
      <c r="O45" s="20"/>
      <c r="P45" s="20"/>
      <c r="Q45" s="20"/>
      <c r="S45" s="30"/>
      <c r="T45" s="25">
        <v>9</v>
      </c>
      <c r="U45" s="20" t="s">
        <v>86</v>
      </c>
      <c r="V45" s="20"/>
      <c r="W45" s="20"/>
      <c r="X45" s="20"/>
      <c r="Y45" s="21">
        <v>11</v>
      </c>
      <c r="Z45" s="20" t="s">
        <v>57</v>
      </c>
      <c r="AA45" s="21"/>
      <c r="AB45" s="21">
        <v>2</v>
      </c>
      <c r="AC45" s="21">
        <v>2</v>
      </c>
      <c r="AD45" s="21">
        <f t="shared" si="12"/>
        <v>4</v>
      </c>
      <c r="AE45" s="21">
        <v>0</v>
      </c>
      <c r="AF45" s="10"/>
      <c r="AG45" s="25">
        <v>8.5</v>
      </c>
      <c r="AH45" s="20" t="s">
        <v>92</v>
      </c>
      <c r="AI45" s="20"/>
      <c r="AJ45" s="20"/>
      <c r="AK45" s="25"/>
      <c r="AL45" s="21">
        <v>9</v>
      </c>
      <c r="AM45" s="20" t="s">
        <v>56</v>
      </c>
      <c r="AO45" s="21">
        <v>0</v>
      </c>
      <c r="AP45" s="21">
        <v>1</v>
      </c>
      <c r="AQ45" s="21">
        <f t="shared" si="13"/>
        <v>1</v>
      </c>
      <c r="AR45" s="21">
        <v>0</v>
      </c>
    </row>
    <row r="46" spans="1:44" ht="15.95" customHeight="1" x14ac:dyDescent="0.25">
      <c r="A46" s="30"/>
      <c r="D46" s="20"/>
      <c r="E46" s="20"/>
      <c r="F46" s="20"/>
      <c r="H46" s="21">
        <v>2</v>
      </c>
      <c r="I46" s="20" t="s">
        <v>78</v>
      </c>
      <c r="L46" s="20" t="s">
        <v>418</v>
      </c>
      <c r="M46" s="20"/>
      <c r="N46" s="20"/>
      <c r="O46" s="20"/>
      <c r="P46" s="20"/>
      <c r="Q46" s="20"/>
      <c r="S46" s="30"/>
      <c r="T46" s="25">
        <v>8.5</v>
      </c>
      <c r="U46" s="20" t="s">
        <v>116</v>
      </c>
      <c r="V46" s="20"/>
      <c r="W46" s="20"/>
      <c r="X46" s="20"/>
      <c r="Y46" s="21">
        <v>9</v>
      </c>
      <c r="Z46" s="20" t="s">
        <v>57</v>
      </c>
      <c r="AA46" s="21"/>
      <c r="AB46" s="21">
        <v>0</v>
      </c>
      <c r="AC46" s="21">
        <v>2</v>
      </c>
      <c r="AD46" s="21">
        <f t="shared" si="12"/>
        <v>2</v>
      </c>
      <c r="AE46" s="21">
        <v>0</v>
      </c>
      <c r="AF46" s="10"/>
      <c r="AG46" s="25">
        <v>8.5</v>
      </c>
      <c r="AH46" s="20" t="s">
        <v>141</v>
      </c>
      <c r="AI46" s="20"/>
      <c r="AJ46" s="20"/>
      <c r="AK46" s="25"/>
      <c r="AL46" s="21">
        <v>14</v>
      </c>
      <c r="AM46" s="20" t="s">
        <v>56</v>
      </c>
      <c r="AO46" s="21">
        <v>1</v>
      </c>
      <c r="AP46" s="21">
        <v>0</v>
      </c>
      <c r="AQ46" s="21">
        <f t="shared" si="13"/>
        <v>1</v>
      </c>
      <c r="AR46" s="21">
        <v>6</v>
      </c>
    </row>
    <row r="47" spans="1:44" ht="15.95" customHeight="1" x14ac:dyDescent="0.25">
      <c r="H47" s="21">
        <v>3</v>
      </c>
      <c r="I47" s="20" t="s">
        <v>78</v>
      </c>
      <c r="L47" s="20" t="s">
        <v>221</v>
      </c>
      <c r="S47" s="30"/>
      <c r="T47" s="25">
        <v>8</v>
      </c>
      <c r="U47" s="20" t="s">
        <v>150</v>
      </c>
      <c r="V47" s="20"/>
      <c r="W47" s="20"/>
      <c r="X47" s="20"/>
      <c r="Y47" s="21">
        <v>2</v>
      </c>
      <c r="Z47" s="20" t="s">
        <v>57</v>
      </c>
      <c r="AA47" s="21"/>
      <c r="AB47" s="21">
        <v>0</v>
      </c>
      <c r="AC47" s="21">
        <v>0</v>
      </c>
      <c r="AD47" s="21">
        <f t="shared" si="12"/>
        <v>0</v>
      </c>
      <c r="AE47" s="21">
        <v>2</v>
      </c>
      <c r="AF47" s="10"/>
      <c r="AG47" s="25">
        <v>8</v>
      </c>
      <c r="AH47" s="20" t="s">
        <v>140</v>
      </c>
      <c r="AI47" s="20"/>
      <c r="AJ47" s="20"/>
      <c r="AK47" s="25"/>
      <c r="AL47" s="21">
        <v>2</v>
      </c>
      <c r="AM47" s="20" t="s">
        <v>56</v>
      </c>
      <c r="AO47" s="21">
        <v>1</v>
      </c>
      <c r="AP47" s="21">
        <v>2</v>
      </c>
      <c r="AQ47" s="21">
        <f t="shared" si="13"/>
        <v>3</v>
      </c>
      <c r="AR47" s="21">
        <v>0</v>
      </c>
    </row>
    <row r="48" spans="1:44" ht="15.95" customHeight="1" x14ac:dyDescent="0.25">
      <c r="S48" s="30"/>
      <c r="T48" s="25">
        <v>7.5</v>
      </c>
      <c r="U48" s="20" t="s">
        <v>98</v>
      </c>
      <c r="V48" s="20"/>
      <c r="W48" s="20"/>
      <c r="X48" s="20"/>
      <c r="Y48" s="21">
        <v>12</v>
      </c>
      <c r="Z48" s="20" t="s">
        <v>57</v>
      </c>
      <c r="AA48" s="21"/>
      <c r="AB48" s="21">
        <v>0</v>
      </c>
      <c r="AC48" s="21">
        <v>2</v>
      </c>
      <c r="AD48" s="21">
        <f t="shared" si="12"/>
        <v>2</v>
      </c>
      <c r="AE48" s="21">
        <v>0</v>
      </c>
      <c r="AF48" s="10"/>
      <c r="AG48" s="25">
        <v>8</v>
      </c>
      <c r="AH48" s="20" t="s">
        <v>148</v>
      </c>
      <c r="AI48" s="20"/>
      <c r="AJ48" s="20"/>
      <c r="AK48" s="25"/>
      <c r="AL48" s="21">
        <v>11</v>
      </c>
      <c r="AM48" s="20" t="s">
        <v>56</v>
      </c>
      <c r="AO48" s="21">
        <v>1</v>
      </c>
      <c r="AP48" s="21">
        <v>0</v>
      </c>
      <c r="AQ48" s="21">
        <f t="shared" si="13"/>
        <v>1</v>
      </c>
      <c r="AR48" s="21">
        <v>0</v>
      </c>
    </row>
    <row r="49" spans="1:44" ht="15.95" customHeight="1" x14ac:dyDescent="0.25">
      <c r="A49" s="30"/>
      <c r="B49" s="10"/>
      <c r="C49" s="5" t="s">
        <v>636</v>
      </c>
      <c r="D49" s="15"/>
      <c r="F49" s="10"/>
      <c r="G49" s="4">
        <v>3</v>
      </c>
      <c r="H49" s="21">
        <v>1</v>
      </c>
      <c r="I49" s="20" t="s">
        <v>171</v>
      </c>
      <c r="J49" s="20"/>
      <c r="K49" s="20"/>
      <c r="L49" s="20" t="s">
        <v>674</v>
      </c>
      <c r="M49" s="20"/>
      <c r="N49" s="20"/>
      <c r="O49" s="20"/>
      <c r="P49" s="20"/>
      <c r="Q49" s="20"/>
      <c r="S49" s="30"/>
      <c r="T49" s="25">
        <v>7.5</v>
      </c>
      <c r="U49" s="20" t="s">
        <v>91</v>
      </c>
      <c r="V49" s="20"/>
      <c r="W49" s="20"/>
      <c r="X49" s="20"/>
      <c r="Y49" s="21">
        <v>7</v>
      </c>
      <c r="Z49" s="20" t="s">
        <v>57</v>
      </c>
      <c r="AA49" s="21"/>
      <c r="AB49" s="21">
        <v>0</v>
      </c>
      <c r="AC49" s="21">
        <v>1</v>
      </c>
      <c r="AD49" s="21">
        <f t="shared" si="12"/>
        <v>1</v>
      </c>
      <c r="AE49" s="21">
        <v>0</v>
      </c>
      <c r="AF49" s="10"/>
      <c r="AG49" s="25">
        <v>7.5</v>
      </c>
      <c r="AH49" s="20" t="s">
        <v>128</v>
      </c>
      <c r="AI49" s="20"/>
      <c r="AJ49" s="20"/>
      <c r="AK49" s="25"/>
      <c r="AL49" s="21">
        <v>7</v>
      </c>
      <c r="AM49" s="20" t="s">
        <v>56</v>
      </c>
      <c r="AO49" s="21">
        <v>1</v>
      </c>
      <c r="AP49" s="21">
        <v>2</v>
      </c>
      <c r="AQ49" s="21">
        <f t="shared" si="13"/>
        <v>3</v>
      </c>
      <c r="AR49" s="21">
        <v>0</v>
      </c>
    </row>
    <row r="50" spans="1:44" ht="15.95" customHeight="1" x14ac:dyDescent="0.25">
      <c r="A50" s="30"/>
      <c r="B50" s="21" t="s">
        <v>23</v>
      </c>
      <c r="D50" s="15" t="s">
        <v>48</v>
      </c>
      <c r="E50" s="15"/>
      <c r="F50" s="15"/>
      <c r="G50" s="4"/>
      <c r="H50" s="21">
        <v>1</v>
      </c>
      <c r="I50" s="20" t="s">
        <v>170</v>
      </c>
      <c r="J50" s="20"/>
      <c r="K50" s="20"/>
      <c r="L50" s="20" t="s">
        <v>171</v>
      </c>
      <c r="M50" s="20"/>
      <c r="N50" s="20"/>
      <c r="O50" s="20"/>
      <c r="P50" s="20"/>
      <c r="Q50" s="20"/>
      <c r="S50" s="30"/>
      <c r="T50" s="25">
        <v>7</v>
      </c>
      <c r="U50" s="20" t="s">
        <v>52</v>
      </c>
      <c r="V50" s="20"/>
      <c r="W50" s="20"/>
      <c r="X50" s="20"/>
      <c r="Y50" s="21">
        <v>27</v>
      </c>
      <c r="Z50" s="20" t="s">
        <v>57</v>
      </c>
      <c r="AA50" s="21"/>
      <c r="AB50" s="21">
        <v>0</v>
      </c>
      <c r="AC50" s="21">
        <v>0</v>
      </c>
      <c r="AD50" s="21">
        <f t="shared" si="12"/>
        <v>0</v>
      </c>
      <c r="AE50" s="21">
        <v>2</v>
      </c>
      <c r="AF50" s="10"/>
      <c r="AG50" s="25">
        <v>6.5</v>
      </c>
      <c r="AH50" s="20" t="s">
        <v>99</v>
      </c>
      <c r="AI50" s="20"/>
      <c r="AJ50" s="20"/>
      <c r="AK50" s="25"/>
      <c r="AL50" s="21">
        <v>24</v>
      </c>
      <c r="AM50" s="20" t="s">
        <v>56</v>
      </c>
      <c r="AO50" s="21">
        <v>0</v>
      </c>
      <c r="AP50" s="21">
        <v>1</v>
      </c>
      <c r="AQ50" s="21">
        <f t="shared" si="13"/>
        <v>1</v>
      </c>
      <c r="AR50" s="21">
        <v>0</v>
      </c>
    </row>
    <row r="51" spans="1:44" ht="15.95" customHeight="1" x14ac:dyDescent="0.25">
      <c r="A51" s="30"/>
      <c r="H51" s="21">
        <v>2</v>
      </c>
      <c r="I51" s="20" t="s">
        <v>88</v>
      </c>
      <c r="L51" s="20" t="s">
        <v>675</v>
      </c>
      <c r="S51" s="30"/>
      <c r="T51" s="25">
        <v>6.5</v>
      </c>
      <c r="U51" s="20" t="s">
        <v>166</v>
      </c>
      <c r="V51" s="20"/>
      <c r="W51" s="20"/>
      <c r="X51" s="20"/>
      <c r="Y51" s="21">
        <v>6</v>
      </c>
      <c r="Z51" s="20" t="s">
        <v>57</v>
      </c>
      <c r="AA51" s="21"/>
      <c r="AB51" s="21">
        <v>0</v>
      </c>
      <c r="AC51" s="21">
        <v>1</v>
      </c>
      <c r="AD51" s="21">
        <f t="shared" si="12"/>
        <v>1</v>
      </c>
      <c r="AE51" s="21">
        <v>0</v>
      </c>
      <c r="AF51" s="10"/>
      <c r="AG51" s="25">
        <v>6.5</v>
      </c>
      <c r="AH51" s="20" t="s">
        <v>96</v>
      </c>
      <c r="AI51" s="20"/>
      <c r="AJ51" s="20"/>
      <c r="AK51" s="25"/>
      <c r="AL51" s="21">
        <v>20</v>
      </c>
      <c r="AM51" s="20" t="s">
        <v>56</v>
      </c>
      <c r="AO51" s="21">
        <v>0</v>
      </c>
      <c r="AP51" s="21">
        <v>0</v>
      </c>
      <c r="AQ51" s="21">
        <f t="shared" si="13"/>
        <v>0</v>
      </c>
      <c r="AR51" s="21">
        <v>0</v>
      </c>
    </row>
    <row r="52" spans="1:44" ht="15.95" customHeight="1" x14ac:dyDescent="0.25">
      <c r="A52" s="30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S52" s="30"/>
      <c r="T52" s="25">
        <v>6.5</v>
      </c>
      <c r="U52" s="20" t="s">
        <v>167</v>
      </c>
      <c r="V52" s="20"/>
      <c r="W52" s="20"/>
      <c r="X52" s="20"/>
      <c r="Y52" s="21">
        <v>4</v>
      </c>
      <c r="Z52" s="20" t="s">
        <v>57</v>
      </c>
      <c r="AA52" s="21"/>
      <c r="AB52" s="21">
        <v>0</v>
      </c>
      <c r="AC52" s="21">
        <v>2</v>
      </c>
      <c r="AD52" s="21">
        <f t="shared" si="12"/>
        <v>2</v>
      </c>
      <c r="AE52" s="21">
        <v>0</v>
      </c>
      <c r="AF52" s="10"/>
      <c r="AG52" s="25">
        <v>6</v>
      </c>
      <c r="AH52" s="20" t="s">
        <v>248</v>
      </c>
      <c r="AI52" s="20"/>
      <c r="AJ52" s="20"/>
      <c r="AK52" s="25"/>
      <c r="AL52" s="21">
        <v>4</v>
      </c>
      <c r="AM52" s="20" t="s">
        <v>56</v>
      </c>
      <c r="AO52" s="21">
        <v>0</v>
      </c>
      <c r="AP52" s="21">
        <v>0</v>
      </c>
      <c r="AQ52" s="21">
        <f t="shared" si="13"/>
        <v>0</v>
      </c>
      <c r="AR52" s="21">
        <v>0</v>
      </c>
    </row>
    <row r="53" spans="1:44" ht="15.95" customHeight="1" thickBot="1" x14ac:dyDescent="0.3">
      <c r="A53" s="30"/>
      <c r="B53" s="20" t="s">
        <v>130</v>
      </c>
      <c r="C53" s="10"/>
      <c r="D53" s="10"/>
      <c r="E53" s="20" t="s">
        <v>50</v>
      </c>
      <c r="F53" s="20"/>
      <c r="G53" s="4">
        <f>SUM(G15:G52)</f>
        <v>29</v>
      </c>
      <c r="H53" s="4"/>
      <c r="I53" s="19"/>
      <c r="J53" s="20" t="s">
        <v>35</v>
      </c>
      <c r="K53" s="19"/>
      <c r="L53" s="4">
        <f>COUNTA(C15:C52)-8</f>
        <v>4</v>
      </c>
      <c r="N53" s="20" t="s">
        <v>41</v>
      </c>
      <c r="O53" s="4">
        <f>+L53*2</f>
        <v>8</v>
      </c>
      <c r="P53" s="4"/>
      <c r="Q53" s="10"/>
      <c r="S53" s="30"/>
      <c r="T53" s="16" t="s">
        <v>66</v>
      </c>
      <c r="U53" s="16"/>
      <c r="V53" s="16"/>
      <c r="W53" s="16"/>
      <c r="X53" s="16"/>
      <c r="Y53" s="16"/>
      <c r="Z53" s="16"/>
      <c r="AA53" s="22"/>
      <c r="AB53" s="22">
        <f>SUM(AB41:AB52)</f>
        <v>8</v>
      </c>
      <c r="AC53" s="22">
        <f>SUM(AC41:AC52)+SUMIF($AA$3:$AA$10,"Dive Shop",$AI$3:$AI$10)</f>
        <v>12</v>
      </c>
      <c r="AD53" s="22">
        <f>SUM(AD41:AD52)+SUMIF($AA$3:$AA$10,"Canadiens",$AI$3:$AI$10)</f>
        <v>20</v>
      </c>
      <c r="AE53" s="22">
        <f>SUM(AE41:AE52)</f>
        <v>4</v>
      </c>
      <c r="AF53" s="10"/>
      <c r="AG53" s="16" t="s">
        <v>67</v>
      </c>
      <c r="AH53" s="16"/>
      <c r="AI53" s="16"/>
      <c r="AJ53" s="16"/>
      <c r="AK53" s="16"/>
      <c r="AL53" s="16"/>
      <c r="AM53" s="16"/>
      <c r="AN53" s="22"/>
      <c r="AO53" s="22">
        <f>SUM(AO41:AO52)</f>
        <v>8</v>
      </c>
      <c r="AP53" s="22">
        <f>SUM(AP41:AP52)+SUMIF($AA$3:$AA$10,"Dive Shop",$AI$3:$AI$10)</f>
        <v>12</v>
      </c>
      <c r="AQ53" s="22">
        <f>SUM(AQ41:AQ52)+SUMIF($AA$3:$AA$10,"Canadiens",$AI$3:$AI$10)</f>
        <v>20</v>
      </c>
      <c r="AR53" s="22">
        <f>SUM(AR41:AR52)</f>
        <v>6</v>
      </c>
    </row>
    <row r="54" spans="1:44" ht="15.95" customHeight="1" x14ac:dyDescent="0.25">
      <c r="A54" s="30"/>
      <c r="E54" s="20" t="s">
        <v>49</v>
      </c>
      <c r="F54" s="20"/>
      <c r="G54" s="4">
        <f>COUNTA(L15:L52)+COUNTIF(L15:L52,"*&amp;*")</f>
        <v>43</v>
      </c>
      <c r="S54" s="30"/>
      <c r="T54" s="18" t="s">
        <v>157</v>
      </c>
      <c r="U54" s="18" t="s">
        <v>61</v>
      </c>
      <c r="V54" s="18"/>
      <c r="W54" s="18"/>
      <c r="X54" s="18"/>
      <c r="Y54" s="15" t="s">
        <v>71</v>
      </c>
      <c r="AA54" s="14"/>
      <c r="AB54" s="14">
        <v>3</v>
      </c>
      <c r="AC54" s="14">
        <v>6</v>
      </c>
      <c r="AD54" s="14">
        <f>+AB54+AC54</f>
        <v>9</v>
      </c>
      <c r="AE54" s="14">
        <v>2</v>
      </c>
      <c r="AF54" s="10"/>
      <c r="AG54" s="11" t="s">
        <v>161</v>
      </c>
      <c r="AH54" s="11" t="s">
        <v>59</v>
      </c>
      <c r="AI54" s="11"/>
      <c r="AJ54" s="11"/>
      <c r="AK54" s="12"/>
      <c r="AL54" s="13" t="s">
        <v>73</v>
      </c>
      <c r="AN54" s="14"/>
      <c r="AO54" s="14">
        <v>0</v>
      </c>
      <c r="AP54" s="14">
        <v>1</v>
      </c>
      <c r="AQ54" s="14">
        <f>+AO54+AP54</f>
        <v>1</v>
      </c>
      <c r="AR54" s="14">
        <v>2</v>
      </c>
    </row>
    <row r="55" spans="1:44" ht="15.95" customHeight="1" x14ac:dyDescent="0.25">
      <c r="S55" s="30"/>
      <c r="T55" s="25">
        <v>7.5</v>
      </c>
      <c r="U55" s="20" t="s">
        <v>74</v>
      </c>
      <c r="V55" s="20"/>
      <c r="W55" s="20"/>
      <c r="X55" s="25"/>
      <c r="Y55" s="21">
        <v>31</v>
      </c>
      <c r="Z55" s="20" t="s">
        <v>61</v>
      </c>
      <c r="AA55" s="21"/>
      <c r="AB55" s="21">
        <v>0</v>
      </c>
      <c r="AC55" s="21">
        <v>0</v>
      </c>
      <c r="AD55" s="21">
        <f t="shared" ref="AD55:AD65" si="14">+AB55+AC55</f>
        <v>0</v>
      </c>
      <c r="AE55" s="21">
        <v>0</v>
      </c>
      <c r="AF55" s="10"/>
      <c r="AG55" s="25">
        <v>8</v>
      </c>
      <c r="AH55" s="20" t="s">
        <v>77</v>
      </c>
      <c r="AI55" s="20"/>
      <c r="AJ55" s="20"/>
      <c r="AK55" s="20"/>
      <c r="AL55" s="21"/>
      <c r="AM55" s="20" t="s">
        <v>59</v>
      </c>
      <c r="AN55" s="21"/>
      <c r="AO55" s="21">
        <v>0</v>
      </c>
      <c r="AP55" s="21">
        <v>0</v>
      </c>
      <c r="AQ55" s="21">
        <f t="shared" ref="AQ55:AQ65" si="15">+AO55+AP55</f>
        <v>0</v>
      </c>
      <c r="AR55" s="21">
        <v>0</v>
      </c>
    </row>
    <row r="56" spans="1:44" ht="15.95" customHeight="1" x14ac:dyDescent="0.25">
      <c r="S56" s="30"/>
      <c r="T56" s="25">
        <v>11</v>
      </c>
      <c r="U56" s="20" t="s">
        <v>80</v>
      </c>
      <c r="V56" s="20"/>
      <c r="W56" s="20"/>
      <c r="X56" s="25"/>
      <c r="Y56" s="21">
        <v>11</v>
      </c>
      <c r="Z56" s="20" t="s">
        <v>61</v>
      </c>
      <c r="AA56" s="21"/>
      <c r="AB56" s="21">
        <v>0</v>
      </c>
      <c r="AC56" s="21">
        <v>0</v>
      </c>
      <c r="AD56" s="21">
        <f t="shared" si="14"/>
        <v>0</v>
      </c>
      <c r="AE56" s="21">
        <v>0</v>
      </c>
      <c r="AF56" s="10"/>
      <c r="AG56" s="25">
        <v>10</v>
      </c>
      <c r="AH56" s="20" t="s">
        <v>162</v>
      </c>
      <c r="AI56" s="20"/>
      <c r="AJ56" s="20"/>
      <c r="AK56" s="20"/>
      <c r="AL56" s="21">
        <v>20</v>
      </c>
      <c r="AM56" s="20" t="s">
        <v>59</v>
      </c>
      <c r="AO56" s="21">
        <v>0</v>
      </c>
      <c r="AP56" s="21">
        <v>2</v>
      </c>
      <c r="AQ56" s="21">
        <f t="shared" si="15"/>
        <v>2</v>
      </c>
      <c r="AR56" s="21">
        <v>0</v>
      </c>
    </row>
    <row r="57" spans="1:44" ht="15.95" customHeight="1" x14ac:dyDescent="0.25">
      <c r="S57" s="30"/>
      <c r="T57" s="25">
        <v>8.5</v>
      </c>
      <c r="U57" s="20" t="s">
        <v>97</v>
      </c>
      <c r="V57" s="20"/>
      <c r="W57" s="20"/>
      <c r="X57" s="25"/>
      <c r="Y57" s="21">
        <v>8</v>
      </c>
      <c r="Z57" s="20" t="s">
        <v>61</v>
      </c>
      <c r="AA57" s="21"/>
      <c r="AB57" s="21">
        <v>0</v>
      </c>
      <c r="AC57" s="21">
        <v>1</v>
      </c>
      <c r="AD57" s="21">
        <f t="shared" si="14"/>
        <v>1</v>
      </c>
      <c r="AE57" s="21">
        <v>2</v>
      </c>
      <c r="AF57" s="10"/>
      <c r="AG57" s="25">
        <v>9</v>
      </c>
      <c r="AH57" s="20" t="s">
        <v>163</v>
      </c>
      <c r="AI57" s="20"/>
      <c r="AJ57" s="20"/>
      <c r="AK57" s="20"/>
      <c r="AL57" s="21">
        <v>17</v>
      </c>
      <c r="AM57" s="20" t="s">
        <v>59</v>
      </c>
      <c r="AO57" s="21">
        <v>0</v>
      </c>
      <c r="AP57" s="21">
        <v>0</v>
      </c>
      <c r="AQ57" s="21">
        <f t="shared" si="15"/>
        <v>0</v>
      </c>
      <c r="AR57" s="21">
        <v>0</v>
      </c>
    </row>
    <row r="58" spans="1:44" ht="15.95" customHeight="1" x14ac:dyDescent="0.25">
      <c r="S58" s="30"/>
      <c r="T58" s="25">
        <v>8.5</v>
      </c>
      <c r="U58" s="20" t="s">
        <v>89</v>
      </c>
      <c r="V58" s="20"/>
      <c r="W58" s="20"/>
      <c r="X58" s="25"/>
      <c r="Y58" s="21">
        <v>6</v>
      </c>
      <c r="Z58" s="20" t="s">
        <v>61</v>
      </c>
      <c r="AA58" s="21"/>
      <c r="AB58" s="21">
        <v>0</v>
      </c>
      <c r="AC58" s="21">
        <v>1</v>
      </c>
      <c r="AD58" s="21">
        <f t="shared" si="14"/>
        <v>1</v>
      </c>
      <c r="AE58" s="21">
        <v>0</v>
      </c>
      <c r="AF58" s="10"/>
      <c r="AG58" s="25">
        <v>9</v>
      </c>
      <c r="AH58" s="20" t="s">
        <v>135</v>
      </c>
      <c r="AI58" s="20"/>
      <c r="AJ58" s="20"/>
      <c r="AK58" s="20"/>
      <c r="AL58" s="35">
        <v>14</v>
      </c>
      <c r="AM58" s="20" t="s">
        <v>59</v>
      </c>
      <c r="AO58" s="21">
        <v>0</v>
      </c>
      <c r="AP58" s="21">
        <v>1</v>
      </c>
      <c r="AQ58" s="21">
        <f t="shared" si="15"/>
        <v>1</v>
      </c>
      <c r="AR58" s="21">
        <v>0</v>
      </c>
    </row>
    <row r="59" spans="1:44" ht="15.95" customHeight="1" x14ac:dyDescent="0.25">
      <c r="S59" s="30"/>
      <c r="T59" s="25">
        <v>8.5</v>
      </c>
      <c r="U59" s="20" t="s">
        <v>82</v>
      </c>
      <c r="V59" s="20"/>
      <c r="W59" s="20"/>
      <c r="X59" s="25"/>
      <c r="Y59" s="21">
        <v>14</v>
      </c>
      <c r="Z59" s="20" t="s">
        <v>61</v>
      </c>
      <c r="AA59" s="21"/>
      <c r="AB59" s="21">
        <v>0</v>
      </c>
      <c r="AC59" s="21">
        <v>0</v>
      </c>
      <c r="AD59" s="21">
        <f t="shared" si="14"/>
        <v>0</v>
      </c>
      <c r="AE59" s="21">
        <v>0</v>
      </c>
      <c r="AF59" s="10"/>
      <c r="AG59" s="25">
        <v>8.5</v>
      </c>
      <c r="AH59" s="20" t="s">
        <v>136</v>
      </c>
      <c r="AI59" s="20"/>
      <c r="AJ59" s="20"/>
      <c r="AK59" s="20"/>
      <c r="AL59" s="35">
        <v>5</v>
      </c>
      <c r="AM59" s="20" t="s">
        <v>59</v>
      </c>
      <c r="AO59" s="21">
        <v>0</v>
      </c>
      <c r="AP59" s="21">
        <v>0</v>
      </c>
      <c r="AQ59" s="21">
        <f t="shared" si="15"/>
        <v>0</v>
      </c>
      <c r="AR59" s="21">
        <v>0</v>
      </c>
    </row>
    <row r="60" spans="1:44" ht="15.95" customHeight="1" x14ac:dyDescent="0.25">
      <c r="T60" s="25">
        <v>8</v>
      </c>
      <c r="U60" s="20" t="s">
        <v>81</v>
      </c>
      <c r="V60" s="20"/>
      <c r="W60" s="20"/>
      <c r="X60" s="25"/>
      <c r="Y60" s="21">
        <v>7</v>
      </c>
      <c r="Z60" s="20" t="s">
        <v>61</v>
      </c>
      <c r="AA60" s="21"/>
      <c r="AB60" s="21">
        <v>1</v>
      </c>
      <c r="AC60" s="21">
        <v>3</v>
      </c>
      <c r="AD60" s="21">
        <f t="shared" si="14"/>
        <v>4</v>
      </c>
      <c r="AE60" s="21">
        <v>0</v>
      </c>
      <c r="AF60" s="10"/>
      <c r="AG60" s="25">
        <v>8.5</v>
      </c>
      <c r="AH60" s="20" t="s">
        <v>14</v>
      </c>
      <c r="AI60" s="20"/>
      <c r="AJ60" s="20"/>
      <c r="AK60" s="20"/>
      <c r="AL60" s="35" t="s">
        <v>149</v>
      </c>
      <c r="AM60" s="20" t="s">
        <v>59</v>
      </c>
      <c r="AO60" s="21">
        <v>2</v>
      </c>
      <c r="AP60" s="21">
        <v>2</v>
      </c>
      <c r="AQ60" s="21">
        <f t="shared" si="15"/>
        <v>4</v>
      </c>
      <c r="AR60" s="21">
        <v>0</v>
      </c>
    </row>
    <row r="61" spans="1:44" ht="15.95" customHeight="1" x14ac:dyDescent="0.25">
      <c r="A61" s="30"/>
      <c r="T61" s="25">
        <v>7.5</v>
      </c>
      <c r="U61" s="20" t="s">
        <v>117</v>
      </c>
      <c r="V61" s="20"/>
      <c r="W61" s="20"/>
      <c r="X61" s="25"/>
      <c r="Y61" s="21">
        <v>30</v>
      </c>
      <c r="Z61" s="20" t="s">
        <v>61</v>
      </c>
      <c r="AA61" s="21"/>
      <c r="AB61" s="21">
        <v>0</v>
      </c>
      <c r="AC61" s="21">
        <v>0</v>
      </c>
      <c r="AD61" s="21">
        <f t="shared" si="14"/>
        <v>0</v>
      </c>
      <c r="AE61" s="21">
        <v>0</v>
      </c>
      <c r="AF61" s="10"/>
      <c r="AG61" s="25">
        <v>8</v>
      </c>
      <c r="AH61" s="20" t="s">
        <v>113</v>
      </c>
      <c r="AI61" s="20"/>
      <c r="AJ61" s="20"/>
      <c r="AK61" s="20"/>
      <c r="AL61" s="21">
        <v>13</v>
      </c>
      <c r="AM61" s="20" t="s">
        <v>59</v>
      </c>
      <c r="AO61" s="21">
        <v>0</v>
      </c>
      <c r="AP61" s="21">
        <v>3</v>
      </c>
      <c r="AQ61" s="21">
        <f t="shared" si="15"/>
        <v>3</v>
      </c>
      <c r="AR61" s="21">
        <v>2</v>
      </c>
    </row>
    <row r="62" spans="1:44" ht="15.95" customHeight="1" x14ac:dyDescent="0.25">
      <c r="A62" s="30"/>
      <c r="S62" s="21"/>
      <c r="T62" s="25">
        <v>7</v>
      </c>
      <c r="U62" s="20" t="s">
        <v>24</v>
      </c>
      <c r="V62" s="20"/>
      <c r="W62" s="20"/>
      <c r="X62" s="25"/>
      <c r="Y62" s="21">
        <v>10</v>
      </c>
      <c r="Z62" s="20" t="s">
        <v>61</v>
      </c>
      <c r="AA62" s="21"/>
      <c r="AB62" s="21">
        <v>0</v>
      </c>
      <c r="AC62" s="21">
        <v>1</v>
      </c>
      <c r="AD62" s="21">
        <f t="shared" si="14"/>
        <v>1</v>
      </c>
      <c r="AE62" s="21">
        <v>0</v>
      </c>
      <c r="AF62" s="10"/>
      <c r="AG62" s="25">
        <v>7</v>
      </c>
      <c r="AH62" s="20" t="s">
        <v>618</v>
      </c>
      <c r="AI62" s="20"/>
      <c r="AJ62" s="20"/>
      <c r="AK62" s="20"/>
      <c r="AL62" s="21">
        <v>7</v>
      </c>
      <c r="AM62" s="20" t="s">
        <v>59</v>
      </c>
      <c r="AO62" s="21">
        <v>2</v>
      </c>
      <c r="AP62" s="21">
        <v>0</v>
      </c>
      <c r="AQ62" s="21">
        <f t="shared" si="15"/>
        <v>2</v>
      </c>
      <c r="AR62" s="21">
        <v>0</v>
      </c>
    </row>
    <row r="63" spans="1:44" ht="15.95" customHeight="1" x14ac:dyDescent="0.25">
      <c r="A63" s="21"/>
      <c r="S63" s="30"/>
      <c r="T63" s="25">
        <v>7</v>
      </c>
      <c r="U63" s="20" t="s">
        <v>105</v>
      </c>
      <c r="V63" s="20"/>
      <c r="W63" s="20"/>
      <c r="X63" s="25"/>
      <c r="Y63" s="21">
        <v>12</v>
      </c>
      <c r="Z63" s="20" t="s">
        <v>61</v>
      </c>
      <c r="AA63" s="21"/>
      <c r="AB63" s="21">
        <v>1</v>
      </c>
      <c r="AC63" s="21">
        <v>0</v>
      </c>
      <c r="AD63" s="21">
        <f t="shared" si="14"/>
        <v>1</v>
      </c>
      <c r="AE63" s="21">
        <v>0</v>
      </c>
      <c r="AF63" s="10"/>
      <c r="AG63" s="25">
        <v>7</v>
      </c>
      <c r="AH63" s="20" t="s">
        <v>115</v>
      </c>
      <c r="AI63" s="20"/>
      <c r="AJ63" s="20"/>
      <c r="AK63" s="20"/>
      <c r="AL63" s="21">
        <v>9</v>
      </c>
      <c r="AM63" s="20" t="s">
        <v>59</v>
      </c>
      <c r="AO63" s="21">
        <v>0</v>
      </c>
      <c r="AP63" s="21">
        <v>0</v>
      </c>
      <c r="AQ63" s="21">
        <f t="shared" si="15"/>
        <v>0</v>
      </c>
      <c r="AR63" s="21">
        <v>0</v>
      </c>
    </row>
    <row r="64" spans="1:44" ht="15.95" customHeight="1" x14ac:dyDescent="0.25">
      <c r="A64" s="30"/>
      <c r="S64" s="21"/>
      <c r="T64" s="25">
        <v>7</v>
      </c>
      <c r="U64" s="20" t="s">
        <v>106</v>
      </c>
      <c r="V64" s="20"/>
      <c r="W64" s="20"/>
      <c r="X64" s="25"/>
      <c r="Y64" s="21">
        <v>5</v>
      </c>
      <c r="Z64" s="20" t="s">
        <v>61</v>
      </c>
      <c r="AA64" s="21"/>
      <c r="AB64" s="21">
        <v>1</v>
      </c>
      <c r="AC64" s="21">
        <v>0</v>
      </c>
      <c r="AD64" s="21">
        <f t="shared" si="14"/>
        <v>1</v>
      </c>
      <c r="AE64" s="21">
        <v>0</v>
      </c>
      <c r="AF64" s="10"/>
      <c r="AG64" s="25">
        <v>6.5</v>
      </c>
      <c r="AH64" s="20" t="s">
        <v>123</v>
      </c>
      <c r="AI64" s="20"/>
      <c r="AJ64" s="20"/>
      <c r="AK64" s="20"/>
      <c r="AL64" s="21">
        <v>6</v>
      </c>
      <c r="AM64" s="20" t="s">
        <v>59</v>
      </c>
      <c r="AO64" s="21">
        <v>2</v>
      </c>
      <c r="AP64" s="21">
        <v>0</v>
      </c>
      <c r="AQ64" s="21">
        <f t="shared" si="15"/>
        <v>2</v>
      </c>
      <c r="AR64" s="21">
        <v>0</v>
      </c>
    </row>
    <row r="65" spans="1:44" ht="15.95" customHeight="1" x14ac:dyDescent="0.25">
      <c r="A65" s="21"/>
      <c r="R65" s="30"/>
      <c r="S65" s="30"/>
      <c r="T65" s="25">
        <v>5.5</v>
      </c>
      <c r="U65" s="20" t="s">
        <v>119</v>
      </c>
      <c r="V65" s="20"/>
      <c r="W65" s="20"/>
      <c r="X65" s="25"/>
      <c r="Y65" s="21">
        <v>4</v>
      </c>
      <c r="Z65" s="20" t="s">
        <v>61</v>
      </c>
      <c r="AA65" s="21"/>
      <c r="AB65" s="21">
        <v>0</v>
      </c>
      <c r="AC65" s="21">
        <v>0</v>
      </c>
      <c r="AD65" s="21">
        <f t="shared" si="14"/>
        <v>0</v>
      </c>
      <c r="AE65" s="21">
        <v>0</v>
      </c>
      <c r="AF65" s="10"/>
      <c r="AG65" s="25">
        <v>5.5</v>
      </c>
      <c r="AH65" s="20" t="s">
        <v>32</v>
      </c>
      <c r="AI65" s="20"/>
      <c r="AJ65" s="20"/>
      <c r="AK65" s="20"/>
      <c r="AL65" s="21">
        <v>11</v>
      </c>
      <c r="AM65" s="20" t="s">
        <v>59</v>
      </c>
      <c r="AO65" s="21">
        <v>0</v>
      </c>
      <c r="AP65" s="21">
        <v>0</v>
      </c>
      <c r="AQ65" s="21">
        <f t="shared" si="15"/>
        <v>0</v>
      </c>
      <c r="AR65" s="21">
        <v>0</v>
      </c>
    </row>
    <row r="66" spans="1:44" ht="15.95" customHeight="1" thickBot="1" x14ac:dyDescent="0.3">
      <c r="A66" s="30"/>
      <c r="R66" s="21"/>
      <c r="S66" s="21"/>
      <c r="T66" s="16" t="s">
        <v>63</v>
      </c>
      <c r="U66" s="16"/>
      <c r="V66" s="16"/>
      <c r="W66" s="16"/>
      <c r="X66" s="16"/>
      <c r="Y66" s="16"/>
      <c r="Z66" s="16"/>
      <c r="AA66" s="22"/>
      <c r="AB66" s="22">
        <f>SUM(AB54:AB65)</f>
        <v>6</v>
      </c>
      <c r="AC66" s="22">
        <f>SUM(AC54:AC65)+SUMIF($AA$3:$AA$10,"Eriton",$AI$3:$AI$10)</f>
        <v>12</v>
      </c>
      <c r="AD66" s="22">
        <f>SUM(AD54:AD65)+SUMIF($AA$3:$AA$10,"Canadiens",$AI$3:$AI$10)</f>
        <v>18</v>
      </c>
      <c r="AE66" s="22">
        <f>SUM(AE54:AE65)</f>
        <v>4</v>
      </c>
      <c r="AF66" s="10"/>
      <c r="AG66" s="16" t="s">
        <v>64</v>
      </c>
      <c r="AH66" s="16"/>
      <c r="AI66" s="16"/>
      <c r="AJ66" s="16"/>
      <c r="AK66" s="16"/>
      <c r="AL66" s="16"/>
      <c r="AM66" s="16"/>
      <c r="AN66" s="22"/>
      <c r="AO66" s="22">
        <f>SUM(AO54:AO65)</f>
        <v>6</v>
      </c>
      <c r="AP66" s="22">
        <f>SUM(AP54:AP65)+SUMIF($AA$3:$AA$10,"Eriton",$AI$3:$AI$10)</f>
        <v>9</v>
      </c>
      <c r="AQ66" s="22">
        <f>SUM(AQ54:AQ65)+SUMIF($AA$3:$AA$10,"Canadiens",$AI$3:$AI$10)</f>
        <v>15</v>
      </c>
      <c r="AR66" s="22">
        <f>SUM(AR54:AR65)</f>
        <v>4</v>
      </c>
    </row>
    <row r="67" spans="1:44" ht="15.95" customHeight="1" x14ac:dyDescent="0.25">
      <c r="A67" s="21"/>
      <c r="R67" s="21"/>
      <c r="S67" s="21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H67" s="20" t="s">
        <v>94</v>
      </c>
      <c r="AI67" s="10"/>
      <c r="AJ67" s="10"/>
      <c r="AK67" s="20"/>
      <c r="AL67" s="20"/>
      <c r="AM67" s="10"/>
      <c r="AN67" s="10"/>
      <c r="AO67" s="21">
        <f>+AB27+AB40+AB53+AB66+AO27+AO40+AO53+AO66</f>
        <v>59</v>
      </c>
      <c r="AP67" s="21">
        <f>+AC27+AC40+AC53+AC66+AP27+AP40+AP53+AP66</f>
        <v>96</v>
      </c>
      <c r="AQ67" s="21">
        <f>+AD27+AD40+AD53+AD66+AQ27+AQ40+AQ53+AQ66</f>
        <v>155</v>
      </c>
      <c r="AR67" s="21">
        <f>+AE27+AE40+AE53+AE66+AR27+AR40+AR53+AR66</f>
        <v>30</v>
      </c>
    </row>
    <row r="68" spans="1:44" ht="15.95" customHeight="1" x14ac:dyDescent="0.25">
      <c r="A68" s="21"/>
      <c r="R68" s="21"/>
      <c r="S68" s="21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0"/>
      <c r="AH68" s="10"/>
      <c r="AI68" s="10"/>
      <c r="AJ68" s="10"/>
      <c r="AK68" s="20"/>
      <c r="AL68" s="20"/>
      <c r="AM68" s="10"/>
      <c r="AN68" s="10"/>
      <c r="AO68" s="21"/>
      <c r="AP68" s="21"/>
      <c r="AQ68" s="30"/>
      <c r="AR68" s="21"/>
    </row>
    <row r="69" spans="1:44" ht="15.95" customHeight="1" x14ac:dyDescent="0.25">
      <c r="A69" s="21"/>
      <c r="R69" s="21"/>
      <c r="S69" s="21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0"/>
      <c r="AH69" s="10"/>
      <c r="AI69" s="10"/>
      <c r="AJ69" s="10"/>
      <c r="AK69" s="20"/>
      <c r="AL69" s="20"/>
      <c r="AM69" s="10"/>
      <c r="AN69" s="10"/>
      <c r="AO69" s="21"/>
      <c r="AP69" s="21"/>
      <c r="AQ69" s="30"/>
      <c r="AR69" s="21"/>
    </row>
    <row r="70" spans="1:44" ht="15.95" customHeight="1" x14ac:dyDescent="0.25">
      <c r="A70" s="21"/>
      <c r="R70" s="21"/>
      <c r="S70" s="21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20"/>
      <c r="AH70" s="10"/>
      <c r="AI70" s="10"/>
      <c r="AJ70" s="10"/>
      <c r="AK70" s="20"/>
      <c r="AL70" s="20"/>
      <c r="AM70" s="10"/>
      <c r="AN70" s="10"/>
      <c r="AO70" s="21"/>
      <c r="AP70" s="21"/>
      <c r="AQ70" s="30"/>
      <c r="AR70" s="21"/>
    </row>
    <row r="71" spans="1:44" ht="15.95" customHeight="1" x14ac:dyDescent="0.25">
      <c r="A71" s="21"/>
      <c r="C71" s="20"/>
      <c r="F71" s="20"/>
      <c r="I71" s="20"/>
      <c r="L71" s="20"/>
      <c r="O71" s="20"/>
      <c r="P71" s="20"/>
      <c r="Q71" s="20"/>
      <c r="R71" s="21"/>
      <c r="S71" s="21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20"/>
      <c r="AH71" s="10"/>
      <c r="AI71" s="10"/>
      <c r="AJ71" s="10"/>
      <c r="AK71" s="20"/>
      <c r="AL71" s="20"/>
      <c r="AM71" s="10"/>
      <c r="AN71" s="10"/>
      <c r="AO71" s="21"/>
      <c r="AP71" s="21"/>
      <c r="AQ71" s="30"/>
      <c r="AR71" s="21"/>
    </row>
    <row r="72" spans="1:44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44" ht="20.25" x14ac:dyDescent="0.3">
      <c r="B73" s="24"/>
      <c r="C73" s="24"/>
      <c r="D73" s="23"/>
      <c r="E73" s="23"/>
      <c r="F73" s="23"/>
      <c r="G73" s="65" t="str">
        <f>+G2</f>
        <v>2024/2025 PLAYOFFS</v>
      </c>
      <c r="H73" s="65"/>
      <c r="I73" s="65"/>
      <c r="J73" s="65"/>
      <c r="K73" s="65"/>
      <c r="L73" s="65"/>
      <c r="M73" s="65"/>
      <c r="N73" s="23"/>
      <c r="O73" s="23"/>
      <c r="P73" s="23"/>
      <c r="Q73" s="23"/>
      <c r="R73" s="21"/>
      <c r="S73" s="21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20"/>
      <c r="AH73" s="10"/>
      <c r="AI73" s="10"/>
      <c r="AJ73" s="10"/>
      <c r="AK73" s="20"/>
      <c r="AL73" s="20"/>
      <c r="AM73" s="10"/>
      <c r="AN73" s="10"/>
      <c r="AO73" s="21"/>
      <c r="AP73" s="21"/>
      <c r="AQ73" s="30"/>
      <c r="AR73" s="21"/>
    </row>
    <row r="74" spans="1:44" ht="20.25" x14ac:dyDescent="0.3">
      <c r="B74" s="24" t="s">
        <v>42</v>
      </c>
      <c r="C74" s="24">
        <f>+C2</f>
        <v>23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3"/>
      <c r="R74" s="21"/>
      <c r="S74" s="21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20"/>
      <c r="AH74" s="10"/>
      <c r="AI74" s="10"/>
      <c r="AJ74" s="10"/>
      <c r="AK74" s="20"/>
      <c r="AL74" s="20"/>
      <c r="AM74" s="10"/>
      <c r="AN74" s="10"/>
      <c r="AO74" s="21"/>
      <c r="AP74" s="21"/>
      <c r="AQ74" s="30"/>
      <c r="AR74" s="21"/>
    </row>
    <row r="75" spans="1:44" ht="18.600000000000001" customHeight="1" x14ac:dyDescent="0.3">
      <c r="A75" s="21"/>
      <c r="N75" s="23"/>
      <c r="O75" s="23"/>
      <c r="P75" s="23"/>
      <c r="Q75" s="23"/>
      <c r="R75" s="21"/>
      <c r="S75" s="21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20"/>
      <c r="AH75" s="10"/>
      <c r="AI75" s="10"/>
      <c r="AJ75" s="10"/>
      <c r="AK75" s="20"/>
      <c r="AL75" s="20"/>
      <c r="AM75" s="10"/>
      <c r="AN75" s="10"/>
      <c r="AO75" s="21"/>
      <c r="AP75" s="21"/>
      <c r="AQ75" s="30"/>
      <c r="AR75" s="21"/>
    </row>
    <row r="76" spans="1:44" ht="15.75" x14ac:dyDescent="0.25">
      <c r="R76" s="21"/>
      <c r="S76" s="21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20"/>
      <c r="AH76" s="10"/>
      <c r="AI76" s="10"/>
      <c r="AJ76" s="10"/>
      <c r="AK76" s="20"/>
      <c r="AL76" s="20"/>
      <c r="AM76" s="10"/>
      <c r="AN76" s="10"/>
      <c r="AO76" s="21"/>
      <c r="AP76" s="21"/>
      <c r="AQ76" s="30"/>
      <c r="AR76" s="21"/>
    </row>
    <row r="77" spans="1:44" ht="15.75" customHeight="1" x14ac:dyDescent="0.25">
      <c r="R77" s="21"/>
      <c r="S77" s="21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20"/>
      <c r="AH77" s="10"/>
      <c r="AI77" s="10"/>
      <c r="AJ77" s="10"/>
      <c r="AK77" s="20"/>
      <c r="AL77" s="20"/>
      <c r="AM77" s="10"/>
      <c r="AN77" s="10"/>
      <c r="AO77" s="21"/>
      <c r="AP77" s="21"/>
      <c r="AQ77" s="30"/>
      <c r="AR77" s="21"/>
    </row>
    <row r="78" spans="1:44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R78" s="21"/>
      <c r="S78" s="21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20"/>
      <c r="AH78" s="10"/>
      <c r="AI78" s="10"/>
      <c r="AJ78" s="10"/>
      <c r="AK78" s="20"/>
      <c r="AL78" s="20"/>
      <c r="AM78" s="10"/>
      <c r="AN78" s="10"/>
      <c r="AO78" s="21"/>
      <c r="AP78" s="21"/>
      <c r="AQ78" s="30"/>
      <c r="AR78" s="21"/>
    </row>
    <row r="79" spans="1:44" ht="15.75" customHeight="1" x14ac:dyDescent="0.25">
      <c r="A79" s="21"/>
      <c r="D79" s="20" t="s">
        <v>78</v>
      </c>
      <c r="E79" s="20"/>
      <c r="F79" s="20"/>
      <c r="G79" s="20" t="s">
        <v>134</v>
      </c>
      <c r="H79" s="21"/>
      <c r="J79" s="21">
        <v>5</v>
      </c>
      <c r="K79" s="21">
        <v>2</v>
      </c>
      <c r="L79" s="50">
        <f t="shared" ref="L79:L99" si="16">+J79+K79</f>
        <v>7</v>
      </c>
      <c r="N79" s="21"/>
      <c r="R79" s="21"/>
      <c r="S79" s="21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20"/>
      <c r="AH79" s="10"/>
      <c r="AI79" s="10"/>
      <c r="AJ79" s="10"/>
      <c r="AK79" s="20"/>
      <c r="AL79" s="20"/>
      <c r="AM79" s="10"/>
      <c r="AN79" s="10"/>
      <c r="AO79" s="21"/>
      <c r="AP79" s="21"/>
      <c r="AQ79" s="30"/>
      <c r="AR79" s="21"/>
    </row>
    <row r="80" spans="1:44" ht="15.75" customHeight="1" x14ac:dyDescent="0.25">
      <c r="A80" s="21"/>
      <c r="D80" s="20" t="s">
        <v>84</v>
      </c>
      <c r="E80" s="20"/>
      <c r="F80" s="20"/>
      <c r="G80" s="20" t="s">
        <v>60</v>
      </c>
      <c r="H80" s="21"/>
      <c r="J80" s="21">
        <v>1</v>
      </c>
      <c r="K80" s="21">
        <v>5</v>
      </c>
      <c r="L80" s="50">
        <f t="shared" si="16"/>
        <v>6</v>
      </c>
      <c r="N80" s="21"/>
      <c r="R80" s="21"/>
      <c r="S80" s="21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20"/>
      <c r="AH80" s="10"/>
      <c r="AI80" s="10"/>
      <c r="AJ80" s="10"/>
      <c r="AK80" s="20"/>
      <c r="AL80" s="20"/>
      <c r="AM80" s="10"/>
      <c r="AN80" s="10"/>
      <c r="AO80" s="21"/>
      <c r="AP80" s="21"/>
      <c r="AQ80" s="30"/>
      <c r="AR80" s="21"/>
    </row>
    <row r="81" spans="1:44" ht="15.75" customHeight="1" x14ac:dyDescent="0.25">
      <c r="A81" s="21"/>
      <c r="D81" s="20" t="s">
        <v>142</v>
      </c>
      <c r="E81" s="20"/>
      <c r="F81" s="20"/>
      <c r="G81" s="20" t="s">
        <v>134</v>
      </c>
      <c r="H81" s="21"/>
      <c r="J81" s="21">
        <v>1</v>
      </c>
      <c r="K81" s="21">
        <v>5</v>
      </c>
      <c r="L81" s="50">
        <f t="shared" si="16"/>
        <v>6</v>
      </c>
      <c r="N81" s="21"/>
      <c r="R81" s="21"/>
      <c r="S81" s="21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20"/>
      <c r="AH81" s="10"/>
      <c r="AI81" s="10"/>
      <c r="AJ81" s="10"/>
      <c r="AK81" s="20"/>
      <c r="AL81" s="20"/>
      <c r="AM81" s="10"/>
      <c r="AN81" s="10"/>
      <c r="AO81" s="21"/>
      <c r="AP81" s="21"/>
      <c r="AQ81" s="30"/>
      <c r="AR81" s="21"/>
    </row>
    <row r="82" spans="1:44" ht="15.75" customHeight="1" x14ac:dyDescent="0.25">
      <c r="A82" s="21"/>
      <c r="D82" s="20" t="s">
        <v>87</v>
      </c>
      <c r="E82" s="20"/>
      <c r="F82" s="20"/>
      <c r="G82" s="15" t="s">
        <v>15</v>
      </c>
      <c r="H82" s="21"/>
      <c r="J82" s="21">
        <v>4</v>
      </c>
      <c r="K82" s="21">
        <v>1</v>
      </c>
      <c r="L82" s="50">
        <f t="shared" si="16"/>
        <v>5</v>
      </c>
      <c r="N82" s="21"/>
      <c r="R82" s="21"/>
      <c r="S82" s="21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20"/>
      <c r="AH82" s="10"/>
      <c r="AI82" s="10"/>
      <c r="AJ82" s="10"/>
      <c r="AK82" s="20"/>
      <c r="AL82" s="20"/>
      <c r="AM82" s="10"/>
      <c r="AN82" s="10"/>
      <c r="AO82" s="21"/>
      <c r="AP82" s="21"/>
      <c r="AQ82" s="30"/>
      <c r="AR82" s="21"/>
    </row>
    <row r="83" spans="1:44" ht="15.75" customHeight="1" x14ac:dyDescent="0.25">
      <c r="A83" s="21"/>
      <c r="D83" s="20" t="s">
        <v>131</v>
      </c>
      <c r="E83" s="20"/>
      <c r="F83" s="20"/>
      <c r="G83" s="20" t="s">
        <v>57</v>
      </c>
      <c r="H83" s="21"/>
      <c r="J83" s="21">
        <v>3</v>
      </c>
      <c r="K83" s="21">
        <v>1</v>
      </c>
      <c r="L83" s="50">
        <f t="shared" si="16"/>
        <v>4</v>
      </c>
      <c r="N83" s="21"/>
      <c r="R83" s="21"/>
      <c r="S83" s="21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20"/>
      <c r="AH83" s="10"/>
      <c r="AI83" s="10"/>
      <c r="AJ83" s="10"/>
      <c r="AK83" s="20"/>
      <c r="AL83" s="20"/>
      <c r="AM83" s="10"/>
      <c r="AN83" s="10"/>
      <c r="AO83" s="21"/>
      <c r="AP83" s="21"/>
      <c r="AQ83" s="30"/>
      <c r="AR83" s="21"/>
    </row>
    <row r="84" spans="1:44" ht="15.75" customHeight="1" x14ac:dyDescent="0.25">
      <c r="A84" s="21"/>
      <c r="D84" s="20" t="s">
        <v>102</v>
      </c>
      <c r="E84" s="20"/>
      <c r="F84" s="20"/>
      <c r="G84" s="20" t="s">
        <v>60</v>
      </c>
      <c r="H84" s="21"/>
      <c r="J84" s="21">
        <v>3</v>
      </c>
      <c r="K84" s="21">
        <v>1</v>
      </c>
      <c r="L84" s="50">
        <f t="shared" si="16"/>
        <v>4</v>
      </c>
      <c r="N84" s="21"/>
      <c r="R84" s="21"/>
      <c r="S84" s="21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20"/>
      <c r="AH84" s="10"/>
      <c r="AI84" s="10"/>
      <c r="AJ84" s="10"/>
      <c r="AK84" s="20"/>
      <c r="AL84" s="20"/>
      <c r="AM84" s="10"/>
      <c r="AN84" s="10"/>
      <c r="AO84" s="21"/>
      <c r="AP84" s="21"/>
      <c r="AQ84" s="30"/>
      <c r="AR84" s="21"/>
    </row>
    <row r="85" spans="1:44" ht="15.75" customHeight="1" x14ac:dyDescent="0.25">
      <c r="A85" s="21"/>
      <c r="D85" s="20" t="s">
        <v>170</v>
      </c>
      <c r="E85" s="20"/>
      <c r="F85" s="20"/>
      <c r="G85" s="15" t="s">
        <v>58</v>
      </c>
      <c r="H85" s="21"/>
      <c r="J85" s="21">
        <v>2</v>
      </c>
      <c r="K85" s="21">
        <v>2</v>
      </c>
      <c r="L85" s="50">
        <f t="shared" si="16"/>
        <v>4</v>
      </c>
      <c r="N85" s="21"/>
      <c r="R85" s="21"/>
      <c r="S85" s="21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20"/>
      <c r="AH85" s="10"/>
      <c r="AI85" s="10"/>
      <c r="AJ85" s="10"/>
      <c r="AK85" s="20"/>
      <c r="AL85" s="20"/>
      <c r="AM85" s="10"/>
      <c r="AN85" s="10"/>
      <c r="AO85" s="21"/>
      <c r="AP85" s="21"/>
      <c r="AQ85" s="30"/>
      <c r="AR85" s="21"/>
    </row>
    <row r="86" spans="1:44" ht="15.75" customHeight="1" x14ac:dyDescent="0.25">
      <c r="A86" s="21"/>
      <c r="D86" s="20" t="s">
        <v>171</v>
      </c>
      <c r="E86" s="20"/>
      <c r="F86" s="20"/>
      <c r="G86" s="15" t="s">
        <v>58</v>
      </c>
      <c r="H86" s="21"/>
      <c r="J86" s="21">
        <v>2</v>
      </c>
      <c r="K86" s="21">
        <v>2</v>
      </c>
      <c r="L86" s="50">
        <f t="shared" si="16"/>
        <v>4</v>
      </c>
      <c r="N86" s="21"/>
      <c r="R86" s="21"/>
      <c r="S86" s="21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20"/>
      <c r="AH86" s="10"/>
      <c r="AI86" s="10"/>
      <c r="AJ86" s="10"/>
      <c r="AK86" s="20"/>
      <c r="AL86" s="20"/>
      <c r="AM86" s="10"/>
      <c r="AN86" s="10"/>
      <c r="AO86" s="21"/>
      <c r="AP86" s="21"/>
      <c r="AQ86" s="30"/>
      <c r="AR86" s="21"/>
    </row>
    <row r="87" spans="1:44" ht="15.75" customHeight="1" x14ac:dyDescent="0.25">
      <c r="A87" s="21"/>
      <c r="D87" s="20" t="s">
        <v>86</v>
      </c>
      <c r="E87" s="20"/>
      <c r="F87" s="20"/>
      <c r="G87" s="20" t="s">
        <v>57</v>
      </c>
      <c r="H87" s="21"/>
      <c r="J87" s="21">
        <v>2</v>
      </c>
      <c r="K87" s="21">
        <v>2</v>
      </c>
      <c r="L87" s="50">
        <f t="shared" si="16"/>
        <v>4</v>
      </c>
      <c r="N87" s="21"/>
      <c r="R87" s="21"/>
      <c r="S87" s="21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20"/>
      <c r="AH87" s="10"/>
      <c r="AI87" s="10"/>
      <c r="AJ87" s="10"/>
      <c r="AK87" s="20"/>
      <c r="AL87" s="20"/>
      <c r="AM87" s="10"/>
      <c r="AN87" s="10"/>
      <c r="AO87" s="21"/>
      <c r="AP87" s="21"/>
      <c r="AQ87" s="30"/>
      <c r="AR87" s="21"/>
    </row>
    <row r="88" spans="1:44" ht="15.75" customHeight="1" x14ac:dyDescent="0.25">
      <c r="A88" s="21"/>
      <c r="D88" s="20" t="s">
        <v>14</v>
      </c>
      <c r="E88" s="20"/>
      <c r="F88" s="20"/>
      <c r="G88" s="20" t="s">
        <v>59</v>
      </c>
      <c r="H88" s="35"/>
      <c r="J88" s="21">
        <v>2</v>
      </c>
      <c r="K88" s="21">
        <v>2</v>
      </c>
      <c r="L88" s="50">
        <f t="shared" si="16"/>
        <v>4</v>
      </c>
      <c r="N88" s="21"/>
      <c r="R88" s="21"/>
      <c r="S88" s="21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20"/>
      <c r="AH88" s="10"/>
      <c r="AI88" s="10"/>
      <c r="AJ88" s="10"/>
      <c r="AK88" s="20"/>
      <c r="AL88" s="20"/>
      <c r="AM88" s="10"/>
      <c r="AN88" s="10"/>
      <c r="AO88" s="21"/>
      <c r="AP88" s="21"/>
      <c r="AQ88" s="30"/>
      <c r="AR88" s="21"/>
    </row>
    <row r="89" spans="1:44" ht="15.75" customHeight="1" x14ac:dyDescent="0.25">
      <c r="A89" s="21"/>
      <c r="D89" s="20" t="s">
        <v>81</v>
      </c>
      <c r="E89" s="20"/>
      <c r="F89" s="20"/>
      <c r="G89" s="20" t="s">
        <v>61</v>
      </c>
      <c r="H89" s="21"/>
      <c r="J89" s="21">
        <v>1</v>
      </c>
      <c r="K89" s="21">
        <v>3</v>
      </c>
      <c r="L89" s="50">
        <f t="shared" si="16"/>
        <v>4</v>
      </c>
      <c r="N89" s="21"/>
      <c r="R89" s="21"/>
      <c r="S89" s="21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20"/>
      <c r="AH89" s="10"/>
      <c r="AI89" s="10"/>
      <c r="AJ89" s="10"/>
      <c r="AK89" s="20"/>
      <c r="AL89" s="20"/>
      <c r="AM89" s="10"/>
      <c r="AN89" s="10"/>
      <c r="AO89" s="21"/>
      <c r="AP89" s="21"/>
      <c r="AQ89" s="30"/>
      <c r="AR89" s="21"/>
    </row>
    <row r="90" spans="1:44" ht="15.75" customHeight="1" x14ac:dyDescent="0.25">
      <c r="A90" s="21"/>
      <c r="D90" s="20" t="s">
        <v>47</v>
      </c>
      <c r="E90" s="20"/>
      <c r="F90" s="20"/>
      <c r="G90" s="20" t="s">
        <v>60</v>
      </c>
      <c r="H90" s="21"/>
      <c r="J90" s="21">
        <v>1</v>
      </c>
      <c r="K90" s="21">
        <v>3</v>
      </c>
      <c r="L90" s="50">
        <f t="shared" si="16"/>
        <v>4</v>
      </c>
      <c r="N90" s="21"/>
      <c r="R90" s="21"/>
      <c r="S90" s="21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20"/>
      <c r="AH90" s="10"/>
      <c r="AI90" s="10"/>
      <c r="AJ90" s="10"/>
      <c r="AK90" s="20"/>
      <c r="AL90" s="20"/>
      <c r="AM90" s="10"/>
      <c r="AN90" s="10"/>
      <c r="AO90" s="21"/>
      <c r="AP90" s="21"/>
      <c r="AQ90" s="30"/>
      <c r="AR90" s="21"/>
    </row>
    <row r="91" spans="1:44" ht="15.75" customHeight="1" x14ac:dyDescent="0.25">
      <c r="A91" s="21"/>
      <c r="D91" s="20" t="s">
        <v>125</v>
      </c>
      <c r="E91" s="20"/>
      <c r="F91" s="20"/>
      <c r="G91" s="20" t="s">
        <v>134</v>
      </c>
      <c r="H91" s="21"/>
      <c r="J91" s="21">
        <v>1</v>
      </c>
      <c r="K91" s="21">
        <v>3</v>
      </c>
      <c r="L91" s="50">
        <f t="shared" si="16"/>
        <v>4</v>
      </c>
      <c r="N91" s="21"/>
      <c r="R91" s="21"/>
      <c r="S91" s="21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20"/>
      <c r="AH91" s="10"/>
      <c r="AI91" s="10"/>
      <c r="AJ91" s="10"/>
      <c r="AK91" s="20"/>
      <c r="AL91" s="20"/>
      <c r="AM91" s="10"/>
      <c r="AN91" s="10"/>
      <c r="AO91" s="21"/>
      <c r="AP91" s="21"/>
      <c r="AQ91" s="30"/>
      <c r="AR91" s="21"/>
    </row>
    <row r="92" spans="1:44" ht="15.75" customHeight="1" x14ac:dyDescent="0.25">
      <c r="A92" s="21"/>
      <c r="D92" s="20" t="s">
        <v>139</v>
      </c>
      <c r="E92" s="20"/>
      <c r="F92" s="20"/>
      <c r="G92" s="20" t="s">
        <v>56</v>
      </c>
      <c r="H92" s="21"/>
      <c r="J92" s="21">
        <v>1</v>
      </c>
      <c r="K92" s="21">
        <v>3</v>
      </c>
      <c r="L92" s="50">
        <f t="shared" si="16"/>
        <v>4</v>
      </c>
      <c r="N92" s="21"/>
      <c r="R92" s="21"/>
      <c r="S92" s="21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20"/>
      <c r="AH92" s="10"/>
      <c r="AI92" s="10"/>
      <c r="AJ92" s="10"/>
      <c r="AK92" s="20"/>
      <c r="AL92" s="20"/>
      <c r="AM92" s="10"/>
      <c r="AN92" s="10"/>
      <c r="AO92" s="21"/>
      <c r="AP92" s="21"/>
      <c r="AQ92" s="30"/>
      <c r="AR92" s="21"/>
    </row>
    <row r="93" spans="1:44" ht="15.75" customHeight="1" x14ac:dyDescent="0.25">
      <c r="A93" s="21"/>
      <c r="D93" s="20" t="s">
        <v>104</v>
      </c>
      <c r="E93" s="20"/>
      <c r="F93" s="20"/>
      <c r="G93" s="20" t="s">
        <v>60</v>
      </c>
      <c r="H93" s="21"/>
      <c r="J93" s="21">
        <v>3</v>
      </c>
      <c r="K93" s="21">
        <v>0</v>
      </c>
      <c r="L93" s="50">
        <f t="shared" si="16"/>
        <v>3</v>
      </c>
      <c r="N93" s="21"/>
      <c r="R93" s="21"/>
      <c r="S93" s="21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20"/>
      <c r="AH93" s="10"/>
      <c r="AI93" s="10"/>
      <c r="AJ93" s="10"/>
      <c r="AK93" s="20"/>
      <c r="AL93" s="20"/>
      <c r="AM93" s="10"/>
      <c r="AN93" s="10"/>
      <c r="AO93" s="21"/>
      <c r="AP93" s="21"/>
      <c r="AQ93" s="30"/>
      <c r="AR93" s="21"/>
    </row>
    <row r="94" spans="1:44" ht="15.75" x14ac:dyDescent="0.25">
      <c r="D94" s="20" t="s">
        <v>95</v>
      </c>
      <c r="E94" s="20"/>
      <c r="F94" s="20"/>
      <c r="G94" s="20" t="s">
        <v>134</v>
      </c>
      <c r="H94" s="21"/>
      <c r="J94" s="21">
        <v>3</v>
      </c>
      <c r="K94" s="21">
        <v>0</v>
      </c>
      <c r="L94" s="50">
        <f t="shared" si="16"/>
        <v>3</v>
      </c>
      <c r="N94" s="21"/>
      <c r="R94" s="21"/>
      <c r="S94" s="21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20"/>
      <c r="AH94" s="10"/>
      <c r="AI94" s="10"/>
      <c r="AJ94" s="10"/>
      <c r="AK94" s="20"/>
      <c r="AL94" s="20"/>
      <c r="AM94" s="10"/>
      <c r="AN94" s="10"/>
      <c r="AO94" s="21"/>
      <c r="AP94" s="21"/>
      <c r="AQ94" s="30"/>
      <c r="AR94" s="21"/>
    </row>
    <row r="95" spans="1:44" ht="15.75" x14ac:dyDescent="0.25">
      <c r="D95" s="20" t="s">
        <v>140</v>
      </c>
      <c r="E95" s="20"/>
      <c r="F95" s="20"/>
      <c r="G95" s="20" t="s">
        <v>56</v>
      </c>
      <c r="H95" s="21"/>
      <c r="J95" s="21">
        <v>1</v>
      </c>
      <c r="K95" s="21">
        <v>2</v>
      </c>
      <c r="L95" s="50">
        <f t="shared" si="16"/>
        <v>3</v>
      </c>
      <c r="N95" s="21"/>
      <c r="R95" s="21"/>
      <c r="S95" s="21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20"/>
      <c r="AH95" s="10"/>
      <c r="AI95" s="10"/>
      <c r="AJ95" s="10"/>
      <c r="AK95" s="20"/>
      <c r="AL95" s="20"/>
      <c r="AM95" s="10"/>
      <c r="AN95" s="10"/>
      <c r="AO95" s="21"/>
      <c r="AP95" s="21"/>
      <c r="AQ95" s="30"/>
      <c r="AR95" s="21"/>
    </row>
    <row r="96" spans="1:44" ht="15.75" x14ac:dyDescent="0.25">
      <c r="D96" s="20" t="s">
        <v>128</v>
      </c>
      <c r="E96" s="20"/>
      <c r="F96" s="20"/>
      <c r="G96" s="20" t="s">
        <v>56</v>
      </c>
      <c r="H96" s="21"/>
      <c r="J96" s="21">
        <v>1</v>
      </c>
      <c r="K96" s="21">
        <v>2</v>
      </c>
      <c r="L96" s="50">
        <f t="shared" si="16"/>
        <v>3</v>
      </c>
      <c r="N96" s="21"/>
      <c r="R96" s="21"/>
      <c r="S96" s="21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20"/>
      <c r="AH96" s="10"/>
      <c r="AI96" s="10"/>
      <c r="AJ96" s="10"/>
      <c r="AK96" s="20"/>
      <c r="AL96" s="20"/>
      <c r="AM96" s="10"/>
      <c r="AN96" s="10"/>
      <c r="AO96" s="21"/>
      <c r="AP96" s="21"/>
      <c r="AQ96" s="30"/>
      <c r="AR96" s="21"/>
    </row>
    <row r="97" spans="4:44" ht="15.75" x14ac:dyDescent="0.25">
      <c r="D97" s="20" t="s">
        <v>121</v>
      </c>
      <c r="E97" s="20"/>
      <c r="F97" s="20"/>
      <c r="G97" s="20" t="s">
        <v>134</v>
      </c>
      <c r="H97" s="21"/>
      <c r="J97" s="21">
        <v>0</v>
      </c>
      <c r="K97" s="21">
        <v>3</v>
      </c>
      <c r="L97" s="50">
        <f t="shared" si="16"/>
        <v>3</v>
      </c>
      <c r="N97" s="21"/>
      <c r="R97" s="21"/>
      <c r="S97" s="21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20"/>
      <c r="AH97" s="10"/>
      <c r="AI97" s="10"/>
      <c r="AJ97" s="10"/>
      <c r="AK97" s="20"/>
      <c r="AL97" s="20"/>
      <c r="AM97" s="10"/>
      <c r="AN97" s="10"/>
      <c r="AO97" s="21"/>
      <c r="AP97" s="21"/>
      <c r="AQ97" s="30"/>
      <c r="AR97" s="21"/>
    </row>
    <row r="98" spans="4:44" ht="15.75" x14ac:dyDescent="0.25">
      <c r="D98" s="20" t="s">
        <v>132</v>
      </c>
      <c r="E98" s="20"/>
      <c r="F98" s="20"/>
      <c r="G98" s="20" t="s">
        <v>134</v>
      </c>
      <c r="H98" s="21"/>
      <c r="J98" s="21">
        <v>0</v>
      </c>
      <c r="K98" s="21">
        <v>3</v>
      </c>
      <c r="L98" s="50">
        <f t="shared" si="16"/>
        <v>3</v>
      </c>
      <c r="N98" s="21"/>
      <c r="R98" s="21"/>
      <c r="S98" s="21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20"/>
      <c r="AH98" s="10"/>
      <c r="AI98" s="10"/>
      <c r="AJ98" s="10"/>
      <c r="AK98" s="20"/>
      <c r="AL98" s="20"/>
      <c r="AM98" s="10"/>
      <c r="AN98" s="10"/>
      <c r="AO98" s="21"/>
      <c r="AP98" s="21"/>
      <c r="AQ98" s="30"/>
      <c r="AR98" s="21"/>
    </row>
    <row r="99" spans="4:44" ht="15.75" x14ac:dyDescent="0.25">
      <c r="D99" s="20" t="s">
        <v>113</v>
      </c>
      <c r="E99" s="20"/>
      <c r="F99" s="20"/>
      <c r="G99" s="20" t="s">
        <v>59</v>
      </c>
      <c r="H99" s="21"/>
      <c r="J99" s="21">
        <v>0</v>
      </c>
      <c r="K99" s="21">
        <v>3</v>
      </c>
      <c r="L99" s="50">
        <f t="shared" si="16"/>
        <v>3</v>
      </c>
      <c r="N99" s="21"/>
    </row>
    <row r="102" spans="4:44" ht="18.75" thickBot="1" x14ac:dyDescent="0.3">
      <c r="E102" s="1" t="s">
        <v>133</v>
      </c>
      <c r="F102" s="1"/>
      <c r="G102" s="1"/>
      <c r="H102" s="3" t="s">
        <v>1</v>
      </c>
      <c r="I102" s="3"/>
      <c r="J102" s="3"/>
      <c r="K102" s="49" t="s">
        <v>2</v>
      </c>
    </row>
    <row r="103" spans="4:44" ht="15.75" x14ac:dyDescent="0.25">
      <c r="E103" s="20" t="s">
        <v>141</v>
      </c>
      <c r="F103" s="20"/>
      <c r="G103" s="20"/>
      <c r="H103" s="20" t="s">
        <v>56</v>
      </c>
      <c r="I103" s="21"/>
      <c r="K103" s="50">
        <v>6</v>
      </c>
    </row>
    <row r="104" spans="4:44" ht="15.75" x14ac:dyDescent="0.25">
      <c r="E104" s="20" t="s">
        <v>102</v>
      </c>
      <c r="F104" s="20"/>
      <c r="G104" s="20"/>
      <c r="H104" s="20" t="s">
        <v>60</v>
      </c>
      <c r="I104" s="21"/>
      <c r="K104" s="50">
        <v>2</v>
      </c>
    </row>
    <row r="105" spans="4:44" ht="15.75" x14ac:dyDescent="0.25">
      <c r="E105" s="20" t="s">
        <v>47</v>
      </c>
      <c r="F105" s="20"/>
      <c r="G105" s="20"/>
      <c r="H105" s="20" t="s">
        <v>60</v>
      </c>
      <c r="I105" s="21"/>
      <c r="K105" s="50">
        <v>2</v>
      </c>
    </row>
    <row r="106" spans="4:44" ht="15.75" x14ac:dyDescent="0.25">
      <c r="E106" s="20" t="s">
        <v>113</v>
      </c>
      <c r="F106" s="20"/>
      <c r="G106" s="20"/>
      <c r="H106" s="20" t="s">
        <v>59</v>
      </c>
      <c r="I106" s="21"/>
      <c r="K106" s="50">
        <v>2</v>
      </c>
    </row>
    <row r="107" spans="4:44" ht="15.75" x14ac:dyDescent="0.25">
      <c r="E107" s="20" t="s">
        <v>147</v>
      </c>
      <c r="F107" s="20"/>
      <c r="G107" s="20"/>
      <c r="H107" s="15" t="s">
        <v>58</v>
      </c>
      <c r="I107" s="21"/>
      <c r="K107" s="50">
        <v>2</v>
      </c>
    </row>
    <row r="108" spans="4:44" ht="15.75" x14ac:dyDescent="0.25">
      <c r="E108" s="20" t="s">
        <v>97</v>
      </c>
      <c r="F108" s="20"/>
      <c r="G108" s="20"/>
      <c r="H108" s="20" t="s">
        <v>61</v>
      </c>
      <c r="I108" s="21"/>
      <c r="K108" s="50">
        <v>2</v>
      </c>
      <c r="AF108" s="10"/>
    </row>
    <row r="109" spans="4:44" ht="15.75" x14ac:dyDescent="0.25">
      <c r="E109" s="20" t="s">
        <v>114</v>
      </c>
      <c r="F109" s="20"/>
      <c r="G109" s="20"/>
      <c r="H109" s="15" t="s">
        <v>15</v>
      </c>
      <c r="I109" s="21"/>
      <c r="K109" s="50">
        <v>2</v>
      </c>
      <c r="AF109" s="10"/>
    </row>
    <row r="110" spans="4:44" ht="15.75" x14ac:dyDescent="0.25">
      <c r="E110" s="20" t="s">
        <v>150</v>
      </c>
      <c r="F110" s="20"/>
      <c r="G110" s="20"/>
      <c r="H110" s="20" t="s">
        <v>57</v>
      </c>
      <c r="I110" s="21"/>
      <c r="K110" s="50">
        <v>2</v>
      </c>
      <c r="AF110" s="10"/>
    </row>
    <row r="111" spans="4:44" ht="15.75" x14ac:dyDescent="0.25">
      <c r="E111" s="20" t="s">
        <v>52</v>
      </c>
      <c r="F111" s="20"/>
      <c r="G111" s="20"/>
      <c r="H111" s="20" t="s">
        <v>57</v>
      </c>
      <c r="I111" s="21"/>
      <c r="K111" s="50">
        <v>2</v>
      </c>
      <c r="AF111" s="10"/>
    </row>
    <row r="112" spans="4:44" ht="15.75" x14ac:dyDescent="0.25">
      <c r="E112" s="20" t="s">
        <v>165</v>
      </c>
      <c r="F112" s="20"/>
      <c r="G112" s="20"/>
      <c r="H112" s="20" t="s">
        <v>60</v>
      </c>
      <c r="I112" s="21"/>
      <c r="K112" s="50">
        <v>2</v>
      </c>
      <c r="AF112" s="10"/>
    </row>
    <row r="113" spans="32:32" x14ac:dyDescent="0.2">
      <c r="AF113" s="10"/>
    </row>
    <row r="114" spans="32:32" x14ac:dyDescent="0.2">
      <c r="AF114" s="10"/>
    </row>
    <row r="115" spans="32:32" x14ac:dyDescent="0.2">
      <c r="AF115" s="10"/>
    </row>
  </sheetData>
  <mergeCells count="17">
    <mergeCell ref="AH10:AI10"/>
    <mergeCell ref="B1:Q1"/>
    <mergeCell ref="T1:AR1"/>
    <mergeCell ref="G2:M2"/>
    <mergeCell ref="AH2:AI2"/>
    <mergeCell ref="AH3:AI3"/>
    <mergeCell ref="AH4:AI4"/>
    <mergeCell ref="AH5:AI5"/>
    <mergeCell ref="AH6:AI6"/>
    <mergeCell ref="AH7:AI7"/>
    <mergeCell ref="AH8:AI8"/>
    <mergeCell ref="AH9:AI9"/>
    <mergeCell ref="AH11:AI11"/>
    <mergeCell ref="E14:F14"/>
    <mergeCell ref="B72:Q72"/>
    <mergeCell ref="G73:M73"/>
    <mergeCell ref="G74:M74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E211-514B-4F24-B242-898A8DF61EF3}">
  <dimension ref="A1:AR112"/>
  <sheetViews>
    <sheetView topLeftCell="A11" zoomScale="70" zoomScaleNormal="70" zoomScaleSheetLayoutView="78" workbookViewId="0">
      <selection activeCell="E38" sqref="E38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6" width="10.7109375" customWidth="1"/>
    <col min="17" max="17" width="8.7109375" customWidth="1"/>
    <col min="18" max="19" width="2.7109375" customWidth="1"/>
    <col min="20" max="20" width="5.85546875" customWidth="1"/>
    <col min="21" max="24" width="6" customWidth="1"/>
    <col min="25" max="25" width="4.7109375" customWidth="1"/>
    <col min="26" max="26" width="10.7109375" customWidth="1"/>
    <col min="27" max="31" width="5.85546875" customWidth="1"/>
    <col min="32" max="32" width="5.28515625" customWidth="1"/>
    <col min="33" max="33" width="5.85546875" customWidth="1"/>
    <col min="34" max="37" width="6" customWidth="1"/>
    <col min="38" max="38" width="4.7109375" customWidth="1"/>
    <col min="39" max="39" width="10.7109375" customWidth="1"/>
    <col min="40" max="44" width="5.85546875" customWidth="1"/>
  </cols>
  <sheetData>
    <row r="1" spans="1:44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T1" s="65" t="s">
        <v>55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44" ht="18.600000000000001" customHeight="1" thickBot="1" x14ac:dyDescent="0.35">
      <c r="A2" s="21"/>
      <c r="B2" s="24" t="s">
        <v>42</v>
      </c>
      <c r="C2" s="24">
        <v>22</v>
      </c>
      <c r="D2" s="23"/>
      <c r="E2" s="23"/>
      <c r="F2" s="23"/>
      <c r="G2" s="65" t="s">
        <v>643</v>
      </c>
      <c r="H2" s="65"/>
      <c r="I2" s="65"/>
      <c r="J2" s="65"/>
      <c r="K2" s="65"/>
      <c r="L2" s="65"/>
      <c r="M2" s="65"/>
      <c r="N2" s="23"/>
      <c r="O2" s="23"/>
      <c r="P2" s="23"/>
      <c r="Q2" s="23"/>
      <c r="R2" s="21"/>
      <c r="S2" s="21"/>
      <c r="V2" s="33" t="s">
        <v>53</v>
      </c>
      <c r="W2" s="9" t="s">
        <v>0</v>
      </c>
      <c r="X2" s="9"/>
      <c r="Y2" s="9"/>
      <c r="Z2" s="9"/>
      <c r="AA2" s="9" t="s">
        <v>1</v>
      </c>
      <c r="AB2" s="9"/>
      <c r="AC2" s="9"/>
      <c r="AD2" s="33" t="s">
        <v>3</v>
      </c>
      <c r="AE2" s="33" t="s">
        <v>7</v>
      </c>
      <c r="AF2" s="33" t="s">
        <v>8</v>
      </c>
      <c r="AG2" s="33" t="s">
        <v>9</v>
      </c>
      <c r="AH2" s="66" t="s">
        <v>39</v>
      </c>
      <c r="AI2" s="66"/>
      <c r="AJ2" s="33" t="s">
        <v>4</v>
      </c>
      <c r="AK2" s="33" t="s">
        <v>6</v>
      </c>
      <c r="AL2" s="33" t="s">
        <v>5</v>
      </c>
      <c r="AM2" s="33" t="s">
        <v>40</v>
      </c>
      <c r="AN2" s="20"/>
      <c r="AO2" s="10"/>
      <c r="AP2" s="10"/>
      <c r="AQ2" s="21"/>
      <c r="AR2" s="21"/>
    </row>
    <row r="3" spans="1:44" ht="18.75" thickBot="1" x14ac:dyDescent="0.3">
      <c r="A3" s="21"/>
      <c r="B3" s="3" t="s">
        <v>644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57" t="s">
        <v>579</v>
      </c>
      <c r="O3" s="3" t="s">
        <v>13</v>
      </c>
      <c r="P3" s="3" t="s">
        <v>2</v>
      </c>
      <c r="Q3" s="4"/>
      <c r="R3" s="21"/>
      <c r="S3" s="21"/>
      <c r="V3" s="25">
        <v>8</v>
      </c>
      <c r="W3" s="20" t="s">
        <v>75</v>
      </c>
      <c r="Y3" s="20"/>
      <c r="Z3" s="20"/>
      <c r="AA3" s="20" t="s">
        <v>134</v>
      </c>
      <c r="AC3" s="21"/>
      <c r="AD3" s="21">
        <f t="shared" ref="AD3:AD10" si="0">+AE3+AF3+AG3</f>
        <v>1</v>
      </c>
      <c r="AE3" s="21">
        <v>1</v>
      </c>
      <c r="AF3" s="21">
        <v>0</v>
      </c>
      <c r="AG3" s="21">
        <v>0</v>
      </c>
      <c r="AH3" s="67">
        <f t="shared" ref="AH3:AH10" si="1">+(AE3*2+AG3)/(2*AD3)</f>
        <v>1</v>
      </c>
      <c r="AI3" s="67"/>
      <c r="AJ3" s="14">
        <v>2</v>
      </c>
      <c r="AK3" s="14">
        <v>0</v>
      </c>
      <c r="AL3" s="14">
        <v>0</v>
      </c>
      <c r="AM3" s="51">
        <f t="shared" ref="AM3:AM10" si="2">+AJ3/AD3</f>
        <v>2</v>
      </c>
      <c r="AR3" s="21"/>
    </row>
    <row r="4" spans="1:44" ht="18" x14ac:dyDescent="0.25">
      <c r="A4" s="34"/>
      <c r="B4" s="4" t="s">
        <v>646</v>
      </c>
      <c r="C4" s="5" t="s">
        <v>60</v>
      </c>
      <c r="D4" s="10"/>
      <c r="E4" s="5"/>
      <c r="F4" s="10"/>
      <c r="G4" s="4">
        <v>1</v>
      </c>
      <c r="H4" s="4">
        <v>0</v>
      </c>
      <c r="I4" s="4">
        <v>0</v>
      </c>
      <c r="J4" s="4">
        <f t="shared" ref="J4:J11" si="3">2*G4+I4</f>
        <v>2</v>
      </c>
      <c r="K4" s="31">
        <f t="shared" ref="K4:K11" si="4">+J4/((G4+H4+I4)*2)</f>
        <v>1</v>
      </c>
      <c r="L4" s="4">
        <f>+$AO$27</f>
        <v>6</v>
      </c>
      <c r="M4" s="4">
        <v>3</v>
      </c>
      <c r="N4" s="4">
        <f t="shared" ref="N4:N11" si="5">+L4-M4</f>
        <v>3</v>
      </c>
      <c r="O4" s="4">
        <f>+$AP$27</f>
        <v>11</v>
      </c>
      <c r="P4" s="4">
        <f>+$AR$27</f>
        <v>4</v>
      </c>
      <c r="Q4" s="4"/>
      <c r="R4" s="34"/>
      <c r="S4" s="21"/>
      <c r="V4" s="25">
        <v>8</v>
      </c>
      <c r="W4" s="20" t="s">
        <v>76</v>
      </c>
      <c r="Y4" s="20"/>
      <c r="Z4" s="20"/>
      <c r="AA4" s="20" t="s">
        <v>56</v>
      </c>
      <c r="AC4" s="21"/>
      <c r="AD4" s="21">
        <f t="shared" si="0"/>
        <v>1</v>
      </c>
      <c r="AE4" s="21">
        <v>0</v>
      </c>
      <c r="AF4" s="21">
        <v>0</v>
      </c>
      <c r="AG4" s="21">
        <v>1</v>
      </c>
      <c r="AH4" s="64">
        <f t="shared" si="1"/>
        <v>0.5</v>
      </c>
      <c r="AI4" s="64"/>
      <c r="AJ4" s="21">
        <v>2</v>
      </c>
      <c r="AK4" s="21">
        <v>0</v>
      </c>
      <c r="AL4" s="21">
        <v>0</v>
      </c>
      <c r="AM4" s="26">
        <f t="shared" si="2"/>
        <v>2</v>
      </c>
      <c r="AR4" s="21"/>
    </row>
    <row r="5" spans="1:44" ht="18" x14ac:dyDescent="0.25">
      <c r="A5" s="34"/>
      <c r="B5" s="4" t="s">
        <v>647</v>
      </c>
      <c r="C5" s="5" t="s">
        <v>134</v>
      </c>
      <c r="D5" s="10"/>
      <c r="E5" s="5"/>
      <c r="F5" s="10"/>
      <c r="G5" s="4">
        <v>1</v>
      </c>
      <c r="H5" s="4">
        <v>0</v>
      </c>
      <c r="I5" s="4">
        <v>0</v>
      </c>
      <c r="J5" s="4">
        <f t="shared" si="3"/>
        <v>2</v>
      </c>
      <c r="K5" s="31">
        <f t="shared" si="4"/>
        <v>1</v>
      </c>
      <c r="L5" s="4">
        <f>+$AO$40</f>
        <v>6</v>
      </c>
      <c r="M5" s="4">
        <v>2</v>
      </c>
      <c r="N5" s="4">
        <f t="shared" si="5"/>
        <v>4</v>
      </c>
      <c r="O5" s="4">
        <f>+$AP$40</f>
        <v>11</v>
      </c>
      <c r="P5" s="4">
        <f>+$AR$40</f>
        <v>2</v>
      </c>
      <c r="Q5" s="4"/>
      <c r="R5" s="34"/>
      <c r="S5" s="21"/>
      <c r="V5" s="25">
        <v>7.5</v>
      </c>
      <c r="W5" s="20" t="s">
        <v>127</v>
      </c>
      <c r="Y5" s="20"/>
      <c r="Z5" s="20"/>
      <c r="AA5" s="20" t="s">
        <v>15</v>
      </c>
      <c r="AC5" s="21"/>
      <c r="AD5" s="21">
        <f t="shared" si="0"/>
        <v>1</v>
      </c>
      <c r="AE5" s="21">
        <v>0</v>
      </c>
      <c r="AF5" s="21">
        <v>0</v>
      </c>
      <c r="AG5" s="21">
        <v>1</v>
      </c>
      <c r="AH5" s="64">
        <f t="shared" si="1"/>
        <v>0.5</v>
      </c>
      <c r="AI5" s="64"/>
      <c r="AJ5" s="21">
        <v>2</v>
      </c>
      <c r="AK5" s="21">
        <v>0</v>
      </c>
      <c r="AL5" s="21">
        <v>0</v>
      </c>
      <c r="AM5" s="26">
        <f t="shared" si="2"/>
        <v>2</v>
      </c>
      <c r="AR5" s="21"/>
    </row>
    <row r="6" spans="1:44" ht="18" x14ac:dyDescent="0.25">
      <c r="A6" s="34"/>
      <c r="B6" s="4" t="s">
        <v>645</v>
      </c>
      <c r="C6" s="5" t="s">
        <v>58</v>
      </c>
      <c r="D6" s="10"/>
      <c r="E6" s="10"/>
      <c r="F6" s="10"/>
      <c r="G6" s="4">
        <v>0</v>
      </c>
      <c r="H6" s="4">
        <v>1</v>
      </c>
      <c r="I6" s="4">
        <v>0</v>
      </c>
      <c r="J6" s="4">
        <f t="shared" si="3"/>
        <v>0</v>
      </c>
      <c r="K6" s="31">
        <f t="shared" si="4"/>
        <v>0</v>
      </c>
      <c r="L6" s="4">
        <f>+$AB$27</f>
        <v>3</v>
      </c>
      <c r="M6" s="4">
        <v>6</v>
      </c>
      <c r="N6" s="4">
        <f t="shared" si="5"/>
        <v>-3</v>
      </c>
      <c r="O6" s="4">
        <f>+$AC$27</f>
        <v>4</v>
      </c>
      <c r="P6" s="4">
        <f>+$AE$27</f>
        <v>2</v>
      </c>
      <c r="Q6" s="4"/>
      <c r="R6" s="34"/>
      <c r="S6" s="21"/>
      <c r="V6" s="25">
        <v>8</v>
      </c>
      <c r="W6" s="20" t="s">
        <v>138</v>
      </c>
      <c r="Y6" s="20"/>
      <c r="Z6" s="20"/>
      <c r="AA6" s="20" t="s">
        <v>60</v>
      </c>
      <c r="AC6" s="21"/>
      <c r="AD6" s="21">
        <f t="shared" si="0"/>
        <v>1</v>
      </c>
      <c r="AE6" s="21">
        <v>1</v>
      </c>
      <c r="AF6" s="21">
        <v>0</v>
      </c>
      <c r="AG6" s="21">
        <v>0</v>
      </c>
      <c r="AH6" s="64">
        <f t="shared" si="1"/>
        <v>1</v>
      </c>
      <c r="AI6" s="64"/>
      <c r="AJ6" s="21">
        <v>3</v>
      </c>
      <c r="AK6" s="21">
        <v>0</v>
      </c>
      <c r="AL6" s="21">
        <v>0</v>
      </c>
      <c r="AM6" s="26">
        <f t="shared" si="2"/>
        <v>3</v>
      </c>
      <c r="AR6" s="21"/>
    </row>
    <row r="7" spans="1:44" ht="18.75" thickBot="1" x14ac:dyDescent="0.3">
      <c r="A7" s="34"/>
      <c r="B7" s="3" t="s">
        <v>648</v>
      </c>
      <c r="C7" s="1" t="s">
        <v>61</v>
      </c>
      <c r="D7" s="58"/>
      <c r="E7" s="1"/>
      <c r="F7" s="58"/>
      <c r="G7" s="3">
        <v>0</v>
      </c>
      <c r="H7" s="3">
        <v>1</v>
      </c>
      <c r="I7" s="3">
        <v>0</v>
      </c>
      <c r="J7" s="3">
        <f t="shared" si="3"/>
        <v>0</v>
      </c>
      <c r="K7" s="59">
        <f t="shared" si="4"/>
        <v>0</v>
      </c>
      <c r="L7" s="3">
        <f>+$AB$66</f>
        <v>2</v>
      </c>
      <c r="M7" s="3">
        <v>6</v>
      </c>
      <c r="N7" s="3">
        <f t="shared" si="5"/>
        <v>-4</v>
      </c>
      <c r="O7" s="3">
        <f>+$AC$66</f>
        <v>4</v>
      </c>
      <c r="P7" s="3">
        <f>+$AE$66</f>
        <v>2</v>
      </c>
      <c r="Q7" s="4"/>
      <c r="R7" s="34"/>
      <c r="S7" s="21"/>
      <c r="V7" s="25">
        <v>7.5</v>
      </c>
      <c r="W7" s="20" t="s">
        <v>43</v>
      </c>
      <c r="Y7" s="20"/>
      <c r="Z7" s="20"/>
      <c r="AA7" s="20" t="s">
        <v>57</v>
      </c>
      <c r="AC7" s="21"/>
      <c r="AD7" s="21">
        <f t="shared" si="0"/>
        <v>1</v>
      </c>
      <c r="AE7" s="21">
        <v>1</v>
      </c>
      <c r="AF7" s="21">
        <v>0</v>
      </c>
      <c r="AG7" s="21">
        <v>0</v>
      </c>
      <c r="AH7" s="64">
        <f t="shared" si="1"/>
        <v>1</v>
      </c>
      <c r="AI7" s="64"/>
      <c r="AJ7" s="21">
        <v>3</v>
      </c>
      <c r="AK7" s="21">
        <v>0</v>
      </c>
      <c r="AL7" s="21">
        <v>0</v>
      </c>
      <c r="AM7" s="26">
        <f t="shared" si="2"/>
        <v>3</v>
      </c>
      <c r="AR7" s="21"/>
    </row>
    <row r="8" spans="1:44" ht="18" x14ac:dyDescent="0.25">
      <c r="A8" s="34"/>
      <c r="B8" s="8" t="s">
        <v>651</v>
      </c>
      <c r="C8" s="60" t="s">
        <v>57</v>
      </c>
      <c r="D8" s="28"/>
      <c r="E8" s="60"/>
      <c r="F8" s="28"/>
      <c r="G8" s="8">
        <v>1</v>
      </c>
      <c r="H8" s="8">
        <v>0</v>
      </c>
      <c r="I8" s="8">
        <v>0</v>
      </c>
      <c r="J8" s="4">
        <f t="shared" si="3"/>
        <v>2</v>
      </c>
      <c r="K8" s="61">
        <f t="shared" si="4"/>
        <v>1</v>
      </c>
      <c r="L8" s="8">
        <f>+$AB$53</f>
        <v>6</v>
      </c>
      <c r="M8" s="8">
        <v>3</v>
      </c>
      <c r="N8" s="8">
        <f t="shared" si="5"/>
        <v>3</v>
      </c>
      <c r="O8" s="8">
        <f>+$AC$53</f>
        <v>9</v>
      </c>
      <c r="P8" s="8">
        <f>+$AE$53</f>
        <v>2</v>
      </c>
      <c r="Q8" s="4"/>
      <c r="R8" s="34"/>
      <c r="S8" s="21"/>
      <c r="V8" s="25">
        <v>8</v>
      </c>
      <c r="W8" s="20" t="s">
        <v>77</v>
      </c>
      <c r="Y8" s="20"/>
      <c r="Z8" s="20"/>
      <c r="AA8" s="20" t="s">
        <v>59</v>
      </c>
      <c r="AC8" s="21"/>
      <c r="AD8" s="21">
        <f t="shared" si="0"/>
        <v>1</v>
      </c>
      <c r="AE8" s="21">
        <v>0</v>
      </c>
      <c r="AF8" s="21">
        <v>1</v>
      </c>
      <c r="AG8" s="21">
        <v>0</v>
      </c>
      <c r="AH8" s="64">
        <f t="shared" si="1"/>
        <v>0</v>
      </c>
      <c r="AI8" s="64"/>
      <c r="AJ8" s="21">
        <v>5</v>
      </c>
      <c r="AK8" s="21">
        <v>1</v>
      </c>
      <c r="AL8" s="21">
        <v>0</v>
      </c>
      <c r="AM8" s="26">
        <f t="shared" si="2"/>
        <v>5</v>
      </c>
      <c r="AR8" s="21"/>
    </row>
    <row r="9" spans="1:44" ht="18" x14ac:dyDescent="0.25">
      <c r="A9" s="34"/>
      <c r="B9" s="4" t="s">
        <v>649</v>
      </c>
      <c r="C9" s="5" t="s">
        <v>56</v>
      </c>
      <c r="D9" s="10"/>
      <c r="E9" s="10"/>
      <c r="F9" s="10"/>
      <c r="G9" s="4">
        <v>0</v>
      </c>
      <c r="H9" s="4">
        <v>0</v>
      </c>
      <c r="I9" s="4">
        <v>1</v>
      </c>
      <c r="J9" s="4">
        <f t="shared" si="3"/>
        <v>1</v>
      </c>
      <c r="K9" s="31">
        <f t="shared" si="4"/>
        <v>0.5</v>
      </c>
      <c r="L9" s="4">
        <f>+$AO$53</f>
        <v>2</v>
      </c>
      <c r="M9" s="4">
        <v>2</v>
      </c>
      <c r="N9" s="4">
        <f t="shared" si="5"/>
        <v>0</v>
      </c>
      <c r="O9" s="4">
        <f>+$AP$53</f>
        <v>4</v>
      </c>
      <c r="P9" s="4">
        <f>+$AR$53</f>
        <v>4</v>
      </c>
      <c r="Q9" s="4"/>
      <c r="R9" s="34"/>
      <c r="S9" s="21"/>
      <c r="V9" s="25">
        <v>7.5</v>
      </c>
      <c r="W9" s="20" t="s">
        <v>74</v>
      </c>
      <c r="Y9" s="20"/>
      <c r="Z9" s="20"/>
      <c r="AA9" s="20" t="s">
        <v>61</v>
      </c>
      <c r="AC9" s="21"/>
      <c r="AD9" s="21">
        <f t="shared" si="0"/>
        <v>1</v>
      </c>
      <c r="AE9" s="21">
        <v>0</v>
      </c>
      <c r="AF9" s="21">
        <v>1</v>
      </c>
      <c r="AG9" s="21">
        <v>0</v>
      </c>
      <c r="AH9" s="64">
        <f t="shared" si="1"/>
        <v>0</v>
      </c>
      <c r="AI9" s="64"/>
      <c r="AJ9" s="21">
        <v>6</v>
      </c>
      <c r="AK9" s="21">
        <v>0</v>
      </c>
      <c r="AL9" s="21">
        <v>0</v>
      </c>
      <c r="AM9" s="26">
        <f t="shared" si="2"/>
        <v>6</v>
      </c>
      <c r="AR9" s="21"/>
    </row>
    <row r="10" spans="1:44" ht="18" x14ac:dyDescent="0.25">
      <c r="A10" s="34"/>
      <c r="B10" s="4" t="s">
        <v>652</v>
      </c>
      <c r="C10" s="5" t="s">
        <v>15</v>
      </c>
      <c r="D10" s="10"/>
      <c r="E10" s="10"/>
      <c r="F10" s="10"/>
      <c r="G10" s="4">
        <v>0</v>
      </c>
      <c r="H10" s="4">
        <v>0</v>
      </c>
      <c r="I10" s="4">
        <v>1</v>
      </c>
      <c r="J10" s="4">
        <f t="shared" si="3"/>
        <v>1</v>
      </c>
      <c r="K10" s="31">
        <f t="shared" si="4"/>
        <v>0.5</v>
      </c>
      <c r="L10" s="4">
        <f>+$AB$40</f>
        <v>2</v>
      </c>
      <c r="M10" s="4">
        <v>2</v>
      </c>
      <c r="N10" s="4">
        <f t="shared" si="5"/>
        <v>0</v>
      </c>
      <c r="O10" s="4">
        <f>+$AC$40</f>
        <v>4</v>
      </c>
      <c r="P10" s="4">
        <f>+$AE$40</f>
        <v>2</v>
      </c>
      <c r="Q10" s="4"/>
      <c r="R10" s="34"/>
      <c r="S10" s="34"/>
      <c r="V10" s="25">
        <v>7.5</v>
      </c>
      <c r="W10" s="20" t="s">
        <v>34</v>
      </c>
      <c r="Y10" s="20"/>
      <c r="Z10" s="20"/>
      <c r="AA10" s="20" t="s">
        <v>58</v>
      </c>
      <c r="AC10" s="21"/>
      <c r="AD10" s="21">
        <f t="shared" si="0"/>
        <v>1</v>
      </c>
      <c r="AE10" s="21">
        <v>0</v>
      </c>
      <c r="AF10" s="21">
        <v>1</v>
      </c>
      <c r="AG10" s="21">
        <v>0</v>
      </c>
      <c r="AH10" s="64">
        <f t="shared" si="1"/>
        <v>0</v>
      </c>
      <c r="AI10" s="64"/>
      <c r="AJ10" s="21">
        <v>6</v>
      </c>
      <c r="AK10" s="21">
        <v>0</v>
      </c>
      <c r="AL10" s="21">
        <v>0</v>
      </c>
      <c r="AM10" s="26">
        <f t="shared" si="2"/>
        <v>6</v>
      </c>
      <c r="AR10" s="21"/>
    </row>
    <row r="11" spans="1:44" ht="18.75" thickBot="1" x14ac:dyDescent="0.3">
      <c r="A11" s="34"/>
      <c r="B11" s="4" t="s">
        <v>650</v>
      </c>
      <c r="C11" s="5" t="s">
        <v>59</v>
      </c>
      <c r="D11" s="10"/>
      <c r="E11" s="5"/>
      <c r="F11" s="10"/>
      <c r="G11" s="4">
        <v>0</v>
      </c>
      <c r="H11" s="4">
        <v>1</v>
      </c>
      <c r="I11" s="3">
        <v>0</v>
      </c>
      <c r="J11" s="4">
        <f t="shared" si="3"/>
        <v>0</v>
      </c>
      <c r="K11" s="31">
        <f t="shared" si="4"/>
        <v>0</v>
      </c>
      <c r="L11" s="4">
        <f>+$AO$66</f>
        <v>3</v>
      </c>
      <c r="M11" s="4">
        <v>6</v>
      </c>
      <c r="N11" s="4">
        <f t="shared" si="5"/>
        <v>-3</v>
      </c>
      <c r="O11" s="4">
        <f>+$AP$66</f>
        <v>6</v>
      </c>
      <c r="P11" s="4">
        <f>+$AR$66</f>
        <v>4</v>
      </c>
      <c r="Q11" s="4"/>
      <c r="R11" s="34"/>
      <c r="S11" s="34"/>
      <c r="W11" s="20" t="s">
        <v>16</v>
      </c>
      <c r="Y11" s="20"/>
      <c r="Z11" s="20"/>
      <c r="AA11" s="10"/>
      <c r="AB11" s="20"/>
      <c r="AC11" s="21"/>
      <c r="AD11" s="21">
        <f t="shared" ref="AD11" si="6">+AE11+AF11+AG11</f>
        <v>0</v>
      </c>
      <c r="AE11" s="21">
        <v>0</v>
      </c>
      <c r="AF11" s="21">
        <v>0</v>
      </c>
      <c r="AG11" s="21">
        <v>0</v>
      </c>
      <c r="AH11" s="64"/>
      <c r="AI11" s="64"/>
      <c r="AJ11" s="62">
        <v>0</v>
      </c>
      <c r="AK11" s="62">
        <v>0</v>
      </c>
      <c r="AL11" s="62">
        <v>0</v>
      </c>
      <c r="AM11" s="63"/>
      <c r="AN11" s="20"/>
      <c r="AO11" s="10"/>
      <c r="AR11" s="10"/>
    </row>
    <row r="12" spans="1:44" ht="18" x14ac:dyDescent="0.25">
      <c r="A12" s="34"/>
      <c r="B12" s="6"/>
      <c r="C12" s="6"/>
      <c r="D12" s="6"/>
      <c r="E12" s="7"/>
      <c r="F12" s="6"/>
      <c r="G12" s="8">
        <f>SUM(G4:G11)</f>
        <v>3</v>
      </c>
      <c r="H12" s="8">
        <f>SUM(H4:H11)</f>
        <v>3</v>
      </c>
      <c r="I12" s="8">
        <f>SUM(I4:I11)</f>
        <v>2</v>
      </c>
      <c r="J12" s="8"/>
      <c r="K12" s="8"/>
      <c r="L12" s="8">
        <f>SUM(L4:L11)</f>
        <v>30</v>
      </c>
      <c r="M12" s="8">
        <f>SUM(M4:M11)</f>
        <v>30</v>
      </c>
      <c r="N12" s="8"/>
      <c r="O12" s="8">
        <f>SUM(O4:O11)</f>
        <v>53</v>
      </c>
      <c r="P12" s="8">
        <f>SUM(P4:P11)</f>
        <v>22</v>
      </c>
      <c r="Q12" s="4"/>
      <c r="R12" s="34"/>
      <c r="S12" s="34"/>
      <c r="T12" s="10"/>
      <c r="U12" s="10"/>
      <c r="V12" s="27" t="s">
        <v>17</v>
      </c>
      <c r="W12" s="28"/>
      <c r="X12" s="28"/>
      <c r="Y12" s="28"/>
      <c r="Z12" s="27"/>
      <c r="AA12" s="14"/>
      <c r="AB12" s="14"/>
      <c r="AC12" s="14"/>
      <c r="AD12" s="14">
        <f>SUM(AD3:AD11)</f>
        <v>8</v>
      </c>
      <c r="AE12" s="14">
        <f>SUM(AE3:AE11)</f>
        <v>3</v>
      </c>
      <c r="AF12" s="14">
        <f>SUM(AF3:AF11)</f>
        <v>3</v>
      </c>
      <c r="AG12" s="14">
        <f>SUM(AG3:AG11)</f>
        <v>2</v>
      </c>
      <c r="AH12" s="14"/>
      <c r="AI12" s="14"/>
      <c r="AJ12" s="14">
        <f>SUM(AJ3:AJ11)</f>
        <v>29</v>
      </c>
      <c r="AK12" s="14">
        <f>SUM(AK3:AK11)</f>
        <v>1</v>
      </c>
      <c r="AL12" s="14">
        <f>SUM(AL3:AL11)</f>
        <v>0</v>
      </c>
      <c r="AM12" s="29">
        <f t="shared" ref="AM12" si="7">+AJ12/AD12</f>
        <v>3.625</v>
      </c>
    </row>
    <row r="13" spans="1:44" ht="15.75" x14ac:dyDescent="0.25">
      <c r="A13" s="30"/>
      <c r="B13" s="32"/>
      <c r="C13" s="32"/>
      <c r="D13" s="32"/>
      <c r="Q13" s="32"/>
      <c r="R13" s="30"/>
      <c r="S13" s="30"/>
    </row>
    <row r="14" spans="1:44" ht="15.95" customHeight="1" thickBot="1" x14ac:dyDescent="0.3">
      <c r="A14" s="30"/>
      <c r="B14" s="36" t="str">
        <f>"Week "&amp;TEXT(C2,"##")&amp;" Summary:"</f>
        <v>Week 22 Summary:</v>
      </c>
      <c r="C14" s="37"/>
      <c r="D14" s="37"/>
      <c r="E14" s="68">
        <v>45711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9"/>
      <c r="R14" s="30"/>
      <c r="S14" s="30"/>
      <c r="T14" s="21" t="s">
        <v>53</v>
      </c>
      <c r="U14" s="20" t="s">
        <v>44</v>
      </c>
      <c r="V14" s="20"/>
      <c r="W14" s="20"/>
      <c r="X14" s="20"/>
      <c r="Y14" s="20" t="s">
        <v>54</v>
      </c>
      <c r="Z14" s="9" t="s">
        <v>18</v>
      </c>
      <c r="AA14" s="21"/>
      <c r="AB14" s="21" t="s">
        <v>19</v>
      </c>
      <c r="AC14" s="21" t="s">
        <v>20</v>
      </c>
      <c r="AD14" s="21" t="s">
        <v>21</v>
      </c>
      <c r="AE14" s="21" t="s">
        <v>2</v>
      </c>
      <c r="AF14" s="10"/>
      <c r="AG14" s="21" t="s">
        <v>53</v>
      </c>
      <c r="AH14" s="20" t="s">
        <v>44</v>
      </c>
      <c r="AI14" s="20"/>
      <c r="AJ14" s="20"/>
      <c r="AK14" s="20"/>
      <c r="AL14" s="20" t="s">
        <v>54</v>
      </c>
      <c r="AM14" s="9" t="s">
        <v>18</v>
      </c>
      <c r="AN14" s="21"/>
      <c r="AO14" s="21" t="s">
        <v>19</v>
      </c>
      <c r="AP14" s="21" t="s">
        <v>20</v>
      </c>
      <c r="AQ14" s="21" t="s">
        <v>21</v>
      </c>
      <c r="AR14" s="21" t="s">
        <v>2</v>
      </c>
    </row>
    <row r="15" spans="1:44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42"/>
      <c r="R15" s="30"/>
      <c r="S15" s="30"/>
      <c r="T15" s="11" t="s">
        <v>154</v>
      </c>
      <c r="U15" s="11" t="s">
        <v>58</v>
      </c>
      <c r="V15" s="11"/>
      <c r="W15" s="11"/>
      <c r="X15" s="12"/>
      <c r="Y15" s="13" t="s">
        <v>70</v>
      </c>
      <c r="AA15" s="14"/>
      <c r="AB15" s="14">
        <v>0</v>
      </c>
      <c r="AC15" s="14">
        <v>0</v>
      </c>
      <c r="AD15" s="14">
        <f>+AB15+AC15</f>
        <v>0</v>
      </c>
      <c r="AE15" s="14">
        <v>0</v>
      </c>
      <c r="AF15" s="10"/>
      <c r="AG15" s="11" t="s">
        <v>158</v>
      </c>
      <c r="AH15" s="11" t="s">
        <v>60</v>
      </c>
      <c r="AI15" s="11"/>
      <c r="AJ15" s="11"/>
      <c r="AK15" s="12"/>
      <c r="AL15" s="13" t="s">
        <v>72</v>
      </c>
      <c r="AN15" s="14"/>
      <c r="AO15" s="14">
        <v>0</v>
      </c>
      <c r="AP15" s="14">
        <v>0</v>
      </c>
      <c r="AQ15" s="14">
        <f>+AO15+AP15</f>
        <v>0</v>
      </c>
      <c r="AR15" s="14">
        <v>0</v>
      </c>
    </row>
    <row r="16" spans="1:44" ht="15.95" customHeight="1" x14ac:dyDescent="0.25">
      <c r="A16" s="30"/>
      <c r="C16" s="5" t="s">
        <v>635</v>
      </c>
      <c r="E16" s="20"/>
      <c r="F16" s="20"/>
      <c r="G16" s="4">
        <v>6</v>
      </c>
      <c r="H16" s="21">
        <v>1</v>
      </c>
      <c r="I16" s="20" t="s">
        <v>84</v>
      </c>
      <c r="J16" s="20"/>
      <c r="K16" s="20"/>
      <c r="L16" s="20" t="s">
        <v>655</v>
      </c>
      <c r="M16" s="20"/>
      <c r="N16" s="20"/>
      <c r="O16" s="20"/>
      <c r="P16" s="20"/>
      <c r="Q16" s="20"/>
      <c r="R16" s="30"/>
      <c r="S16" s="30"/>
      <c r="T16" s="25">
        <v>7.5</v>
      </c>
      <c r="U16" s="20" t="s">
        <v>34</v>
      </c>
      <c r="V16" s="20"/>
      <c r="W16" s="20"/>
      <c r="X16" s="20"/>
      <c r="Y16" s="21">
        <v>31</v>
      </c>
      <c r="Z16" s="15" t="s">
        <v>58</v>
      </c>
      <c r="AA16" s="21"/>
      <c r="AB16" s="21">
        <v>0</v>
      </c>
      <c r="AC16" s="21">
        <v>0</v>
      </c>
      <c r="AD16" s="21">
        <f t="shared" ref="AD16:AD26" si="8">+AB16+AC16</f>
        <v>0</v>
      </c>
      <c r="AE16" s="21">
        <v>0</v>
      </c>
      <c r="AF16" s="10"/>
      <c r="AG16" s="25">
        <v>8</v>
      </c>
      <c r="AH16" s="20" t="s">
        <v>138</v>
      </c>
      <c r="AI16" s="20"/>
      <c r="AJ16" s="20"/>
      <c r="AK16" s="20"/>
      <c r="AL16" s="21">
        <v>34</v>
      </c>
      <c r="AM16" s="20" t="s">
        <v>60</v>
      </c>
      <c r="AN16" s="21"/>
      <c r="AO16" s="21">
        <v>0</v>
      </c>
      <c r="AP16" s="21">
        <v>0</v>
      </c>
      <c r="AQ16" s="21">
        <f t="shared" ref="AQ16:AQ26" si="9">+AO16+AP16</f>
        <v>0</v>
      </c>
      <c r="AR16" s="21">
        <v>0</v>
      </c>
    </row>
    <row r="17" spans="1:44" ht="15.95" customHeight="1" x14ac:dyDescent="0.25">
      <c r="A17" s="30"/>
      <c r="B17" s="21" t="s">
        <v>23</v>
      </c>
      <c r="C17" s="15" t="s">
        <v>454</v>
      </c>
      <c r="D17" s="15"/>
      <c r="E17" s="20"/>
      <c r="F17" s="20"/>
      <c r="G17" s="4"/>
      <c r="H17" s="21">
        <v>1</v>
      </c>
      <c r="I17" s="20" t="s">
        <v>104</v>
      </c>
      <c r="J17" s="20"/>
      <c r="K17" s="20"/>
      <c r="L17" s="20" t="s">
        <v>656</v>
      </c>
      <c r="M17" s="20"/>
      <c r="N17" s="20"/>
      <c r="O17" s="20"/>
      <c r="P17" s="20"/>
      <c r="Q17" s="20"/>
      <c r="R17" s="30"/>
      <c r="S17" s="30"/>
      <c r="T17" s="25">
        <v>10</v>
      </c>
      <c r="U17" s="20" t="s">
        <v>124</v>
      </c>
      <c r="V17" s="20"/>
      <c r="W17" s="20"/>
      <c r="X17" s="20"/>
      <c r="Y17" s="21">
        <v>13</v>
      </c>
      <c r="Z17" s="15" t="s">
        <v>58</v>
      </c>
      <c r="AA17" s="21"/>
      <c r="AB17" s="21">
        <v>1</v>
      </c>
      <c r="AC17" s="21">
        <v>1</v>
      </c>
      <c r="AD17" s="21">
        <f t="shared" si="8"/>
        <v>2</v>
      </c>
      <c r="AE17" s="21">
        <v>0</v>
      </c>
      <c r="AF17" s="10"/>
      <c r="AG17" s="25">
        <v>10</v>
      </c>
      <c r="AH17" s="20" t="s">
        <v>84</v>
      </c>
      <c r="AI17" s="20"/>
      <c r="AJ17" s="20"/>
      <c r="AK17" s="20"/>
      <c r="AL17" s="21">
        <v>16</v>
      </c>
      <c r="AM17" s="20" t="s">
        <v>60</v>
      </c>
      <c r="AN17" s="21"/>
      <c r="AO17" s="21">
        <v>1</v>
      </c>
      <c r="AP17" s="21">
        <v>4</v>
      </c>
      <c r="AQ17" s="21">
        <f t="shared" si="9"/>
        <v>5</v>
      </c>
      <c r="AR17" s="21">
        <v>0</v>
      </c>
    </row>
    <row r="18" spans="1:44" ht="15.95" customHeight="1" x14ac:dyDescent="0.25">
      <c r="A18" s="30"/>
      <c r="C18" s="15" t="s">
        <v>654</v>
      </c>
      <c r="D18" s="15"/>
      <c r="E18" s="15"/>
      <c r="G18" s="4"/>
      <c r="H18" s="21">
        <v>1</v>
      </c>
      <c r="I18" s="20" t="s">
        <v>104</v>
      </c>
      <c r="J18" s="20"/>
      <c r="K18" s="20"/>
      <c r="L18" s="20" t="s">
        <v>482</v>
      </c>
      <c r="M18" s="20"/>
      <c r="N18" s="20"/>
      <c r="O18" s="20"/>
      <c r="P18" s="20"/>
      <c r="Q18" s="20"/>
      <c r="R18" s="30"/>
      <c r="S18" s="30"/>
      <c r="T18" s="25">
        <v>9.5</v>
      </c>
      <c r="U18" s="20" t="s">
        <v>170</v>
      </c>
      <c r="V18" s="20"/>
      <c r="W18" s="20"/>
      <c r="X18" s="20"/>
      <c r="Y18" s="21">
        <v>5</v>
      </c>
      <c r="Z18" s="15" t="s">
        <v>58</v>
      </c>
      <c r="AA18" s="21"/>
      <c r="AB18" s="21">
        <v>1</v>
      </c>
      <c r="AC18" s="21">
        <v>1</v>
      </c>
      <c r="AD18" s="21">
        <f t="shared" si="8"/>
        <v>2</v>
      </c>
      <c r="AE18" s="21">
        <v>0</v>
      </c>
      <c r="AF18" s="10"/>
      <c r="AG18" s="25">
        <v>10</v>
      </c>
      <c r="AH18" s="20" t="s">
        <v>104</v>
      </c>
      <c r="AI18" s="20"/>
      <c r="AJ18" s="20"/>
      <c r="AK18" s="20"/>
      <c r="AL18" s="21">
        <v>7</v>
      </c>
      <c r="AM18" s="20" t="s">
        <v>60</v>
      </c>
      <c r="AN18" s="21"/>
      <c r="AO18" s="21">
        <v>3</v>
      </c>
      <c r="AP18" s="21">
        <v>0</v>
      </c>
      <c r="AQ18" s="21">
        <f t="shared" si="9"/>
        <v>3</v>
      </c>
      <c r="AR18" s="21">
        <v>0</v>
      </c>
    </row>
    <row r="19" spans="1:44" ht="15.75" customHeight="1" x14ac:dyDescent="0.25">
      <c r="H19" s="21">
        <v>2</v>
      </c>
      <c r="I19" s="20" t="s">
        <v>104</v>
      </c>
      <c r="L19" s="20" t="s">
        <v>657</v>
      </c>
      <c r="O19" s="20"/>
      <c r="P19" s="20"/>
      <c r="Q19" s="20"/>
      <c r="R19" s="30"/>
      <c r="S19" s="30"/>
      <c r="T19" s="25">
        <v>8.5</v>
      </c>
      <c r="U19" s="20" t="s">
        <v>88</v>
      </c>
      <c r="V19" s="20"/>
      <c r="W19" s="20"/>
      <c r="X19" s="20"/>
      <c r="Y19" s="35">
        <v>15</v>
      </c>
      <c r="Z19" s="15" t="s">
        <v>58</v>
      </c>
      <c r="AA19" s="21"/>
      <c r="AB19" s="21">
        <v>0</v>
      </c>
      <c r="AC19" s="21">
        <v>0</v>
      </c>
      <c r="AD19" s="21">
        <f t="shared" si="8"/>
        <v>0</v>
      </c>
      <c r="AE19" s="21">
        <v>0</v>
      </c>
      <c r="AF19" s="10"/>
      <c r="AG19" s="25">
        <v>9</v>
      </c>
      <c r="AH19" s="20" t="s">
        <v>107</v>
      </c>
      <c r="AI19" s="20"/>
      <c r="AJ19" s="20"/>
      <c r="AK19" s="20"/>
      <c r="AL19" s="21">
        <v>1</v>
      </c>
      <c r="AM19" s="20" t="s">
        <v>60</v>
      </c>
      <c r="AN19" s="21"/>
      <c r="AO19" s="21">
        <v>0</v>
      </c>
      <c r="AP19" s="21">
        <v>0</v>
      </c>
      <c r="AQ19" s="21">
        <f t="shared" si="9"/>
        <v>0</v>
      </c>
      <c r="AR19" s="21">
        <v>0</v>
      </c>
    </row>
    <row r="20" spans="1:44" ht="15.95" customHeight="1" x14ac:dyDescent="0.25">
      <c r="H20" s="21">
        <v>3</v>
      </c>
      <c r="I20" s="20" t="s">
        <v>102</v>
      </c>
      <c r="L20" s="20" t="s">
        <v>658</v>
      </c>
      <c r="O20" s="20"/>
      <c r="P20" s="20"/>
      <c r="Q20" s="20"/>
      <c r="R20" s="30"/>
      <c r="S20" s="30"/>
      <c r="T20" s="25">
        <v>8.5</v>
      </c>
      <c r="U20" s="20" t="s">
        <v>101</v>
      </c>
      <c r="V20" s="20"/>
      <c r="W20" s="20"/>
      <c r="X20" s="20"/>
      <c r="Y20" s="35">
        <v>11</v>
      </c>
      <c r="Z20" s="15" t="s">
        <v>58</v>
      </c>
      <c r="AA20" s="21"/>
      <c r="AB20" s="21">
        <v>0</v>
      </c>
      <c r="AC20" s="21">
        <v>0</v>
      </c>
      <c r="AD20" s="21">
        <f t="shared" si="8"/>
        <v>0</v>
      </c>
      <c r="AE20" s="21">
        <v>0</v>
      </c>
      <c r="AF20" s="10"/>
      <c r="AG20" s="25">
        <v>8.5</v>
      </c>
      <c r="AH20" s="20" t="s">
        <v>165</v>
      </c>
      <c r="AI20" s="20"/>
      <c r="AJ20" s="20"/>
      <c r="AK20" s="20"/>
      <c r="AL20" s="21">
        <v>10</v>
      </c>
      <c r="AM20" s="20" t="s">
        <v>60</v>
      </c>
      <c r="AN20" s="21"/>
      <c r="AO20" s="21">
        <v>0</v>
      </c>
      <c r="AP20" s="21">
        <v>0</v>
      </c>
      <c r="AQ20" s="21">
        <f t="shared" si="9"/>
        <v>0</v>
      </c>
      <c r="AR20" s="21">
        <v>0</v>
      </c>
    </row>
    <row r="21" spans="1:44" ht="15.95" customHeight="1" x14ac:dyDescent="0.25">
      <c r="H21" s="21">
        <v>3</v>
      </c>
      <c r="I21" s="20" t="s">
        <v>47</v>
      </c>
      <c r="L21" s="20" t="s">
        <v>84</v>
      </c>
      <c r="O21" s="20"/>
      <c r="P21" s="20"/>
      <c r="Q21" s="20"/>
      <c r="R21" s="30"/>
      <c r="S21" s="30"/>
      <c r="T21" s="25">
        <v>8</v>
      </c>
      <c r="U21" s="20" t="s">
        <v>147</v>
      </c>
      <c r="V21" s="20"/>
      <c r="W21" s="20"/>
      <c r="X21" s="20"/>
      <c r="Y21" s="21">
        <v>3</v>
      </c>
      <c r="Z21" s="15" t="s">
        <v>58</v>
      </c>
      <c r="AA21" s="21"/>
      <c r="AB21" s="21">
        <v>0</v>
      </c>
      <c r="AC21" s="21">
        <v>1</v>
      </c>
      <c r="AD21" s="21">
        <f t="shared" si="8"/>
        <v>1</v>
      </c>
      <c r="AE21" s="21">
        <v>2</v>
      </c>
      <c r="AF21" s="10"/>
      <c r="AG21" s="25">
        <v>8</v>
      </c>
      <c r="AH21" s="20" t="s">
        <v>47</v>
      </c>
      <c r="AI21" s="20"/>
      <c r="AJ21" s="20"/>
      <c r="AK21" s="20"/>
      <c r="AL21" s="21">
        <v>27</v>
      </c>
      <c r="AM21" s="20" t="s">
        <v>60</v>
      </c>
      <c r="AN21" s="21"/>
      <c r="AO21" s="21">
        <v>1</v>
      </c>
      <c r="AP21" s="21">
        <v>3</v>
      </c>
      <c r="AQ21" s="21">
        <f t="shared" si="9"/>
        <v>4</v>
      </c>
      <c r="AR21" s="21">
        <v>2</v>
      </c>
    </row>
    <row r="22" spans="1:44" ht="15.95" customHeight="1" x14ac:dyDescent="0.25">
      <c r="O22" s="20"/>
      <c r="P22" s="20"/>
      <c r="Q22" s="20"/>
      <c r="R22" s="30"/>
      <c r="S22" s="30"/>
      <c r="T22" s="25">
        <v>7.5</v>
      </c>
      <c r="U22" s="20" t="s">
        <v>137</v>
      </c>
      <c r="V22" s="20"/>
      <c r="W22" s="20"/>
      <c r="X22" s="20"/>
      <c r="Y22" s="21">
        <v>7</v>
      </c>
      <c r="Z22" s="15" t="s">
        <v>58</v>
      </c>
      <c r="AA22" s="21"/>
      <c r="AB22" s="21">
        <v>0</v>
      </c>
      <c r="AC22" s="21">
        <v>0</v>
      </c>
      <c r="AD22" s="21">
        <f t="shared" si="8"/>
        <v>0</v>
      </c>
      <c r="AE22" s="21">
        <v>0</v>
      </c>
      <c r="AF22" s="10"/>
      <c r="AG22" s="25">
        <v>7.5</v>
      </c>
      <c r="AH22" s="20" t="s">
        <v>102</v>
      </c>
      <c r="AI22" s="20"/>
      <c r="AJ22" s="20"/>
      <c r="AK22" s="20"/>
      <c r="AL22" s="21">
        <v>91</v>
      </c>
      <c r="AM22" s="20" t="s">
        <v>60</v>
      </c>
      <c r="AN22" s="21"/>
      <c r="AO22" s="21">
        <v>1</v>
      </c>
      <c r="AP22" s="21">
        <v>0</v>
      </c>
      <c r="AQ22" s="21">
        <f t="shared" si="9"/>
        <v>1</v>
      </c>
      <c r="AR22" s="21">
        <v>2</v>
      </c>
    </row>
    <row r="23" spans="1:44" ht="15.95" customHeight="1" x14ac:dyDescent="0.25">
      <c r="C23" s="5" t="s">
        <v>636</v>
      </c>
      <c r="G23" s="4">
        <v>3</v>
      </c>
      <c r="H23" s="21">
        <v>1</v>
      </c>
      <c r="I23" s="20" t="s">
        <v>124</v>
      </c>
      <c r="J23" s="20"/>
      <c r="K23" s="20"/>
      <c r="L23" s="20" t="s">
        <v>659</v>
      </c>
      <c r="M23" s="20"/>
      <c r="N23" s="20"/>
      <c r="O23" s="20"/>
      <c r="P23" s="20"/>
      <c r="Q23" s="20"/>
      <c r="R23" s="30"/>
      <c r="S23" s="30"/>
      <c r="T23" s="25">
        <v>7.5</v>
      </c>
      <c r="U23" s="20" t="s">
        <v>171</v>
      </c>
      <c r="V23" s="20"/>
      <c r="W23" s="20"/>
      <c r="X23" s="20"/>
      <c r="Y23" s="21">
        <v>11</v>
      </c>
      <c r="Z23" s="15" t="s">
        <v>58</v>
      </c>
      <c r="AA23" s="21"/>
      <c r="AB23" s="21">
        <v>1</v>
      </c>
      <c r="AC23" s="21">
        <v>0</v>
      </c>
      <c r="AD23" s="21">
        <f t="shared" si="8"/>
        <v>1</v>
      </c>
      <c r="AE23" s="21">
        <v>0</v>
      </c>
      <c r="AF23" s="10"/>
      <c r="AG23" s="25">
        <v>7</v>
      </c>
      <c r="AH23" s="20" t="s">
        <v>126</v>
      </c>
      <c r="AI23" s="20"/>
      <c r="AJ23" s="20"/>
      <c r="AK23" s="20"/>
      <c r="AL23" s="21">
        <v>4</v>
      </c>
      <c r="AM23" s="20" t="s">
        <v>60</v>
      </c>
      <c r="AN23" s="21"/>
      <c r="AO23" s="21">
        <v>0</v>
      </c>
      <c r="AP23" s="21">
        <v>2</v>
      </c>
      <c r="AQ23" s="21">
        <f t="shared" si="9"/>
        <v>2</v>
      </c>
      <c r="AR23" s="21">
        <v>0</v>
      </c>
    </row>
    <row r="24" spans="1:44" ht="15.95" customHeight="1" x14ac:dyDescent="0.25">
      <c r="B24" s="21" t="s">
        <v>23</v>
      </c>
      <c r="C24" s="15" t="s">
        <v>653</v>
      </c>
      <c r="D24" s="15"/>
      <c r="E24" s="20"/>
      <c r="F24" s="20"/>
      <c r="G24" s="4"/>
      <c r="H24" s="21">
        <v>2</v>
      </c>
      <c r="I24" s="20" t="s">
        <v>171</v>
      </c>
      <c r="J24" s="20"/>
      <c r="K24" s="20"/>
      <c r="L24" s="20"/>
      <c r="M24" s="20" t="s">
        <v>51</v>
      </c>
      <c r="N24" s="20"/>
      <c r="O24" s="20"/>
      <c r="P24" s="20"/>
      <c r="Q24" s="20"/>
      <c r="R24" s="30"/>
      <c r="S24" s="30"/>
      <c r="T24" s="25">
        <v>7</v>
      </c>
      <c r="U24" s="20" t="s">
        <v>109</v>
      </c>
      <c r="V24" s="20"/>
      <c r="W24" s="20"/>
      <c r="X24" s="20"/>
      <c r="Y24" s="21">
        <v>2</v>
      </c>
      <c r="Z24" s="15" t="s">
        <v>58</v>
      </c>
      <c r="AA24" s="21"/>
      <c r="AB24" s="21">
        <v>0</v>
      </c>
      <c r="AC24" s="21">
        <v>0</v>
      </c>
      <c r="AD24" s="21">
        <f t="shared" si="8"/>
        <v>0</v>
      </c>
      <c r="AE24" s="21">
        <v>0</v>
      </c>
      <c r="AF24" s="10"/>
      <c r="AG24" s="25">
        <v>6.5</v>
      </c>
      <c r="AH24" s="20" t="s">
        <v>129</v>
      </c>
      <c r="AI24" s="20"/>
      <c r="AJ24" s="20"/>
      <c r="AK24" s="20"/>
      <c r="AL24" s="21">
        <v>14</v>
      </c>
      <c r="AM24" s="20" t="s">
        <v>60</v>
      </c>
      <c r="AN24" s="21"/>
      <c r="AO24" s="21">
        <v>0</v>
      </c>
      <c r="AP24" s="21">
        <v>2</v>
      </c>
      <c r="AQ24" s="21">
        <f t="shared" si="9"/>
        <v>2</v>
      </c>
      <c r="AR24" s="21">
        <v>0</v>
      </c>
    </row>
    <row r="25" spans="1:44" ht="15.95" customHeight="1" x14ac:dyDescent="0.25">
      <c r="A25" s="30"/>
      <c r="H25" s="21">
        <v>3</v>
      </c>
      <c r="I25" s="20" t="s">
        <v>170</v>
      </c>
      <c r="L25" s="20" t="s">
        <v>460</v>
      </c>
      <c r="O25" s="20"/>
      <c r="P25" s="20"/>
      <c r="Q25" s="20"/>
      <c r="R25" s="30"/>
      <c r="S25" s="30"/>
      <c r="T25" s="25">
        <v>7</v>
      </c>
      <c r="U25" s="20" t="s">
        <v>110</v>
      </c>
      <c r="V25" s="20"/>
      <c r="W25" s="20"/>
      <c r="X25" s="20"/>
      <c r="Y25" s="21">
        <v>6</v>
      </c>
      <c r="Z25" s="15" t="s">
        <v>58</v>
      </c>
      <c r="AA25" s="21"/>
      <c r="AB25" s="21">
        <v>0</v>
      </c>
      <c r="AC25" s="21">
        <v>1</v>
      </c>
      <c r="AD25" s="21">
        <f t="shared" si="8"/>
        <v>1</v>
      </c>
      <c r="AE25" s="21">
        <v>0</v>
      </c>
      <c r="AF25" s="10"/>
      <c r="AG25" s="25">
        <v>6</v>
      </c>
      <c r="AH25" s="20" t="s">
        <v>103</v>
      </c>
      <c r="AI25" s="20"/>
      <c r="AJ25" s="20"/>
      <c r="AK25" s="20"/>
      <c r="AL25" s="21">
        <v>2</v>
      </c>
      <c r="AM25" s="20" t="s">
        <v>60</v>
      </c>
      <c r="AN25" s="21"/>
      <c r="AO25" s="21">
        <v>0</v>
      </c>
      <c r="AP25" s="21">
        <v>0</v>
      </c>
      <c r="AQ25" s="21">
        <f t="shared" si="9"/>
        <v>0</v>
      </c>
      <c r="AR25" s="21">
        <v>0</v>
      </c>
    </row>
    <row r="26" spans="1:44" ht="15.95" customHeight="1" x14ac:dyDescent="0.25">
      <c r="A26" s="30"/>
      <c r="B26" s="44" t="s">
        <v>27</v>
      </c>
      <c r="C26" s="45"/>
      <c r="D26" s="45"/>
      <c r="E26" s="45"/>
      <c r="F26" s="45"/>
      <c r="G26" s="45"/>
      <c r="H26" s="46"/>
      <c r="I26" s="45"/>
      <c r="J26" s="45"/>
      <c r="K26" s="45"/>
      <c r="L26" s="45"/>
      <c r="M26" s="47"/>
      <c r="N26" s="45"/>
      <c r="O26" s="45"/>
      <c r="P26" s="45"/>
      <c r="Q26" s="45"/>
      <c r="R26" s="30"/>
      <c r="S26" s="30"/>
      <c r="T26" s="25">
        <v>5.5</v>
      </c>
      <c r="U26" s="20" t="s">
        <v>30</v>
      </c>
      <c r="V26" s="20"/>
      <c r="W26" s="20"/>
      <c r="X26" s="20"/>
      <c r="Y26" s="21">
        <v>8</v>
      </c>
      <c r="Z26" s="15" t="s">
        <v>58</v>
      </c>
      <c r="AA26" s="21"/>
      <c r="AB26" s="21">
        <v>0</v>
      </c>
      <c r="AC26" s="21">
        <v>0</v>
      </c>
      <c r="AD26" s="21">
        <f t="shared" si="8"/>
        <v>0</v>
      </c>
      <c r="AE26" s="21">
        <v>0</v>
      </c>
      <c r="AF26" s="10"/>
      <c r="AG26" s="25">
        <v>6</v>
      </c>
      <c r="AH26" s="20" t="s">
        <v>269</v>
      </c>
      <c r="AI26" s="20"/>
      <c r="AJ26" s="20"/>
      <c r="AK26" s="20"/>
      <c r="AL26" s="21">
        <v>6</v>
      </c>
      <c r="AM26" s="20" t="s">
        <v>60</v>
      </c>
      <c r="AN26" s="21"/>
      <c r="AO26" s="21">
        <v>0</v>
      </c>
      <c r="AP26" s="21">
        <v>0</v>
      </c>
      <c r="AQ26" s="21">
        <f t="shared" si="9"/>
        <v>0</v>
      </c>
      <c r="AR26" s="21">
        <v>0</v>
      </c>
    </row>
    <row r="27" spans="1:44" ht="15.95" customHeight="1" thickBot="1" x14ac:dyDescent="0.3">
      <c r="A27" s="30"/>
      <c r="C27" s="5" t="s">
        <v>638</v>
      </c>
      <c r="D27" s="10"/>
      <c r="E27" s="20"/>
      <c r="F27" s="20"/>
      <c r="G27" s="4">
        <v>6</v>
      </c>
      <c r="H27" s="21">
        <v>1</v>
      </c>
      <c r="I27" s="20" t="s">
        <v>78</v>
      </c>
      <c r="J27" s="20"/>
      <c r="K27" s="20"/>
      <c r="L27" s="20" t="s">
        <v>661</v>
      </c>
      <c r="M27" s="20"/>
      <c r="N27" s="20"/>
      <c r="O27" s="20"/>
      <c r="P27" s="20"/>
      <c r="Q27" s="20"/>
      <c r="R27" s="30"/>
      <c r="S27" s="30"/>
      <c r="T27" s="16" t="s">
        <v>65</v>
      </c>
      <c r="U27" s="16"/>
      <c r="V27" s="16"/>
      <c r="W27" s="16"/>
      <c r="X27" s="16"/>
      <c r="Y27" s="16"/>
      <c r="Z27" s="16"/>
      <c r="AA27" s="22"/>
      <c r="AB27" s="22">
        <f>SUM(AB15:AB26)</f>
        <v>3</v>
      </c>
      <c r="AC27" s="22">
        <f>SUM(AC15:AC26)+SUMIF($AA$3:$AA$10,"Canadiens",$AI$3:$AI$10)</f>
        <v>4</v>
      </c>
      <c r="AD27" s="22">
        <f>SUM(AD15:AD26)+SUMIF($AA$3:$AA$10,"Canadiens",$AI$3:$AI$10)</f>
        <v>7</v>
      </c>
      <c r="AE27" s="22">
        <f>SUM(AE15:AE26)</f>
        <v>2</v>
      </c>
      <c r="AF27" s="10"/>
      <c r="AG27" s="16" t="s">
        <v>62</v>
      </c>
      <c r="AH27" s="16"/>
      <c r="AI27" s="16"/>
      <c r="AJ27" s="16"/>
      <c r="AK27" s="16"/>
      <c r="AL27" s="16"/>
      <c r="AM27" s="16"/>
      <c r="AN27" s="22"/>
      <c r="AO27" s="22">
        <f>SUM(AO15:AO26)</f>
        <v>6</v>
      </c>
      <c r="AP27" s="22">
        <f>SUM(AP15:AP26)+SUMIF($AA$3:$AA$10,"Canadiens",$AI$3:$AI$10)</f>
        <v>11</v>
      </c>
      <c r="AQ27" s="22">
        <f>SUM(AQ15:AQ26)+SUMIF($AA$3:$AA$10,"Canadiens",$AI$3:$AI$10)</f>
        <v>17</v>
      </c>
      <c r="AR27" s="22">
        <f>SUM(AR15:AR26)</f>
        <v>4</v>
      </c>
    </row>
    <row r="28" spans="1:44" ht="15.95" customHeight="1" x14ac:dyDescent="0.25">
      <c r="B28" s="21" t="s">
        <v>23</v>
      </c>
      <c r="C28" s="15" t="s">
        <v>660</v>
      </c>
      <c r="D28" s="15"/>
      <c r="E28" s="15"/>
      <c r="F28" s="15"/>
      <c r="G28" s="15"/>
      <c r="H28" s="21">
        <v>1</v>
      </c>
      <c r="I28" s="15" t="s">
        <v>125</v>
      </c>
      <c r="J28" s="15"/>
      <c r="K28" s="15"/>
      <c r="L28" s="15" t="s">
        <v>370</v>
      </c>
      <c r="M28" s="15"/>
      <c r="N28" s="15"/>
      <c r="O28" s="15"/>
      <c r="P28" s="15"/>
      <c r="Q28" s="15"/>
      <c r="R28" s="30"/>
      <c r="S28" s="30"/>
      <c r="T28" s="11" t="s">
        <v>155</v>
      </c>
      <c r="U28" s="11" t="s">
        <v>15</v>
      </c>
      <c r="V28" s="11"/>
      <c r="W28" s="11"/>
      <c r="X28" s="12"/>
      <c r="Y28" s="13" t="s">
        <v>31</v>
      </c>
      <c r="AA28" s="14"/>
      <c r="AB28" s="14">
        <v>0</v>
      </c>
      <c r="AC28" s="14">
        <v>0</v>
      </c>
      <c r="AD28" s="14">
        <f>+AB28+AC28</f>
        <v>0</v>
      </c>
      <c r="AE28" s="14">
        <v>0</v>
      </c>
      <c r="AF28" s="10"/>
      <c r="AG28" s="18" t="s">
        <v>160</v>
      </c>
      <c r="AH28" s="18" t="s">
        <v>134</v>
      </c>
      <c r="AI28" s="18"/>
      <c r="AJ28" s="18"/>
      <c r="AK28" s="18"/>
      <c r="AL28" s="15" t="s">
        <v>145</v>
      </c>
      <c r="AN28" s="14"/>
      <c r="AO28" s="14">
        <v>0</v>
      </c>
      <c r="AP28" s="14">
        <v>0</v>
      </c>
      <c r="AQ28" s="14">
        <f>+AO28+AP28</f>
        <v>0</v>
      </c>
      <c r="AR28" s="14">
        <v>2</v>
      </c>
    </row>
    <row r="29" spans="1:44" ht="15.95" customHeight="1" x14ac:dyDescent="0.25">
      <c r="C29" s="15"/>
      <c r="D29" s="15"/>
      <c r="E29" s="15"/>
      <c r="F29" s="15"/>
      <c r="G29" s="15"/>
      <c r="H29" s="21">
        <v>1</v>
      </c>
      <c r="I29" s="15" t="s">
        <v>95</v>
      </c>
      <c r="J29" s="15"/>
      <c r="K29" s="15"/>
      <c r="L29" s="15" t="s">
        <v>78</v>
      </c>
      <c r="M29" s="15"/>
      <c r="N29" s="15"/>
      <c r="O29" s="15"/>
      <c r="P29" s="15"/>
      <c r="Q29" s="15"/>
      <c r="S29" s="30"/>
      <c r="T29" s="25">
        <v>7.5</v>
      </c>
      <c r="U29" s="20" t="s">
        <v>127</v>
      </c>
      <c r="V29" s="20"/>
      <c r="W29" s="20"/>
      <c r="X29" s="25"/>
      <c r="Y29" s="21"/>
      <c r="Z29" s="15" t="s">
        <v>15</v>
      </c>
      <c r="AA29" s="21"/>
      <c r="AB29" s="21">
        <v>0</v>
      </c>
      <c r="AC29" s="21">
        <v>0</v>
      </c>
      <c r="AD29" s="21">
        <f t="shared" ref="AD29:AD39" si="10">+AB29+AC29</f>
        <v>0</v>
      </c>
      <c r="AE29" s="21">
        <v>0</v>
      </c>
      <c r="AF29" s="10"/>
      <c r="AG29" s="25">
        <v>8</v>
      </c>
      <c r="AH29" s="20" t="s">
        <v>75</v>
      </c>
      <c r="AI29" s="20"/>
      <c r="AJ29" s="20"/>
      <c r="AK29" s="25"/>
      <c r="AL29" s="21">
        <v>31</v>
      </c>
      <c r="AM29" s="20" t="s">
        <v>134</v>
      </c>
      <c r="AN29" s="21"/>
      <c r="AO29" s="21">
        <v>0</v>
      </c>
      <c r="AP29" s="21">
        <v>0</v>
      </c>
      <c r="AQ29" s="21">
        <f t="shared" ref="AQ29:AQ39" si="11">+AO29+AP29</f>
        <v>0</v>
      </c>
      <c r="AR29" s="21">
        <v>0</v>
      </c>
    </row>
    <row r="30" spans="1:44" ht="15.95" customHeight="1" x14ac:dyDescent="0.25">
      <c r="C30" s="15"/>
      <c r="D30" s="15"/>
      <c r="E30" s="15"/>
      <c r="F30" s="15"/>
      <c r="G30" s="15"/>
      <c r="H30" s="21">
        <v>1</v>
      </c>
      <c r="I30" s="15" t="s">
        <v>142</v>
      </c>
      <c r="J30" s="15"/>
      <c r="K30" s="15"/>
      <c r="L30" s="15" t="s">
        <v>662</v>
      </c>
      <c r="M30" s="15"/>
      <c r="N30" s="15"/>
      <c r="O30" s="15"/>
      <c r="P30" s="15"/>
      <c r="Q30" s="15"/>
      <c r="S30" s="30"/>
      <c r="T30" s="25">
        <v>8.5</v>
      </c>
      <c r="U30" s="20" t="s">
        <v>93</v>
      </c>
      <c r="V30" s="20"/>
      <c r="W30" s="20"/>
      <c r="X30" s="25"/>
      <c r="Y30" s="21">
        <v>10</v>
      </c>
      <c r="Z30" s="15" t="s">
        <v>15</v>
      </c>
      <c r="AA30" s="21"/>
      <c r="AB30" s="21">
        <v>0</v>
      </c>
      <c r="AC30" s="21">
        <v>2</v>
      </c>
      <c r="AD30" s="21">
        <f t="shared" si="10"/>
        <v>2</v>
      </c>
      <c r="AE30" s="21">
        <v>0</v>
      </c>
      <c r="AF30" s="10"/>
      <c r="AG30" s="25">
        <v>10</v>
      </c>
      <c r="AH30" s="20" t="s">
        <v>78</v>
      </c>
      <c r="AI30" s="20"/>
      <c r="AJ30" s="20"/>
      <c r="AK30" s="25"/>
      <c r="AL30" s="21">
        <v>91</v>
      </c>
      <c r="AM30" s="20" t="s">
        <v>134</v>
      </c>
      <c r="AN30" s="21"/>
      <c r="AO30" s="21">
        <v>2</v>
      </c>
      <c r="AP30" s="21">
        <v>2</v>
      </c>
      <c r="AQ30" s="21">
        <f t="shared" si="11"/>
        <v>4</v>
      </c>
      <c r="AR30" s="21">
        <v>0</v>
      </c>
    </row>
    <row r="31" spans="1:44" ht="15.95" customHeight="1" x14ac:dyDescent="0.25">
      <c r="C31" s="15"/>
      <c r="D31" s="15"/>
      <c r="E31" s="15"/>
      <c r="F31" s="15"/>
      <c r="G31" s="15"/>
      <c r="H31" s="21">
        <v>2</v>
      </c>
      <c r="I31" s="15" t="s">
        <v>78</v>
      </c>
      <c r="J31" s="15"/>
      <c r="K31" s="15"/>
      <c r="L31" s="15" t="s">
        <v>529</v>
      </c>
      <c r="M31" s="15"/>
      <c r="N31" s="15"/>
      <c r="O31" s="15"/>
      <c r="P31" s="15"/>
      <c r="Q31" s="15"/>
      <c r="S31" s="30"/>
      <c r="T31" s="25">
        <v>11</v>
      </c>
      <c r="U31" s="20" t="s">
        <v>87</v>
      </c>
      <c r="V31" s="20"/>
      <c r="W31" s="20"/>
      <c r="X31" s="25"/>
      <c r="Y31" s="21">
        <v>4</v>
      </c>
      <c r="Z31" s="15" t="s">
        <v>15</v>
      </c>
      <c r="AA31" s="21"/>
      <c r="AB31" s="21">
        <v>2</v>
      </c>
      <c r="AC31" s="21">
        <v>0</v>
      </c>
      <c r="AD31" s="21">
        <f t="shared" si="10"/>
        <v>2</v>
      </c>
      <c r="AE31" s="21">
        <v>0</v>
      </c>
      <c r="AF31" s="10"/>
      <c r="AG31" s="25">
        <v>9.5</v>
      </c>
      <c r="AH31" s="20" t="s">
        <v>95</v>
      </c>
      <c r="AI31" s="20"/>
      <c r="AJ31" s="20"/>
      <c r="AK31" s="25"/>
      <c r="AL31" s="21">
        <v>7</v>
      </c>
      <c r="AM31" s="20" t="s">
        <v>134</v>
      </c>
      <c r="AN31" s="21"/>
      <c r="AO31" s="21">
        <v>2</v>
      </c>
      <c r="AP31" s="21">
        <v>0</v>
      </c>
      <c r="AQ31" s="21">
        <f t="shared" si="11"/>
        <v>2</v>
      </c>
      <c r="AR31" s="21">
        <v>0</v>
      </c>
    </row>
    <row r="32" spans="1:44" ht="15.95" customHeight="1" x14ac:dyDescent="0.25">
      <c r="B32" s="21" t="s">
        <v>26</v>
      </c>
      <c r="C32" s="15"/>
      <c r="D32" s="15"/>
      <c r="E32" s="15"/>
      <c r="F32" s="15"/>
      <c r="G32" s="15"/>
      <c r="H32" s="21">
        <v>2</v>
      </c>
      <c r="I32" s="15" t="s">
        <v>95</v>
      </c>
      <c r="J32" s="15"/>
      <c r="K32" s="15"/>
      <c r="L32" s="15" t="s">
        <v>484</v>
      </c>
      <c r="M32" s="15"/>
      <c r="N32" s="15"/>
      <c r="O32" s="15"/>
      <c r="P32" s="15"/>
      <c r="Q32" s="15"/>
      <c r="S32" s="30"/>
      <c r="T32" s="25">
        <v>9</v>
      </c>
      <c r="U32" s="20" t="s">
        <v>168</v>
      </c>
      <c r="V32" s="20"/>
      <c r="W32" s="20"/>
      <c r="X32" s="25"/>
      <c r="Y32" s="21">
        <v>7</v>
      </c>
      <c r="Z32" s="15" t="s">
        <v>15</v>
      </c>
      <c r="AA32" s="21"/>
      <c r="AB32" s="21">
        <v>0</v>
      </c>
      <c r="AC32" s="21">
        <v>1</v>
      </c>
      <c r="AD32" s="21">
        <f t="shared" si="10"/>
        <v>1</v>
      </c>
      <c r="AE32" s="21">
        <v>0</v>
      </c>
      <c r="AF32" s="10"/>
      <c r="AG32" s="25">
        <v>8.5</v>
      </c>
      <c r="AH32" s="20" t="s">
        <v>121</v>
      </c>
      <c r="AI32" s="20"/>
      <c r="AJ32" s="20"/>
      <c r="AK32" s="25"/>
      <c r="AL32" s="21">
        <v>9</v>
      </c>
      <c r="AM32" s="20" t="s">
        <v>134</v>
      </c>
      <c r="AN32" s="21"/>
      <c r="AO32" s="21">
        <v>0</v>
      </c>
      <c r="AP32" s="21">
        <v>2</v>
      </c>
      <c r="AQ32" s="21">
        <f t="shared" si="11"/>
        <v>2</v>
      </c>
      <c r="AR32" s="21">
        <v>0</v>
      </c>
    </row>
    <row r="33" spans="1:44" ht="15.95" customHeight="1" x14ac:dyDescent="0.25">
      <c r="H33" s="21"/>
      <c r="S33" s="30"/>
      <c r="T33" s="25">
        <v>8.5</v>
      </c>
      <c r="U33" s="20" t="s">
        <v>85</v>
      </c>
      <c r="V33" s="20"/>
      <c r="W33" s="20"/>
      <c r="X33" s="25"/>
      <c r="Y33" s="21">
        <v>9</v>
      </c>
      <c r="Z33" s="15" t="s">
        <v>15</v>
      </c>
      <c r="AA33" s="21"/>
      <c r="AB33" s="21">
        <v>0</v>
      </c>
      <c r="AC33" s="21">
        <v>0</v>
      </c>
      <c r="AD33" s="21">
        <f t="shared" si="10"/>
        <v>0</v>
      </c>
      <c r="AE33" s="21">
        <v>0</v>
      </c>
      <c r="AF33" s="10"/>
      <c r="AG33" s="25">
        <v>8</v>
      </c>
      <c r="AH33" s="20" t="s">
        <v>79</v>
      </c>
      <c r="AI33" s="20"/>
      <c r="AJ33" s="20"/>
      <c r="AK33" s="25"/>
      <c r="AL33" s="21">
        <v>8</v>
      </c>
      <c r="AM33" s="20" t="s">
        <v>134</v>
      </c>
      <c r="AN33" s="21"/>
      <c r="AO33" s="21">
        <v>0</v>
      </c>
      <c r="AP33" s="21">
        <v>0</v>
      </c>
      <c r="AQ33" s="21">
        <f t="shared" si="11"/>
        <v>0</v>
      </c>
      <c r="AR33" s="21">
        <v>0</v>
      </c>
    </row>
    <row r="34" spans="1:44" ht="15.95" customHeight="1" x14ac:dyDescent="0.25">
      <c r="B34" s="21" t="s">
        <v>23</v>
      </c>
      <c r="C34" s="5" t="s">
        <v>637</v>
      </c>
      <c r="D34" s="15"/>
      <c r="E34" s="20"/>
      <c r="F34" s="20"/>
      <c r="G34" s="4">
        <v>2</v>
      </c>
      <c r="H34" s="21">
        <v>2</v>
      </c>
      <c r="I34" s="20" t="s">
        <v>584</v>
      </c>
      <c r="J34" s="20"/>
      <c r="K34" s="20"/>
      <c r="L34" s="20" t="s">
        <v>339</v>
      </c>
      <c r="M34" s="20"/>
      <c r="N34" s="20"/>
      <c r="O34" s="20"/>
      <c r="P34" s="20"/>
      <c r="Q34" s="20"/>
      <c r="S34" s="30"/>
      <c r="T34" s="25">
        <v>8</v>
      </c>
      <c r="U34" s="20" t="s">
        <v>118</v>
      </c>
      <c r="V34" s="20"/>
      <c r="W34" s="20"/>
      <c r="X34" s="25"/>
      <c r="Y34" s="21">
        <v>13</v>
      </c>
      <c r="Z34" s="15" t="s">
        <v>15</v>
      </c>
      <c r="AA34" s="21"/>
      <c r="AB34" s="21">
        <v>0</v>
      </c>
      <c r="AC34" s="21">
        <v>0</v>
      </c>
      <c r="AD34" s="21">
        <f t="shared" si="10"/>
        <v>0</v>
      </c>
      <c r="AE34" s="21">
        <v>0</v>
      </c>
      <c r="AF34" s="10"/>
      <c r="AG34" s="25">
        <v>8</v>
      </c>
      <c r="AH34" s="20" t="s">
        <v>108</v>
      </c>
      <c r="AI34" s="20"/>
      <c r="AJ34" s="20"/>
      <c r="AK34" s="25"/>
      <c r="AL34" s="21">
        <v>13</v>
      </c>
      <c r="AM34" s="20" t="s">
        <v>134</v>
      </c>
      <c r="AN34" s="21"/>
      <c r="AO34" s="21">
        <v>0</v>
      </c>
      <c r="AP34" s="21">
        <v>1</v>
      </c>
      <c r="AQ34" s="21">
        <f t="shared" si="11"/>
        <v>1</v>
      </c>
      <c r="AR34" s="21">
        <v>0</v>
      </c>
    </row>
    <row r="35" spans="1:44" ht="15.95" customHeight="1" x14ac:dyDescent="0.25">
      <c r="C35" s="15" t="s">
        <v>673</v>
      </c>
      <c r="D35" s="15"/>
      <c r="E35" s="15"/>
      <c r="F35" s="15"/>
      <c r="G35" s="15"/>
      <c r="H35" s="21">
        <v>3</v>
      </c>
      <c r="I35" s="15" t="s">
        <v>105</v>
      </c>
      <c r="J35" s="15"/>
      <c r="K35" s="15"/>
      <c r="L35" s="15" t="s">
        <v>663</v>
      </c>
      <c r="M35" s="15"/>
      <c r="N35" s="15"/>
      <c r="O35" s="15"/>
      <c r="P35" s="15"/>
      <c r="Q35" s="15"/>
      <c r="S35" s="30"/>
      <c r="T35" s="25">
        <v>7.5</v>
      </c>
      <c r="U35" s="20" t="s">
        <v>122</v>
      </c>
      <c r="V35" s="20"/>
      <c r="W35" s="20"/>
      <c r="X35" s="25"/>
      <c r="Y35" s="21">
        <v>5</v>
      </c>
      <c r="Z35" s="15" t="s">
        <v>15</v>
      </c>
      <c r="AA35" s="21"/>
      <c r="AB35" s="21">
        <v>0</v>
      </c>
      <c r="AC35" s="21">
        <v>1</v>
      </c>
      <c r="AD35" s="21">
        <f t="shared" si="10"/>
        <v>1</v>
      </c>
      <c r="AE35" s="21">
        <v>0</v>
      </c>
      <c r="AF35" s="10"/>
      <c r="AG35" s="25">
        <v>8</v>
      </c>
      <c r="AH35" s="20" t="s">
        <v>132</v>
      </c>
      <c r="AI35" s="20"/>
      <c r="AJ35" s="20"/>
      <c r="AK35" s="25"/>
      <c r="AL35" s="21">
        <v>6</v>
      </c>
      <c r="AM35" s="20" t="s">
        <v>134</v>
      </c>
      <c r="AN35" s="21"/>
      <c r="AO35" s="21">
        <v>0</v>
      </c>
      <c r="AP35" s="21">
        <v>2</v>
      </c>
      <c r="AQ35" s="21">
        <f t="shared" si="11"/>
        <v>2</v>
      </c>
      <c r="AR35" s="21">
        <v>0</v>
      </c>
    </row>
    <row r="36" spans="1:44" ht="15.95" customHeight="1" x14ac:dyDescent="0.25">
      <c r="B36" s="44" t="s">
        <v>29</v>
      </c>
      <c r="C36" s="45"/>
      <c r="D36" s="45"/>
      <c r="E36" s="45"/>
      <c r="F36" s="45"/>
      <c r="G36" s="45"/>
      <c r="H36" s="46"/>
      <c r="I36" s="45"/>
      <c r="J36" s="45"/>
      <c r="K36" s="45"/>
      <c r="L36" s="45"/>
      <c r="M36" s="47"/>
      <c r="N36" s="45"/>
      <c r="O36" s="45"/>
      <c r="P36" s="45"/>
      <c r="Q36" s="45"/>
      <c r="S36" s="30"/>
      <c r="T36" s="25">
        <v>7.5</v>
      </c>
      <c r="U36" s="20" t="s">
        <v>169</v>
      </c>
      <c r="V36" s="20"/>
      <c r="W36" s="20"/>
      <c r="X36" s="25"/>
      <c r="Y36" s="21">
        <v>12</v>
      </c>
      <c r="Z36" s="15" t="s">
        <v>15</v>
      </c>
      <c r="AA36" s="21"/>
      <c r="AB36" s="21">
        <v>0</v>
      </c>
      <c r="AC36" s="21">
        <v>0</v>
      </c>
      <c r="AD36" s="21">
        <f t="shared" si="10"/>
        <v>0</v>
      </c>
      <c r="AE36" s="21">
        <v>0</v>
      </c>
      <c r="AF36" s="10"/>
      <c r="AG36" s="25">
        <v>7.5</v>
      </c>
      <c r="AH36" s="20" t="s">
        <v>142</v>
      </c>
      <c r="AI36" s="20"/>
      <c r="AJ36" s="20"/>
      <c r="AK36" s="25"/>
      <c r="AL36" s="21">
        <v>10</v>
      </c>
      <c r="AM36" s="20" t="s">
        <v>134</v>
      </c>
      <c r="AN36" s="21"/>
      <c r="AO36" s="21">
        <v>1</v>
      </c>
      <c r="AP36" s="21">
        <v>2</v>
      </c>
      <c r="AQ36" s="21">
        <f t="shared" si="11"/>
        <v>3</v>
      </c>
      <c r="AR36" s="21">
        <v>0</v>
      </c>
    </row>
    <row r="37" spans="1:44" ht="15.95" customHeight="1" x14ac:dyDescent="0.25">
      <c r="C37" s="5" t="s">
        <v>639</v>
      </c>
      <c r="G37" s="4">
        <v>2</v>
      </c>
      <c r="H37" s="21">
        <v>2</v>
      </c>
      <c r="I37" s="20" t="s">
        <v>666</v>
      </c>
      <c r="J37" s="20"/>
      <c r="K37" s="20"/>
      <c r="L37" s="20" t="s">
        <v>463</v>
      </c>
      <c r="M37" s="20"/>
      <c r="N37" s="20"/>
      <c r="O37" s="20"/>
      <c r="P37" s="20"/>
      <c r="Q37" s="20"/>
      <c r="S37" s="30"/>
      <c r="T37" s="25">
        <v>7</v>
      </c>
      <c r="U37" s="20" t="s">
        <v>114</v>
      </c>
      <c r="V37" s="20"/>
      <c r="W37" s="20"/>
      <c r="X37" s="25"/>
      <c r="Y37" s="21">
        <v>11</v>
      </c>
      <c r="Z37" s="15" t="s">
        <v>15</v>
      </c>
      <c r="AA37" s="21"/>
      <c r="AB37" s="21">
        <v>0</v>
      </c>
      <c r="AC37" s="21">
        <v>0</v>
      </c>
      <c r="AD37" s="21">
        <f t="shared" si="10"/>
        <v>0</v>
      </c>
      <c r="AE37" s="21">
        <v>2</v>
      </c>
      <c r="AF37" s="10"/>
      <c r="AG37" s="25">
        <v>7</v>
      </c>
      <c r="AH37" s="20" t="s">
        <v>143</v>
      </c>
      <c r="AI37" s="20"/>
      <c r="AJ37" s="20"/>
      <c r="AK37" s="25"/>
      <c r="AL37" s="21">
        <v>4</v>
      </c>
      <c r="AM37" s="20" t="s">
        <v>134</v>
      </c>
      <c r="AN37" s="21"/>
      <c r="AO37" s="21">
        <v>0</v>
      </c>
      <c r="AP37" s="21">
        <v>1</v>
      </c>
      <c r="AQ37" s="21">
        <f t="shared" si="11"/>
        <v>1</v>
      </c>
      <c r="AR37" s="21">
        <v>0</v>
      </c>
    </row>
    <row r="38" spans="1:44" ht="15.95" customHeight="1" x14ac:dyDescent="0.25">
      <c r="B38" s="21" t="s">
        <v>23</v>
      </c>
      <c r="C38" s="15" t="s">
        <v>664</v>
      </c>
      <c r="D38" s="15"/>
      <c r="E38" s="15"/>
      <c r="H38" s="21">
        <v>3</v>
      </c>
      <c r="I38" s="20" t="s">
        <v>140</v>
      </c>
      <c r="J38" s="20"/>
      <c r="K38" s="20"/>
      <c r="L38" s="20" t="s">
        <v>667</v>
      </c>
      <c r="M38" s="20"/>
      <c r="N38" s="20"/>
      <c r="O38" s="20"/>
      <c r="P38" s="20"/>
      <c r="Q38" s="20"/>
      <c r="S38" s="30"/>
      <c r="T38" s="25">
        <v>6</v>
      </c>
      <c r="U38" s="20" t="s">
        <v>111</v>
      </c>
      <c r="V38" s="20"/>
      <c r="W38" s="20"/>
      <c r="X38" s="25"/>
      <c r="Y38" s="21">
        <v>14</v>
      </c>
      <c r="Z38" s="15" t="s">
        <v>15</v>
      </c>
      <c r="AA38" s="21"/>
      <c r="AB38" s="21">
        <v>0</v>
      </c>
      <c r="AC38" s="21">
        <v>0</v>
      </c>
      <c r="AD38" s="21">
        <f t="shared" si="10"/>
        <v>0</v>
      </c>
      <c r="AE38" s="21">
        <v>0</v>
      </c>
      <c r="AF38" s="10"/>
      <c r="AG38" s="25">
        <v>6.5</v>
      </c>
      <c r="AH38" s="20" t="s">
        <v>125</v>
      </c>
      <c r="AI38" s="20"/>
      <c r="AJ38" s="20"/>
      <c r="AK38" s="25"/>
      <c r="AL38" s="21">
        <v>2</v>
      </c>
      <c r="AM38" s="20" t="s">
        <v>134</v>
      </c>
      <c r="AN38" s="21"/>
      <c r="AO38" s="21">
        <v>1</v>
      </c>
      <c r="AP38" s="21">
        <v>1</v>
      </c>
      <c r="AQ38" s="21">
        <f t="shared" si="11"/>
        <v>2</v>
      </c>
      <c r="AR38" s="21">
        <v>0</v>
      </c>
    </row>
    <row r="39" spans="1:44" ht="15.95" customHeight="1" x14ac:dyDescent="0.25">
      <c r="C39" s="15" t="s">
        <v>665</v>
      </c>
      <c r="D39" s="15"/>
      <c r="E39" s="15"/>
      <c r="F39" s="15"/>
      <c r="H39" s="21"/>
      <c r="I39" s="20"/>
      <c r="J39" s="20"/>
      <c r="K39" s="20"/>
      <c r="L39" s="20"/>
      <c r="M39" s="20"/>
      <c r="N39" s="20"/>
      <c r="O39" s="20"/>
      <c r="P39" s="20"/>
      <c r="Q39" s="20"/>
      <c r="S39" s="30"/>
      <c r="T39" s="25">
        <v>6</v>
      </c>
      <c r="U39" s="20" t="s">
        <v>100</v>
      </c>
      <c r="V39" s="20"/>
      <c r="W39" s="20"/>
      <c r="X39" s="25"/>
      <c r="Y39" s="21">
        <v>3</v>
      </c>
      <c r="Z39" s="15" t="s">
        <v>15</v>
      </c>
      <c r="AA39" s="21"/>
      <c r="AB39" s="21">
        <v>0</v>
      </c>
      <c r="AC39" s="21">
        <v>0</v>
      </c>
      <c r="AD39" s="21">
        <f t="shared" si="10"/>
        <v>0</v>
      </c>
      <c r="AE39" s="21">
        <v>0</v>
      </c>
      <c r="AF39" s="10"/>
      <c r="AG39" s="25">
        <v>5.5</v>
      </c>
      <c r="AH39" s="20" t="s">
        <v>144</v>
      </c>
      <c r="AI39" s="20"/>
      <c r="AJ39" s="20"/>
      <c r="AK39" s="25"/>
      <c r="AL39" s="21">
        <v>5</v>
      </c>
      <c r="AM39" s="20" t="s">
        <v>134</v>
      </c>
      <c r="AN39" s="21"/>
      <c r="AO39" s="21">
        <v>0</v>
      </c>
      <c r="AP39" s="21">
        <v>0</v>
      </c>
      <c r="AQ39" s="21">
        <f t="shared" si="11"/>
        <v>0</v>
      </c>
      <c r="AR39" s="21">
        <v>0</v>
      </c>
    </row>
    <row r="40" spans="1:44" ht="15.95" customHeight="1" thickBot="1" x14ac:dyDescent="0.3">
      <c r="H40" s="21"/>
      <c r="I40" s="20"/>
      <c r="L40" s="20"/>
      <c r="S40" s="30"/>
      <c r="T40" s="16" t="s">
        <v>36</v>
      </c>
      <c r="U40" s="16"/>
      <c r="V40" s="16"/>
      <c r="W40" s="16"/>
      <c r="X40" s="16"/>
      <c r="Y40" s="16"/>
      <c r="Z40" s="16"/>
      <c r="AA40" s="22"/>
      <c r="AB40" s="22">
        <f>SUM(AB28:AB39)</f>
        <v>2</v>
      </c>
      <c r="AC40" s="22">
        <f>SUM(AC28:AC39)+SUMIF($AA$3:$AA$10,"SotF",$AI$3:$AI$10)</f>
        <v>4</v>
      </c>
      <c r="AD40" s="22">
        <f>SUM(AD28:AD39)+SUMIF($AA$3:$AA$10,"Canadiens",$AI$3:$AI$10)</f>
        <v>6</v>
      </c>
      <c r="AE40" s="22">
        <f>SUM(AE28:AE39)</f>
        <v>2</v>
      </c>
      <c r="AF40" s="10"/>
      <c r="AG40" s="16" t="s">
        <v>146</v>
      </c>
      <c r="AH40" s="16"/>
      <c r="AI40" s="16"/>
      <c r="AJ40" s="16"/>
      <c r="AK40" s="16"/>
      <c r="AL40" s="16"/>
      <c r="AM40" s="16"/>
      <c r="AN40" s="22"/>
      <c r="AO40" s="22">
        <f>SUM(AO28:AO39)</f>
        <v>6</v>
      </c>
      <c r="AP40" s="22">
        <f>SUM(AP28:AP39)+SUMIF($AA$3:$AA$10,"SotF",$AI$3:$AI$10)</f>
        <v>11</v>
      </c>
      <c r="AQ40" s="22">
        <f>SUM(AQ28:AQ39)+SUMIF($AA$3:$AA$10,"Canadiens",$AI$3:$AI$10)</f>
        <v>17</v>
      </c>
      <c r="AR40" s="22">
        <f>SUM(AR28:AR39)</f>
        <v>2</v>
      </c>
    </row>
    <row r="41" spans="1:44" ht="15.95" customHeight="1" x14ac:dyDescent="0.25">
      <c r="C41" s="5" t="s">
        <v>640</v>
      </c>
      <c r="G41" s="4">
        <v>2</v>
      </c>
      <c r="H41" s="21">
        <v>1</v>
      </c>
      <c r="I41" s="20" t="s">
        <v>87</v>
      </c>
      <c r="J41" s="20"/>
      <c r="K41" s="20"/>
      <c r="L41" s="20" t="s">
        <v>668</v>
      </c>
      <c r="M41" s="20"/>
      <c r="N41" s="20"/>
      <c r="O41" s="20"/>
      <c r="P41" s="20"/>
      <c r="Q41" s="20"/>
      <c r="S41" s="30"/>
      <c r="T41" s="17" t="s">
        <v>156</v>
      </c>
      <c r="U41" s="17" t="s">
        <v>57</v>
      </c>
      <c r="V41" s="17"/>
      <c r="W41" s="17"/>
      <c r="X41" s="17"/>
      <c r="Y41" s="15" t="s">
        <v>69</v>
      </c>
      <c r="AA41" s="14"/>
      <c r="AB41" s="14">
        <v>3</v>
      </c>
      <c r="AC41" s="14">
        <v>1</v>
      </c>
      <c r="AD41" s="14">
        <f>+AB41+AC41</f>
        <v>4</v>
      </c>
      <c r="AE41" s="14">
        <v>0</v>
      </c>
      <c r="AF41" s="10"/>
      <c r="AG41" s="18" t="s">
        <v>159</v>
      </c>
      <c r="AH41" s="18" t="s">
        <v>56</v>
      </c>
      <c r="AI41" s="18"/>
      <c r="AJ41" s="18"/>
      <c r="AK41" s="18"/>
      <c r="AL41" s="15" t="s">
        <v>68</v>
      </c>
      <c r="AN41" s="14"/>
      <c r="AO41" s="14">
        <v>1</v>
      </c>
      <c r="AP41" s="14">
        <v>0</v>
      </c>
      <c r="AQ41" s="14">
        <f>+AO41+AP41</f>
        <v>1</v>
      </c>
      <c r="AR41" s="14">
        <v>0</v>
      </c>
    </row>
    <row r="42" spans="1:44" ht="15.95" customHeight="1" x14ac:dyDescent="0.25">
      <c r="B42" s="21" t="s">
        <v>23</v>
      </c>
      <c r="C42" s="15" t="s">
        <v>446</v>
      </c>
      <c r="D42" s="15"/>
      <c r="H42" s="21">
        <v>1</v>
      </c>
      <c r="I42" s="20" t="s">
        <v>87</v>
      </c>
      <c r="J42" s="20"/>
      <c r="K42" s="20"/>
      <c r="L42" s="20" t="s">
        <v>568</v>
      </c>
      <c r="M42" s="20"/>
      <c r="N42" s="20"/>
      <c r="O42" s="20"/>
      <c r="P42" s="20"/>
      <c r="Q42" s="20"/>
      <c r="S42" s="30"/>
      <c r="T42" s="25">
        <v>7.5</v>
      </c>
      <c r="U42" s="20" t="s">
        <v>43</v>
      </c>
      <c r="V42" s="20"/>
      <c r="W42" s="20"/>
      <c r="X42" s="20"/>
      <c r="Y42" s="21">
        <v>1</v>
      </c>
      <c r="Z42" s="20" t="s">
        <v>57</v>
      </c>
      <c r="AA42" s="21"/>
      <c r="AB42" s="21">
        <v>0</v>
      </c>
      <c r="AC42" s="21">
        <v>0</v>
      </c>
      <c r="AD42" s="21">
        <f t="shared" ref="AD42:AD52" si="12">+AB42+AC42</f>
        <v>0</v>
      </c>
      <c r="AE42" s="21">
        <v>0</v>
      </c>
      <c r="AF42" s="10"/>
      <c r="AG42" s="25">
        <v>8</v>
      </c>
      <c r="AH42" s="20" t="s">
        <v>76</v>
      </c>
      <c r="AI42" s="20"/>
      <c r="AJ42" s="20"/>
      <c r="AK42" s="25"/>
      <c r="AL42" s="21">
        <v>34</v>
      </c>
      <c r="AM42" s="20" t="s">
        <v>56</v>
      </c>
      <c r="AN42" s="21"/>
      <c r="AO42" s="21">
        <v>0</v>
      </c>
      <c r="AP42" s="21">
        <v>0</v>
      </c>
      <c r="AQ42" s="21">
        <f t="shared" ref="AQ42:AQ52" si="13">+AO42+AP42</f>
        <v>0</v>
      </c>
      <c r="AR42" s="21">
        <v>0</v>
      </c>
    </row>
    <row r="43" spans="1:44" ht="15.95" customHeight="1" x14ac:dyDescent="0.25">
      <c r="B43" s="44" t="s">
        <v>33</v>
      </c>
      <c r="C43" s="45"/>
      <c r="D43" s="45"/>
      <c r="E43" s="45"/>
      <c r="F43" s="45"/>
      <c r="G43" s="45"/>
      <c r="H43" s="46"/>
      <c r="I43" s="45"/>
      <c r="J43" s="45"/>
      <c r="K43" s="45"/>
      <c r="L43" s="45"/>
      <c r="M43" s="47"/>
      <c r="N43" s="45"/>
      <c r="O43" s="45"/>
      <c r="P43" s="45"/>
      <c r="Q43" s="45"/>
      <c r="S43" s="30"/>
      <c r="T43" s="25">
        <v>10</v>
      </c>
      <c r="U43" s="20" t="s">
        <v>593</v>
      </c>
      <c r="V43" s="20"/>
      <c r="W43" s="20"/>
      <c r="X43" s="20"/>
      <c r="Y43" s="21">
        <v>10</v>
      </c>
      <c r="Z43" s="20" t="s">
        <v>57</v>
      </c>
      <c r="AA43" s="21"/>
      <c r="AB43" s="21">
        <v>0</v>
      </c>
      <c r="AC43" s="21">
        <v>0</v>
      </c>
      <c r="AD43" s="21">
        <f t="shared" si="12"/>
        <v>0</v>
      </c>
      <c r="AE43" s="21">
        <v>0</v>
      </c>
      <c r="AF43" s="10"/>
      <c r="AG43" s="25">
        <v>10</v>
      </c>
      <c r="AH43" s="20" t="s">
        <v>90</v>
      </c>
      <c r="AI43" s="20"/>
      <c r="AJ43" s="20"/>
      <c r="AK43" s="25"/>
      <c r="AL43" s="21">
        <v>10</v>
      </c>
      <c r="AM43" s="20" t="s">
        <v>56</v>
      </c>
      <c r="AO43" s="21">
        <v>0</v>
      </c>
      <c r="AP43" s="21">
        <v>2</v>
      </c>
      <c r="AQ43" s="21">
        <f t="shared" si="13"/>
        <v>2</v>
      </c>
      <c r="AR43" s="21">
        <v>0</v>
      </c>
    </row>
    <row r="44" spans="1:44" ht="15.95" customHeight="1" x14ac:dyDescent="0.25">
      <c r="C44" s="5" t="s">
        <v>641</v>
      </c>
      <c r="E44" s="10"/>
      <c r="F44" s="10"/>
      <c r="G44" s="4">
        <v>3</v>
      </c>
      <c r="H44" s="21">
        <v>1</v>
      </c>
      <c r="I44" s="20" t="s">
        <v>618</v>
      </c>
      <c r="J44" s="20"/>
      <c r="K44" s="20"/>
      <c r="L44" s="20" t="s">
        <v>304</v>
      </c>
      <c r="M44" s="20"/>
      <c r="N44" s="20"/>
      <c r="O44" s="20"/>
      <c r="P44" s="20"/>
      <c r="Q44" s="20"/>
      <c r="S44" s="30"/>
      <c r="T44" s="25">
        <v>9</v>
      </c>
      <c r="U44" s="20" t="s">
        <v>131</v>
      </c>
      <c r="V44" s="20"/>
      <c r="W44" s="20"/>
      <c r="X44" s="20"/>
      <c r="Y44" s="21">
        <v>3</v>
      </c>
      <c r="Z44" s="20" t="s">
        <v>57</v>
      </c>
      <c r="AA44" s="21"/>
      <c r="AB44" s="21">
        <v>3</v>
      </c>
      <c r="AC44" s="21">
        <v>0</v>
      </c>
      <c r="AD44" s="21">
        <f t="shared" si="12"/>
        <v>3</v>
      </c>
      <c r="AE44" s="21">
        <v>0</v>
      </c>
      <c r="AF44" s="10"/>
      <c r="AG44" s="25">
        <v>9</v>
      </c>
      <c r="AH44" s="20" t="s">
        <v>139</v>
      </c>
      <c r="AI44" s="20"/>
      <c r="AJ44" s="20"/>
      <c r="AK44" s="25"/>
      <c r="AL44" s="21">
        <v>23</v>
      </c>
      <c r="AM44" s="20" t="s">
        <v>56</v>
      </c>
      <c r="AO44" s="21">
        <v>0</v>
      </c>
      <c r="AP44" s="21">
        <v>1</v>
      </c>
      <c r="AQ44" s="21">
        <f t="shared" si="13"/>
        <v>1</v>
      </c>
      <c r="AR44" s="21">
        <v>0</v>
      </c>
    </row>
    <row r="45" spans="1:44" ht="15.95" customHeight="1" x14ac:dyDescent="0.25">
      <c r="A45" s="30"/>
      <c r="B45" s="21" t="s">
        <v>23</v>
      </c>
      <c r="C45" s="20" t="s">
        <v>438</v>
      </c>
      <c r="D45" s="20"/>
      <c r="E45" s="20"/>
      <c r="F45" s="20"/>
      <c r="G45" s="20"/>
      <c r="H45" s="21">
        <v>1</v>
      </c>
      <c r="I45" s="20" t="s">
        <v>618</v>
      </c>
      <c r="J45" s="20"/>
      <c r="K45" s="20"/>
      <c r="L45" s="20" t="s">
        <v>304</v>
      </c>
      <c r="M45" s="20"/>
      <c r="N45" s="20"/>
      <c r="O45" s="20"/>
      <c r="P45" s="20"/>
      <c r="Q45" s="20"/>
      <c r="S45" s="30"/>
      <c r="T45" s="25">
        <v>9</v>
      </c>
      <c r="U45" s="20" t="s">
        <v>86</v>
      </c>
      <c r="V45" s="20"/>
      <c r="W45" s="20"/>
      <c r="X45" s="20"/>
      <c r="Y45" s="21">
        <v>11</v>
      </c>
      <c r="Z45" s="20" t="s">
        <v>57</v>
      </c>
      <c r="AA45" s="21"/>
      <c r="AB45" s="21">
        <v>0</v>
      </c>
      <c r="AC45" s="21">
        <v>2</v>
      </c>
      <c r="AD45" s="21">
        <f t="shared" si="12"/>
        <v>2</v>
      </c>
      <c r="AE45" s="21">
        <v>0</v>
      </c>
      <c r="AF45" s="10"/>
      <c r="AG45" s="25">
        <v>8.5</v>
      </c>
      <c r="AH45" s="20" t="s">
        <v>92</v>
      </c>
      <c r="AI45" s="20"/>
      <c r="AJ45" s="20"/>
      <c r="AK45" s="25"/>
      <c r="AL45" s="21">
        <v>9</v>
      </c>
      <c r="AM45" s="20" t="s">
        <v>56</v>
      </c>
      <c r="AO45" s="21">
        <v>0</v>
      </c>
      <c r="AP45" s="21">
        <v>1</v>
      </c>
      <c r="AQ45" s="21">
        <f t="shared" si="13"/>
        <v>1</v>
      </c>
      <c r="AR45" s="21">
        <v>0</v>
      </c>
    </row>
    <row r="46" spans="1:44" ht="15.95" customHeight="1" x14ac:dyDescent="0.25">
      <c r="A46" s="30"/>
      <c r="C46" s="20" t="s">
        <v>669</v>
      </c>
      <c r="D46" s="20"/>
      <c r="E46" s="20"/>
      <c r="F46" s="20"/>
      <c r="G46" s="20"/>
      <c r="H46" s="21">
        <v>2</v>
      </c>
      <c r="I46" s="20" t="s">
        <v>123</v>
      </c>
      <c r="L46" s="20" t="s">
        <v>209</v>
      </c>
      <c r="M46" s="20"/>
      <c r="N46" s="20"/>
      <c r="O46" s="20"/>
      <c r="P46" s="20"/>
      <c r="Q46" s="20"/>
      <c r="S46" s="30"/>
      <c r="T46" s="25">
        <v>8.5</v>
      </c>
      <c r="U46" s="20" t="s">
        <v>116</v>
      </c>
      <c r="V46" s="20"/>
      <c r="W46" s="20"/>
      <c r="X46" s="20"/>
      <c r="Y46" s="21">
        <v>9</v>
      </c>
      <c r="Z46" s="20" t="s">
        <v>57</v>
      </c>
      <c r="AA46" s="21"/>
      <c r="AB46" s="21">
        <v>0</v>
      </c>
      <c r="AC46" s="21">
        <v>2</v>
      </c>
      <c r="AD46" s="21">
        <f t="shared" si="12"/>
        <v>2</v>
      </c>
      <c r="AE46" s="21">
        <v>0</v>
      </c>
      <c r="AF46" s="10"/>
      <c r="AG46" s="25">
        <v>8.5</v>
      </c>
      <c r="AH46" s="20" t="s">
        <v>141</v>
      </c>
      <c r="AI46" s="20"/>
      <c r="AJ46" s="20"/>
      <c r="AK46" s="25"/>
      <c r="AL46" s="21">
        <v>14</v>
      </c>
      <c r="AM46" s="20" t="s">
        <v>56</v>
      </c>
      <c r="AO46" s="21">
        <v>0</v>
      </c>
      <c r="AP46" s="21">
        <v>0</v>
      </c>
      <c r="AQ46" s="21">
        <f t="shared" si="13"/>
        <v>0</v>
      </c>
      <c r="AR46" s="21">
        <v>4</v>
      </c>
    </row>
    <row r="47" spans="1:44" ht="15.95" customHeight="1" x14ac:dyDescent="0.25">
      <c r="D47" s="20"/>
      <c r="E47" s="20"/>
      <c r="F47" s="20"/>
      <c r="H47" s="21"/>
      <c r="I47" s="20"/>
      <c r="L47" s="20"/>
      <c r="M47" s="20"/>
      <c r="N47" s="20"/>
      <c r="O47" s="20"/>
      <c r="P47" s="20"/>
      <c r="Q47" s="20"/>
      <c r="S47" s="30"/>
      <c r="T47" s="25">
        <v>8</v>
      </c>
      <c r="U47" s="20" t="s">
        <v>150</v>
      </c>
      <c r="V47" s="20"/>
      <c r="W47" s="20"/>
      <c r="X47" s="20"/>
      <c r="Y47" s="21">
        <v>2</v>
      </c>
      <c r="Z47" s="20" t="s">
        <v>57</v>
      </c>
      <c r="AA47" s="21"/>
      <c r="AB47" s="21">
        <v>0</v>
      </c>
      <c r="AC47" s="21">
        <v>0</v>
      </c>
      <c r="AD47" s="21">
        <f t="shared" si="12"/>
        <v>0</v>
      </c>
      <c r="AE47" s="21">
        <v>0</v>
      </c>
      <c r="AF47" s="10"/>
      <c r="AG47" s="25">
        <v>8</v>
      </c>
      <c r="AH47" s="20" t="s">
        <v>140</v>
      </c>
      <c r="AI47" s="20"/>
      <c r="AJ47" s="20"/>
      <c r="AK47" s="25"/>
      <c r="AL47" s="21">
        <v>2</v>
      </c>
      <c r="AM47" s="20" t="s">
        <v>56</v>
      </c>
      <c r="AO47" s="21">
        <v>1</v>
      </c>
      <c r="AP47" s="21">
        <v>0</v>
      </c>
      <c r="AQ47" s="21">
        <f t="shared" si="13"/>
        <v>1</v>
      </c>
      <c r="AR47" s="21">
        <v>0</v>
      </c>
    </row>
    <row r="48" spans="1:44" ht="15.95" customHeight="1" x14ac:dyDescent="0.25">
      <c r="B48" s="10"/>
      <c r="C48" s="5" t="s">
        <v>642</v>
      </c>
      <c r="D48" s="15"/>
      <c r="F48" s="10"/>
      <c r="G48" s="4">
        <v>6</v>
      </c>
      <c r="H48" s="21">
        <v>1</v>
      </c>
      <c r="I48" s="20" t="s">
        <v>670</v>
      </c>
      <c r="J48" s="20"/>
      <c r="K48" s="20"/>
      <c r="L48" s="20" t="s">
        <v>284</v>
      </c>
      <c r="M48" s="20"/>
      <c r="N48" s="20"/>
      <c r="O48" s="20"/>
      <c r="P48" s="20"/>
      <c r="Q48" s="20"/>
      <c r="S48" s="30"/>
      <c r="T48" s="25">
        <v>7.5</v>
      </c>
      <c r="U48" s="20" t="s">
        <v>98</v>
      </c>
      <c r="V48" s="20"/>
      <c r="W48" s="20"/>
      <c r="X48" s="20"/>
      <c r="Y48" s="21">
        <v>12</v>
      </c>
      <c r="Z48" s="20" t="s">
        <v>57</v>
      </c>
      <c r="AA48" s="21"/>
      <c r="AB48" s="21">
        <v>0</v>
      </c>
      <c r="AC48" s="21">
        <v>1</v>
      </c>
      <c r="AD48" s="21">
        <f t="shared" si="12"/>
        <v>1</v>
      </c>
      <c r="AE48" s="21">
        <v>0</v>
      </c>
      <c r="AF48" s="10"/>
      <c r="AG48" s="25">
        <v>8</v>
      </c>
      <c r="AH48" s="20" t="s">
        <v>148</v>
      </c>
      <c r="AI48" s="20"/>
      <c r="AJ48" s="20"/>
      <c r="AK48" s="25"/>
      <c r="AL48" s="21">
        <v>11</v>
      </c>
      <c r="AM48" s="20" t="s">
        <v>56</v>
      </c>
      <c r="AO48" s="21">
        <v>0</v>
      </c>
      <c r="AP48" s="21">
        <v>0</v>
      </c>
      <c r="AQ48" s="21">
        <f t="shared" si="13"/>
        <v>0</v>
      </c>
      <c r="AR48" s="21">
        <v>0</v>
      </c>
    </row>
    <row r="49" spans="1:44" ht="15.95" customHeight="1" x14ac:dyDescent="0.25">
      <c r="A49" s="30"/>
      <c r="B49" s="21" t="s">
        <v>23</v>
      </c>
      <c r="C49" s="15" t="s">
        <v>607</v>
      </c>
      <c r="D49" s="15"/>
      <c r="E49" s="15"/>
      <c r="F49" s="15"/>
      <c r="G49" s="4"/>
      <c r="H49" s="21">
        <v>1</v>
      </c>
      <c r="I49" s="20" t="s">
        <v>131</v>
      </c>
      <c r="J49" s="20"/>
      <c r="K49" s="20"/>
      <c r="L49" s="20"/>
      <c r="M49" s="20" t="s">
        <v>51</v>
      </c>
      <c r="N49" s="20"/>
      <c r="O49" s="20"/>
      <c r="P49" s="20"/>
      <c r="Q49" s="20"/>
      <c r="S49" s="30"/>
      <c r="T49" s="25">
        <v>7.5</v>
      </c>
      <c r="U49" s="20" t="s">
        <v>91</v>
      </c>
      <c r="V49" s="20"/>
      <c r="W49" s="20"/>
      <c r="X49" s="20"/>
      <c r="Y49" s="21">
        <v>7</v>
      </c>
      <c r="Z49" s="20" t="s">
        <v>57</v>
      </c>
      <c r="AA49" s="21"/>
      <c r="AB49" s="21">
        <v>0</v>
      </c>
      <c r="AC49" s="21">
        <v>1</v>
      </c>
      <c r="AD49" s="21">
        <f t="shared" si="12"/>
        <v>1</v>
      </c>
      <c r="AE49" s="21">
        <v>0</v>
      </c>
      <c r="AF49" s="10"/>
      <c r="AG49" s="25">
        <v>7.5</v>
      </c>
      <c r="AH49" s="20" t="s">
        <v>128</v>
      </c>
      <c r="AI49" s="20"/>
      <c r="AJ49" s="20"/>
      <c r="AK49" s="25"/>
      <c r="AL49" s="21">
        <v>7</v>
      </c>
      <c r="AM49" s="20" t="s">
        <v>56</v>
      </c>
      <c r="AO49" s="21">
        <v>0</v>
      </c>
      <c r="AP49" s="21">
        <v>0</v>
      </c>
      <c r="AQ49" s="21">
        <f t="shared" si="13"/>
        <v>0</v>
      </c>
      <c r="AR49" s="21">
        <v>0</v>
      </c>
    </row>
    <row r="50" spans="1:44" ht="15.95" customHeight="1" x14ac:dyDescent="0.25">
      <c r="A50" s="30"/>
      <c r="H50" s="21">
        <v>1</v>
      </c>
      <c r="I50" s="20" t="s">
        <v>670</v>
      </c>
      <c r="L50" s="20" t="s">
        <v>671</v>
      </c>
      <c r="S50" s="30"/>
      <c r="T50" s="25">
        <v>7</v>
      </c>
      <c r="U50" s="20" t="s">
        <v>52</v>
      </c>
      <c r="V50" s="20"/>
      <c r="W50" s="20"/>
      <c r="X50" s="20"/>
      <c r="Y50" s="21">
        <v>27</v>
      </c>
      <c r="Z50" s="20" t="s">
        <v>57</v>
      </c>
      <c r="AA50" s="21"/>
      <c r="AB50" s="21">
        <v>0</v>
      </c>
      <c r="AC50" s="21">
        <v>0</v>
      </c>
      <c r="AD50" s="21">
        <f t="shared" si="12"/>
        <v>0</v>
      </c>
      <c r="AE50" s="21">
        <v>2</v>
      </c>
      <c r="AF50" s="10"/>
      <c r="AG50" s="25">
        <v>6.5</v>
      </c>
      <c r="AH50" s="20" t="s">
        <v>99</v>
      </c>
      <c r="AI50" s="20"/>
      <c r="AJ50" s="20"/>
      <c r="AK50" s="25"/>
      <c r="AL50" s="21">
        <v>24</v>
      </c>
      <c r="AM50" s="20" t="s">
        <v>56</v>
      </c>
      <c r="AO50" s="21">
        <v>0</v>
      </c>
      <c r="AP50" s="21">
        <v>0</v>
      </c>
      <c r="AQ50" s="21">
        <f t="shared" si="13"/>
        <v>0</v>
      </c>
      <c r="AR50" s="21">
        <v>0</v>
      </c>
    </row>
    <row r="51" spans="1:44" ht="15.95" customHeight="1" x14ac:dyDescent="0.25">
      <c r="A51" s="30"/>
      <c r="H51" s="21">
        <v>2</v>
      </c>
      <c r="I51" s="20" t="s">
        <v>131</v>
      </c>
      <c r="J51" s="20"/>
      <c r="K51" s="20"/>
      <c r="L51" s="20" t="s">
        <v>672</v>
      </c>
      <c r="M51" s="20"/>
      <c r="N51" s="20"/>
      <c r="O51" s="20"/>
      <c r="P51" s="20"/>
      <c r="Q51" s="20"/>
      <c r="S51" s="30"/>
      <c r="T51" s="25">
        <v>6.5</v>
      </c>
      <c r="U51" s="20" t="s">
        <v>166</v>
      </c>
      <c r="V51" s="20"/>
      <c r="W51" s="20"/>
      <c r="X51" s="20"/>
      <c r="Y51" s="21">
        <v>6</v>
      </c>
      <c r="Z51" s="20" t="s">
        <v>57</v>
      </c>
      <c r="AA51" s="21"/>
      <c r="AB51" s="21">
        <v>0</v>
      </c>
      <c r="AC51" s="21">
        <v>0</v>
      </c>
      <c r="AD51" s="21">
        <f t="shared" si="12"/>
        <v>0</v>
      </c>
      <c r="AE51" s="21">
        <v>0</v>
      </c>
      <c r="AF51" s="10"/>
      <c r="AG51" s="25">
        <v>6.5</v>
      </c>
      <c r="AH51" s="20" t="s">
        <v>96</v>
      </c>
      <c r="AI51" s="20"/>
      <c r="AJ51" s="20"/>
      <c r="AK51" s="25"/>
      <c r="AL51" s="21">
        <v>20</v>
      </c>
      <c r="AM51" s="20" t="s">
        <v>56</v>
      </c>
      <c r="AO51" s="21">
        <v>0</v>
      </c>
      <c r="AP51" s="21">
        <v>0</v>
      </c>
      <c r="AQ51" s="21">
        <f t="shared" si="13"/>
        <v>0</v>
      </c>
      <c r="AR51" s="21">
        <v>0</v>
      </c>
    </row>
    <row r="52" spans="1:44" ht="15.95" customHeight="1" x14ac:dyDescent="0.25">
      <c r="A52" s="30"/>
      <c r="H52" s="21">
        <v>3</v>
      </c>
      <c r="I52" s="20" t="s">
        <v>502</v>
      </c>
      <c r="J52" s="20"/>
      <c r="K52" s="20"/>
      <c r="L52" s="20" t="s">
        <v>413</v>
      </c>
      <c r="M52" s="20"/>
      <c r="N52" s="20"/>
      <c r="O52" s="20"/>
      <c r="P52" s="20"/>
      <c r="Q52" s="20"/>
      <c r="S52" s="30"/>
      <c r="T52" s="25">
        <v>6.5</v>
      </c>
      <c r="U52" s="20" t="s">
        <v>167</v>
      </c>
      <c r="V52" s="20"/>
      <c r="W52" s="20"/>
      <c r="X52" s="20"/>
      <c r="Y52" s="21">
        <v>4</v>
      </c>
      <c r="Z52" s="20" t="s">
        <v>57</v>
      </c>
      <c r="AA52" s="21"/>
      <c r="AB52" s="21">
        <v>0</v>
      </c>
      <c r="AC52" s="21">
        <v>2</v>
      </c>
      <c r="AD52" s="21">
        <f t="shared" si="12"/>
        <v>2</v>
      </c>
      <c r="AE52" s="21">
        <v>0</v>
      </c>
      <c r="AF52" s="10"/>
      <c r="AG52" s="25">
        <v>6</v>
      </c>
      <c r="AH52" s="20" t="s">
        <v>248</v>
      </c>
      <c r="AI52" s="20"/>
      <c r="AJ52" s="20"/>
      <c r="AK52" s="25"/>
      <c r="AL52" s="21">
        <v>4</v>
      </c>
      <c r="AM52" s="20" t="s">
        <v>56</v>
      </c>
      <c r="AO52" s="21">
        <v>0</v>
      </c>
      <c r="AP52" s="21">
        <v>0</v>
      </c>
      <c r="AQ52" s="21">
        <f t="shared" si="13"/>
        <v>0</v>
      </c>
      <c r="AR52" s="21">
        <v>0</v>
      </c>
    </row>
    <row r="53" spans="1:44" ht="15.95" customHeight="1" thickBot="1" x14ac:dyDescent="0.3">
      <c r="A53" s="30"/>
      <c r="H53" s="21">
        <v>3</v>
      </c>
      <c r="I53" s="20" t="s">
        <v>131</v>
      </c>
      <c r="L53" s="20" t="s">
        <v>116</v>
      </c>
      <c r="P53" s="20" t="s">
        <v>151</v>
      </c>
      <c r="S53" s="30"/>
      <c r="T53" s="16" t="s">
        <v>66</v>
      </c>
      <c r="U53" s="16"/>
      <c r="V53" s="16"/>
      <c r="W53" s="16"/>
      <c r="X53" s="16"/>
      <c r="Y53" s="16"/>
      <c r="Z53" s="16"/>
      <c r="AA53" s="22"/>
      <c r="AB53" s="22">
        <f>SUM(AB41:AB52)</f>
        <v>6</v>
      </c>
      <c r="AC53" s="22">
        <f>SUM(AC41:AC52)+SUMIF($AA$3:$AA$10,"Dive Shop",$AI$3:$AI$10)</f>
        <v>9</v>
      </c>
      <c r="AD53" s="22">
        <f>SUM(AD41:AD52)+SUMIF($AA$3:$AA$10,"Canadiens",$AI$3:$AI$10)</f>
        <v>15</v>
      </c>
      <c r="AE53" s="22">
        <f>SUM(AE41:AE52)</f>
        <v>2</v>
      </c>
      <c r="AF53" s="10"/>
      <c r="AG53" s="16" t="s">
        <v>67</v>
      </c>
      <c r="AH53" s="16"/>
      <c r="AI53" s="16"/>
      <c r="AJ53" s="16"/>
      <c r="AK53" s="16"/>
      <c r="AL53" s="16"/>
      <c r="AM53" s="16"/>
      <c r="AN53" s="22"/>
      <c r="AO53" s="22">
        <f>SUM(AO41:AO52)</f>
        <v>2</v>
      </c>
      <c r="AP53" s="22">
        <f>SUM(AP41:AP52)+SUMIF($AA$3:$AA$10,"Dive Shop",$AI$3:$AI$10)</f>
        <v>4</v>
      </c>
      <c r="AQ53" s="22">
        <f>SUM(AQ41:AQ52)+SUMIF($AA$3:$AA$10,"Canadiens",$AI$3:$AI$10)</f>
        <v>6</v>
      </c>
      <c r="AR53" s="22">
        <f>SUM(AR41:AR52)</f>
        <v>4</v>
      </c>
    </row>
    <row r="54" spans="1:44" ht="15.95" customHeight="1" x14ac:dyDescent="0.25">
      <c r="A54" s="30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S54" s="30"/>
      <c r="T54" s="18" t="s">
        <v>157</v>
      </c>
      <c r="U54" s="18" t="s">
        <v>61</v>
      </c>
      <c r="V54" s="18"/>
      <c r="W54" s="18"/>
      <c r="X54" s="18"/>
      <c r="Y54" s="15" t="s">
        <v>71</v>
      </c>
      <c r="AA54" s="14"/>
      <c r="AB54" s="14">
        <v>1</v>
      </c>
      <c r="AC54" s="14">
        <v>1</v>
      </c>
      <c r="AD54" s="14">
        <f>+AB54+AC54</f>
        <v>2</v>
      </c>
      <c r="AE54" s="14">
        <v>2</v>
      </c>
      <c r="AF54" s="10"/>
      <c r="AG54" s="11" t="s">
        <v>161</v>
      </c>
      <c r="AH54" s="11" t="s">
        <v>59</v>
      </c>
      <c r="AI54" s="11"/>
      <c r="AJ54" s="11"/>
      <c r="AK54" s="12"/>
      <c r="AL54" s="13" t="s">
        <v>73</v>
      </c>
      <c r="AN54" s="14"/>
      <c r="AO54" s="14">
        <v>0</v>
      </c>
      <c r="AP54" s="14">
        <v>0</v>
      </c>
      <c r="AQ54" s="14">
        <f>+AO54+AP54</f>
        <v>0</v>
      </c>
      <c r="AR54" s="14">
        <v>2</v>
      </c>
    </row>
    <row r="55" spans="1:44" ht="15.95" customHeight="1" x14ac:dyDescent="0.25">
      <c r="B55" s="20" t="s">
        <v>130</v>
      </c>
      <c r="C55" s="10"/>
      <c r="D55" s="10"/>
      <c r="E55" s="20" t="s">
        <v>50</v>
      </c>
      <c r="F55" s="20"/>
      <c r="G55" s="4">
        <f>SUM(G15:G54)</f>
        <v>30</v>
      </c>
      <c r="H55" s="4"/>
      <c r="I55" s="19"/>
      <c r="J55" s="20" t="s">
        <v>35</v>
      </c>
      <c r="K55" s="19"/>
      <c r="L55" s="4">
        <f>COUNTA(C15:C54)-8</f>
        <v>11</v>
      </c>
      <c r="N55" s="20" t="s">
        <v>41</v>
      </c>
      <c r="O55" s="4">
        <f>+L55*2</f>
        <v>22</v>
      </c>
      <c r="P55" s="4"/>
      <c r="Q55" s="10"/>
      <c r="S55" s="30"/>
      <c r="T55" s="25">
        <v>7.5</v>
      </c>
      <c r="U55" s="20" t="s">
        <v>74</v>
      </c>
      <c r="V55" s="20"/>
      <c r="W55" s="20"/>
      <c r="X55" s="25"/>
      <c r="Y55" s="21">
        <v>31</v>
      </c>
      <c r="Z55" s="20" t="s">
        <v>61</v>
      </c>
      <c r="AA55" s="21"/>
      <c r="AB55" s="21">
        <v>0</v>
      </c>
      <c r="AC55" s="21">
        <v>0</v>
      </c>
      <c r="AD55" s="21">
        <f t="shared" ref="AD55:AD65" si="14">+AB55+AC55</f>
        <v>0</v>
      </c>
      <c r="AE55" s="21">
        <v>0</v>
      </c>
      <c r="AF55" s="10"/>
      <c r="AG55" s="25">
        <v>8</v>
      </c>
      <c r="AH55" s="20" t="s">
        <v>77</v>
      </c>
      <c r="AI55" s="20"/>
      <c r="AJ55" s="20"/>
      <c r="AK55" s="20"/>
      <c r="AL55" s="21"/>
      <c r="AM55" s="20" t="s">
        <v>59</v>
      </c>
      <c r="AN55" s="21"/>
      <c r="AO55" s="21">
        <v>0</v>
      </c>
      <c r="AP55" s="21">
        <v>0</v>
      </c>
      <c r="AQ55" s="21">
        <f t="shared" ref="AQ55:AQ65" si="15">+AO55+AP55</f>
        <v>0</v>
      </c>
      <c r="AR55" s="21">
        <v>0</v>
      </c>
    </row>
    <row r="56" spans="1:44" ht="15.95" customHeight="1" x14ac:dyDescent="0.25">
      <c r="E56" s="20" t="s">
        <v>49</v>
      </c>
      <c r="F56" s="20"/>
      <c r="G56" s="4">
        <f>COUNTA(L15:L54)+COUNTIF(L15:L54,"*&amp;*")</f>
        <v>53</v>
      </c>
      <c r="S56" s="30"/>
      <c r="T56" s="25">
        <v>11</v>
      </c>
      <c r="U56" s="20" t="s">
        <v>80</v>
      </c>
      <c r="V56" s="20"/>
      <c r="W56" s="20"/>
      <c r="X56" s="25"/>
      <c r="Y56" s="21">
        <v>11</v>
      </c>
      <c r="Z56" s="20" t="s">
        <v>61</v>
      </c>
      <c r="AA56" s="21"/>
      <c r="AB56" s="21">
        <v>0</v>
      </c>
      <c r="AC56" s="21">
        <v>0</v>
      </c>
      <c r="AD56" s="21">
        <f t="shared" si="14"/>
        <v>0</v>
      </c>
      <c r="AE56" s="21">
        <v>0</v>
      </c>
      <c r="AF56" s="10"/>
      <c r="AG56" s="25">
        <v>10</v>
      </c>
      <c r="AH56" s="20" t="s">
        <v>162</v>
      </c>
      <c r="AI56" s="20"/>
      <c r="AJ56" s="20"/>
      <c r="AK56" s="20"/>
      <c r="AL56" s="21">
        <v>20</v>
      </c>
      <c r="AM56" s="20" t="s">
        <v>59</v>
      </c>
      <c r="AO56" s="21">
        <v>0</v>
      </c>
      <c r="AP56" s="21">
        <v>1</v>
      </c>
      <c r="AQ56" s="21">
        <f t="shared" si="15"/>
        <v>1</v>
      </c>
      <c r="AR56" s="21">
        <v>0</v>
      </c>
    </row>
    <row r="57" spans="1:44" ht="15.95" customHeight="1" x14ac:dyDescent="0.25">
      <c r="S57" s="30"/>
      <c r="T57" s="25">
        <v>8.5</v>
      </c>
      <c r="U57" s="20" t="s">
        <v>97</v>
      </c>
      <c r="V57" s="20"/>
      <c r="W57" s="20"/>
      <c r="X57" s="25"/>
      <c r="Y57" s="21">
        <v>8</v>
      </c>
      <c r="Z57" s="20" t="s">
        <v>61</v>
      </c>
      <c r="AA57" s="21"/>
      <c r="AB57" s="21">
        <v>0</v>
      </c>
      <c r="AC57" s="21">
        <v>0</v>
      </c>
      <c r="AD57" s="21">
        <f t="shared" si="14"/>
        <v>0</v>
      </c>
      <c r="AE57" s="21">
        <v>0</v>
      </c>
      <c r="AF57" s="10"/>
      <c r="AG57" s="25">
        <v>9</v>
      </c>
      <c r="AH57" s="20" t="s">
        <v>163</v>
      </c>
      <c r="AI57" s="20"/>
      <c r="AJ57" s="20"/>
      <c r="AK57" s="20"/>
      <c r="AL57" s="21">
        <v>17</v>
      </c>
      <c r="AM57" s="20" t="s">
        <v>59</v>
      </c>
      <c r="AO57" s="21">
        <v>0</v>
      </c>
      <c r="AP57" s="21">
        <v>0</v>
      </c>
      <c r="AQ57" s="21">
        <f t="shared" si="15"/>
        <v>0</v>
      </c>
      <c r="AR57" s="21">
        <v>0</v>
      </c>
    </row>
    <row r="58" spans="1:44" ht="15.95" customHeight="1" x14ac:dyDescent="0.25">
      <c r="S58" s="30"/>
      <c r="T58" s="25">
        <v>8.5</v>
      </c>
      <c r="U58" s="20" t="s">
        <v>89</v>
      </c>
      <c r="V58" s="20"/>
      <c r="W58" s="20"/>
      <c r="X58" s="25"/>
      <c r="Y58" s="21">
        <v>6</v>
      </c>
      <c r="Z58" s="20" t="s">
        <v>61</v>
      </c>
      <c r="AA58" s="21"/>
      <c r="AB58" s="21">
        <v>0</v>
      </c>
      <c r="AC58" s="21">
        <v>0</v>
      </c>
      <c r="AD58" s="21">
        <f t="shared" si="14"/>
        <v>0</v>
      </c>
      <c r="AE58" s="21">
        <v>0</v>
      </c>
      <c r="AF58" s="10"/>
      <c r="AG58" s="25">
        <v>9</v>
      </c>
      <c r="AH58" s="20" t="s">
        <v>135</v>
      </c>
      <c r="AI58" s="20"/>
      <c r="AJ58" s="20"/>
      <c r="AK58" s="20"/>
      <c r="AL58" s="35">
        <v>14</v>
      </c>
      <c r="AM58" s="20" t="s">
        <v>59</v>
      </c>
      <c r="AO58" s="21">
        <v>0</v>
      </c>
      <c r="AP58" s="21">
        <v>0</v>
      </c>
      <c r="AQ58" s="21">
        <f t="shared" si="15"/>
        <v>0</v>
      </c>
      <c r="AR58" s="21">
        <v>0</v>
      </c>
    </row>
    <row r="59" spans="1:44" ht="15.95" customHeight="1" x14ac:dyDescent="0.25">
      <c r="S59" s="30"/>
      <c r="T59" s="25">
        <v>8.5</v>
      </c>
      <c r="U59" s="20" t="s">
        <v>82</v>
      </c>
      <c r="V59" s="20"/>
      <c r="W59" s="20"/>
      <c r="X59" s="25"/>
      <c r="Y59" s="21">
        <v>14</v>
      </c>
      <c r="Z59" s="20" t="s">
        <v>61</v>
      </c>
      <c r="AA59" s="21"/>
      <c r="AB59" s="21">
        <v>0</v>
      </c>
      <c r="AC59" s="21">
        <v>0</v>
      </c>
      <c r="AD59" s="21">
        <f t="shared" si="14"/>
        <v>0</v>
      </c>
      <c r="AE59" s="21">
        <v>0</v>
      </c>
      <c r="AF59" s="10"/>
      <c r="AG59" s="25">
        <v>8.5</v>
      </c>
      <c r="AH59" s="20" t="s">
        <v>136</v>
      </c>
      <c r="AI59" s="20"/>
      <c r="AJ59" s="20"/>
      <c r="AK59" s="20"/>
      <c r="AL59" s="35">
        <v>5</v>
      </c>
      <c r="AM59" s="20" t="s">
        <v>59</v>
      </c>
      <c r="AO59" s="21">
        <v>0</v>
      </c>
      <c r="AP59" s="21">
        <v>0</v>
      </c>
      <c r="AQ59" s="21">
        <f t="shared" si="15"/>
        <v>0</v>
      </c>
      <c r="AR59" s="21">
        <v>0</v>
      </c>
    </row>
    <row r="60" spans="1:44" ht="15.95" customHeight="1" x14ac:dyDescent="0.25">
      <c r="T60" s="25">
        <v>8</v>
      </c>
      <c r="U60" s="20" t="s">
        <v>81</v>
      </c>
      <c r="V60" s="20"/>
      <c r="W60" s="20"/>
      <c r="X60" s="25"/>
      <c r="Y60" s="21">
        <v>7</v>
      </c>
      <c r="Z60" s="20" t="s">
        <v>61</v>
      </c>
      <c r="AA60" s="21"/>
      <c r="AB60" s="21">
        <v>0</v>
      </c>
      <c r="AC60" s="21">
        <v>2</v>
      </c>
      <c r="AD60" s="21">
        <f t="shared" si="14"/>
        <v>2</v>
      </c>
      <c r="AE60" s="21">
        <v>0</v>
      </c>
      <c r="AF60" s="10"/>
      <c r="AG60" s="25">
        <v>8.5</v>
      </c>
      <c r="AH60" s="20" t="s">
        <v>14</v>
      </c>
      <c r="AI60" s="20"/>
      <c r="AJ60" s="20"/>
      <c r="AK60" s="20"/>
      <c r="AL60" s="35" t="s">
        <v>149</v>
      </c>
      <c r="AM60" s="20" t="s">
        <v>59</v>
      </c>
      <c r="AO60" s="21">
        <v>0</v>
      </c>
      <c r="AP60" s="21">
        <v>2</v>
      </c>
      <c r="AQ60" s="21">
        <f t="shared" si="15"/>
        <v>2</v>
      </c>
      <c r="AR60" s="21">
        <v>0</v>
      </c>
    </row>
    <row r="61" spans="1:44" ht="15.95" customHeight="1" x14ac:dyDescent="0.25">
      <c r="A61" s="30"/>
      <c r="T61" s="25">
        <v>7.5</v>
      </c>
      <c r="U61" s="20" t="s">
        <v>117</v>
      </c>
      <c r="V61" s="20"/>
      <c r="W61" s="20"/>
      <c r="X61" s="25"/>
      <c r="Y61" s="21">
        <v>30</v>
      </c>
      <c r="Z61" s="20" t="s">
        <v>61</v>
      </c>
      <c r="AA61" s="21"/>
      <c r="AB61" s="21">
        <v>0</v>
      </c>
      <c r="AC61" s="21">
        <v>0</v>
      </c>
      <c r="AD61" s="21">
        <f t="shared" si="14"/>
        <v>0</v>
      </c>
      <c r="AE61" s="21">
        <v>0</v>
      </c>
      <c r="AF61" s="10"/>
      <c r="AG61" s="25">
        <v>8</v>
      </c>
      <c r="AH61" s="20" t="s">
        <v>113</v>
      </c>
      <c r="AI61" s="20"/>
      <c r="AJ61" s="20"/>
      <c r="AK61" s="20"/>
      <c r="AL61" s="21">
        <v>13</v>
      </c>
      <c r="AM61" s="20" t="s">
        <v>59</v>
      </c>
      <c r="AO61" s="21">
        <v>0</v>
      </c>
      <c r="AP61" s="21">
        <v>3</v>
      </c>
      <c r="AQ61" s="21">
        <f t="shared" si="15"/>
        <v>3</v>
      </c>
      <c r="AR61" s="21">
        <v>2</v>
      </c>
    </row>
    <row r="62" spans="1:44" ht="15.95" customHeight="1" x14ac:dyDescent="0.25">
      <c r="A62" s="30"/>
      <c r="S62" s="21"/>
      <c r="T62" s="25">
        <v>7</v>
      </c>
      <c r="U62" s="20" t="s">
        <v>24</v>
      </c>
      <c r="V62" s="20"/>
      <c r="W62" s="20"/>
      <c r="X62" s="25"/>
      <c r="Y62" s="21">
        <v>10</v>
      </c>
      <c r="Z62" s="20" t="s">
        <v>61</v>
      </c>
      <c r="AA62" s="21"/>
      <c r="AB62" s="21">
        <v>0</v>
      </c>
      <c r="AC62" s="21">
        <v>1</v>
      </c>
      <c r="AD62" s="21">
        <f t="shared" si="14"/>
        <v>1</v>
      </c>
      <c r="AE62" s="21">
        <v>0</v>
      </c>
      <c r="AF62" s="10"/>
      <c r="AG62" s="25">
        <v>7</v>
      </c>
      <c r="AH62" s="20" t="s">
        <v>618</v>
      </c>
      <c r="AI62" s="20"/>
      <c r="AJ62" s="20"/>
      <c r="AK62" s="20"/>
      <c r="AL62" s="21">
        <v>7</v>
      </c>
      <c r="AM62" s="20" t="s">
        <v>59</v>
      </c>
      <c r="AO62" s="21">
        <v>2</v>
      </c>
      <c r="AP62" s="21">
        <v>0</v>
      </c>
      <c r="AQ62" s="21">
        <f t="shared" si="15"/>
        <v>2</v>
      </c>
      <c r="AR62" s="21">
        <v>0</v>
      </c>
    </row>
    <row r="63" spans="1:44" ht="15.95" customHeight="1" x14ac:dyDescent="0.25">
      <c r="A63" s="21"/>
      <c r="S63" s="30"/>
      <c r="T63" s="25">
        <v>7</v>
      </c>
      <c r="U63" s="20" t="s">
        <v>105</v>
      </c>
      <c r="V63" s="20"/>
      <c r="W63" s="20"/>
      <c r="X63" s="25"/>
      <c r="Y63" s="21">
        <v>12</v>
      </c>
      <c r="Z63" s="20" t="s">
        <v>61</v>
      </c>
      <c r="AA63" s="21"/>
      <c r="AB63" s="21">
        <v>1</v>
      </c>
      <c r="AC63" s="21">
        <v>0</v>
      </c>
      <c r="AD63" s="21">
        <f t="shared" si="14"/>
        <v>1</v>
      </c>
      <c r="AE63" s="21">
        <v>0</v>
      </c>
      <c r="AF63" s="10"/>
      <c r="AG63" s="25">
        <v>7</v>
      </c>
      <c r="AH63" s="20" t="s">
        <v>115</v>
      </c>
      <c r="AI63" s="20"/>
      <c r="AJ63" s="20"/>
      <c r="AK63" s="20"/>
      <c r="AL63" s="21">
        <v>9</v>
      </c>
      <c r="AM63" s="20" t="s">
        <v>59</v>
      </c>
      <c r="AO63" s="21">
        <v>0</v>
      </c>
      <c r="AP63" s="21">
        <v>0</v>
      </c>
      <c r="AQ63" s="21">
        <f t="shared" si="15"/>
        <v>0</v>
      </c>
      <c r="AR63" s="21">
        <v>0</v>
      </c>
    </row>
    <row r="64" spans="1:44" ht="15.95" customHeight="1" x14ac:dyDescent="0.25">
      <c r="A64" s="30"/>
      <c r="S64" s="21"/>
      <c r="T64" s="25">
        <v>7</v>
      </c>
      <c r="U64" s="20" t="s">
        <v>106</v>
      </c>
      <c r="V64" s="20"/>
      <c r="W64" s="20"/>
      <c r="X64" s="25"/>
      <c r="Y64" s="21">
        <v>5</v>
      </c>
      <c r="Z64" s="20" t="s">
        <v>61</v>
      </c>
      <c r="AA64" s="21"/>
      <c r="AB64" s="21">
        <v>0</v>
      </c>
      <c r="AC64" s="21">
        <v>0</v>
      </c>
      <c r="AD64" s="21">
        <f t="shared" si="14"/>
        <v>0</v>
      </c>
      <c r="AE64" s="21">
        <v>0</v>
      </c>
      <c r="AF64" s="10"/>
      <c r="AG64" s="25">
        <v>6.5</v>
      </c>
      <c r="AH64" s="20" t="s">
        <v>123</v>
      </c>
      <c r="AI64" s="20"/>
      <c r="AJ64" s="20"/>
      <c r="AK64" s="20"/>
      <c r="AL64" s="21">
        <v>6</v>
      </c>
      <c r="AM64" s="20" t="s">
        <v>59</v>
      </c>
      <c r="AO64" s="21">
        <v>1</v>
      </c>
      <c r="AP64" s="21">
        <v>0</v>
      </c>
      <c r="AQ64" s="21">
        <f t="shared" si="15"/>
        <v>1</v>
      </c>
      <c r="AR64" s="21">
        <v>0</v>
      </c>
    </row>
    <row r="65" spans="1:44" ht="15.95" customHeight="1" x14ac:dyDescent="0.25">
      <c r="A65" s="21"/>
      <c r="R65" s="30"/>
      <c r="S65" s="30"/>
      <c r="T65" s="25">
        <v>5.5</v>
      </c>
      <c r="U65" s="20" t="s">
        <v>119</v>
      </c>
      <c r="V65" s="20"/>
      <c r="W65" s="20"/>
      <c r="X65" s="25"/>
      <c r="Y65" s="21">
        <v>4</v>
      </c>
      <c r="Z65" s="20" t="s">
        <v>61</v>
      </c>
      <c r="AA65" s="21"/>
      <c r="AB65" s="21">
        <v>0</v>
      </c>
      <c r="AC65" s="21">
        <v>0</v>
      </c>
      <c r="AD65" s="21">
        <f t="shared" si="14"/>
        <v>0</v>
      </c>
      <c r="AE65" s="21">
        <v>0</v>
      </c>
      <c r="AF65" s="10"/>
      <c r="AG65" s="25">
        <v>5.5</v>
      </c>
      <c r="AH65" s="20" t="s">
        <v>32</v>
      </c>
      <c r="AI65" s="20"/>
      <c r="AJ65" s="20"/>
      <c r="AK65" s="20"/>
      <c r="AL65" s="21">
        <v>11</v>
      </c>
      <c r="AM65" s="20" t="s">
        <v>59</v>
      </c>
      <c r="AO65" s="21">
        <v>0</v>
      </c>
      <c r="AP65" s="21">
        <v>0</v>
      </c>
      <c r="AQ65" s="21">
        <f t="shared" si="15"/>
        <v>0</v>
      </c>
      <c r="AR65" s="21">
        <v>0</v>
      </c>
    </row>
    <row r="66" spans="1:44" ht="15.95" customHeight="1" thickBot="1" x14ac:dyDescent="0.3">
      <c r="A66" s="30"/>
      <c r="R66" s="21"/>
      <c r="S66" s="21"/>
      <c r="T66" s="16" t="s">
        <v>63</v>
      </c>
      <c r="U66" s="16"/>
      <c r="V66" s="16"/>
      <c r="W66" s="16"/>
      <c r="X66" s="16"/>
      <c r="Y66" s="16"/>
      <c r="Z66" s="16"/>
      <c r="AA66" s="22"/>
      <c r="AB66" s="22">
        <f>SUM(AB54:AB65)</f>
        <v>2</v>
      </c>
      <c r="AC66" s="22">
        <f>SUM(AC54:AC65)+SUMIF($AA$3:$AA$10,"Eriton",$AI$3:$AI$10)</f>
        <v>4</v>
      </c>
      <c r="AD66" s="22">
        <f>SUM(AD54:AD65)+SUMIF($AA$3:$AA$10,"Canadiens",$AI$3:$AI$10)</f>
        <v>6</v>
      </c>
      <c r="AE66" s="22">
        <f>SUM(AE54:AE65)</f>
        <v>2</v>
      </c>
      <c r="AF66" s="10"/>
      <c r="AG66" s="16" t="s">
        <v>64</v>
      </c>
      <c r="AH66" s="16"/>
      <c r="AI66" s="16"/>
      <c r="AJ66" s="16"/>
      <c r="AK66" s="16"/>
      <c r="AL66" s="16"/>
      <c r="AM66" s="16"/>
      <c r="AN66" s="22"/>
      <c r="AO66" s="22">
        <f>SUM(AO54:AO65)</f>
        <v>3</v>
      </c>
      <c r="AP66" s="22">
        <f>SUM(AP54:AP65)+SUMIF($AA$3:$AA$10,"Eriton",$AI$3:$AI$10)</f>
        <v>6</v>
      </c>
      <c r="AQ66" s="22">
        <f>SUM(AQ54:AQ65)+SUMIF($AA$3:$AA$10,"Canadiens",$AI$3:$AI$10)</f>
        <v>9</v>
      </c>
      <c r="AR66" s="22">
        <f>SUM(AR54:AR65)</f>
        <v>4</v>
      </c>
    </row>
    <row r="67" spans="1:44" ht="15.95" customHeight="1" x14ac:dyDescent="0.25">
      <c r="A67" s="21"/>
      <c r="R67" s="21"/>
      <c r="S67" s="21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H67" s="20" t="s">
        <v>94</v>
      </c>
      <c r="AI67" s="10"/>
      <c r="AJ67" s="10"/>
      <c r="AK67" s="20"/>
      <c r="AL67" s="20"/>
      <c r="AM67" s="10"/>
      <c r="AN67" s="10"/>
      <c r="AO67" s="21">
        <f>+AB27+AB40+AB53+AB66+AO27+AO40+AO53+AO66</f>
        <v>30</v>
      </c>
      <c r="AP67" s="21">
        <f>+AC27+AC40+AC53+AC66+AP27+AP40+AP53+AP66</f>
        <v>53</v>
      </c>
      <c r="AQ67" s="21">
        <f>+AD27+AD40+AD53+AD66+AQ27+AQ40+AQ53+AQ66</f>
        <v>83</v>
      </c>
      <c r="AR67" s="21">
        <f>+AE27+AE40+AE53+AE66+AR27+AR40+AR53+AR66</f>
        <v>22</v>
      </c>
    </row>
    <row r="68" spans="1:44" ht="15.95" customHeight="1" x14ac:dyDescent="0.25">
      <c r="A68" s="21"/>
      <c r="R68" s="21"/>
      <c r="S68" s="21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0"/>
      <c r="AH68" s="10"/>
      <c r="AI68" s="10"/>
      <c r="AJ68" s="10"/>
      <c r="AK68" s="20"/>
      <c r="AL68" s="20"/>
      <c r="AM68" s="10"/>
      <c r="AN68" s="10"/>
      <c r="AO68" s="21"/>
      <c r="AP68" s="21"/>
      <c r="AQ68" s="30"/>
      <c r="AR68" s="21"/>
    </row>
    <row r="69" spans="1:44" ht="15.95" customHeight="1" x14ac:dyDescent="0.25">
      <c r="A69" s="21"/>
      <c r="R69" s="21"/>
      <c r="S69" s="21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0"/>
      <c r="AH69" s="10"/>
      <c r="AI69" s="10"/>
      <c r="AJ69" s="10"/>
      <c r="AK69" s="20"/>
      <c r="AL69" s="20"/>
      <c r="AM69" s="10"/>
      <c r="AN69" s="10"/>
      <c r="AO69" s="21"/>
      <c r="AP69" s="21"/>
      <c r="AQ69" s="30"/>
      <c r="AR69" s="21"/>
    </row>
    <row r="70" spans="1:44" ht="15.95" customHeight="1" x14ac:dyDescent="0.25">
      <c r="A70" s="21"/>
      <c r="R70" s="21"/>
      <c r="S70" s="21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20"/>
      <c r="AH70" s="10"/>
      <c r="AI70" s="10"/>
      <c r="AJ70" s="10"/>
      <c r="AK70" s="20"/>
      <c r="AL70" s="20"/>
      <c r="AM70" s="10"/>
      <c r="AN70" s="10"/>
      <c r="AO70" s="21"/>
      <c r="AP70" s="21"/>
      <c r="AQ70" s="30"/>
      <c r="AR70" s="21"/>
    </row>
    <row r="71" spans="1:44" ht="15.95" customHeight="1" x14ac:dyDescent="0.25">
      <c r="A71" s="21"/>
      <c r="C71" s="20"/>
      <c r="F71" s="20"/>
      <c r="I71" s="20"/>
      <c r="L71" s="20"/>
      <c r="O71" s="20"/>
      <c r="P71" s="20"/>
      <c r="Q71" s="20"/>
      <c r="R71" s="21"/>
      <c r="S71" s="21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20"/>
      <c r="AH71" s="10"/>
      <c r="AI71" s="10"/>
      <c r="AJ71" s="10"/>
      <c r="AK71" s="20"/>
      <c r="AL71" s="20"/>
      <c r="AM71" s="10"/>
      <c r="AN71" s="10"/>
      <c r="AO71" s="21"/>
      <c r="AP71" s="21"/>
      <c r="AQ71" s="30"/>
      <c r="AR71" s="21"/>
    </row>
    <row r="72" spans="1:44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44" ht="20.25" x14ac:dyDescent="0.3">
      <c r="B73" s="24"/>
      <c r="C73" s="24"/>
      <c r="D73" s="23"/>
      <c r="E73" s="23"/>
      <c r="F73" s="23"/>
      <c r="G73" s="65" t="str">
        <f>+G2</f>
        <v>2024/2025 PLAYOFFS</v>
      </c>
      <c r="H73" s="65"/>
      <c r="I73" s="65"/>
      <c r="J73" s="65"/>
      <c r="K73" s="65"/>
      <c r="L73" s="65"/>
      <c r="M73" s="65"/>
      <c r="N73" s="23"/>
      <c r="O73" s="23"/>
      <c r="P73" s="23"/>
      <c r="Q73" s="23"/>
      <c r="R73" s="21"/>
      <c r="S73" s="21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20"/>
      <c r="AH73" s="10"/>
      <c r="AI73" s="10"/>
      <c r="AJ73" s="10"/>
      <c r="AK73" s="20"/>
      <c r="AL73" s="20"/>
      <c r="AM73" s="10"/>
      <c r="AN73" s="10"/>
      <c r="AO73" s="21"/>
      <c r="AP73" s="21"/>
      <c r="AQ73" s="30"/>
      <c r="AR73" s="21"/>
    </row>
    <row r="74" spans="1:44" ht="20.25" x14ac:dyDescent="0.3">
      <c r="B74" s="24" t="s">
        <v>42</v>
      </c>
      <c r="C74" s="24">
        <f>+C2</f>
        <v>22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3"/>
      <c r="R74" s="21"/>
      <c r="S74" s="21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20"/>
      <c r="AH74" s="10"/>
      <c r="AI74" s="10"/>
      <c r="AJ74" s="10"/>
      <c r="AK74" s="20"/>
      <c r="AL74" s="20"/>
      <c r="AM74" s="10"/>
      <c r="AN74" s="10"/>
      <c r="AO74" s="21"/>
      <c r="AP74" s="21"/>
      <c r="AQ74" s="30"/>
      <c r="AR74" s="21"/>
    </row>
    <row r="75" spans="1:44" ht="18.600000000000001" customHeight="1" x14ac:dyDescent="0.3">
      <c r="A75" s="21"/>
      <c r="N75" s="23"/>
      <c r="O75" s="23"/>
      <c r="P75" s="23"/>
      <c r="Q75" s="23"/>
      <c r="R75" s="21"/>
      <c r="S75" s="21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20"/>
      <c r="AH75" s="10"/>
      <c r="AI75" s="10"/>
      <c r="AJ75" s="10"/>
      <c r="AK75" s="20"/>
      <c r="AL75" s="20"/>
      <c r="AM75" s="10"/>
      <c r="AN75" s="10"/>
      <c r="AO75" s="21"/>
      <c r="AP75" s="21"/>
      <c r="AQ75" s="30"/>
      <c r="AR75" s="21"/>
    </row>
    <row r="76" spans="1:44" ht="15.75" x14ac:dyDescent="0.25">
      <c r="R76" s="21"/>
      <c r="S76" s="21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20"/>
      <c r="AH76" s="10"/>
      <c r="AI76" s="10"/>
      <c r="AJ76" s="10"/>
      <c r="AK76" s="20"/>
      <c r="AL76" s="20"/>
      <c r="AM76" s="10"/>
      <c r="AN76" s="10"/>
      <c r="AO76" s="21"/>
      <c r="AP76" s="21"/>
      <c r="AQ76" s="30"/>
      <c r="AR76" s="21"/>
    </row>
    <row r="77" spans="1:44" ht="15.75" customHeight="1" x14ac:dyDescent="0.25">
      <c r="R77" s="21"/>
      <c r="S77" s="21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20"/>
      <c r="AH77" s="10"/>
      <c r="AI77" s="10"/>
      <c r="AJ77" s="10"/>
      <c r="AK77" s="20"/>
      <c r="AL77" s="20"/>
      <c r="AM77" s="10"/>
      <c r="AN77" s="10"/>
      <c r="AO77" s="21"/>
      <c r="AP77" s="21"/>
      <c r="AQ77" s="30"/>
      <c r="AR77" s="21"/>
    </row>
    <row r="78" spans="1:44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R78" s="21"/>
      <c r="S78" s="21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20"/>
      <c r="AH78" s="10"/>
      <c r="AI78" s="10"/>
      <c r="AJ78" s="10"/>
      <c r="AK78" s="20"/>
      <c r="AL78" s="20"/>
      <c r="AM78" s="10"/>
      <c r="AN78" s="10"/>
      <c r="AO78" s="21"/>
      <c r="AP78" s="21"/>
      <c r="AQ78" s="30"/>
      <c r="AR78" s="21"/>
    </row>
    <row r="79" spans="1:44" ht="15.75" customHeight="1" x14ac:dyDescent="0.25">
      <c r="A79" s="21"/>
      <c r="D79" s="20" t="s">
        <v>84</v>
      </c>
      <c r="E79" s="20"/>
      <c r="F79" s="20"/>
      <c r="G79" s="20" t="s">
        <v>60</v>
      </c>
      <c r="H79" s="21"/>
      <c r="J79" s="21">
        <v>1</v>
      </c>
      <c r="K79" s="21">
        <v>4</v>
      </c>
      <c r="L79" s="50">
        <f t="shared" ref="L79:L102" si="16">+J79+K79</f>
        <v>5</v>
      </c>
      <c r="N79" s="21"/>
      <c r="R79" s="21"/>
      <c r="S79" s="21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20"/>
      <c r="AH79" s="10"/>
      <c r="AI79" s="10"/>
      <c r="AJ79" s="10"/>
      <c r="AK79" s="20"/>
      <c r="AL79" s="20"/>
      <c r="AM79" s="10"/>
      <c r="AN79" s="10"/>
      <c r="AO79" s="21"/>
      <c r="AP79" s="21"/>
      <c r="AQ79" s="30"/>
      <c r="AR79" s="21"/>
    </row>
    <row r="80" spans="1:44" ht="15.75" customHeight="1" x14ac:dyDescent="0.25">
      <c r="A80" s="21"/>
      <c r="D80" s="20" t="s">
        <v>78</v>
      </c>
      <c r="E80" s="20"/>
      <c r="F80" s="20"/>
      <c r="G80" s="20" t="s">
        <v>134</v>
      </c>
      <c r="H80" s="21"/>
      <c r="J80" s="21">
        <v>2</v>
      </c>
      <c r="K80" s="21">
        <v>2</v>
      </c>
      <c r="L80" s="50">
        <f t="shared" si="16"/>
        <v>4</v>
      </c>
      <c r="N80" s="21"/>
      <c r="R80" s="21"/>
      <c r="S80" s="21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20"/>
      <c r="AH80" s="10"/>
      <c r="AI80" s="10"/>
      <c r="AJ80" s="10"/>
      <c r="AK80" s="20"/>
      <c r="AL80" s="20"/>
      <c r="AM80" s="10"/>
      <c r="AN80" s="10"/>
      <c r="AO80" s="21"/>
      <c r="AP80" s="21"/>
      <c r="AQ80" s="30"/>
      <c r="AR80" s="21"/>
    </row>
    <row r="81" spans="1:44" ht="15.75" customHeight="1" x14ac:dyDescent="0.25">
      <c r="A81" s="21"/>
      <c r="D81" s="20" t="s">
        <v>47</v>
      </c>
      <c r="E81" s="20"/>
      <c r="F81" s="20"/>
      <c r="G81" s="20" t="s">
        <v>60</v>
      </c>
      <c r="H81" s="21"/>
      <c r="J81" s="21">
        <v>1</v>
      </c>
      <c r="K81" s="21">
        <v>3</v>
      </c>
      <c r="L81" s="50">
        <f t="shared" si="16"/>
        <v>4</v>
      </c>
      <c r="N81" s="21"/>
      <c r="R81" s="21"/>
      <c r="S81" s="21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20"/>
      <c r="AH81" s="10"/>
      <c r="AI81" s="10"/>
      <c r="AJ81" s="10"/>
      <c r="AK81" s="20"/>
      <c r="AL81" s="20"/>
      <c r="AM81" s="10"/>
      <c r="AN81" s="10"/>
      <c r="AO81" s="21"/>
      <c r="AP81" s="21"/>
      <c r="AQ81" s="30"/>
      <c r="AR81" s="21"/>
    </row>
    <row r="82" spans="1:44" ht="15.75" customHeight="1" x14ac:dyDescent="0.25">
      <c r="A82" s="21"/>
      <c r="D82" s="20" t="s">
        <v>131</v>
      </c>
      <c r="E82" s="20"/>
      <c r="F82" s="20"/>
      <c r="G82" s="20" t="s">
        <v>57</v>
      </c>
      <c r="H82" s="21"/>
      <c r="J82" s="21">
        <v>3</v>
      </c>
      <c r="K82" s="21">
        <v>0</v>
      </c>
      <c r="L82" s="50">
        <f t="shared" si="16"/>
        <v>3</v>
      </c>
      <c r="N82" s="21"/>
      <c r="R82" s="21"/>
      <c r="S82" s="21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20"/>
      <c r="AH82" s="10"/>
      <c r="AI82" s="10"/>
      <c r="AJ82" s="10"/>
      <c r="AK82" s="20"/>
      <c r="AL82" s="20"/>
      <c r="AM82" s="10"/>
      <c r="AN82" s="10"/>
      <c r="AO82" s="21"/>
      <c r="AP82" s="21"/>
      <c r="AQ82" s="30"/>
      <c r="AR82" s="21"/>
    </row>
    <row r="83" spans="1:44" ht="15.75" customHeight="1" x14ac:dyDescent="0.25">
      <c r="A83" s="21"/>
      <c r="D83" s="20" t="s">
        <v>104</v>
      </c>
      <c r="E83" s="20"/>
      <c r="F83" s="20"/>
      <c r="G83" s="20" t="s">
        <v>60</v>
      </c>
      <c r="H83" s="21"/>
      <c r="J83" s="21">
        <v>3</v>
      </c>
      <c r="K83" s="21">
        <v>0</v>
      </c>
      <c r="L83" s="50">
        <f t="shared" si="16"/>
        <v>3</v>
      </c>
      <c r="N83" s="21"/>
      <c r="R83" s="21"/>
      <c r="S83" s="21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20"/>
      <c r="AH83" s="10"/>
      <c r="AI83" s="10"/>
      <c r="AJ83" s="10"/>
      <c r="AK83" s="20"/>
      <c r="AL83" s="20"/>
      <c r="AM83" s="10"/>
      <c r="AN83" s="10"/>
      <c r="AO83" s="21"/>
      <c r="AP83" s="21"/>
      <c r="AQ83" s="30"/>
      <c r="AR83" s="21"/>
    </row>
    <row r="84" spans="1:44" ht="15.75" customHeight="1" x14ac:dyDescent="0.25">
      <c r="A84" s="21"/>
      <c r="D84" s="20" t="s">
        <v>142</v>
      </c>
      <c r="E84" s="20"/>
      <c r="F84" s="20"/>
      <c r="G84" s="20" t="s">
        <v>134</v>
      </c>
      <c r="H84" s="21"/>
      <c r="J84" s="21">
        <v>1</v>
      </c>
      <c r="K84" s="21">
        <v>2</v>
      </c>
      <c r="L84" s="50">
        <f t="shared" si="16"/>
        <v>3</v>
      </c>
      <c r="N84" s="21"/>
      <c r="R84" s="21"/>
      <c r="S84" s="21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20"/>
      <c r="AH84" s="10"/>
      <c r="AI84" s="10"/>
      <c r="AJ84" s="10"/>
      <c r="AK84" s="20"/>
      <c r="AL84" s="20"/>
      <c r="AM84" s="10"/>
      <c r="AN84" s="10"/>
      <c r="AO84" s="21"/>
      <c r="AP84" s="21"/>
      <c r="AQ84" s="30"/>
      <c r="AR84" s="21"/>
    </row>
    <row r="85" spans="1:44" ht="15.75" customHeight="1" x14ac:dyDescent="0.25">
      <c r="A85" s="21"/>
      <c r="D85" s="20" t="s">
        <v>113</v>
      </c>
      <c r="E85" s="20"/>
      <c r="F85" s="20"/>
      <c r="G85" s="20" t="s">
        <v>59</v>
      </c>
      <c r="H85" s="21"/>
      <c r="J85" s="21">
        <v>0</v>
      </c>
      <c r="K85" s="21">
        <v>3</v>
      </c>
      <c r="L85" s="50">
        <f t="shared" si="16"/>
        <v>3</v>
      </c>
      <c r="N85" s="21"/>
      <c r="R85" s="21"/>
      <c r="S85" s="21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20"/>
      <c r="AH85" s="10"/>
      <c r="AI85" s="10"/>
      <c r="AJ85" s="10"/>
      <c r="AK85" s="20"/>
      <c r="AL85" s="20"/>
      <c r="AM85" s="10"/>
      <c r="AN85" s="10"/>
      <c r="AO85" s="21"/>
      <c r="AP85" s="21"/>
      <c r="AQ85" s="30"/>
      <c r="AR85" s="21"/>
    </row>
    <row r="86" spans="1:44" ht="15.75" customHeight="1" x14ac:dyDescent="0.25">
      <c r="A86" s="21"/>
      <c r="D86" s="20" t="s">
        <v>87</v>
      </c>
      <c r="E86" s="20"/>
      <c r="F86" s="20"/>
      <c r="G86" s="15" t="s">
        <v>15</v>
      </c>
      <c r="H86" s="21"/>
      <c r="J86" s="21">
        <v>2</v>
      </c>
      <c r="K86" s="21">
        <v>0</v>
      </c>
      <c r="L86" s="50">
        <f t="shared" si="16"/>
        <v>2</v>
      </c>
      <c r="N86" s="21"/>
      <c r="R86" s="21"/>
      <c r="S86" s="21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20"/>
      <c r="AH86" s="10"/>
      <c r="AI86" s="10"/>
      <c r="AJ86" s="10"/>
      <c r="AK86" s="20"/>
      <c r="AL86" s="20"/>
      <c r="AM86" s="10"/>
      <c r="AN86" s="10"/>
      <c r="AO86" s="21"/>
      <c r="AP86" s="21"/>
      <c r="AQ86" s="30"/>
      <c r="AR86" s="21"/>
    </row>
    <row r="87" spans="1:44" ht="15.75" customHeight="1" x14ac:dyDescent="0.25">
      <c r="A87" s="21"/>
      <c r="D87" s="20" t="s">
        <v>95</v>
      </c>
      <c r="E87" s="20"/>
      <c r="F87" s="20"/>
      <c r="G87" s="20" t="s">
        <v>134</v>
      </c>
      <c r="H87" s="21"/>
      <c r="J87" s="21">
        <v>2</v>
      </c>
      <c r="K87" s="21">
        <v>0</v>
      </c>
      <c r="L87" s="50">
        <f t="shared" si="16"/>
        <v>2</v>
      </c>
      <c r="N87" s="21"/>
      <c r="R87" s="21"/>
      <c r="S87" s="21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20"/>
      <c r="AH87" s="10"/>
      <c r="AI87" s="10"/>
      <c r="AJ87" s="10"/>
      <c r="AK87" s="20"/>
      <c r="AL87" s="20"/>
      <c r="AM87" s="10"/>
      <c r="AN87" s="10"/>
      <c r="AO87" s="21"/>
      <c r="AP87" s="21"/>
      <c r="AQ87" s="30"/>
      <c r="AR87" s="21"/>
    </row>
    <row r="88" spans="1:44" ht="15.75" customHeight="1" x14ac:dyDescent="0.25">
      <c r="A88" s="21"/>
      <c r="D88" s="20" t="s">
        <v>618</v>
      </c>
      <c r="E88" s="20"/>
      <c r="F88" s="20"/>
      <c r="G88" s="20" t="s">
        <v>59</v>
      </c>
      <c r="H88" s="21"/>
      <c r="J88" s="21">
        <v>2</v>
      </c>
      <c r="K88" s="21">
        <v>0</v>
      </c>
      <c r="L88" s="50">
        <f t="shared" si="16"/>
        <v>2</v>
      </c>
      <c r="N88" s="21"/>
      <c r="R88" s="21"/>
      <c r="S88" s="21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20"/>
      <c r="AH88" s="10"/>
      <c r="AI88" s="10"/>
      <c r="AJ88" s="10"/>
      <c r="AK88" s="20"/>
      <c r="AL88" s="20"/>
      <c r="AM88" s="10"/>
      <c r="AN88" s="10"/>
      <c r="AO88" s="21"/>
      <c r="AP88" s="21"/>
      <c r="AQ88" s="30"/>
      <c r="AR88" s="21"/>
    </row>
    <row r="89" spans="1:44" ht="15.75" customHeight="1" x14ac:dyDescent="0.25">
      <c r="A89" s="21"/>
      <c r="D89" s="20" t="s">
        <v>124</v>
      </c>
      <c r="E89" s="20"/>
      <c r="F89" s="20"/>
      <c r="G89" s="15" t="s">
        <v>58</v>
      </c>
      <c r="H89" s="21"/>
      <c r="J89" s="21">
        <v>1</v>
      </c>
      <c r="K89" s="21">
        <v>1</v>
      </c>
      <c r="L89" s="50">
        <f t="shared" si="16"/>
        <v>2</v>
      </c>
      <c r="N89" s="21"/>
      <c r="R89" s="21"/>
      <c r="S89" s="21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20"/>
      <c r="AH89" s="10"/>
      <c r="AI89" s="10"/>
      <c r="AJ89" s="10"/>
      <c r="AK89" s="20"/>
      <c r="AL89" s="20"/>
      <c r="AM89" s="10"/>
      <c r="AN89" s="10"/>
      <c r="AO89" s="21"/>
      <c r="AP89" s="21"/>
      <c r="AQ89" s="30"/>
      <c r="AR89" s="21"/>
    </row>
    <row r="90" spans="1:44" ht="15.75" customHeight="1" x14ac:dyDescent="0.25">
      <c r="A90" s="21"/>
      <c r="D90" s="20" t="s">
        <v>170</v>
      </c>
      <c r="E90" s="20"/>
      <c r="F90" s="20"/>
      <c r="G90" s="15" t="s">
        <v>58</v>
      </c>
      <c r="H90" s="21"/>
      <c r="J90" s="21">
        <v>1</v>
      </c>
      <c r="K90" s="21">
        <v>1</v>
      </c>
      <c r="L90" s="50">
        <f t="shared" si="16"/>
        <v>2</v>
      </c>
      <c r="N90" s="21"/>
      <c r="R90" s="21"/>
      <c r="S90" s="21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20"/>
      <c r="AH90" s="10"/>
      <c r="AI90" s="10"/>
      <c r="AJ90" s="10"/>
      <c r="AK90" s="20"/>
      <c r="AL90" s="20"/>
      <c r="AM90" s="10"/>
      <c r="AN90" s="10"/>
      <c r="AO90" s="21"/>
      <c r="AP90" s="21"/>
      <c r="AQ90" s="30"/>
      <c r="AR90" s="21"/>
    </row>
    <row r="91" spans="1:44" ht="15.75" customHeight="1" x14ac:dyDescent="0.25">
      <c r="A91" s="21"/>
      <c r="D91" s="20" t="s">
        <v>125</v>
      </c>
      <c r="E91" s="20"/>
      <c r="F91" s="20"/>
      <c r="G91" s="20" t="s">
        <v>134</v>
      </c>
      <c r="H91" s="21"/>
      <c r="J91" s="21">
        <v>1</v>
      </c>
      <c r="K91" s="21">
        <v>1</v>
      </c>
      <c r="L91" s="50">
        <f t="shared" si="16"/>
        <v>2</v>
      </c>
      <c r="N91" s="21"/>
      <c r="R91" s="21"/>
      <c r="S91" s="21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20"/>
      <c r="AH91" s="10"/>
      <c r="AI91" s="10"/>
      <c r="AJ91" s="10"/>
      <c r="AK91" s="20"/>
      <c r="AL91" s="20"/>
      <c r="AM91" s="10"/>
      <c r="AN91" s="10"/>
      <c r="AO91" s="21"/>
      <c r="AP91" s="21"/>
      <c r="AQ91" s="30"/>
      <c r="AR91" s="21"/>
    </row>
    <row r="92" spans="1:44" ht="15.75" customHeight="1" x14ac:dyDescent="0.25">
      <c r="A92" s="21"/>
      <c r="D92" s="20" t="s">
        <v>93</v>
      </c>
      <c r="E92" s="20"/>
      <c r="F92" s="20"/>
      <c r="G92" s="15" t="s">
        <v>15</v>
      </c>
      <c r="H92" s="21"/>
      <c r="J92" s="21">
        <v>0</v>
      </c>
      <c r="K92" s="21">
        <v>2</v>
      </c>
      <c r="L92" s="50">
        <f t="shared" si="16"/>
        <v>2</v>
      </c>
      <c r="N92" s="21"/>
      <c r="R92" s="21"/>
      <c r="S92" s="21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20"/>
      <c r="AH92" s="10"/>
      <c r="AI92" s="10"/>
      <c r="AJ92" s="10"/>
      <c r="AK92" s="20"/>
      <c r="AL92" s="20"/>
      <c r="AM92" s="10"/>
      <c r="AN92" s="10"/>
      <c r="AO92" s="21"/>
      <c r="AP92" s="21"/>
      <c r="AQ92" s="30"/>
      <c r="AR92" s="21"/>
    </row>
    <row r="93" spans="1:44" ht="15.75" customHeight="1" x14ac:dyDescent="0.25">
      <c r="A93" s="21"/>
      <c r="D93" s="20" t="s">
        <v>86</v>
      </c>
      <c r="E93" s="20"/>
      <c r="F93" s="20"/>
      <c r="G93" s="20" t="s">
        <v>57</v>
      </c>
      <c r="H93" s="21"/>
      <c r="J93" s="21">
        <v>0</v>
      </c>
      <c r="K93" s="21">
        <v>2</v>
      </c>
      <c r="L93" s="50">
        <f t="shared" si="16"/>
        <v>2</v>
      </c>
      <c r="N93" s="21"/>
      <c r="R93" s="21"/>
      <c r="S93" s="21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20"/>
      <c r="AH93" s="10"/>
      <c r="AI93" s="10"/>
      <c r="AJ93" s="10"/>
      <c r="AK93" s="20"/>
      <c r="AL93" s="20"/>
      <c r="AM93" s="10"/>
      <c r="AN93" s="10"/>
      <c r="AO93" s="21"/>
      <c r="AP93" s="21"/>
      <c r="AQ93" s="30"/>
      <c r="AR93" s="21"/>
    </row>
    <row r="94" spans="1:44" ht="15.75" x14ac:dyDescent="0.25">
      <c r="D94" s="20" t="s">
        <v>116</v>
      </c>
      <c r="E94" s="20"/>
      <c r="F94" s="20"/>
      <c r="G94" s="20" t="s">
        <v>57</v>
      </c>
      <c r="H94" s="21"/>
      <c r="J94" s="21">
        <v>0</v>
      </c>
      <c r="K94" s="21">
        <v>2</v>
      </c>
      <c r="L94" s="50">
        <f t="shared" si="16"/>
        <v>2</v>
      </c>
      <c r="N94" s="21"/>
      <c r="R94" s="21"/>
      <c r="S94" s="21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20"/>
      <c r="AH94" s="10"/>
      <c r="AI94" s="10"/>
      <c r="AJ94" s="10"/>
      <c r="AK94" s="20"/>
      <c r="AL94" s="20"/>
      <c r="AM94" s="10"/>
      <c r="AN94" s="10"/>
      <c r="AO94" s="21"/>
      <c r="AP94" s="21"/>
      <c r="AQ94" s="30"/>
      <c r="AR94" s="21"/>
    </row>
    <row r="95" spans="1:44" ht="15.75" x14ac:dyDescent="0.25">
      <c r="D95" s="20" t="s">
        <v>167</v>
      </c>
      <c r="E95" s="20"/>
      <c r="F95" s="20"/>
      <c r="G95" s="20" t="s">
        <v>57</v>
      </c>
      <c r="H95" s="21"/>
      <c r="J95" s="21">
        <v>0</v>
      </c>
      <c r="K95" s="21">
        <v>2</v>
      </c>
      <c r="L95" s="50">
        <f t="shared" si="16"/>
        <v>2</v>
      </c>
      <c r="N95" s="21"/>
      <c r="R95" s="21"/>
      <c r="S95" s="21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20"/>
      <c r="AH95" s="10"/>
      <c r="AI95" s="10"/>
      <c r="AJ95" s="10"/>
      <c r="AK95" s="20"/>
      <c r="AL95" s="20"/>
      <c r="AM95" s="10"/>
      <c r="AN95" s="10"/>
      <c r="AO95" s="21"/>
      <c r="AP95" s="21"/>
      <c r="AQ95" s="30"/>
      <c r="AR95" s="21"/>
    </row>
    <row r="96" spans="1:44" ht="15.75" x14ac:dyDescent="0.25">
      <c r="D96" s="20" t="s">
        <v>81</v>
      </c>
      <c r="E96" s="20"/>
      <c r="F96" s="20"/>
      <c r="G96" s="20" t="s">
        <v>61</v>
      </c>
      <c r="H96" s="21"/>
      <c r="J96" s="21">
        <v>0</v>
      </c>
      <c r="K96" s="21">
        <v>2</v>
      </c>
      <c r="L96" s="50">
        <f t="shared" si="16"/>
        <v>2</v>
      </c>
      <c r="N96" s="21"/>
      <c r="R96" s="21"/>
      <c r="S96" s="21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20"/>
      <c r="AH96" s="10"/>
      <c r="AI96" s="10"/>
      <c r="AJ96" s="10"/>
      <c r="AK96" s="20"/>
      <c r="AL96" s="20"/>
      <c r="AM96" s="10"/>
      <c r="AN96" s="10"/>
      <c r="AO96" s="21"/>
      <c r="AP96" s="21"/>
      <c r="AQ96" s="30"/>
      <c r="AR96" s="21"/>
    </row>
    <row r="97" spans="4:44" ht="15.75" x14ac:dyDescent="0.25">
      <c r="D97" s="20" t="s">
        <v>126</v>
      </c>
      <c r="E97" s="20"/>
      <c r="F97" s="20"/>
      <c r="G97" s="20" t="s">
        <v>60</v>
      </c>
      <c r="H97" s="21"/>
      <c r="J97" s="21">
        <v>0</v>
      </c>
      <c r="K97" s="21">
        <v>2</v>
      </c>
      <c r="L97" s="50">
        <f t="shared" si="16"/>
        <v>2</v>
      </c>
      <c r="N97" s="21"/>
      <c r="R97" s="21"/>
      <c r="S97" s="21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20"/>
      <c r="AH97" s="10"/>
      <c r="AI97" s="10"/>
      <c r="AJ97" s="10"/>
      <c r="AK97" s="20"/>
      <c r="AL97" s="20"/>
      <c r="AM97" s="10"/>
      <c r="AN97" s="10"/>
      <c r="AO97" s="21"/>
      <c r="AP97" s="21"/>
      <c r="AQ97" s="30"/>
      <c r="AR97" s="21"/>
    </row>
    <row r="98" spans="4:44" ht="15.75" x14ac:dyDescent="0.25">
      <c r="D98" s="20" t="s">
        <v>129</v>
      </c>
      <c r="E98" s="20"/>
      <c r="F98" s="20"/>
      <c r="G98" s="20" t="s">
        <v>60</v>
      </c>
      <c r="H98" s="21"/>
      <c r="J98" s="21">
        <v>0</v>
      </c>
      <c r="K98" s="21">
        <v>2</v>
      </c>
      <c r="L98" s="50">
        <f t="shared" si="16"/>
        <v>2</v>
      </c>
      <c r="N98" s="21"/>
      <c r="R98" s="21"/>
      <c r="S98" s="21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20"/>
      <c r="AH98" s="10"/>
      <c r="AI98" s="10"/>
      <c r="AJ98" s="10"/>
      <c r="AK98" s="20"/>
      <c r="AL98" s="20"/>
      <c r="AM98" s="10"/>
      <c r="AN98" s="10"/>
      <c r="AO98" s="21"/>
      <c r="AP98" s="21"/>
      <c r="AQ98" s="30"/>
      <c r="AR98" s="21"/>
    </row>
    <row r="99" spans="4:44" ht="15.75" x14ac:dyDescent="0.25">
      <c r="D99" s="20" t="s">
        <v>121</v>
      </c>
      <c r="E99" s="20"/>
      <c r="F99" s="20"/>
      <c r="G99" s="20" t="s">
        <v>134</v>
      </c>
      <c r="H99" s="21"/>
      <c r="J99" s="21">
        <v>0</v>
      </c>
      <c r="K99" s="21">
        <v>2</v>
      </c>
      <c r="L99" s="50">
        <f t="shared" si="16"/>
        <v>2</v>
      </c>
      <c r="N99" s="21"/>
    </row>
    <row r="100" spans="4:44" ht="15.75" x14ac:dyDescent="0.25">
      <c r="D100" s="20" t="s">
        <v>132</v>
      </c>
      <c r="E100" s="20"/>
      <c r="F100" s="20"/>
      <c r="G100" s="20" t="s">
        <v>134</v>
      </c>
      <c r="H100" s="21"/>
      <c r="J100" s="21">
        <v>0</v>
      </c>
      <c r="K100" s="21">
        <v>2</v>
      </c>
      <c r="L100" s="50">
        <f t="shared" si="16"/>
        <v>2</v>
      </c>
      <c r="N100" s="21"/>
    </row>
    <row r="101" spans="4:44" ht="15.75" x14ac:dyDescent="0.25">
      <c r="D101" s="20" t="s">
        <v>90</v>
      </c>
      <c r="E101" s="20"/>
      <c r="F101" s="20"/>
      <c r="G101" s="20" t="s">
        <v>56</v>
      </c>
      <c r="H101" s="21"/>
      <c r="J101" s="21">
        <v>0</v>
      </c>
      <c r="K101" s="21">
        <v>2</v>
      </c>
      <c r="L101" s="50">
        <f t="shared" si="16"/>
        <v>2</v>
      </c>
      <c r="N101" s="21"/>
    </row>
    <row r="102" spans="4:44" ht="15.75" x14ac:dyDescent="0.25">
      <c r="D102" s="20" t="s">
        <v>14</v>
      </c>
      <c r="E102" s="20"/>
      <c r="F102" s="20"/>
      <c r="G102" s="20" t="s">
        <v>59</v>
      </c>
      <c r="H102" s="35"/>
      <c r="J102" s="21">
        <v>0</v>
      </c>
      <c r="K102" s="21">
        <v>2</v>
      </c>
      <c r="L102" s="50">
        <f t="shared" si="16"/>
        <v>2</v>
      </c>
      <c r="N102" s="21"/>
    </row>
    <row r="103" spans="4:44" ht="15.75" x14ac:dyDescent="0.25">
      <c r="D103" s="20"/>
      <c r="E103" s="20"/>
      <c r="F103" s="20"/>
      <c r="G103" s="20"/>
      <c r="H103" s="35"/>
      <c r="I103" s="20"/>
      <c r="K103" s="21"/>
      <c r="L103" s="21"/>
      <c r="M103" s="21"/>
      <c r="N103" s="21"/>
    </row>
    <row r="104" spans="4:44" ht="15.75" x14ac:dyDescent="0.25">
      <c r="L104" s="21"/>
      <c r="M104" s="21"/>
      <c r="N104" s="21"/>
    </row>
    <row r="105" spans="4:44" ht="18.75" thickBot="1" x14ac:dyDescent="0.3">
      <c r="E105" s="1" t="s">
        <v>133</v>
      </c>
      <c r="F105" s="1"/>
      <c r="G105" s="1"/>
      <c r="H105" s="3" t="s">
        <v>1</v>
      </c>
      <c r="I105" s="3"/>
      <c r="J105" s="3"/>
      <c r="K105" s="49" t="s">
        <v>2</v>
      </c>
      <c r="L105" s="21"/>
      <c r="M105" s="21"/>
      <c r="N105" s="21"/>
    </row>
    <row r="106" spans="4:44" ht="15.75" x14ac:dyDescent="0.25">
      <c r="E106" s="20" t="s">
        <v>141</v>
      </c>
      <c r="F106" s="20"/>
      <c r="G106" s="20"/>
      <c r="H106" s="20" t="s">
        <v>56</v>
      </c>
      <c r="I106" s="21"/>
      <c r="K106" s="50">
        <v>4</v>
      </c>
      <c r="L106" s="21"/>
      <c r="M106" s="21"/>
      <c r="N106" s="21"/>
    </row>
    <row r="107" spans="4:44" ht="15.75" x14ac:dyDescent="0.25">
      <c r="E107" s="20" t="s">
        <v>47</v>
      </c>
      <c r="F107" s="20"/>
      <c r="G107" s="20"/>
      <c r="H107" s="20" t="s">
        <v>60</v>
      </c>
      <c r="I107" s="21"/>
      <c r="K107" s="50">
        <v>2</v>
      </c>
      <c r="L107" s="21"/>
      <c r="M107" s="21"/>
      <c r="N107" s="21"/>
    </row>
    <row r="108" spans="4:44" ht="15.75" x14ac:dyDescent="0.25">
      <c r="E108" s="20" t="s">
        <v>113</v>
      </c>
      <c r="F108" s="20"/>
      <c r="G108" s="20"/>
      <c r="H108" s="20" t="s">
        <v>59</v>
      </c>
      <c r="I108" s="21"/>
      <c r="K108" s="50">
        <v>2</v>
      </c>
      <c r="L108" s="21"/>
      <c r="M108" s="21"/>
      <c r="N108" s="21"/>
    </row>
    <row r="109" spans="4:44" ht="15.75" x14ac:dyDescent="0.25">
      <c r="E109" s="20" t="s">
        <v>102</v>
      </c>
      <c r="F109" s="20"/>
      <c r="G109" s="20"/>
      <c r="H109" s="20" t="s">
        <v>60</v>
      </c>
      <c r="I109" s="21"/>
      <c r="K109" s="50">
        <v>2</v>
      </c>
      <c r="L109" s="21"/>
      <c r="M109" s="21"/>
      <c r="N109" s="21"/>
    </row>
    <row r="110" spans="4:44" ht="15.75" x14ac:dyDescent="0.25">
      <c r="E110" s="20" t="s">
        <v>147</v>
      </c>
      <c r="F110" s="20"/>
      <c r="G110" s="20"/>
      <c r="H110" s="15" t="s">
        <v>58</v>
      </c>
      <c r="I110" s="21"/>
      <c r="K110" s="50">
        <v>2</v>
      </c>
      <c r="L110" s="21"/>
      <c r="M110" s="21"/>
      <c r="N110" s="21"/>
    </row>
    <row r="111" spans="4:44" ht="15.75" x14ac:dyDescent="0.25">
      <c r="E111" s="20" t="s">
        <v>114</v>
      </c>
      <c r="F111" s="20"/>
      <c r="G111" s="20"/>
      <c r="H111" s="15" t="s">
        <v>15</v>
      </c>
      <c r="I111" s="21"/>
      <c r="K111" s="50">
        <v>2</v>
      </c>
      <c r="L111" s="21"/>
      <c r="M111" s="21"/>
      <c r="N111" s="21"/>
    </row>
    <row r="112" spans="4:44" ht="15.75" x14ac:dyDescent="0.25">
      <c r="E112" s="20" t="s">
        <v>52</v>
      </c>
      <c r="F112" s="20"/>
      <c r="G112" s="20"/>
      <c r="H112" s="20" t="s">
        <v>57</v>
      </c>
      <c r="I112" s="21"/>
      <c r="K112" s="50">
        <v>2</v>
      </c>
      <c r="L112" s="21"/>
      <c r="M112" s="21"/>
      <c r="N112" s="21"/>
    </row>
  </sheetData>
  <mergeCells count="17">
    <mergeCell ref="AH11:AI11"/>
    <mergeCell ref="E14:F14"/>
    <mergeCell ref="B72:Q72"/>
    <mergeCell ref="G73:M73"/>
    <mergeCell ref="G74:M74"/>
    <mergeCell ref="AH10:AI10"/>
    <mergeCell ref="B1:Q1"/>
    <mergeCell ref="T1:AR1"/>
    <mergeCell ref="G2:M2"/>
    <mergeCell ref="AH2:AI2"/>
    <mergeCell ref="AH3:AI3"/>
    <mergeCell ref="AH4:AI4"/>
    <mergeCell ref="AH5:AI5"/>
    <mergeCell ref="AH6:AI6"/>
    <mergeCell ref="AH7:AI7"/>
    <mergeCell ref="AH8:AI8"/>
    <mergeCell ref="AH9:AI9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1BE33-C6BE-422E-AA49-54741F771DC4}">
  <dimension ref="A1:AR137"/>
  <sheetViews>
    <sheetView topLeftCell="B1"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6" width="10.7109375" customWidth="1"/>
    <col min="17" max="17" width="8.7109375" customWidth="1"/>
    <col min="18" max="19" width="2.7109375" customWidth="1"/>
    <col min="20" max="20" width="5.85546875" customWidth="1"/>
    <col min="21" max="24" width="6" customWidth="1"/>
    <col min="25" max="25" width="4.7109375" customWidth="1"/>
    <col min="26" max="26" width="10.7109375" customWidth="1"/>
    <col min="27" max="31" width="5.85546875" customWidth="1"/>
    <col min="32" max="32" width="5.28515625" customWidth="1"/>
    <col min="33" max="33" width="5.85546875" customWidth="1"/>
    <col min="34" max="37" width="6" customWidth="1"/>
    <col min="38" max="38" width="4.7109375" customWidth="1"/>
    <col min="39" max="39" width="10.7109375" customWidth="1"/>
    <col min="40" max="44" width="5.85546875" customWidth="1"/>
  </cols>
  <sheetData>
    <row r="1" spans="1:44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T1" s="65" t="s">
        <v>55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44" ht="18.600000000000001" customHeight="1" thickBot="1" x14ac:dyDescent="0.35">
      <c r="A2" s="21"/>
      <c r="B2" s="24" t="s">
        <v>42</v>
      </c>
      <c r="C2" s="24">
        <v>21</v>
      </c>
      <c r="D2" s="23"/>
      <c r="E2" s="23"/>
      <c r="F2" s="23"/>
      <c r="G2" s="65" t="s">
        <v>616</v>
      </c>
      <c r="H2" s="65"/>
      <c r="I2" s="65"/>
      <c r="J2" s="65"/>
      <c r="K2" s="65"/>
      <c r="L2" s="65"/>
      <c r="M2" s="65"/>
      <c r="N2" s="23"/>
      <c r="O2" s="23"/>
      <c r="P2" s="23"/>
      <c r="Q2" s="23"/>
      <c r="R2" s="21"/>
      <c r="S2" s="21"/>
      <c r="V2" s="33" t="s">
        <v>53</v>
      </c>
      <c r="W2" s="9" t="s">
        <v>0</v>
      </c>
      <c r="X2" s="9"/>
      <c r="Y2" s="9"/>
      <c r="Z2" s="9"/>
      <c r="AA2" s="9" t="s">
        <v>1</v>
      </c>
      <c r="AB2" s="9"/>
      <c r="AC2" s="9"/>
      <c r="AD2" s="33" t="s">
        <v>3</v>
      </c>
      <c r="AE2" s="33" t="s">
        <v>7</v>
      </c>
      <c r="AF2" s="33" t="s">
        <v>8</v>
      </c>
      <c r="AG2" s="33" t="s">
        <v>9</v>
      </c>
      <c r="AH2" s="66" t="s">
        <v>39</v>
      </c>
      <c r="AI2" s="66"/>
      <c r="AJ2" s="33" t="s">
        <v>4</v>
      </c>
      <c r="AK2" s="33" t="s">
        <v>6</v>
      </c>
      <c r="AL2" s="33" t="s">
        <v>5</v>
      </c>
      <c r="AM2" s="33" t="s">
        <v>40</v>
      </c>
      <c r="AN2" s="20"/>
      <c r="AO2" s="10"/>
      <c r="AP2" s="10"/>
      <c r="AQ2" s="21"/>
      <c r="AR2" s="21"/>
    </row>
    <row r="3" spans="1:44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57" t="s">
        <v>579</v>
      </c>
      <c r="O3" s="3" t="s">
        <v>13</v>
      </c>
      <c r="P3" s="3" t="s">
        <v>2</v>
      </c>
      <c r="Q3" s="4"/>
      <c r="R3" s="21"/>
      <c r="S3" s="21"/>
      <c r="V3" s="25">
        <v>8</v>
      </c>
      <c r="W3" s="20" t="s">
        <v>75</v>
      </c>
      <c r="Y3" s="20"/>
      <c r="Z3" s="20"/>
      <c r="AA3" s="20" t="s">
        <v>134</v>
      </c>
      <c r="AC3" s="21"/>
      <c r="AD3" s="21">
        <f t="shared" ref="AD3:AD11" si="0">+AE3+AF3+AG3</f>
        <v>20</v>
      </c>
      <c r="AE3" s="21">
        <v>14</v>
      </c>
      <c r="AF3" s="21">
        <v>5</v>
      </c>
      <c r="AG3" s="21">
        <v>1</v>
      </c>
      <c r="AH3" s="64">
        <f t="shared" ref="AH3:AH11" si="1">+(AE3*2+AG3)/(2*AD3)</f>
        <v>0.72499999999999998</v>
      </c>
      <c r="AI3" s="64"/>
      <c r="AJ3" s="14">
        <v>43</v>
      </c>
      <c r="AK3" s="14">
        <v>2</v>
      </c>
      <c r="AL3" s="14">
        <v>2</v>
      </c>
      <c r="AM3" s="51">
        <f t="shared" ref="AM3:AM12" si="2">+AJ3/AD3</f>
        <v>2.15</v>
      </c>
      <c r="AR3" s="21"/>
    </row>
    <row r="4" spans="1:44" ht="18" x14ac:dyDescent="0.25">
      <c r="A4" s="34"/>
      <c r="B4" s="4">
        <v>5</v>
      </c>
      <c r="C4" s="5" t="s">
        <v>60</v>
      </c>
      <c r="D4" s="10"/>
      <c r="E4" s="5"/>
      <c r="F4" s="10"/>
      <c r="G4" s="4">
        <v>16</v>
      </c>
      <c r="H4" s="4">
        <v>5</v>
      </c>
      <c r="I4" s="4">
        <v>0</v>
      </c>
      <c r="J4" s="4">
        <f t="shared" ref="J4:J11" si="3">2*G4+I4</f>
        <v>32</v>
      </c>
      <c r="K4" s="31">
        <f t="shared" ref="K4:K11" si="4">+J4/((G4+H4+I4)*2)</f>
        <v>0.76190476190476186</v>
      </c>
      <c r="L4" s="4">
        <f>+$AO$27</f>
        <v>94</v>
      </c>
      <c r="M4" s="4">
        <v>56</v>
      </c>
      <c r="N4" s="4">
        <f>+L4-M4</f>
        <v>38</v>
      </c>
      <c r="O4" s="4">
        <f>+$AP$27</f>
        <v>126</v>
      </c>
      <c r="P4" s="4">
        <f>+$AR$27</f>
        <v>70</v>
      </c>
      <c r="Q4" s="4"/>
      <c r="R4" s="34"/>
      <c r="S4" s="21"/>
      <c r="V4" s="25">
        <v>8</v>
      </c>
      <c r="W4" s="20" t="s">
        <v>138</v>
      </c>
      <c r="Y4" s="20"/>
      <c r="Z4" s="20"/>
      <c r="AA4" s="20" t="s">
        <v>60</v>
      </c>
      <c r="AC4" s="21"/>
      <c r="AD4" s="21">
        <f t="shared" si="0"/>
        <v>21</v>
      </c>
      <c r="AE4" s="21">
        <v>16</v>
      </c>
      <c r="AF4" s="21">
        <v>5</v>
      </c>
      <c r="AG4" s="21">
        <v>0</v>
      </c>
      <c r="AH4" s="64">
        <f t="shared" si="1"/>
        <v>0.76190476190476186</v>
      </c>
      <c r="AI4" s="64"/>
      <c r="AJ4" s="21">
        <v>56</v>
      </c>
      <c r="AK4" s="21">
        <v>0</v>
      </c>
      <c r="AL4" s="21">
        <v>0</v>
      </c>
      <c r="AM4" s="26">
        <f t="shared" si="2"/>
        <v>2.6666666666666665</v>
      </c>
      <c r="AR4" s="21"/>
    </row>
    <row r="5" spans="1:44" ht="18" x14ac:dyDescent="0.25">
      <c r="A5" s="34"/>
      <c r="B5" s="4">
        <v>6</v>
      </c>
      <c r="C5" s="5" t="s">
        <v>134</v>
      </c>
      <c r="D5" s="10"/>
      <c r="E5" s="5"/>
      <c r="F5" s="10"/>
      <c r="G5" s="4">
        <v>13</v>
      </c>
      <c r="H5" s="4">
        <v>7</v>
      </c>
      <c r="I5" s="4">
        <v>1</v>
      </c>
      <c r="J5" s="4">
        <f>2*G5+I5</f>
        <v>27</v>
      </c>
      <c r="K5" s="31">
        <f>+J5/((G5+H5+I5)*2)</f>
        <v>0.6428571428571429</v>
      </c>
      <c r="L5" s="4">
        <f>+$AO$40</f>
        <v>71</v>
      </c>
      <c r="M5" s="4">
        <v>50</v>
      </c>
      <c r="N5" s="4">
        <f>+L5-M5</f>
        <v>21</v>
      </c>
      <c r="O5" s="4">
        <f>+$AP$40</f>
        <v>109</v>
      </c>
      <c r="P5" s="4">
        <f>+$AR$40</f>
        <v>26</v>
      </c>
      <c r="Q5" s="4"/>
      <c r="R5" s="34"/>
      <c r="S5" s="21"/>
      <c r="V5" s="25">
        <v>8</v>
      </c>
      <c r="W5" s="20" t="s">
        <v>76</v>
      </c>
      <c r="Y5" s="20"/>
      <c r="Z5" s="20"/>
      <c r="AA5" s="20" t="s">
        <v>56</v>
      </c>
      <c r="AC5" s="21"/>
      <c r="AD5" s="21">
        <f t="shared" si="0"/>
        <v>20</v>
      </c>
      <c r="AE5" s="21">
        <v>10</v>
      </c>
      <c r="AF5" s="21">
        <v>8</v>
      </c>
      <c r="AG5" s="21">
        <v>2</v>
      </c>
      <c r="AH5" s="64">
        <f t="shared" si="1"/>
        <v>0.55000000000000004</v>
      </c>
      <c r="AI5" s="64"/>
      <c r="AJ5" s="21">
        <v>60</v>
      </c>
      <c r="AK5" s="21">
        <v>0</v>
      </c>
      <c r="AL5" s="21">
        <v>0</v>
      </c>
      <c r="AM5" s="26">
        <f t="shared" si="2"/>
        <v>3</v>
      </c>
      <c r="AR5" s="21"/>
    </row>
    <row r="6" spans="1:44" ht="18" x14ac:dyDescent="0.25">
      <c r="A6" s="34"/>
      <c r="B6" s="4">
        <v>7</v>
      </c>
      <c r="C6" s="5" t="s">
        <v>56</v>
      </c>
      <c r="D6" s="10"/>
      <c r="E6" s="10"/>
      <c r="F6" s="10"/>
      <c r="G6" s="4">
        <v>11</v>
      </c>
      <c r="H6" s="4">
        <v>8</v>
      </c>
      <c r="I6" s="4">
        <v>2</v>
      </c>
      <c r="J6" s="4">
        <f>2*G6+I6</f>
        <v>24</v>
      </c>
      <c r="K6" s="31">
        <f>+J6/((G6+H6+I6)*2)</f>
        <v>0.5714285714285714</v>
      </c>
      <c r="L6" s="4">
        <f>+$AO$53</f>
        <v>80</v>
      </c>
      <c r="M6" s="4">
        <v>63</v>
      </c>
      <c r="N6" s="4">
        <f>+L6-M6</f>
        <v>17</v>
      </c>
      <c r="O6" s="4">
        <f>+$AP$53</f>
        <v>109</v>
      </c>
      <c r="P6" s="4">
        <f>+$AR$53</f>
        <v>28</v>
      </c>
      <c r="Q6" s="4"/>
      <c r="R6" s="34"/>
      <c r="S6" s="21"/>
      <c r="V6" s="25">
        <v>8</v>
      </c>
      <c r="W6" s="20" t="s">
        <v>77</v>
      </c>
      <c r="Y6" s="20"/>
      <c r="Z6" s="20"/>
      <c r="AA6" s="20" t="s">
        <v>59</v>
      </c>
      <c r="AC6" s="21"/>
      <c r="AD6" s="21">
        <f>+AE6+AF6+AG6</f>
        <v>15</v>
      </c>
      <c r="AE6" s="21">
        <v>6</v>
      </c>
      <c r="AF6" s="21">
        <v>8</v>
      </c>
      <c r="AG6" s="21">
        <v>1</v>
      </c>
      <c r="AH6" s="64">
        <f>+(AE6*2+AG6)/(2*AD6)</f>
        <v>0.43333333333333335</v>
      </c>
      <c r="AI6" s="64"/>
      <c r="AJ6" s="21">
        <v>52</v>
      </c>
      <c r="AK6" s="21">
        <v>2</v>
      </c>
      <c r="AL6" s="21">
        <v>0</v>
      </c>
      <c r="AM6" s="26">
        <f>+AJ6/AD6</f>
        <v>3.4666666666666668</v>
      </c>
      <c r="AR6" s="21"/>
    </row>
    <row r="7" spans="1:44" ht="18" x14ac:dyDescent="0.25">
      <c r="A7" s="34"/>
      <c r="B7" s="4">
        <v>8</v>
      </c>
      <c r="C7" s="5" t="s">
        <v>59</v>
      </c>
      <c r="D7" s="10"/>
      <c r="E7" s="5"/>
      <c r="F7" s="10"/>
      <c r="G7" s="4">
        <v>11</v>
      </c>
      <c r="H7" s="4">
        <v>10</v>
      </c>
      <c r="I7" s="4">
        <v>0</v>
      </c>
      <c r="J7" s="4">
        <f>2*G7+I7</f>
        <v>22</v>
      </c>
      <c r="K7" s="31">
        <f>+J7/((G7+H7+I7)*2)</f>
        <v>0.52380952380952384</v>
      </c>
      <c r="L7" s="4">
        <f>+$AO$66</f>
        <v>80</v>
      </c>
      <c r="M7" s="4">
        <v>71</v>
      </c>
      <c r="N7" s="4">
        <f>+L7-M7</f>
        <v>9</v>
      </c>
      <c r="O7" s="4">
        <f>+$AP$66</f>
        <v>125</v>
      </c>
      <c r="P7" s="4">
        <f>+$AR$66</f>
        <v>36</v>
      </c>
      <c r="Q7" s="4"/>
      <c r="R7" s="34"/>
      <c r="S7" s="21"/>
      <c r="V7" s="25">
        <v>7.5</v>
      </c>
      <c r="W7" s="20" t="s">
        <v>43</v>
      </c>
      <c r="Y7" s="20"/>
      <c r="Z7" s="20"/>
      <c r="AA7" s="20" t="s">
        <v>57</v>
      </c>
      <c r="AC7" s="21"/>
      <c r="AD7" s="21">
        <f>+AE7+AF7+AG7</f>
        <v>9</v>
      </c>
      <c r="AE7" s="21">
        <v>3</v>
      </c>
      <c r="AF7" s="21">
        <v>4</v>
      </c>
      <c r="AG7" s="21">
        <v>2</v>
      </c>
      <c r="AH7" s="64">
        <f>+(AE7*2+AG7)/(2*AD7)</f>
        <v>0.44444444444444442</v>
      </c>
      <c r="AI7" s="64"/>
      <c r="AJ7" s="21">
        <v>37</v>
      </c>
      <c r="AK7" s="21">
        <v>0</v>
      </c>
      <c r="AL7" s="21">
        <v>1</v>
      </c>
      <c r="AM7" s="26">
        <f>+AJ7/AD7</f>
        <v>4.1111111111111107</v>
      </c>
      <c r="AR7" s="21"/>
    </row>
    <row r="8" spans="1:44" ht="18" x14ac:dyDescent="0.25">
      <c r="A8" s="34"/>
      <c r="B8" s="4">
        <v>3</v>
      </c>
      <c r="C8" s="5" t="s">
        <v>57</v>
      </c>
      <c r="D8" s="10"/>
      <c r="E8" s="5"/>
      <c r="F8" s="10"/>
      <c r="G8" s="4">
        <v>10</v>
      </c>
      <c r="H8" s="4">
        <v>9</v>
      </c>
      <c r="I8" s="4">
        <v>2</v>
      </c>
      <c r="J8" s="4">
        <f>2*G8+I8</f>
        <v>22</v>
      </c>
      <c r="K8" s="31">
        <f>+J8/((G8+H8+I8)*2)</f>
        <v>0.52380952380952384</v>
      </c>
      <c r="L8" s="4">
        <f>+$AB$53</f>
        <v>90</v>
      </c>
      <c r="M8" s="4">
        <v>86</v>
      </c>
      <c r="N8" s="4">
        <f>+L8-M8</f>
        <v>4</v>
      </c>
      <c r="O8" s="4">
        <f>+$AC$53</f>
        <v>135</v>
      </c>
      <c r="P8" s="4">
        <f>+$AE$53</f>
        <v>36</v>
      </c>
      <c r="Q8" s="4"/>
      <c r="R8" s="34"/>
      <c r="S8" s="21"/>
      <c r="V8" s="25">
        <v>7.5</v>
      </c>
      <c r="W8" s="20" t="s">
        <v>74</v>
      </c>
      <c r="Y8" s="20"/>
      <c r="Z8" s="20"/>
      <c r="AA8" s="20" t="s">
        <v>61</v>
      </c>
      <c r="AC8" s="21"/>
      <c r="AD8" s="21">
        <f t="shared" si="0"/>
        <v>14</v>
      </c>
      <c r="AE8" s="21">
        <v>2</v>
      </c>
      <c r="AF8" s="21">
        <v>10</v>
      </c>
      <c r="AG8" s="21">
        <v>2</v>
      </c>
      <c r="AH8" s="64">
        <f t="shared" si="1"/>
        <v>0.21428571428571427</v>
      </c>
      <c r="AI8" s="64"/>
      <c r="AJ8" s="21">
        <v>58</v>
      </c>
      <c r="AK8" s="21">
        <v>4</v>
      </c>
      <c r="AL8" s="21">
        <v>0</v>
      </c>
      <c r="AM8" s="26">
        <f t="shared" si="2"/>
        <v>4.1428571428571432</v>
      </c>
      <c r="AR8" s="21"/>
    </row>
    <row r="9" spans="1:44" ht="18" x14ac:dyDescent="0.25">
      <c r="A9" s="34"/>
      <c r="B9" s="4">
        <v>2</v>
      </c>
      <c r="C9" s="5" t="s">
        <v>15</v>
      </c>
      <c r="D9" s="10"/>
      <c r="E9" s="10"/>
      <c r="F9" s="10"/>
      <c r="G9" s="4">
        <v>6</v>
      </c>
      <c r="H9" s="4">
        <v>10</v>
      </c>
      <c r="I9" s="4">
        <v>5</v>
      </c>
      <c r="J9" s="4">
        <f t="shared" si="3"/>
        <v>17</v>
      </c>
      <c r="K9" s="31">
        <f t="shared" si="4"/>
        <v>0.40476190476190477</v>
      </c>
      <c r="L9" s="4">
        <f>+$AB$40</f>
        <v>85</v>
      </c>
      <c r="M9" s="4">
        <v>99</v>
      </c>
      <c r="N9" s="4">
        <f t="shared" ref="N9:N11" si="5">+L9-M9</f>
        <v>-14</v>
      </c>
      <c r="O9" s="4">
        <f>+$AC$40</f>
        <v>100</v>
      </c>
      <c r="P9" s="4">
        <f>+$AE$40</f>
        <v>28</v>
      </c>
      <c r="Q9" s="4"/>
      <c r="R9" s="34"/>
      <c r="S9" s="21"/>
      <c r="V9" s="25">
        <v>7.5</v>
      </c>
      <c r="W9" s="20" t="s">
        <v>127</v>
      </c>
      <c r="Y9" s="20"/>
      <c r="Z9" s="20"/>
      <c r="AA9" s="20" t="s">
        <v>15</v>
      </c>
      <c r="AC9" s="21"/>
      <c r="AD9" s="21">
        <f t="shared" si="0"/>
        <v>20</v>
      </c>
      <c r="AE9" s="21">
        <v>6</v>
      </c>
      <c r="AF9" s="21">
        <v>10</v>
      </c>
      <c r="AG9" s="21">
        <v>4</v>
      </c>
      <c r="AH9" s="64">
        <f t="shared" si="1"/>
        <v>0.4</v>
      </c>
      <c r="AI9" s="64"/>
      <c r="AJ9" s="21">
        <v>94</v>
      </c>
      <c r="AK9" s="21">
        <v>1</v>
      </c>
      <c r="AL9" s="21">
        <v>0</v>
      </c>
      <c r="AM9" s="26">
        <f t="shared" si="2"/>
        <v>4.7</v>
      </c>
      <c r="AR9" s="21"/>
    </row>
    <row r="10" spans="1:44" ht="18" x14ac:dyDescent="0.25">
      <c r="A10" s="34"/>
      <c r="B10" s="4">
        <v>4</v>
      </c>
      <c r="C10" s="5" t="s">
        <v>61</v>
      </c>
      <c r="D10" s="10"/>
      <c r="E10" s="5"/>
      <c r="F10" s="10"/>
      <c r="G10" s="4">
        <v>6</v>
      </c>
      <c r="H10" s="4">
        <v>13</v>
      </c>
      <c r="I10" s="4">
        <v>2</v>
      </c>
      <c r="J10" s="4">
        <f t="shared" si="3"/>
        <v>14</v>
      </c>
      <c r="K10" s="31">
        <f t="shared" si="4"/>
        <v>0.33333333333333331</v>
      </c>
      <c r="L10" s="4">
        <f>+$AB$66</f>
        <v>60</v>
      </c>
      <c r="M10" s="4">
        <v>86</v>
      </c>
      <c r="N10" s="4">
        <f t="shared" si="5"/>
        <v>-26</v>
      </c>
      <c r="O10" s="4">
        <f>+$AC$66</f>
        <v>81</v>
      </c>
      <c r="P10" s="4">
        <f>+$AE$66</f>
        <v>20</v>
      </c>
      <c r="Q10" s="4"/>
      <c r="R10" s="34"/>
      <c r="S10" s="34"/>
      <c r="V10" s="25">
        <v>7.5</v>
      </c>
      <c r="W10" s="20" t="s">
        <v>34</v>
      </c>
      <c r="Y10" s="20"/>
      <c r="Z10" s="20"/>
      <c r="AA10" s="20" t="s">
        <v>58</v>
      </c>
      <c r="AC10" s="21"/>
      <c r="AD10" s="21">
        <f t="shared" si="0"/>
        <v>21</v>
      </c>
      <c r="AE10" s="21">
        <v>4</v>
      </c>
      <c r="AF10" s="21">
        <v>14</v>
      </c>
      <c r="AG10" s="21">
        <v>3</v>
      </c>
      <c r="AH10" s="64">
        <f t="shared" si="1"/>
        <v>0.26190476190476192</v>
      </c>
      <c r="AI10" s="64"/>
      <c r="AJ10" s="21">
        <v>111</v>
      </c>
      <c r="AK10" s="21">
        <v>1</v>
      </c>
      <c r="AL10" s="21">
        <v>0</v>
      </c>
      <c r="AM10" s="26">
        <f t="shared" si="2"/>
        <v>5.2857142857142856</v>
      </c>
      <c r="AR10" s="21"/>
    </row>
    <row r="11" spans="1:44" ht="18.75" thickBot="1" x14ac:dyDescent="0.3">
      <c r="A11" s="34"/>
      <c r="B11" s="4">
        <v>1</v>
      </c>
      <c r="C11" s="5" t="s">
        <v>58</v>
      </c>
      <c r="D11" s="10"/>
      <c r="E11" s="10"/>
      <c r="F11" s="10"/>
      <c r="G11" s="4">
        <v>4</v>
      </c>
      <c r="H11" s="4">
        <v>15</v>
      </c>
      <c r="I11" s="4">
        <v>2</v>
      </c>
      <c r="J11" s="4">
        <f t="shared" si="3"/>
        <v>10</v>
      </c>
      <c r="K11" s="31">
        <f t="shared" si="4"/>
        <v>0.23809523809523808</v>
      </c>
      <c r="L11" s="4">
        <f>+$AB$27</f>
        <v>63</v>
      </c>
      <c r="M11" s="4">
        <v>112</v>
      </c>
      <c r="N11" s="4">
        <f t="shared" si="5"/>
        <v>-49</v>
      </c>
      <c r="O11" s="4">
        <f>+$AC$27</f>
        <v>87</v>
      </c>
      <c r="P11" s="4">
        <f>+$AE$27</f>
        <v>20</v>
      </c>
      <c r="Q11" s="4"/>
      <c r="R11" s="34"/>
      <c r="S11" s="34"/>
      <c r="W11" s="20" t="s">
        <v>16</v>
      </c>
      <c r="Y11" s="20"/>
      <c r="Z11" s="20"/>
      <c r="AA11" s="10"/>
      <c r="AB11" s="20"/>
      <c r="AC11" s="21"/>
      <c r="AD11" s="21">
        <f t="shared" si="0"/>
        <v>28</v>
      </c>
      <c r="AE11" s="21">
        <v>15</v>
      </c>
      <c r="AF11" s="21">
        <v>12</v>
      </c>
      <c r="AG11" s="21">
        <v>1</v>
      </c>
      <c r="AH11" s="64">
        <f t="shared" si="1"/>
        <v>0.5535714285714286</v>
      </c>
      <c r="AI11" s="64"/>
      <c r="AJ11" s="21">
        <v>99</v>
      </c>
      <c r="AK11" s="21">
        <v>3</v>
      </c>
      <c r="AL11" s="21">
        <v>0</v>
      </c>
      <c r="AM11" s="26">
        <f t="shared" si="2"/>
        <v>3.5357142857142856</v>
      </c>
      <c r="AN11" s="20"/>
      <c r="AO11" s="10"/>
      <c r="AR11" s="10"/>
    </row>
    <row r="12" spans="1:44" ht="18" x14ac:dyDescent="0.25">
      <c r="A12" s="34"/>
      <c r="B12" s="6"/>
      <c r="C12" s="6"/>
      <c r="D12" s="6"/>
      <c r="E12" s="7"/>
      <c r="F12" s="6"/>
      <c r="G12" s="8">
        <f>SUM(G4:G11)</f>
        <v>77</v>
      </c>
      <c r="H12" s="8">
        <f>SUM(H4:H11)</f>
        <v>77</v>
      </c>
      <c r="I12" s="8">
        <f>SUM(I4:I11)</f>
        <v>14</v>
      </c>
      <c r="J12" s="8"/>
      <c r="K12" s="8"/>
      <c r="L12" s="8">
        <f>SUM(L4:L11)</f>
        <v>623</v>
      </c>
      <c r="M12" s="8">
        <f>SUM(M4:M11)</f>
        <v>623</v>
      </c>
      <c r="N12" s="8"/>
      <c r="O12" s="8">
        <f>SUM(O4:O11)</f>
        <v>872</v>
      </c>
      <c r="P12" s="8">
        <f>SUM(P4:P11)</f>
        <v>264</v>
      </c>
      <c r="Q12" s="4"/>
      <c r="R12" s="34"/>
      <c r="S12" s="34"/>
      <c r="T12" s="10"/>
      <c r="U12" s="10"/>
      <c r="V12" s="27" t="s">
        <v>17</v>
      </c>
      <c r="W12" s="28"/>
      <c r="X12" s="28"/>
      <c r="Y12" s="28"/>
      <c r="Z12" s="27"/>
      <c r="AA12" s="14"/>
      <c r="AB12" s="14"/>
      <c r="AC12" s="14"/>
      <c r="AD12" s="14">
        <f>SUM(AD3:AD11)</f>
        <v>168</v>
      </c>
      <c r="AE12" s="14">
        <f>SUM(AE3:AE11)</f>
        <v>76</v>
      </c>
      <c r="AF12" s="14">
        <f>SUM(AF3:AF11)</f>
        <v>76</v>
      </c>
      <c r="AG12" s="14">
        <f>SUM(AG3:AG11)</f>
        <v>16</v>
      </c>
      <c r="AH12" s="14"/>
      <c r="AI12" s="14"/>
      <c r="AJ12" s="14">
        <f>SUM(AJ3:AJ11)</f>
        <v>610</v>
      </c>
      <c r="AK12" s="14">
        <f>SUM(AK3:AK11)</f>
        <v>13</v>
      </c>
      <c r="AL12" s="14">
        <f>SUM(AL3:AL11)</f>
        <v>3</v>
      </c>
      <c r="AM12" s="29">
        <f t="shared" si="2"/>
        <v>3.6309523809523809</v>
      </c>
    </row>
    <row r="13" spans="1:44" ht="15.75" x14ac:dyDescent="0.25">
      <c r="A13" s="30"/>
      <c r="B13" s="32"/>
      <c r="C13" s="32"/>
      <c r="D13" s="32"/>
      <c r="Q13" s="32"/>
      <c r="R13" s="30"/>
      <c r="S13" s="30"/>
    </row>
    <row r="14" spans="1:44" ht="15.95" customHeight="1" thickBot="1" x14ac:dyDescent="0.3">
      <c r="A14" s="30"/>
      <c r="B14" s="36" t="str">
        <f>"Week "&amp;TEXT(C2,"##")&amp;" Summary:"</f>
        <v>Week 21 Summary:</v>
      </c>
      <c r="C14" s="37"/>
      <c r="D14" s="37"/>
      <c r="E14" s="68">
        <v>45704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9"/>
      <c r="R14" s="30"/>
      <c r="S14" s="30"/>
      <c r="T14" s="21" t="s">
        <v>53</v>
      </c>
      <c r="U14" s="20" t="s">
        <v>44</v>
      </c>
      <c r="V14" s="20"/>
      <c r="W14" s="20"/>
      <c r="X14" s="20"/>
      <c r="Y14" s="20" t="s">
        <v>54</v>
      </c>
      <c r="Z14" s="9" t="s">
        <v>18</v>
      </c>
      <c r="AA14" s="21"/>
      <c r="AB14" s="21" t="s">
        <v>19</v>
      </c>
      <c r="AC14" s="21" t="s">
        <v>20</v>
      </c>
      <c r="AD14" s="21" t="s">
        <v>21</v>
      </c>
      <c r="AE14" s="21" t="s">
        <v>2</v>
      </c>
      <c r="AF14" s="10"/>
      <c r="AG14" s="21" t="s">
        <v>53</v>
      </c>
      <c r="AH14" s="20" t="s">
        <v>44</v>
      </c>
      <c r="AI14" s="20"/>
      <c r="AJ14" s="20"/>
      <c r="AK14" s="20"/>
      <c r="AL14" s="20" t="s">
        <v>54</v>
      </c>
      <c r="AM14" s="9" t="s">
        <v>18</v>
      </c>
      <c r="AN14" s="21"/>
      <c r="AO14" s="21" t="s">
        <v>19</v>
      </c>
      <c r="AP14" s="21" t="s">
        <v>20</v>
      </c>
      <c r="AQ14" s="21" t="s">
        <v>21</v>
      </c>
      <c r="AR14" s="21" t="s">
        <v>2</v>
      </c>
    </row>
    <row r="15" spans="1:44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42"/>
      <c r="R15" s="30"/>
      <c r="S15" s="30"/>
      <c r="T15" s="11" t="s">
        <v>154</v>
      </c>
      <c r="U15" s="11" t="s">
        <v>58</v>
      </c>
      <c r="V15" s="11"/>
      <c r="W15" s="11"/>
      <c r="X15" s="12"/>
      <c r="Y15" s="13" t="s">
        <v>70</v>
      </c>
      <c r="AA15" s="14"/>
      <c r="AB15" s="14">
        <v>12</v>
      </c>
      <c r="AC15" s="14">
        <v>22</v>
      </c>
      <c r="AD15" s="14">
        <f>+AB15+AC15</f>
        <v>34</v>
      </c>
      <c r="AE15" s="14">
        <v>6</v>
      </c>
      <c r="AF15" s="10"/>
      <c r="AG15" s="11" t="s">
        <v>158</v>
      </c>
      <c r="AH15" s="11" t="s">
        <v>60</v>
      </c>
      <c r="AI15" s="11"/>
      <c r="AJ15" s="11"/>
      <c r="AK15" s="12"/>
      <c r="AL15" s="13" t="s">
        <v>72</v>
      </c>
      <c r="AN15" s="14"/>
      <c r="AO15" s="14">
        <v>4</v>
      </c>
      <c r="AP15" s="14">
        <v>10</v>
      </c>
      <c r="AQ15" s="14">
        <f>+AO15+AP15</f>
        <v>14</v>
      </c>
      <c r="AR15" s="14">
        <v>4</v>
      </c>
    </row>
    <row r="16" spans="1:44" ht="15.95" customHeight="1" x14ac:dyDescent="0.25">
      <c r="A16" s="30"/>
      <c r="C16" s="5" t="s">
        <v>174</v>
      </c>
      <c r="E16" s="20"/>
      <c r="F16" s="20"/>
      <c r="G16" s="4">
        <v>3</v>
      </c>
      <c r="H16" s="21">
        <v>2</v>
      </c>
      <c r="I16" s="20" t="s">
        <v>217</v>
      </c>
      <c r="J16" s="20"/>
      <c r="K16" s="20"/>
      <c r="L16" s="20" t="s">
        <v>619</v>
      </c>
      <c r="M16" s="20"/>
      <c r="N16" s="20"/>
      <c r="O16" s="20"/>
      <c r="P16" s="20"/>
      <c r="Q16" s="20"/>
      <c r="R16" s="30"/>
      <c r="S16" s="30"/>
      <c r="T16" s="25">
        <v>7.5</v>
      </c>
      <c r="U16" s="20" t="s">
        <v>34</v>
      </c>
      <c r="V16" s="20"/>
      <c r="W16" s="20"/>
      <c r="X16" s="20"/>
      <c r="Y16" s="21">
        <v>31</v>
      </c>
      <c r="Z16" s="15" t="s">
        <v>58</v>
      </c>
      <c r="AA16" s="21"/>
      <c r="AB16" s="21">
        <v>0</v>
      </c>
      <c r="AC16" s="21">
        <v>6</v>
      </c>
      <c r="AD16" s="21">
        <f t="shared" ref="AD16:AD26" si="6">+AB16+AC16</f>
        <v>6</v>
      </c>
      <c r="AE16" s="21">
        <v>2</v>
      </c>
      <c r="AF16" s="10"/>
      <c r="AG16" s="25">
        <v>8</v>
      </c>
      <c r="AH16" s="20" t="s">
        <v>138</v>
      </c>
      <c r="AI16" s="20"/>
      <c r="AJ16" s="20"/>
      <c r="AK16" s="20"/>
      <c r="AL16" s="21">
        <v>34</v>
      </c>
      <c r="AM16" s="20" t="s">
        <v>60</v>
      </c>
      <c r="AN16" s="21"/>
      <c r="AO16" s="21">
        <v>0</v>
      </c>
      <c r="AP16" s="21">
        <v>1</v>
      </c>
      <c r="AQ16" s="21">
        <f t="shared" ref="AQ16:AQ26" si="7">+AO16+AP16</f>
        <v>1</v>
      </c>
      <c r="AR16" s="21">
        <v>0</v>
      </c>
    </row>
    <row r="17" spans="1:44" ht="15.95" customHeight="1" x14ac:dyDescent="0.25">
      <c r="A17" s="30"/>
      <c r="B17" s="21" t="s">
        <v>23</v>
      </c>
      <c r="C17" s="15" t="s">
        <v>617</v>
      </c>
      <c r="D17" s="15"/>
      <c r="E17" s="20"/>
      <c r="F17" s="20"/>
      <c r="G17" s="4"/>
      <c r="H17" s="21">
        <v>2</v>
      </c>
      <c r="I17" s="20" t="s">
        <v>135</v>
      </c>
      <c r="J17" s="20"/>
      <c r="K17" s="20"/>
      <c r="L17" s="20" t="s">
        <v>620</v>
      </c>
      <c r="M17" s="20"/>
      <c r="N17" s="20"/>
      <c r="O17" s="20"/>
      <c r="P17" s="20"/>
      <c r="Q17" s="20"/>
      <c r="R17" s="30"/>
      <c r="S17" s="30"/>
      <c r="T17" s="25">
        <v>10</v>
      </c>
      <c r="U17" s="20" t="s">
        <v>124</v>
      </c>
      <c r="V17" s="20"/>
      <c r="W17" s="20"/>
      <c r="X17" s="20"/>
      <c r="Y17" s="21">
        <v>13</v>
      </c>
      <c r="Z17" s="15" t="s">
        <v>58</v>
      </c>
      <c r="AA17" s="21"/>
      <c r="AB17" s="21">
        <v>12</v>
      </c>
      <c r="AC17" s="21">
        <v>6</v>
      </c>
      <c r="AD17" s="21">
        <f t="shared" si="6"/>
        <v>18</v>
      </c>
      <c r="AE17" s="21">
        <v>2</v>
      </c>
      <c r="AF17" s="10"/>
      <c r="AG17" s="25">
        <v>10</v>
      </c>
      <c r="AH17" s="20" t="s">
        <v>84</v>
      </c>
      <c r="AI17" s="20"/>
      <c r="AJ17" s="20"/>
      <c r="AK17" s="20"/>
      <c r="AL17" s="21">
        <v>16</v>
      </c>
      <c r="AM17" s="20" t="s">
        <v>60</v>
      </c>
      <c r="AN17" s="21"/>
      <c r="AO17" s="21">
        <v>19</v>
      </c>
      <c r="AP17" s="21">
        <v>19</v>
      </c>
      <c r="AQ17" s="21">
        <f t="shared" si="7"/>
        <v>38</v>
      </c>
      <c r="AR17" s="21">
        <v>6</v>
      </c>
    </row>
    <row r="18" spans="1:44" ht="15.95" customHeight="1" x14ac:dyDescent="0.25">
      <c r="A18" s="30"/>
      <c r="D18" s="15"/>
      <c r="E18" s="15"/>
      <c r="G18" s="4"/>
      <c r="H18" s="21">
        <v>3</v>
      </c>
      <c r="I18" s="20" t="s">
        <v>618</v>
      </c>
      <c r="J18" s="20"/>
      <c r="K18" s="20"/>
      <c r="L18" s="20" t="s">
        <v>621</v>
      </c>
      <c r="M18" s="20"/>
      <c r="N18" s="20"/>
      <c r="O18" s="20"/>
      <c r="P18" s="20"/>
      <c r="Q18" s="20"/>
      <c r="R18" s="30"/>
      <c r="S18" s="30"/>
      <c r="T18" s="25">
        <v>9.5</v>
      </c>
      <c r="U18" s="20" t="s">
        <v>170</v>
      </c>
      <c r="V18" s="20"/>
      <c r="W18" s="20"/>
      <c r="X18" s="20"/>
      <c r="Y18" s="21">
        <v>5</v>
      </c>
      <c r="Z18" s="15" t="s">
        <v>58</v>
      </c>
      <c r="AA18" s="21"/>
      <c r="AB18" s="21">
        <v>22</v>
      </c>
      <c r="AC18" s="21">
        <v>9</v>
      </c>
      <c r="AD18" s="21">
        <f t="shared" si="6"/>
        <v>31</v>
      </c>
      <c r="AE18" s="21">
        <v>0</v>
      </c>
      <c r="AF18" s="10"/>
      <c r="AG18" s="25">
        <v>10</v>
      </c>
      <c r="AH18" s="20" t="s">
        <v>104</v>
      </c>
      <c r="AI18" s="20"/>
      <c r="AJ18" s="20"/>
      <c r="AK18" s="20"/>
      <c r="AL18" s="21">
        <v>7</v>
      </c>
      <c r="AM18" s="20" t="s">
        <v>60</v>
      </c>
      <c r="AN18" s="21"/>
      <c r="AO18" s="21">
        <v>28</v>
      </c>
      <c r="AP18" s="21">
        <v>18</v>
      </c>
      <c r="AQ18" s="21">
        <f t="shared" si="7"/>
        <v>46</v>
      </c>
      <c r="AR18" s="21">
        <v>0</v>
      </c>
    </row>
    <row r="19" spans="1:44" ht="15.75" customHeight="1" x14ac:dyDescent="0.25">
      <c r="R19" s="30"/>
      <c r="S19" s="30"/>
      <c r="T19" s="25">
        <v>8.5</v>
      </c>
      <c r="U19" s="20" t="s">
        <v>88</v>
      </c>
      <c r="V19" s="20"/>
      <c r="W19" s="20"/>
      <c r="X19" s="20"/>
      <c r="Y19" s="35">
        <v>15</v>
      </c>
      <c r="Z19" s="15" t="s">
        <v>58</v>
      </c>
      <c r="AA19" s="21"/>
      <c r="AB19" s="21">
        <v>7</v>
      </c>
      <c r="AC19" s="21">
        <v>5</v>
      </c>
      <c r="AD19" s="21">
        <f t="shared" si="6"/>
        <v>12</v>
      </c>
      <c r="AE19" s="21">
        <v>2</v>
      </c>
      <c r="AF19" s="10"/>
      <c r="AG19" s="25">
        <v>9</v>
      </c>
      <c r="AH19" s="20" t="s">
        <v>107</v>
      </c>
      <c r="AI19" s="20"/>
      <c r="AJ19" s="20"/>
      <c r="AK19" s="20"/>
      <c r="AL19" s="21">
        <v>1</v>
      </c>
      <c r="AM19" s="20" t="s">
        <v>60</v>
      </c>
      <c r="AN19" s="21"/>
      <c r="AO19" s="21">
        <v>10</v>
      </c>
      <c r="AP19" s="21">
        <v>8</v>
      </c>
      <c r="AQ19" s="21">
        <f t="shared" si="7"/>
        <v>18</v>
      </c>
      <c r="AR19" s="21">
        <v>8</v>
      </c>
    </row>
    <row r="20" spans="1:44" ht="15.95" customHeight="1" x14ac:dyDescent="0.25">
      <c r="C20" s="5" t="s">
        <v>178</v>
      </c>
      <c r="G20" s="4">
        <v>5</v>
      </c>
      <c r="H20" s="21">
        <v>1</v>
      </c>
      <c r="I20" s="20" t="s">
        <v>272</v>
      </c>
      <c r="J20" s="20"/>
      <c r="K20" s="20"/>
      <c r="L20" s="20" t="s">
        <v>622</v>
      </c>
      <c r="M20" s="20"/>
      <c r="N20" s="20"/>
      <c r="O20" s="20"/>
      <c r="P20" s="20"/>
      <c r="Q20" s="20"/>
      <c r="R20" s="30"/>
      <c r="S20" s="30"/>
      <c r="T20" s="25">
        <v>8.5</v>
      </c>
      <c r="U20" s="20" t="s">
        <v>101</v>
      </c>
      <c r="V20" s="20"/>
      <c r="W20" s="20"/>
      <c r="X20" s="20"/>
      <c r="Y20" s="35">
        <v>11</v>
      </c>
      <c r="Z20" s="15" t="s">
        <v>58</v>
      </c>
      <c r="AA20" s="21"/>
      <c r="AB20" s="21">
        <v>2</v>
      </c>
      <c r="AC20" s="21">
        <v>4</v>
      </c>
      <c r="AD20" s="21">
        <f t="shared" si="6"/>
        <v>6</v>
      </c>
      <c r="AE20" s="21">
        <v>2</v>
      </c>
      <c r="AF20" s="10"/>
      <c r="AG20" s="25">
        <v>8.5</v>
      </c>
      <c r="AH20" s="20" t="s">
        <v>165</v>
      </c>
      <c r="AI20" s="20"/>
      <c r="AJ20" s="20"/>
      <c r="AK20" s="20"/>
      <c r="AL20" s="21">
        <v>10</v>
      </c>
      <c r="AM20" s="20" t="s">
        <v>60</v>
      </c>
      <c r="AN20" s="21"/>
      <c r="AO20" s="21">
        <v>4</v>
      </c>
      <c r="AP20" s="21">
        <v>14</v>
      </c>
      <c r="AQ20" s="21">
        <f t="shared" si="7"/>
        <v>18</v>
      </c>
      <c r="AR20" s="21">
        <v>20</v>
      </c>
    </row>
    <row r="21" spans="1:44" ht="15.95" customHeight="1" x14ac:dyDescent="0.25">
      <c r="B21" s="21" t="s">
        <v>23</v>
      </c>
      <c r="C21" s="15"/>
      <c r="D21" s="15" t="s">
        <v>48</v>
      </c>
      <c r="E21" s="20"/>
      <c r="F21" s="20"/>
      <c r="G21" s="4"/>
      <c r="H21" s="21">
        <v>2</v>
      </c>
      <c r="I21" s="20" t="s">
        <v>104</v>
      </c>
      <c r="J21" s="20"/>
      <c r="K21" s="20"/>
      <c r="L21" s="20" t="s">
        <v>268</v>
      </c>
      <c r="M21" s="20"/>
      <c r="N21" s="20"/>
      <c r="O21" s="20"/>
      <c r="P21" s="20"/>
      <c r="Q21" s="20"/>
      <c r="R21" s="30"/>
      <c r="S21" s="30"/>
      <c r="T21" s="25">
        <v>8</v>
      </c>
      <c r="U21" s="20" t="s">
        <v>147</v>
      </c>
      <c r="V21" s="20"/>
      <c r="W21" s="20"/>
      <c r="X21" s="20"/>
      <c r="Y21" s="21">
        <v>3</v>
      </c>
      <c r="Z21" s="15" t="s">
        <v>58</v>
      </c>
      <c r="AA21" s="21"/>
      <c r="AB21" s="21">
        <v>4</v>
      </c>
      <c r="AC21" s="21">
        <v>5</v>
      </c>
      <c r="AD21" s="21">
        <f t="shared" si="6"/>
        <v>9</v>
      </c>
      <c r="AE21" s="21">
        <v>0</v>
      </c>
      <c r="AF21" s="10"/>
      <c r="AG21" s="25">
        <v>8</v>
      </c>
      <c r="AH21" s="20" t="s">
        <v>47</v>
      </c>
      <c r="AI21" s="20"/>
      <c r="AJ21" s="20"/>
      <c r="AK21" s="20"/>
      <c r="AL21" s="21">
        <v>27</v>
      </c>
      <c r="AM21" s="20" t="s">
        <v>60</v>
      </c>
      <c r="AN21" s="21"/>
      <c r="AO21" s="21">
        <v>11</v>
      </c>
      <c r="AP21" s="21">
        <v>18</v>
      </c>
      <c r="AQ21" s="21">
        <f t="shared" si="7"/>
        <v>29</v>
      </c>
      <c r="AR21" s="21">
        <v>8</v>
      </c>
    </row>
    <row r="22" spans="1:44" ht="15.95" customHeight="1" x14ac:dyDescent="0.25">
      <c r="H22" s="21">
        <v>2</v>
      </c>
      <c r="I22" s="20" t="s">
        <v>84</v>
      </c>
      <c r="L22" s="20" t="s">
        <v>391</v>
      </c>
      <c r="R22" s="30"/>
      <c r="S22" s="30"/>
      <c r="T22" s="25">
        <v>7.5</v>
      </c>
      <c r="U22" s="20" t="s">
        <v>137</v>
      </c>
      <c r="V22" s="20"/>
      <c r="W22" s="20"/>
      <c r="X22" s="20"/>
      <c r="Y22" s="21">
        <v>7</v>
      </c>
      <c r="Z22" s="15" t="s">
        <v>58</v>
      </c>
      <c r="AA22" s="21"/>
      <c r="AB22" s="21">
        <v>0</v>
      </c>
      <c r="AC22" s="21">
        <v>3</v>
      </c>
      <c r="AD22" s="21">
        <f t="shared" si="6"/>
        <v>3</v>
      </c>
      <c r="AE22" s="21">
        <v>2</v>
      </c>
      <c r="AF22" s="10"/>
      <c r="AG22" s="25">
        <v>7.5</v>
      </c>
      <c r="AH22" s="20" t="s">
        <v>102</v>
      </c>
      <c r="AI22" s="20"/>
      <c r="AJ22" s="20"/>
      <c r="AK22" s="20"/>
      <c r="AL22" s="21">
        <v>91</v>
      </c>
      <c r="AM22" s="20" t="s">
        <v>60</v>
      </c>
      <c r="AN22" s="21"/>
      <c r="AO22" s="21">
        <v>10</v>
      </c>
      <c r="AP22" s="21">
        <v>10</v>
      </c>
      <c r="AQ22" s="21">
        <f t="shared" si="7"/>
        <v>20</v>
      </c>
      <c r="AR22" s="21">
        <v>6</v>
      </c>
    </row>
    <row r="23" spans="1:44" ht="15.95" customHeight="1" x14ac:dyDescent="0.25">
      <c r="H23" s="21">
        <v>2</v>
      </c>
      <c r="I23" s="20" t="s">
        <v>272</v>
      </c>
      <c r="L23" s="20" t="s">
        <v>623</v>
      </c>
      <c r="R23" s="30"/>
      <c r="S23" s="30"/>
      <c r="T23" s="25">
        <v>7.5</v>
      </c>
      <c r="U23" s="20" t="s">
        <v>171</v>
      </c>
      <c r="V23" s="20"/>
      <c r="W23" s="20"/>
      <c r="X23" s="20"/>
      <c r="Y23" s="21">
        <v>11</v>
      </c>
      <c r="Z23" s="15" t="s">
        <v>58</v>
      </c>
      <c r="AA23" s="21"/>
      <c r="AB23" s="21">
        <v>0</v>
      </c>
      <c r="AC23" s="21">
        <v>3</v>
      </c>
      <c r="AD23" s="21">
        <f t="shared" si="6"/>
        <v>3</v>
      </c>
      <c r="AE23" s="21">
        <v>0</v>
      </c>
      <c r="AF23" s="10"/>
      <c r="AG23" s="25">
        <v>7</v>
      </c>
      <c r="AH23" s="20" t="s">
        <v>126</v>
      </c>
      <c r="AI23" s="20"/>
      <c r="AJ23" s="20"/>
      <c r="AK23" s="20"/>
      <c r="AL23" s="21">
        <v>4</v>
      </c>
      <c r="AM23" s="20" t="s">
        <v>60</v>
      </c>
      <c r="AN23" s="21"/>
      <c r="AO23" s="21">
        <v>0</v>
      </c>
      <c r="AP23" s="21">
        <v>11</v>
      </c>
      <c r="AQ23" s="21">
        <f t="shared" si="7"/>
        <v>11</v>
      </c>
      <c r="AR23" s="21">
        <v>2</v>
      </c>
    </row>
    <row r="24" spans="1:44" ht="15.95" customHeight="1" x14ac:dyDescent="0.25">
      <c r="H24" s="21">
        <v>3</v>
      </c>
      <c r="I24" s="20" t="s">
        <v>104</v>
      </c>
      <c r="L24" s="20" t="s">
        <v>624</v>
      </c>
      <c r="P24" s="20" t="s">
        <v>151</v>
      </c>
      <c r="Q24" s="20"/>
      <c r="R24" s="30"/>
      <c r="S24" s="30"/>
      <c r="T24" s="25">
        <v>7</v>
      </c>
      <c r="U24" s="20" t="s">
        <v>109</v>
      </c>
      <c r="V24" s="20"/>
      <c r="W24" s="20"/>
      <c r="X24" s="20"/>
      <c r="Y24" s="21">
        <v>2</v>
      </c>
      <c r="Z24" s="15" t="s">
        <v>58</v>
      </c>
      <c r="AA24" s="21"/>
      <c r="AB24" s="21">
        <v>0</v>
      </c>
      <c r="AC24" s="21">
        <v>9</v>
      </c>
      <c r="AD24" s="21">
        <f t="shared" si="6"/>
        <v>9</v>
      </c>
      <c r="AE24" s="21">
        <v>2</v>
      </c>
      <c r="AF24" s="10"/>
      <c r="AG24" s="25">
        <v>6.5</v>
      </c>
      <c r="AH24" s="20" t="s">
        <v>129</v>
      </c>
      <c r="AI24" s="20"/>
      <c r="AJ24" s="20"/>
      <c r="AK24" s="20"/>
      <c r="AL24" s="21">
        <v>14</v>
      </c>
      <c r="AM24" s="20" t="s">
        <v>60</v>
      </c>
      <c r="AN24" s="21"/>
      <c r="AO24" s="21">
        <v>1</v>
      </c>
      <c r="AP24" s="21">
        <v>7</v>
      </c>
      <c r="AQ24" s="21">
        <f t="shared" si="7"/>
        <v>8</v>
      </c>
      <c r="AR24" s="21">
        <v>8</v>
      </c>
    </row>
    <row r="25" spans="1:44" ht="15.95" customHeight="1" x14ac:dyDescent="0.25">
      <c r="A25" s="30"/>
      <c r="B25" s="44" t="s">
        <v>27</v>
      </c>
      <c r="C25" s="45"/>
      <c r="D25" s="45"/>
      <c r="E25" s="45"/>
      <c r="F25" s="45"/>
      <c r="G25" s="45"/>
      <c r="H25" s="46"/>
      <c r="I25" s="45"/>
      <c r="J25" s="45"/>
      <c r="K25" s="45"/>
      <c r="L25" s="45"/>
      <c r="M25" s="47"/>
      <c r="N25" s="45"/>
      <c r="O25" s="45"/>
      <c r="P25" s="45"/>
      <c r="Q25" s="45"/>
      <c r="R25" s="30"/>
      <c r="S25" s="30"/>
      <c r="T25" s="25">
        <v>7</v>
      </c>
      <c r="U25" s="20" t="s">
        <v>110</v>
      </c>
      <c r="V25" s="20"/>
      <c r="W25" s="20"/>
      <c r="X25" s="20"/>
      <c r="Y25" s="21">
        <v>6</v>
      </c>
      <c r="Z25" s="15" t="s">
        <v>58</v>
      </c>
      <c r="AA25" s="21"/>
      <c r="AB25" s="21">
        <v>3</v>
      </c>
      <c r="AC25" s="21">
        <v>13</v>
      </c>
      <c r="AD25" s="21">
        <f t="shared" si="6"/>
        <v>16</v>
      </c>
      <c r="AE25" s="21">
        <v>0</v>
      </c>
      <c r="AF25" s="10"/>
      <c r="AG25" s="25">
        <v>6</v>
      </c>
      <c r="AH25" s="20" t="s">
        <v>103</v>
      </c>
      <c r="AI25" s="20"/>
      <c r="AJ25" s="20"/>
      <c r="AK25" s="20"/>
      <c r="AL25" s="21">
        <v>2</v>
      </c>
      <c r="AM25" s="20" t="s">
        <v>60</v>
      </c>
      <c r="AN25" s="21"/>
      <c r="AO25" s="21">
        <v>2</v>
      </c>
      <c r="AP25" s="21">
        <v>5</v>
      </c>
      <c r="AQ25" s="21">
        <f t="shared" si="7"/>
        <v>7</v>
      </c>
      <c r="AR25" s="21">
        <v>8</v>
      </c>
    </row>
    <row r="26" spans="1:44" ht="15.95" customHeight="1" x14ac:dyDescent="0.25">
      <c r="A26" s="30"/>
      <c r="C26" s="5" t="s">
        <v>187</v>
      </c>
      <c r="D26" s="10"/>
      <c r="E26" s="20"/>
      <c r="F26" s="20"/>
      <c r="G26" s="4">
        <v>4</v>
      </c>
      <c r="H26" s="21">
        <v>1</v>
      </c>
      <c r="I26" s="20" t="s">
        <v>93</v>
      </c>
      <c r="J26" s="20"/>
      <c r="K26" s="20"/>
      <c r="L26" s="20"/>
      <c r="M26" s="20" t="s">
        <v>51</v>
      </c>
      <c r="N26" s="20"/>
      <c r="O26" s="20"/>
      <c r="P26" s="20"/>
      <c r="Q26" s="20"/>
      <c r="R26" s="30"/>
      <c r="S26" s="30"/>
      <c r="T26" s="25">
        <v>5.5</v>
      </c>
      <c r="U26" s="20" t="s">
        <v>30</v>
      </c>
      <c r="V26" s="20"/>
      <c r="W26" s="20"/>
      <c r="X26" s="20"/>
      <c r="Y26" s="21">
        <v>8</v>
      </c>
      <c r="Z26" s="15" t="s">
        <v>58</v>
      </c>
      <c r="AA26" s="21"/>
      <c r="AB26" s="21">
        <v>1</v>
      </c>
      <c r="AC26" s="21">
        <v>2</v>
      </c>
      <c r="AD26" s="21">
        <f t="shared" si="6"/>
        <v>3</v>
      </c>
      <c r="AE26" s="21">
        <v>2</v>
      </c>
      <c r="AF26" s="10"/>
      <c r="AG26" s="25">
        <v>6</v>
      </c>
      <c r="AH26" s="20" t="s">
        <v>269</v>
      </c>
      <c r="AI26" s="20"/>
      <c r="AJ26" s="20"/>
      <c r="AK26" s="20"/>
      <c r="AL26" s="21">
        <v>6</v>
      </c>
      <c r="AM26" s="20" t="s">
        <v>60</v>
      </c>
      <c r="AN26" s="21"/>
      <c r="AO26" s="21">
        <v>5</v>
      </c>
      <c r="AP26" s="21">
        <v>5</v>
      </c>
      <c r="AQ26" s="21">
        <f t="shared" si="7"/>
        <v>10</v>
      </c>
      <c r="AR26" s="21">
        <v>0</v>
      </c>
    </row>
    <row r="27" spans="1:44" ht="15.95" customHeight="1" thickBot="1" x14ac:dyDescent="0.3">
      <c r="A27" s="30"/>
      <c r="B27" s="21" t="s">
        <v>23</v>
      </c>
      <c r="C27" s="15" t="s">
        <v>625</v>
      </c>
      <c r="D27" s="15"/>
      <c r="E27" s="15"/>
      <c r="F27" s="15"/>
      <c r="G27" s="15"/>
      <c r="H27" s="21">
        <v>3</v>
      </c>
      <c r="I27" s="20" t="s">
        <v>169</v>
      </c>
      <c r="J27" s="20"/>
      <c r="K27" s="20"/>
      <c r="L27" s="20"/>
      <c r="M27" s="20" t="s">
        <v>51</v>
      </c>
      <c r="N27" s="20"/>
      <c r="O27" s="20"/>
      <c r="P27" s="20"/>
      <c r="Q27" s="20"/>
      <c r="R27" s="30"/>
      <c r="S27" s="30"/>
      <c r="T27" s="16" t="s">
        <v>65</v>
      </c>
      <c r="U27" s="16"/>
      <c r="V27" s="16"/>
      <c r="W27" s="16"/>
      <c r="X27" s="16"/>
      <c r="Y27" s="16"/>
      <c r="Z27" s="16"/>
      <c r="AA27" s="22"/>
      <c r="AB27" s="22">
        <f>SUM(AB15:AB26)</f>
        <v>63</v>
      </c>
      <c r="AC27" s="22">
        <f>SUM(AC15:AC26)+SUMIF($AA$3:$AA$10,"Canadiens",$AI$3:$AI$10)</f>
        <v>87</v>
      </c>
      <c r="AD27" s="22">
        <f>SUM(AD15:AD26)+SUMIF($AA$3:$AA$10,"Canadiens",$AI$3:$AI$10)</f>
        <v>150</v>
      </c>
      <c r="AE27" s="22">
        <f>SUM(AE15:AE26)</f>
        <v>20</v>
      </c>
      <c r="AF27" s="10"/>
      <c r="AG27" s="16" t="s">
        <v>62</v>
      </c>
      <c r="AH27" s="16"/>
      <c r="AI27" s="16"/>
      <c r="AJ27" s="16"/>
      <c r="AK27" s="16"/>
      <c r="AL27" s="16"/>
      <c r="AM27" s="16"/>
      <c r="AN27" s="22"/>
      <c r="AO27" s="22">
        <f>SUM(AO15:AO26)</f>
        <v>94</v>
      </c>
      <c r="AP27" s="22">
        <f>SUM(AP15:AP26)+SUMIF($AA$3:$AA$10,"Canadiens",$AI$3:$AI$10)</f>
        <v>126</v>
      </c>
      <c r="AQ27" s="22">
        <f>SUM(AQ15:AQ26)+SUMIF($AA$3:$AA$10,"Canadiens",$AI$3:$AI$10)</f>
        <v>220</v>
      </c>
      <c r="AR27" s="22">
        <f>SUM(AR15:AR26)</f>
        <v>70</v>
      </c>
    </row>
    <row r="28" spans="1:44" ht="15.95" customHeight="1" x14ac:dyDescent="0.25">
      <c r="D28" s="15"/>
      <c r="E28" s="15"/>
      <c r="F28" s="15"/>
      <c r="G28" s="15"/>
      <c r="H28" s="21">
        <v>3</v>
      </c>
      <c r="I28" s="20" t="s">
        <v>87</v>
      </c>
      <c r="L28" s="20"/>
      <c r="M28" s="20" t="s">
        <v>51</v>
      </c>
      <c r="N28" s="20"/>
      <c r="O28" s="20"/>
      <c r="P28" s="20"/>
      <c r="Q28" s="20"/>
      <c r="R28" s="30"/>
      <c r="S28" s="30"/>
      <c r="T28" s="11" t="s">
        <v>155</v>
      </c>
      <c r="U28" s="11" t="s">
        <v>15</v>
      </c>
      <c r="V28" s="11"/>
      <c r="W28" s="11"/>
      <c r="X28" s="12"/>
      <c r="Y28" s="13" t="s">
        <v>31</v>
      </c>
      <c r="AA28" s="14"/>
      <c r="AB28" s="14">
        <v>17</v>
      </c>
      <c r="AC28" s="14">
        <v>16</v>
      </c>
      <c r="AD28" s="14">
        <f>+AB28+AC28</f>
        <v>33</v>
      </c>
      <c r="AE28" s="14">
        <v>8</v>
      </c>
      <c r="AF28" s="10"/>
      <c r="AG28" s="18" t="s">
        <v>160</v>
      </c>
      <c r="AH28" s="18" t="s">
        <v>134</v>
      </c>
      <c r="AI28" s="18"/>
      <c r="AJ28" s="18"/>
      <c r="AK28" s="18"/>
      <c r="AL28" s="15" t="s">
        <v>145</v>
      </c>
      <c r="AN28" s="14"/>
      <c r="AO28" s="14">
        <v>12</v>
      </c>
      <c r="AP28" s="14">
        <v>5</v>
      </c>
      <c r="AQ28" s="14">
        <f>+AO28+AP28</f>
        <v>17</v>
      </c>
      <c r="AR28" s="14">
        <v>4</v>
      </c>
    </row>
    <row r="29" spans="1:44" ht="15.95" customHeight="1" x14ac:dyDescent="0.25">
      <c r="D29" s="15"/>
      <c r="E29" s="15"/>
      <c r="F29" s="15"/>
      <c r="G29" s="15"/>
      <c r="H29" s="21">
        <v>3</v>
      </c>
      <c r="I29" s="20" t="s">
        <v>122</v>
      </c>
      <c r="L29" s="20" t="s">
        <v>216</v>
      </c>
      <c r="S29" s="30"/>
      <c r="T29" s="25">
        <v>7.5</v>
      </c>
      <c r="U29" s="20" t="s">
        <v>127</v>
      </c>
      <c r="V29" s="20"/>
      <c r="W29" s="20"/>
      <c r="X29" s="25"/>
      <c r="Y29" s="21"/>
      <c r="Z29" s="15" t="s">
        <v>15</v>
      </c>
      <c r="AA29" s="21"/>
      <c r="AB29" s="21">
        <v>0</v>
      </c>
      <c r="AC29" s="21">
        <v>2</v>
      </c>
      <c r="AD29" s="21">
        <f t="shared" ref="AD29:AD39" si="8">+AB29+AC29</f>
        <v>2</v>
      </c>
      <c r="AE29" s="21">
        <v>0</v>
      </c>
      <c r="AF29" s="10"/>
      <c r="AG29" s="25">
        <v>8</v>
      </c>
      <c r="AH29" s="20" t="s">
        <v>75</v>
      </c>
      <c r="AI29" s="20"/>
      <c r="AJ29" s="20"/>
      <c r="AK29" s="25"/>
      <c r="AL29" s="21">
        <v>31</v>
      </c>
      <c r="AM29" s="20" t="s">
        <v>134</v>
      </c>
      <c r="AN29" s="21"/>
      <c r="AO29" s="21">
        <v>0</v>
      </c>
      <c r="AP29" s="21">
        <v>1</v>
      </c>
      <c r="AQ29" s="21">
        <f t="shared" ref="AQ29:AQ39" si="9">+AO29+AP29</f>
        <v>1</v>
      </c>
      <c r="AR29" s="21">
        <v>0</v>
      </c>
    </row>
    <row r="30" spans="1:44" ht="15.95" customHeight="1" x14ac:dyDescent="0.25">
      <c r="L30" s="20"/>
      <c r="M30" s="20"/>
      <c r="N30" s="20"/>
      <c r="O30" s="20"/>
      <c r="P30" s="20"/>
      <c r="Q30" s="20"/>
      <c r="S30" s="30"/>
      <c r="T30" s="25">
        <v>8.5</v>
      </c>
      <c r="U30" s="20" t="s">
        <v>93</v>
      </c>
      <c r="V30" s="20"/>
      <c r="W30" s="20"/>
      <c r="X30" s="25"/>
      <c r="Y30" s="21">
        <v>10</v>
      </c>
      <c r="Z30" s="15" t="s">
        <v>15</v>
      </c>
      <c r="AA30" s="21"/>
      <c r="AB30" s="21">
        <v>9</v>
      </c>
      <c r="AC30" s="21">
        <v>10</v>
      </c>
      <c r="AD30" s="21">
        <f t="shared" si="8"/>
        <v>19</v>
      </c>
      <c r="AE30" s="21">
        <v>0</v>
      </c>
      <c r="AF30" s="10"/>
      <c r="AG30" s="25">
        <v>10</v>
      </c>
      <c r="AH30" s="20" t="s">
        <v>78</v>
      </c>
      <c r="AI30" s="20"/>
      <c r="AJ30" s="20"/>
      <c r="AK30" s="25"/>
      <c r="AL30" s="21">
        <v>91</v>
      </c>
      <c r="AM30" s="20" t="s">
        <v>134</v>
      </c>
      <c r="AN30" s="21"/>
      <c r="AO30" s="21">
        <v>16</v>
      </c>
      <c r="AP30" s="21">
        <v>14</v>
      </c>
      <c r="AQ30" s="21">
        <f t="shared" si="9"/>
        <v>30</v>
      </c>
      <c r="AR30" s="21">
        <v>2</v>
      </c>
    </row>
    <row r="31" spans="1:44" ht="15.95" customHeight="1" x14ac:dyDescent="0.25">
      <c r="B31" s="21" t="s">
        <v>26</v>
      </c>
      <c r="C31" s="5" t="s">
        <v>181</v>
      </c>
      <c r="D31" s="10"/>
      <c r="E31" s="20"/>
      <c r="F31" s="20"/>
      <c r="G31" s="4">
        <v>4</v>
      </c>
      <c r="H31" s="21">
        <v>1</v>
      </c>
      <c r="I31" s="20" t="s">
        <v>150</v>
      </c>
      <c r="J31" s="20"/>
      <c r="K31" s="20"/>
      <c r="L31" s="20" t="s">
        <v>611</v>
      </c>
      <c r="M31" s="20"/>
      <c r="N31" s="20"/>
      <c r="O31" s="20"/>
      <c r="P31" s="20"/>
      <c r="Q31" s="20"/>
      <c r="S31" s="30"/>
      <c r="T31" s="25">
        <v>11</v>
      </c>
      <c r="U31" s="20" t="s">
        <v>87</v>
      </c>
      <c r="V31" s="20"/>
      <c r="W31" s="20"/>
      <c r="X31" s="25"/>
      <c r="Y31" s="21">
        <v>4</v>
      </c>
      <c r="Z31" s="15" t="s">
        <v>15</v>
      </c>
      <c r="AA31" s="21"/>
      <c r="AB31" s="21">
        <v>27</v>
      </c>
      <c r="AC31" s="21">
        <v>15</v>
      </c>
      <c r="AD31" s="21">
        <f t="shared" si="8"/>
        <v>42</v>
      </c>
      <c r="AE31" s="21">
        <v>6</v>
      </c>
      <c r="AF31" s="10"/>
      <c r="AG31" s="25">
        <v>9.5</v>
      </c>
      <c r="AH31" s="20" t="s">
        <v>95</v>
      </c>
      <c r="AI31" s="20"/>
      <c r="AJ31" s="20"/>
      <c r="AK31" s="25"/>
      <c r="AL31" s="21">
        <v>7</v>
      </c>
      <c r="AM31" s="20" t="s">
        <v>134</v>
      </c>
      <c r="AN31" s="21"/>
      <c r="AO31" s="21">
        <v>12</v>
      </c>
      <c r="AP31" s="21">
        <v>14</v>
      </c>
      <c r="AQ31" s="21">
        <f t="shared" si="9"/>
        <v>26</v>
      </c>
      <c r="AR31" s="21">
        <v>4</v>
      </c>
    </row>
    <row r="32" spans="1:44" ht="15.95" customHeight="1" x14ac:dyDescent="0.25">
      <c r="B32" s="21" t="s">
        <v>23</v>
      </c>
      <c r="C32" s="20" t="s">
        <v>626</v>
      </c>
      <c r="D32" s="15"/>
      <c r="E32" s="20"/>
      <c r="F32" s="20"/>
      <c r="G32" s="4"/>
      <c r="H32" s="21">
        <v>1</v>
      </c>
      <c r="I32" s="20" t="s">
        <v>150</v>
      </c>
      <c r="J32" s="20"/>
      <c r="K32" s="20"/>
      <c r="L32" s="20" t="s">
        <v>283</v>
      </c>
      <c r="M32" s="20"/>
      <c r="N32" s="20"/>
      <c r="O32" s="20"/>
      <c r="P32" s="20"/>
      <c r="Q32" s="20"/>
      <c r="S32" s="30"/>
      <c r="T32" s="25">
        <v>9</v>
      </c>
      <c r="U32" s="20" t="s">
        <v>168</v>
      </c>
      <c r="V32" s="20"/>
      <c r="W32" s="20"/>
      <c r="X32" s="25"/>
      <c r="Y32" s="21">
        <v>7</v>
      </c>
      <c r="Z32" s="15" t="s">
        <v>15</v>
      </c>
      <c r="AA32" s="21"/>
      <c r="AB32" s="21">
        <v>6</v>
      </c>
      <c r="AC32" s="21">
        <v>5</v>
      </c>
      <c r="AD32" s="21">
        <f t="shared" si="8"/>
        <v>11</v>
      </c>
      <c r="AE32" s="21">
        <v>0</v>
      </c>
      <c r="AF32" s="10"/>
      <c r="AG32" s="25">
        <v>8.5</v>
      </c>
      <c r="AH32" s="20" t="s">
        <v>121</v>
      </c>
      <c r="AI32" s="20"/>
      <c r="AJ32" s="20"/>
      <c r="AK32" s="25"/>
      <c r="AL32" s="21">
        <v>9</v>
      </c>
      <c r="AM32" s="20" t="s">
        <v>134</v>
      </c>
      <c r="AN32" s="21"/>
      <c r="AO32" s="21">
        <v>12</v>
      </c>
      <c r="AP32" s="21">
        <v>12</v>
      </c>
      <c r="AQ32" s="21">
        <f t="shared" si="9"/>
        <v>24</v>
      </c>
      <c r="AR32" s="21">
        <v>2</v>
      </c>
    </row>
    <row r="33" spans="1:44" ht="15.95" customHeight="1" x14ac:dyDescent="0.25">
      <c r="H33" s="21">
        <v>2</v>
      </c>
      <c r="I33" s="20" t="s">
        <v>131</v>
      </c>
      <c r="L33" s="20" t="s">
        <v>627</v>
      </c>
      <c r="M33" s="20"/>
      <c r="N33" s="20"/>
      <c r="O33" s="20"/>
      <c r="P33" s="20"/>
      <c r="Q33" s="20"/>
      <c r="S33" s="30"/>
      <c r="T33" s="25">
        <v>8.5</v>
      </c>
      <c r="U33" s="20" t="s">
        <v>85</v>
      </c>
      <c r="V33" s="20"/>
      <c r="W33" s="20"/>
      <c r="X33" s="25"/>
      <c r="Y33" s="21">
        <v>9</v>
      </c>
      <c r="Z33" s="15" t="s">
        <v>15</v>
      </c>
      <c r="AA33" s="21"/>
      <c r="AB33" s="21">
        <v>16</v>
      </c>
      <c r="AC33" s="21">
        <v>9</v>
      </c>
      <c r="AD33" s="21">
        <f t="shared" si="8"/>
        <v>25</v>
      </c>
      <c r="AE33" s="21">
        <v>0</v>
      </c>
      <c r="AF33" s="10"/>
      <c r="AG33" s="25">
        <v>8</v>
      </c>
      <c r="AH33" s="20" t="s">
        <v>79</v>
      </c>
      <c r="AI33" s="20"/>
      <c r="AJ33" s="20"/>
      <c r="AK33" s="25"/>
      <c r="AL33" s="21">
        <v>8</v>
      </c>
      <c r="AM33" s="20" t="s">
        <v>134</v>
      </c>
      <c r="AN33" s="21"/>
      <c r="AO33" s="21">
        <v>0</v>
      </c>
      <c r="AP33" s="21">
        <v>15</v>
      </c>
      <c r="AQ33" s="21">
        <f t="shared" si="9"/>
        <v>15</v>
      </c>
      <c r="AR33" s="21">
        <v>4</v>
      </c>
    </row>
    <row r="34" spans="1:44" ht="15.95" customHeight="1" x14ac:dyDescent="0.25">
      <c r="H34" s="21">
        <v>3</v>
      </c>
      <c r="I34" s="20" t="s">
        <v>167</v>
      </c>
      <c r="L34" s="20" t="s">
        <v>634</v>
      </c>
      <c r="M34" s="20"/>
      <c r="N34" s="20"/>
      <c r="O34" s="20"/>
      <c r="P34" s="20"/>
      <c r="Q34" s="20"/>
      <c r="S34" s="30"/>
      <c r="T34" s="25">
        <v>8</v>
      </c>
      <c r="U34" s="20" t="s">
        <v>118</v>
      </c>
      <c r="V34" s="20"/>
      <c r="W34" s="20"/>
      <c r="X34" s="25"/>
      <c r="Y34" s="21">
        <v>13</v>
      </c>
      <c r="Z34" s="15" t="s">
        <v>15</v>
      </c>
      <c r="AA34" s="21"/>
      <c r="AB34" s="21">
        <v>2</v>
      </c>
      <c r="AC34" s="21">
        <v>7</v>
      </c>
      <c r="AD34" s="21">
        <v>3</v>
      </c>
      <c r="AE34" s="21">
        <v>2</v>
      </c>
      <c r="AF34" s="10"/>
      <c r="AG34" s="25">
        <v>8</v>
      </c>
      <c r="AH34" s="20" t="s">
        <v>108</v>
      </c>
      <c r="AI34" s="20"/>
      <c r="AJ34" s="20"/>
      <c r="AK34" s="25"/>
      <c r="AL34" s="21">
        <v>13</v>
      </c>
      <c r="AM34" s="20" t="s">
        <v>134</v>
      </c>
      <c r="AN34" s="21"/>
      <c r="AO34" s="21">
        <v>3</v>
      </c>
      <c r="AP34" s="21">
        <v>8</v>
      </c>
      <c r="AQ34" s="21">
        <f t="shared" si="9"/>
        <v>11</v>
      </c>
      <c r="AR34" s="21">
        <v>2</v>
      </c>
    </row>
    <row r="35" spans="1:44" ht="15.95" customHeight="1" x14ac:dyDescent="0.25">
      <c r="B35" s="44" t="s">
        <v>29</v>
      </c>
      <c r="C35" s="45"/>
      <c r="D35" s="45"/>
      <c r="E35" s="45"/>
      <c r="F35" s="45"/>
      <c r="G35" s="45"/>
      <c r="H35" s="46"/>
      <c r="I35" s="45"/>
      <c r="J35" s="45"/>
      <c r="K35" s="45"/>
      <c r="L35" s="45"/>
      <c r="M35" s="47"/>
      <c r="N35" s="45"/>
      <c r="O35" s="45"/>
      <c r="P35" s="45"/>
      <c r="Q35" s="45"/>
      <c r="S35" s="30"/>
      <c r="T35" s="25">
        <v>7.5</v>
      </c>
      <c r="U35" s="20" t="s">
        <v>122</v>
      </c>
      <c r="V35" s="20"/>
      <c r="W35" s="20"/>
      <c r="X35" s="25"/>
      <c r="Y35" s="21">
        <v>5</v>
      </c>
      <c r="Z35" s="15" t="s">
        <v>15</v>
      </c>
      <c r="AA35" s="21"/>
      <c r="AB35" s="21">
        <v>1</v>
      </c>
      <c r="AC35" s="21">
        <v>7</v>
      </c>
      <c r="AD35" s="21">
        <f t="shared" si="8"/>
        <v>8</v>
      </c>
      <c r="AE35" s="21">
        <v>2</v>
      </c>
      <c r="AF35" s="10"/>
      <c r="AG35" s="25">
        <v>8</v>
      </c>
      <c r="AH35" s="20" t="s">
        <v>132</v>
      </c>
      <c r="AI35" s="20"/>
      <c r="AJ35" s="20"/>
      <c r="AK35" s="25"/>
      <c r="AL35" s="21">
        <v>6</v>
      </c>
      <c r="AM35" s="20" t="s">
        <v>134</v>
      </c>
      <c r="AN35" s="21"/>
      <c r="AO35" s="21">
        <v>1</v>
      </c>
      <c r="AP35" s="21">
        <v>7</v>
      </c>
      <c r="AQ35" s="21">
        <f t="shared" si="9"/>
        <v>8</v>
      </c>
      <c r="AR35" s="21">
        <v>2</v>
      </c>
    </row>
    <row r="36" spans="1:44" ht="15.95" customHeight="1" x14ac:dyDescent="0.25">
      <c r="C36" s="5" t="s">
        <v>179</v>
      </c>
      <c r="G36" s="4">
        <v>3</v>
      </c>
      <c r="H36" s="21">
        <v>2</v>
      </c>
      <c r="I36" s="20" t="s">
        <v>78</v>
      </c>
      <c r="J36" s="20"/>
      <c r="K36" s="20"/>
      <c r="L36" s="20" t="s">
        <v>527</v>
      </c>
      <c r="M36" s="20"/>
      <c r="N36" s="20"/>
      <c r="O36" s="20"/>
      <c r="P36" s="20"/>
      <c r="Q36" s="20"/>
      <c r="S36" s="30"/>
      <c r="T36" s="25">
        <v>7.5</v>
      </c>
      <c r="U36" s="20" t="s">
        <v>169</v>
      </c>
      <c r="V36" s="20"/>
      <c r="W36" s="20"/>
      <c r="X36" s="25"/>
      <c r="Y36" s="21">
        <v>12</v>
      </c>
      <c r="Z36" s="15" t="s">
        <v>15</v>
      </c>
      <c r="AA36" s="21"/>
      <c r="AB36" s="21">
        <v>4</v>
      </c>
      <c r="AC36" s="21">
        <v>13</v>
      </c>
      <c r="AD36" s="21">
        <v>8</v>
      </c>
      <c r="AE36" s="21">
        <v>4</v>
      </c>
      <c r="AF36" s="10"/>
      <c r="AG36" s="25">
        <v>7.5</v>
      </c>
      <c r="AH36" s="20" t="s">
        <v>142</v>
      </c>
      <c r="AI36" s="20"/>
      <c r="AJ36" s="20"/>
      <c r="AK36" s="25"/>
      <c r="AL36" s="21">
        <v>10</v>
      </c>
      <c r="AM36" s="20" t="s">
        <v>134</v>
      </c>
      <c r="AN36" s="21"/>
      <c r="AO36" s="21">
        <v>9</v>
      </c>
      <c r="AP36" s="21">
        <v>12</v>
      </c>
      <c r="AQ36" s="21">
        <f t="shared" si="9"/>
        <v>21</v>
      </c>
      <c r="AR36" s="21">
        <v>2</v>
      </c>
    </row>
    <row r="37" spans="1:44" ht="15.95" customHeight="1" x14ac:dyDescent="0.25">
      <c r="B37" s="21" t="s">
        <v>23</v>
      </c>
      <c r="C37" s="15" t="s">
        <v>581</v>
      </c>
      <c r="D37" s="15"/>
      <c r="E37" s="15"/>
      <c r="H37" s="21">
        <v>2</v>
      </c>
      <c r="I37" s="20" t="s">
        <v>121</v>
      </c>
      <c r="J37" s="20"/>
      <c r="K37" s="20"/>
      <c r="L37" s="20" t="s">
        <v>628</v>
      </c>
      <c r="M37" s="20"/>
      <c r="N37" s="20"/>
      <c r="O37" s="20"/>
      <c r="P37" s="20"/>
      <c r="Q37" s="20"/>
      <c r="S37" s="30"/>
      <c r="T37" s="25">
        <v>7</v>
      </c>
      <c r="U37" s="20" t="s">
        <v>114</v>
      </c>
      <c r="V37" s="20"/>
      <c r="W37" s="20"/>
      <c r="X37" s="25"/>
      <c r="Y37" s="21">
        <v>11</v>
      </c>
      <c r="Z37" s="15" t="s">
        <v>15</v>
      </c>
      <c r="AA37" s="21"/>
      <c r="AB37" s="21">
        <v>1</v>
      </c>
      <c r="AC37" s="21">
        <v>5</v>
      </c>
      <c r="AD37" s="21">
        <f t="shared" si="8"/>
        <v>6</v>
      </c>
      <c r="AE37" s="21">
        <v>4</v>
      </c>
      <c r="AF37" s="10"/>
      <c r="AG37" s="25">
        <v>7</v>
      </c>
      <c r="AH37" s="20" t="s">
        <v>143</v>
      </c>
      <c r="AI37" s="20"/>
      <c r="AJ37" s="20"/>
      <c r="AK37" s="25"/>
      <c r="AL37" s="21">
        <v>4</v>
      </c>
      <c r="AM37" s="20" t="s">
        <v>134</v>
      </c>
      <c r="AN37" s="21"/>
      <c r="AO37" s="21">
        <v>0</v>
      </c>
      <c r="AP37" s="21">
        <v>3</v>
      </c>
      <c r="AQ37" s="21">
        <f t="shared" si="9"/>
        <v>3</v>
      </c>
      <c r="AR37" s="21">
        <v>2</v>
      </c>
    </row>
    <row r="38" spans="1:44" ht="15.95" customHeight="1" x14ac:dyDescent="0.25">
      <c r="D38" s="15"/>
      <c r="E38" s="15"/>
      <c r="F38" s="15"/>
      <c r="H38" s="21">
        <v>3</v>
      </c>
      <c r="I38" s="20" t="s">
        <v>142</v>
      </c>
      <c r="J38" s="20"/>
      <c r="K38" s="20"/>
      <c r="L38" s="20" t="s">
        <v>78</v>
      </c>
      <c r="M38" s="20"/>
      <c r="N38" s="20"/>
      <c r="O38" s="20"/>
      <c r="P38" s="20"/>
      <c r="Q38" s="20"/>
      <c r="S38" s="30"/>
      <c r="T38" s="25">
        <v>6</v>
      </c>
      <c r="U38" s="20" t="s">
        <v>111</v>
      </c>
      <c r="V38" s="20"/>
      <c r="W38" s="20"/>
      <c r="X38" s="25"/>
      <c r="Y38" s="21">
        <v>14</v>
      </c>
      <c r="Z38" s="15" t="s">
        <v>15</v>
      </c>
      <c r="AA38" s="21"/>
      <c r="AB38" s="21">
        <v>1</v>
      </c>
      <c r="AC38" s="21">
        <v>3</v>
      </c>
      <c r="AD38" s="21">
        <f t="shared" si="8"/>
        <v>4</v>
      </c>
      <c r="AE38" s="21">
        <v>0</v>
      </c>
      <c r="AF38" s="10"/>
      <c r="AG38" s="25">
        <v>6.5</v>
      </c>
      <c r="AH38" s="20" t="s">
        <v>125</v>
      </c>
      <c r="AI38" s="20"/>
      <c r="AJ38" s="20"/>
      <c r="AK38" s="25"/>
      <c r="AL38" s="21">
        <v>2</v>
      </c>
      <c r="AM38" s="20" t="s">
        <v>134</v>
      </c>
      <c r="AN38" s="21"/>
      <c r="AO38" s="21">
        <v>3</v>
      </c>
      <c r="AP38" s="21">
        <v>11</v>
      </c>
      <c r="AQ38" s="21">
        <f t="shared" si="9"/>
        <v>14</v>
      </c>
      <c r="AR38" s="21">
        <v>0</v>
      </c>
    </row>
    <row r="39" spans="1:44" ht="15.95" customHeight="1" x14ac:dyDescent="0.25">
      <c r="H39" s="21"/>
      <c r="I39" s="20"/>
      <c r="L39" s="20"/>
      <c r="S39" s="30"/>
      <c r="T39" s="25">
        <v>6</v>
      </c>
      <c r="U39" s="20" t="s">
        <v>100</v>
      </c>
      <c r="V39" s="20"/>
      <c r="W39" s="20"/>
      <c r="X39" s="25"/>
      <c r="Y39" s="21">
        <v>3</v>
      </c>
      <c r="Z39" s="15" t="s">
        <v>15</v>
      </c>
      <c r="AA39" s="21"/>
      <c r="AB39" s="21">
        <v>1</v>
      </c>
      <c r="AC39" s="21">
        <v>8</v>
      </c>
      <c r="AD39" s="21">
        <f t="shared" si="8"/>
        <v>9</v>
      </c>
      <c r="AE39" s="21">
        <v>2</v>
      </c>
      <c r="AF39" s="10"/>
      <c r="AG39" s="25">
        <v>5.5</v>
      </c>
      <c r="AH39" s="20" t="s">
        <v>144</v>
      </c>
      <c r="AI39" s="20"/>
      <c r="AJ39" s="20"/>
      <c r="AK39" s="25"/>
      <c r="AL39" s="21">
        <v>5</v>
      </c>
      <c r="AM39" s="20" t="s">
        <v>134</v>
      </c>
      <c r="AN39" s="21"/>
      <c r="AO39" s="21">
        <v>3</v>
      </c>
      <c r="AP39" s="21">
        <v>7</v>
      </c>
      <c r="AQ39" s="21">
        <f t="shared" si="9"/>
        <v>10</v>
      </c>
      <c r="AR39" s="21">
        <v>2</v>
      </c>
    </row>
    <row r="40" spans="1:44" ht="15.95" customHeight="1" thickBot="1" x14ac:dyDescent="0.3">
      <c r="C40" s="5" t="s">
        <v>173</v>
      </c>
      <c r="G40" s="4">
        <v>1</v>
      </c>
      <c r="H40" s="21">
        <v>2</v>
      </c>
      <c r="I40" s="20" t="s">
        <v>139</v>
      </c>
      <c r="J40" s="20"/>
      <c r="K40" s="20"/>
      <c r="L40" s="20" t="s">
        <v>99</v>
      </c>
      <c r="M40" s="20"/>
      <c r="N40" s="20"/>
      <c r="O40" s="20"/>
      <c r="P40" s="20"/>
      <c r="Q40" s="20"/>
      <c r="S40" s="30"/>
      <c r="T40" s="16" t="s">
        <v>36</v>
      </c>
      <c r="U40" s="16"/>
      <c r="V40" s="16"/>
      <c r="W40" s="16"/>
      <c r="X40" s="16"/>
      <c r="Y40" s="16"/>
      <c r="Z40" s="16"/>
      <c r="AA40" s="22"/>
      <c r="AB40" s="22">
        <f>SUM(AB28:AB39)</f>
        <v>85</v>
      </c>
      <c r="AC40" s="22">
        <f>SUM(AC28:AC39)+SUMIF($AA$3:$AA$10,"SotF",$AI$3:$AI$10)</f>
        <v>100</v>
      </c>
      <c r="AD40" s="22">
        <f>SUM(AD28:AD39)+SUMIF($AA$3:$AA$10,"Canadiens",$AI$3:$AI$10)</f>
        <v>170</v>
      </c>
      <c r="AE40" s="22">
        <f>SUM(AE28:AE39)</f>
        <v>28</v>
      </c>
      <c r="AF40" s="10"/>
      <c r="AG40" s="16" t="s">
        <v>146</v>
      </c>
      <c r="AH40" s="16"/>
      <c r="AI40" s="16"/>
      <c r="AJ40" s="16"/>
      <c r="AK40" s="16"/>
      <c r="AL40" s="16"/>
      <c r="AM40" s="16"/>
      <c r="AN40" s="22"/>
      <c r="AO40" s="22">
        <f>SUM(AO28:AO39)</f>
        <v>71</v>
      </c>
      <c r="AP40" s="22">
        <f>SUM(AP28:AP39)+SUMIF($AA$3:$AA$10,"SotF",$AI$3:$AI$10)</f>
        <v>109</v>
      </c>
      <c r="AQ40" s="22">
        <f>SUM(AQ28:AQ39)+SUMIF($AA$3:$AA$10,"Canadiens",$AI$3:$AI$10)</f>
        <v>180</v>
      </c>
      <c r="AR40" s="22">
        <f>SUM(AR28:AR39)</f>
        <v>26</v>
      </c>
    </row>
    <row r="41" spans="1:44" ht="15.95" customHeight="1" x14ac:dyDescent="0.25">
      <c r="B41" s="21" t="s">
        <v>23</v>
      </c>
      <c r="C41" s="15"/>
      <c r="D41" s="15" t="s">
        <v>48</v>
      </c>
      <c r="H41" s="21"/>
      <c r="I41" s="20"/>
      <c r="J41" s="20"/>
      <c r="K41" s="20"/>
      <c r="L41" s="20"/>
      <c r="M41" s="20"/>
      <c r="N41" s="20"/>
      <c r="O41" s="20"/>
      <c r="P41" s="20"/>
      <c r="Q41" s="20"/>
      <c r="S41" s="30"/>
      <c r="T41" s="17" t="s">
        <v>156</v>
      </c>
      <c r="U41" s="17" t="s">
        <v>57</v>
      </c>
      <c r="V41" s="17"/>
      <c r="W41" s="17"/>
      <c r="X41" s="17"/>
      <c r="Y41" s="15" t="s">
        <v>69</v>
      </c>
      <c r="AA41" s="14"/>
      <c r="AB41" s="14">
        <v>27</v>
      </c>
      <c r="AC41" s="14">
        <v>20</v>
      </c>
      <c r="AD41" s="14">
        <f>+AB41+AC41</f>
        <v>47</v>
      </c>
      <c r="AE41" s="14">
        <v>4</v>
      </c>
      <c r="AF41" s="10"/>
      <c r="AG41" s="18" t="s">
        <v>159</v>
      </c>
      <c r="AH41" s="18" t="s">
        <v>56</v>
      </c>
      <c r="AI41" s="18"/>
      <c r="AJ41" s="18"/>
      <c r="AK41" s="18"/>
      <c r="AL41" s="15" t="s">
        <v>68</v>
      </c>
      <c r="AN41" s="14"/>
      <c r="AO41" s="14">
        <v>14</v>
      </c>
      <c r="AP41" s="14">
        <v>17</v>
      </c>
      <c r="AQ41" s="14">
        <f>+AO41+AP41</f>
        <v>31</v>
      </c>
      <c r="AR41" s="14">
        <v>2</v>
      </c>
    </row>
    <row r="42" spans="1:44" ht="15.95" customHeight="1" x14ac:dyDescent="0.25">
      <c r="B42" s="44" t="s">
        <v>33</v>
      </c>
      <c r="C42" s="45"/>
      <c r="D42" s="45"/>
      <c r="E42" s="45"/>
      <c r="F42" s="45"/>
      <c r="G42" s="45"/>
      <c r="H42" s="46"/>
      <c r="I42" s="45"/>
      <c r="J42" s="45"/>
      <c r="K42" s="45"/>
      <c r="L42" s="45"/>
      <c r="M42" s="47"/>
      <c r="N42" s="45"/>
      <c r="O42" s="45"/>
      <c r="P42" s="45"/>
      <c r="Q42" s="45"/>
      <c r="S42" s="30"/>
      <c r="T42" s="25">
        <v>7.5</v>
      </c>
      <c r="U42" s="20" t="s">
        <v>43</v>
      </c>
      <c r="V42" s="20"/>
      <c r="W42" s="20"/>
      <c r="X42" s="20"/>
      <c r="Y42" s="21">
        <v>1</v>
      </c>
      <c r="Z42" s="20" t="s">
        <v>57</v>
      </c>
      <c r="AA42" s="21"/>
      <c r="AB42" s="21">
        <v>0</v>
      </c>
      <c r="AC42" s="21">
        <v>0</v>
      </c>
      <c r="AD42" s="21">
        <f t="shared" ref="AD42:AD52" si="10">+AB42+AC42</f>
        <v>0</v>
      </c>
      <c r="AE42" s="21">
        <v>0</v>
      </c>
      <c r="AF42" s="10"/>
      <c r="AG42" s="25">
        <v>8</v>
      </c>
      <c r="AH42" s="20" t="s">
        <v>76</v>
      </c>
      <c r="AI42" s="20"/>
      <c r="AJ42" s="20"/>
      <c r="AK42" s="25"/>
      <c r="AL42" s="21">
        <v>34</v>
      </c>
      <c r="AM42" s="20" t="s">
        <v>56</v>
      </c>
      <c r="AN42" s="21"/>
      <c r="AO42" s="21">
        <v>0</v>
      </c>
      <c r="AP42" s="21">
        <v>0</v>
      </c>
      <c r="AQ42" s="21">
        <f t="shared" ref="AQ42:AQ52" si="11">+AO42+AP42</f>
        <v>0</v>
      </c>
      <c r="AR42" s="21">
        <v>0</v>
      </c>
    </row>
    <row r="43" spans="1:44" ht="15.95" customHeight="1" x14ac:dyDescent="0.25">
      <c r="C43" s="5" t="s">
        <v>182</v>
      </c>
      <c r="E43" s="10"/>
      <c r="F43" s="10"/>
      <c r="G43" s="4">
        <v>4</v>
      </c>
      <c r="H43" s="21">
        <v>1</v>
      </c>
      <c r="I43" s="20" t="s">
        <v>80</v>
      </c>
      <c r="J43" s="20"/>
      <c r="K43" s="20"/>
      <c r="L43" s="20"/>
      <c r="M43" s="20" t="s">
        <v>51</v>
      </c>
      <c r="N43" s="20"/>
      <c r="O43" s="20"/>
      <c r="P43" s="20"/>
      <c r="Q43" s="20"/>
      <c r="S43" s="30"/>
      <c r="T43" s="25">
        <v>10</v>
      </c>
      <c r="U43" s="20" t="s">
        <v>593</v>
      </c>
      <c r="V43" s="20"/>
      <c r="W43" s="20"/>
      <c r="X43" s="20"/>
      <c r="Y43" s="21">
        <v>10</v>
      </c>
      <c r="Z43" s="20" t="s">
        <v>57</v>
      </c>
      <c r="AA43" s="21"/>
      <c r="AB43" s="21">
        <v>0</v>
      </c>
      <c r="AC43" s="21">
        <v>1</v>
      </c>
      <c r="AD43" s="21">
        <f t="shared" si="10"/>
        <v>1</v>
      </c>
      <c r="AE43" s="21">
        <v>0</v>
      </c>
      <c r="AF43" s="10"/>
      <c r="AG43" s="25">
        <v>10</v>
      </c>
      <c r="AH43" s="20" t="s">
        <v>90</v>
      </c>
      <c r="AI43" s="20"/>
      <c r="AJ43" s="20"/>
      <c r="AK43" s="25"/>
      <c r="AL43" s="21">
        <v>10</v>
      </c>
      <c r="AM43" s="20" t="s">
        <v>56</v>
      </c>
      <c r="AO43" s="21">
        <v>14</v>
      </c>
      <c r="AP43" s="21">
        <v>17</v>
      </c>
      <c r="AQ43" s="21">
        <f t="shared" si="11"/>
        <v>31</v>
      </c>
      <c r="AR43" s="21">
        <v>0</v>
      </c>
    </row>
    <row r="44" spans="1:44" ht="15.95" customHeight="1" x14ac:dyDescent="0.25">
      <c r="B44" s="21" t="s">
        <v>23</v>
      </c>
      <c r="C44" s="20"/>
      <c r="D44" s="20" t="s">
        <v>48</v>
      </c>
      <c r="E44" s="20"/>
      <c r="F44" s="20"/>
      <c r="G44" s="20"/>
      <c r="H44" s="21">
        <v>2</v>
      </c>
      <c r="I44" s="20" t="s">
        <v>117</v>
      </c>
      <c r="J44" s="20"/>
      <c r="K44" s="20"/>
      <c r="L44" s="20" t="s">
        <v>629</v>
      </c>
      <c r="M44" s="20"/>
      <c r="N44" s="20"/>
      <c r="O44" s="20"/>
      <c r="P44" s="20"/>
      <c r="Q44" s="20"/>
      <c r="S44" s="30"/>
      <c r="T44" s="25">
        <v>9</v>
      </c>
      <c r="U44" s="20" t="s">
        <v>131</v>
      </c>
      <c r="V44" s="20"/>
      <c r="W44" s="20"/>
      <c r="X44" s="20"/>
      <c r="Y44" s="21">
        <v>3</v>
      </c>
      <c r="Z44" s="20" t="s">
        <v>57</v>
      </c>
      <c r="AA44" s="21"/>
      <c r="AB44" s="21">
        <v>14</v>
      </c>
      <c r="AC44" s="21">
        <v>14</v>
      </c>
      <c r="AD44" s="21">
        <f t="shared" si="10"/>
        <v>28</v>
      </c>
      <c r="AE44" s="21">
        <v>2</v>
      </c>
      <c r="AF44" s="10"/>
      <c r="AG44" s="25">
        <v>9</v>
      </c>
      <c r="AH44" s="20" t="s">
        <v>139</v>
      </c>
      <c r="AI44" s="20"/>
      <c r="AJ44" s="20"/>
      <c r="AK44" s="25"/>
      <c r="AL44" s="21">
        <v>23</v>
      </c>
      <c r="AM44" s="20" t="s">
        <v>56</v>
      </c>
      <c r="AO44" s="21">
        <v>22</v>
      </c>
      <c r="AP44" s="21">
        <v>9</v>
      </c>
      <c r="AQ44" s="21">
        <f t="shared" si="11"/>
        <v>31</v>
      </c>
      <c r="AR44" s="21">
        <v>4</v>
      </c>
    </row>
    <row r="45" spans="1:44" ht="15.95" customHeight="1" x14ac:dyDescent="0.25">
      <c r="A45" s="30"/>
      <c r="D45" s="20"/>
      <c r="E45" s="20"/>
      <c r="F45" s="20"/>
      <c r="G45" s="20"/>
      <c r="H45" s="21">
        <v>2</v>
      </c>
      <c r="I45" s="20" t="s">
        <v>80</v>
      </c>
      <c r="L45" s="20" t="s">
        <v>97</v>
      </c>
      <c r="M45" s="20"/>
      <c r="N45" s="20"/>
      <c r="O45" s="20"/>
      <c r="P45" s="20"/>
      <c r="Q45" s="20"/>
      <c r="S45" s="30"/>
      <c r="T45" s="25">
        <v>9</v>
      </c>
      <c r="U45" s="20" t="s">
        <v>86</v>
      </c>
      <c r="V45" s="20"/>
      <c r="W45" s="20"/>
      <c r="X45" s="20"/>
      <c r="Y45" s="21">
        <v>11</v>
      </c>
      <c r="Z45" s="20" t="s">
        <v>57</v>
      </c>
      <c r="AA45" s="21"/>
      <c r="AB45" s="21">
        <v>15</v>
      </c>
      <c r="AC45" s="21">
        <v>22</v>
      </c>
      <c r="AD45" s="21">
        <f t="shared" si="10"/>
        <v>37</v>
      </c>
      <c r="AE45" s="21">
        <v>2</v>
      </c>
      <c r="AF45" s="10"/>
      <c r="AG45" s="25">
        <v>8.5</v>
      </c>
      <c r="AH45" s="20" t="s">
        <v>92</v>
      </c>
      <c r="AI45" s="20"/>
      <c r="AJ45" s="20"/>
      <c r="AK45" s="25"/>
      <c r="AL45" s="21">
        <v>9</v>
      </c>
      <c r="AM45" s="20" t="s">
        <v>56</v>
      </c>
      <c r="AO45" s="21">
        <v>12</v>
      </c>
      <c r="AP45" s="21">
        <v>9</v>
      </c>
      <c r="AQ45" s="21">
        <f t="shared" si="11"/>
        <v>21</v>
      </c>
      <c r="AR45" s="21">
        <v>0</v>
      </c>
    </row>
    <row r="46" spans="1:44" ht="15.95" customHeight="1" x14ac:dyDescent="0.25">
      <c r="A46" s="30"/>
      <c r="C46" s="20"/>
      <c r="D46" s="20"/>
      <c r="E46" s="20"/>
      <c r="F46" s="20"/>
      <c r="H46" s="21">
        <v>3</v>
      </c>
      <c r="I46" s="20" t="s">
        <v>117</v>
      </c>
      <c r="L46" s="20" t="s">
        <v>630</v>
      </c>
      <c r="M46" s="20"/>
      <c r="N46" s="20"/>
      <c r="O46" s="20"/>
      <c r="P46" s="20"/>
      <c r="Q46" s="20"/>
      <c r="S46" s="30"/>
      <c r="T46" s="25">
        <v>8.5</v>
      </c>
      <c r="U46" s="20" t="s">
        <v>116</v>
      </c>
      <c r="V46" s="20"/>
      <c r="W46" s="20"/>
      <c r="X46" s="20"/>
      <c r="Y46" s="21">
        <v>9</v>
      </c>
      <c r="Z46" s="20" t="s">
        <v>57</v>
      </c>
      <c r="AA46" s="21"/>
      <c r="AB46" s="21">
        <v>8</v>
      </c>
      <c r="AC46" s="21">
        <v>25</v>
      </c>
      <c r="AD46" s="21">
        <f t="shared" si="10"/>
        <v>33</v>
      </c>
      <c r="AE46" s="21">
        <v>8</v>
      </c>
      <c r="AF46" s="10"/>
      <c r="AG46" s="25">
        <v>8.5</v>
      </c>
      <c r="AH46" s="20" t="s">
        <v>141</v>
      </c>
      <c r="AI46" s="20"/>
      <c r="AJ46" s="20"/>
      <c r="AK46" s="25"/>
      <c r="AL46" s="21">
        <v>14</v>
      </c>
      <c r="AM46" s="20" t="s">
        <v>56</v>
      </c>
      <c r="AO46" s="21">
        <v>0</v>
      </c>
      <c r="AP46" s="21">
        <v>15</v>
      </c>
      <c r="AQ46" s="21">
        <f t="shared" si="11"/>
        <v>15</v>
      </c>
      <c r="AR46" s="21">
        <v>4</v>
      </c>
    </row>
    <row r="47" spans="1:44" ht="15.95" customHeight="1" x14ac:dyDescent="0.25">
      <c r="H47" s="21"/>
      <c r="I47" s="20"/>
      <c r="L47" s="20"/>
      <c r="M47" s="20"/>
      <c r="N47" s="20"/>
      <c r="O47" s="20"/>
      <c r="P47" s="20"/>
      <c r="Q47" s="20"/>
      <c r="S47" s="30"/>
      <c r="T47" s="25">
        <v>8</v>
      </c>
      <c r="U47" s="20" t="s">
        <v>150</v>
      </c>
      <c r="V47" s="20"/>
      <c r="W47" s="20"/>
      <c r="X47" s="20"/>
      <c r="Y47" s="21">
        <v>2</v>
      </c>
      <c r="Z47" s="20" t="s">
        <v>57</v>
      </c>
      <c r="AA47" s="21"/>
      <c r="AB47" s="21">
        <v>11</v>
      </c>
      <c r="AC47" s="21">
        <v>8</v>
      </c>
      <c r="AD47" s="21">
        <f t="shared" si="10"/>
        <v>19</v>
      </c>
      <c r="AE47" s="21">
        <v>2</v>
      </c>
      <c r="AF47" s="10"/>
      <c r="AG47" s="25">
        <v>8</v>
      </c>
      <c r="AH47" s="20" t="s">
        <v>140</v>
      </c>
      <c r="AI47" s="20"/>
      <c r="AJ47" s="20"/>
      <c r="AK47" s="25"/>
      <c r="AL47" s="21">
        <v>2</v>
      </c>
      <c r="AM47" s="20" t="s">
        <v>56</v>
      </c>
      <c r="AO47" s="21">
        <v>1</v>
      </c>
      <c r="AP47" s="21">
        <v>10</v>
      </c>
      <c r="AQ47" s="21">
        <f t="shared" si="11"/>
        <v>11</v>
      </c>
      <c r="AR47" s="21">
        <v>2</v>
      </c>
    </row>
    <row r="48" spans="1:44" ht="15.95" customHeight="1" x14ac:dyDescent="0.25">
      <c r="B48" s="10"/>
      <c r="C48" s="5" t="s">
        <v>186</v>
      </c>
      <c r="D48" s="15"/>
      <c r="F48" s="10"/>
      <c r="G48" s="4">
        <v>4</v>
      </c>
      <c r="H48" s="21">
        <v>1</v>
      </c>
      <c r="I48" s="20" t="s">
        <v>170</v>
      </c>
      <c r="J48" s="20"/>
      <c r="K48" s="20"/>
      <c r="L48" s="20"/>
      <c r="M48" s="20" t="s">
        <v>51</v>
      </c>
      <c r="N48" s="20"/>
      <c r="O48" s="20"/>
      <c r="P48" s="20"/>
      <c r="Q48" s="20"/>
      <c r="S48" s="30"/>
      <c r="T48" s="25">
        <v>7.5</v>
      </c>
      <c r="U48" s="20" t="s">
        <v>98</v>
      </c>
      <c r="V48" s="20"/>
      <c r="W48" s="20"/>
      <c r="X48" s="20"/>
      <c r="Y48" s="21">
        <v>12</v>
      </c>
      <c r="Z48" s="20" t="s">
        <v>57</v>
      </c>
      <c r="AA48" s="21"/>
      <c r="AB48" s="21">
        <v>3</v>
      </c>
      <c r="AC48" s="21">
        <v>9</v>
      </c>
      <c r="AD48" s="21">
        <f t="shared" si="10"/>
        <v>12</v>
      </c>
      <c r="AE48" s="21">
        <v>2</v>
      </c>
      <c r="AF48" s="10"/>
      <c r="AG48" s="25">
        <v>8</v>
      </c>
      <c r="AH48" s="20" t="s">
        <v>148</v>
      </c>
      <c r="AI48" s="20"/>
      <c r="AJ48" s="20"/>
      <c r="AK48" s="25"/>
      <c r="AL48" s="21">
        <v>11</v>
      </c>
      <c r="AM48" s="20" t="s">
        <v>56</v>
      </c>
      <c r="AO48" s="21">
        <v>1</v>
      </c>
      <c r="AP48" s="21">
        <v>3</v>
      </c>
      <c r="AQ48" s="21">
        <f t="shared" si="11"/>
        <v>4</v>
      </c>
      <c r="AR48" s="21">
        <v>0</v>
      </c>
    </row>
    <row r="49" spans="1:44" ht="15.95" customHeight="1" x14ac:dyDescent="0.25">
      <c r="A49" s="30"/>
      <c r="B49" s="21" t="s">
        <v>23</v>
      </c>
      <c r="C49" s="15"/>
      <c r="D49" s="15" t="s">
        <v>48</v>
      </c>
      <c r="E49" s="15"/>
      <c r="F49" s="15"/>
      <c r="G49" s="4"/>
      <c r="H49" s="21">
        <v>1</v>
      </c>
      <c r="I49" s="20" t="s">
        <v>631</v>
      </c>
      <c r="J49" s="20"/>
      <c r="K49" s="20"/>
      <c r="L49" s="20"/>
      <c r="M49" s="20" t="s">
        <v>51</v>
      </c>
      <c r="N49" s="20"/>
      <c r="O49" s="20"/>
      <c r="P49" s="20"/>
      <c r="Q49" s="20"/>
      <c r="S49" s="30"/>
      <c r="T49" s="25">
        <v>7.5</v>
      </c>
      <c r="U49" s="20" t="s">
        <v>91</v>
      </c>
      <c r="V49" s="20"/>
      <c r="W49" s="20"/>
      <c r="X49" s="20"/>
      <c r="Y49" s="21">
        <v>7</v>
      </c>
      <c r="Z49" s="20" t="s">
        <v>57</v>
      </c>
      <c r="AA49" s="21"/>
      <c r="AB49" s="21">
        <v>3</v>
      </c>
      <c r="AC49" s="21">
        <v>12</v>
      </c>
      <c r="AD49" s="21">
        <f t="shared" si="10"/>
        <v>15</v>
      </c>
      <c r="AE49" s="21">
        <v>10</v>
      </c>
      <c r="AF49" s="10"/>
      <c r="AG49" s="25">
        <v>7.5</v>
      </c>
      <c r="AH49" s="20" t="s">
        <v>128</v>
      </c>
      <c r="AI49" s="20"/>
      <c r="AJ49" s="20"/>
      <c r="AK49" s="25"/>
      <c r="AL49" s="21">
        <v>7</v>
      </c>
      <c r="AM49" s="20" t="s">
        <v>56</v>
      </c>
      <c r="AO49" s="21">
        <v>8</v>
      </c>
      <c r="AP49" s="21">
        <v>6</v>
      </c>
      <c r="AQ49" s="21">
        <f t="shared" si="11"/>
        <v>14</v>
      </c>
      <c r="AR49" s="21">
        <v>4</v>
      </c>
    </row>
    <row r="50" spans="1:44" ht="15.95" customHeight="1" x14ac:dyDescent="0.25">
      <c r="A50" s="30"/>
      <c r="H50" s="21">
        <v>3</v>
      </c>
      <c r="I50" s="20" t="s">
        <v>110</v>
      </c>
      <c r="J50" s="20"/>
      <c r="K50" s="20"/>
      <c r="L50" s="20" t="s">
        <v>632</v>
      </c>
      <c r="M50" s="20"/>
      <c r="N50" s="20"/>
      <c r="O50" s="20"/>
      <c r="P50" s="20"/>
      <c r="Q50" s="20"/>
      <c r="S50" s="30"/>
      <c r="T50" s="25">
        <v>7</v>
      </c>
      <c r="U50" s="20" t="s">
        <v>52</v>
      </c>
      <c r="V50" s="20"/>
      <c r="W50" s="20"/>
      <c r="X50" s="20"/>
      <c r="Y50" s="21">
        <v>27</v>
      </c>
      <c r="Z50" s="20" t="s">
        <v>57</v>
      </c>
      <c r="AA50" s="21"/>
      <c r="AB50" s="21">
        <v>1</v>
      </c>
      <c r="AC50" s="21">
        <v>8</v>
      </c>
      <c r="AD50" s="21">
        <f t="shared" si="10"/>
        <v>9</v>
      </c>
      <c r="AE50" s="21">
        <v>2</v>
      </c>
      <c r="AF50" s="10"/>
      <c r="AG50" s="25">
        <v>6.5</v>
      </c>
      <c r="AH50" s="20" t="s">
        <v>99</v>
      </c>
      <c r="AI50" s="20"/>
      <c r="AJ50" s="20"/>
      <c r="AK50" s="25"/>
      <c r="AL50" s="21">
        <v>24</v>
      </c>
      <c r="AM50" s="20" t="s">
        <v>56</v>
      </c>
      <c r="AO50" s="21">
        <v>4</v>
      </c>
      <c r="AP50" s="21">
        <v>8</v>
      </c>
      <c r="AQ50" s="21">
        <f t="shared" si="11"/>
        <v>12</v>
      </c>
      <c r="AR50" s="21">
        <v>2</v>
      </c>
    </row>
    <row r="51" spans="1:44" ht="15.95" customHeight="1" x14ac:dyDescent="0.25">
      <c r="A51" s="30"/>
      <c r="H51" s="21">
        <v>3</v>
      </c>
      <c r="I51" s="20" t="s">
        <v>147</v>
      </c>
      <c r="J51" s="20"/>
      <c r="K51" s="20"/>
      <c r="L51" s="20" t="s">
        <v>633</v>
      </c>
      <c r="M51" s="20"/>
      <c r="N51" s="20"/>
      <c r="O51" s="20"/>
      <c r="P51" s="20"/>
      <c r="Q51" s="20"/>
      <c r="S51" s="30"/>
      <c r="T51" s="25">
        <v>6.5</v>
      </c>
      <c r="U51" s="20" t="s">
        <v>166</v>
      </c>
      <c r="V51" s="20"/>
      <c r="W51" s="20"/>
      <c r="X51" s="20"/>
      <c r="Y51" s="21">
        <v>6</v>
      </c>
      <c r="Z51" s="20" t="s">
        <v>57</v>
      </c>
      <c r="AA51" s="21"/>
      <c r="AB51" s="21">
        <v>4</v>
      </c>
      <c r="AC51" s="21">
        <v>9</v>
      </c>
      <c r="AD51" s="21">
        <f t="shared" si="10"/>
        <v>13</v>
      </c>
      <c r="AE51" s="21">
        <v>2</v>
      </c>
      <c r="AF51" s="10"/>
      <c r="AG51" s="25">
        <v>6.5</v>
      </c>
      <c r="AH51" s="20" t="s">
        <v>96</v>
      </c>
      <c r="AI51" s="20"/>
      <c r="AJ51" s="20"/>
      <c r="AK51" s="25"/>
      <c r="AL51" s="21">
        <v>20</v>
      </c>
      <c r="AM51" s="20" t="s">
        <v>56</v>
      </c>
      <c r="AO51" s="21">
        <v>2</v>
      </c>
      <c r="AP51" s="21">
        <v>10</v>
      </c>
      <c r="AQ51" s="21">
        <f t="shared" si="11"/>
        <v>12</v>
      </c>
      <c r="AR51" s="21">
        <v>6</v>
      </c>
    </row>
    <row r="52" spans="1:44" ht="15.95" customHeight="1" x14ac:dyDescent="0.25">
      <c r="A52" s="30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S52" s="30"/>
      <c r="T52" s="25">
        <v>6.5</v>
      </c>
      <c r="U52" s="20" t="s">
        <v>167</v>
      </c>
      <c r="V52" s="20"/>
      <c r="W52" s="20"/>
      <c r="X52" s="20"/>
      <c r="Y52" s="21">
        <v>4</v>
      </c>
      <c r="Z52" s="20" t="s">
        <v>57</v>
      </c>
      <c r="AA52" s="21"/>
      <c r="AB52" s="21">
        <v>4</v>
      </c>
      <c r="AC52" s="21">
        <v>7</v>
      </c>
      <c r="AD52" s="21">
        <f t="shared" si="10"/>
        <v>11</v>
      </c>
      <c r="AE52" s="21">
        <v>2</v>
      </c>
      <c r="AF52" s="10"/>
      <c r="AG52" s="25">
        <v>6</v>
      </c>
      <c r="AH52" s="20" t="s">
        <v>248</v>
      </c>
      <c r="AI52" s="20"/>
      <c r="AJ52" s="20"/>
      <c r="AK52" s="25"/>
      <c r="AL52" s="21">
        <v>4</v>
      </c>
      <c r="AM52" s="20" t="s">
        <v>56</v>
      </c>
      <c r="AO52" s="21">
        <v>2</v>
      </c>
      <c r="AP52" s="21">
        <v>5</v>
      </c>
      <c r="AQ52" s="21">
        <f t="shared" si="11"/>
        <v>7</v>
      </c>
      <c r="AR52" s="21">
        <v>4</v>
      </c>
    </row>
    <row r="53" spans="1:44" ht="15.95" customHeight="1" thickBot="1" x14ac:dyDescent="0.3">
      <c r="A53" s="30"/>
      <c r="B53" s="20" t="s">
        <v>130</v>
      </c>
      <c r="C53" s="10"/>
      <c r="D53" s="10"/>
      <c r="E53" s="20" t="s">
        <v>50</v>
      </c>
      <c r="F53" s="20"/>
      <c r="G53" s="4">
        <f>SUM(G15:G52)</f>
        <v>28</v>
      </c>
      <c r="H53" s="4"/>
      <c r="I53" s="19"/>
      <c r="J53" s="20" t="s">
        <v>35</v>
      </c>
      <c r="K53" s="19"/>
      <c r="L53" s="4">
        <f>COUNTA(C15:C52)-8</f>
        <v>4</v>
      </c>
      <c r="N53" s="20" t="s">
        <v>41</v>
      </c>
      <c r="O53" s="4">
        <f>+L53*2</f>
        <v>8</v>
      </c>
      <c r="P53" s="4"/>
      <c r="Q53" s="10"/>
      <c r="S53" s="30"/>
      <c r="T53" s="16" t="s">
        <v>66</v>
      </c>
      <c r="U53" s="16"/>
      <c r="V53" s="16"/>
      <c r="W53" s="16"/>
      <c r="X53" s="16"/>
      <c r="Y53" s="16"/>
      <c r="Z53" s="16"/>
      <c r="AA53" s="22"/>
      <c r="AB53" s="22">
        <f>SUM(AB41:AB52)</f>
        <v>90</v>
      </c>
      <c r="AC53" s="22">
        <f>SUM(AC41:AC52)+SUMIF($AA$3:$AA$10,"Dive Shop",$AI$3:$AI$10)</f>
        <v>135</v>
      </c>
      <c r="AD53" s="22">
        <f>SUM(AD41:AD52)+SUMIF($AA$3:$AA$10,"Canadiens",$AI$3:$AI$10)</f>
        <v>225</v>
      </c>
      <c r="AE53" s="22">
        <f>SUM(AE41:AE52)</f>
        <v>36</v>
      </c>
      <c r="AF53" s="10"/>
      <c r="AG53" s="16" t="s">
        <v>67</v>
      </c>
      <c r="AH53" s="16"/>
      <c r="AI53" s="16"/>
      <c r="AJ53" s="16"/>
      <c r="AK53" s="16"/>
      <c r="AL53" s="16"/>
      <c r="AM53" s="16"/>
      <c r="AN53" s="22"/>
      <c r="AO53" s="22">
        <f>SUM(AO41:AO52)</f>
        <v>80</v>
      </c>
      <c r="AP53" s="22">
        <f>SUM(AP41:AP52)+SUMIF($AA$3:$AA$10,"Dive Shop",$AI$3:$AI$10)</f>
        <v>109</v>
      </c>
      <c r="AQ53" s="22">
        <f>SUM(AQ41:AQ52)+SUMIF($AA$3:$AA$10,"Canadiens",$AI$3:$AI$10)</f>
        <v>189</v>
      </c>
      <c r="AR53" s="22">
        <f>SUM(AR41:AR52)</f>
        <v>28</v>
      </c>
    </row>
    <row r="54" spans="1:44" ht="15.95" customHeight="1" x14ac:dyDescent="0.25">
      <c r="A54" s="30"/>
      <c r="E54" s="20" t="s">
        <v>49</v>
      </c>
      <c r="F54" s="20"/>
      <c r="G54" s="4">
        <f>COUNTA(L15:L52)+COUNTIF(L15:L52,"*&amp;*")</f>
        <v>40</v>
      </c>
      <c r="S54" s="30"/>
      <c r="T54" s="18" t="s">
        <v>157</v>
      </c>
      <c r="U54" s="18" t="s">
        <v>61</v>
      </c>
      <c r="V54" s="18"/>
      <c r="W54" s="18"/>
      <c r="X54" s="18"/>
      <c r="Y54" s="15" t="s">
        <v>71</v>
      </c>
      <c r="AA54" s="14"/>
      <c r="AB54" s="14">
        <v>5</v>
      </c>
      <c r="AC54" s="14">
        <v>12</v>
      </c>
      <c r="AD54" s="14">
        <f t="shared" ref="AD54:AD65" si="12">+AB54+AC54</f>
        <v>17</v>
      </c>
      <c r="AE54" s="14">
        <v>6</v>
      </c>
      <c r="AF54" s="10"/>
      <c r="AG54" s="11" t="s">
        <v>161</v>
      </c>
      <c r="AH54" s="11" t="s">
        <v>59</v>
      </c>
      <c r="AI54" s="11"/>
      <c r="AJ54" s="11"/>
      <c r="AK54" s="12"/>
      <c r="AL54" s="13" t="s">
        <v>73</v>
      </c>
      <c r="AN54" s="14"/>
      <c r="AO54" s="14">
        <v>8</v>
      </c>
      <c r="AP54" s="14">
        <v>21</v>
      </c>
      <c r="AQ54" s="14">
        <f t="shared" ref="AQ54:AQ65" si="13">+AO54+AP54</f>
        <v>29</v>
      </c>
      <c r="AR54" s="14">
        <v>8</v>
      </c>
    </row>
    <row r="55" spans="1:44" ht="15.95" customHeight="1" x14ac:dyDescent="0.25">
      <c r="S55" s="30"/>
      <c r="T55" s="25">
        <v>7.5</v>
      </c>
      <c r="U55" s="20" t="s">
        <v>74</v>
      </c>
      <c r="V55" s="20"/>
      <c r="W55" s="20"/>
      <c r="X55" s="25"/>
      <c r="Y55" s="21">
        <v>31</v>
      </c>
      <c r="Z55" s="20" t="s">
        <v>61</v>
      </c>
      <c r="AA55" s="21"/>
      <c r="AB55" s="21">
        <v>0</v>
      </c>
      <c r="AC55" s="21">
        <v>1</v>
      </c>
      <c r="AD55" s="21">
        <f t="shared" si="12"/>
        <v>1</v>
      </c>
      <c r="AE55" s="21">
        <v>0</v>
      </c>
      <c r="AF55" s="10"/>
      <c r="AG55" s="25">
        <v>8</v>
      </c>
      <c r="AH55" s="20" t="s">
        <v>77</v>
      </c>
      <c r="AI55" s="20"/>
      <c r="AJ55" s="20"/>
      <c r="AK55" s="20"/>
      <c r="AL55" s="21"/>
      <c r="AM55" s="20" t="s">
        <v>59</v>
      </c>
      <c r="AN55" s="21"/>
      <c r="AO55" s="21">
        <v>0</v>
      </c>
      <c r="AP55" s="21">
        <v>1</v>
      </c>
      <c r="AQ55" s="21">
        <f t="shared" si="13"/>
        <v>1</v>
      </c>
      <c r="AR55" s="21">
        <v>0</v>
      </c>
    </row>
    <row r="56" spans="1:44" ht="15.95" customHeight="1" x14ac:dyDescent="0.25">
      <c r="S56" s="30"/>
      <c r="T56" s="25">
        <v>11</v>
      </c>
      <c r="U56" s="20" t="s">
        <v>80</v>
      </c>
      <c r="V56" s="20"/>
      <c r="W56" s="20"/>
      <c r="X56" s="25"/>
      <c r="Y56" s="21">
        <v>11</v>
      </c>
      <c r="Z56" s="20" t="s">
        <v>61</v>
      </c>
      <c r="AA56" s="21"/>
      <c r="AB56" s="21">
        <v>21</v>
      </c>
      <c r="AC56" s="21">
        <v>14</v>
      </c>
      <c r="AD56" s="21">
        <f t="shared" si="12"/>
        <v>35</v>
      </c>
      <c r="AE56" s="21">
        <v>0</v>
      </c>
      <c r="AF56" s="10"/>
      <c r="AG56" s="25">
        <v>10</v>
      </c>
      <c r="AH56" s="20" t="s">
        <v>162</v>
      </c>
      <c r="AI56" s="20"/>
      <c r="AJ56" s="20"/>
      <c r="AK56" s="20"/>
      <c r="AL56" s="21">
        <v>20</v>
      </c>
      <c r="AM56" s="20" t="s">
        <v>59</v>
      </c>
      <c r="AO56" s="21">
        <v>13</v>
      </c>
      <c r="AP56" s="21">
        <v>13</v>
      </c>
      <c r="AQ56" s="21">
        <f t="shared" si="13"/>
        <v>26</v>
      </c>
      <c r="AR56" s="21">
        <v>4</v>
      </c>
    </row>
    <row r="57" spans="1:44" ht="15.95" customHeight="1" x14ac:dyDescent="0.25">
      <c r="S57" s="30"/>
      <c r="T57" s="25">
        <v>8.5</v>
      </c>
      <c r="U57" s="20" t="s">
        <v>97</v>
      </c>
      <c r="V57" s="20"/>
      <c r="W57" s="20"/>
      <c r="X57" s="25"/>
      <c r="Y57" s="21">
        <v>8</v>
      </c>
      <c r="Z57" s="20" t="s">
        <v>61</v>
      </c>
      <c r="AA57" s="21"/>
      <c r="AB57" s="21">
        <v>8</v>
      </c>
      <c r="AC57" s="21">
        <v>8</v>
      </c>
      <c r="AD57" s="21">
        <f t="shared" si="12"/>
        <v>16</v>
      </c>
      <c r="AE57" s="21">
        <v>0</v>
      </c>
      <c r="AF57" s="10"/>
      <c r="AG57" s="25">
        <v>9</v>
      </c>
      <c r="AH57" s="20" t="s">
        <v>163</v>
      </c>
      <c r="AI57" s="20"/>
      <c r="AJ57" s="20"/>
      <c r="AK57" s="20"/>
      <c r="AL57" s="21">
        <v>17</v>
      </c>
      <c r="AM57" s="20" t="s">
        <v>59</v>
      </c>
      <c r="AO57" s="21">
        <v>22</v>
      </c>
      <c r="AP57" s="21">
        <v>21</v>
      </c>
      <c r="AQ57" s="21">
        <f t="shared" si="13"/>
        <v>43</v>
      </c>
      <c r="AR57" s="21">
        <v>2</v>
      </c>
    </row>
    <row r="58" spans="1:44" ht="15.95" customHeight="1" x14ac:dyDescent="0.25">
      <c r="S58" s="30"/>
      <c r="T58" s="25">
        <v>8.5</v>
      </c>
      <c r="U58" s="20" t="s">
        <v>89</v>
      </c>
      <c r="V58" s="20"/>
      <c r="W58" s="20"/>
      <c r="X58" s="25"/>
      <c r="Y58" s="21">
        <v>6</v>
      </c>
      <c r="Z58" s="20" t="s">
        <v>61</v>
      </c>
      <c r="AA58" s="21"/>
      <c r="AB58" s="21">
        <v>1</v>
      </c>
      <c r="AC58" s="21">
        <v>9</v>
      </c>
      <c r="AD58" s="21">
        <f t="shared" si="12"/>
        <v>10</v>
      </c>
      <c r="AE58" s="21">
        <v>0</v>
      </c>
      <c r="AF58" s="10"/>
      <c r="AG58" s="25">
        <v>9</v>
      </c>
      <c r="AH58" s="20" t="s">
        <v>135</v>
      </c>
      <c r="AI58" s="20"/>
      <c r="AJ58" s="20"/>
      <c r="AK58" s="20"/>
      <c r="AL58" s="35">
        <v>14</v>
      </c>
      <c r="AM58" s="20" t="s">
        <v>59</v>
      </c>
      <c r="AO58" s="21">
        <v>7</v>
      </c>
      <c r="AP58" s="21">
        <v>12</v>
      </c>
      <c r="AQ58" s="21">
        <f t="shared" si="13"/>
        <v>19</v>
      </c>
      <c r="AR58" s="21">
        <v>4</v>
      </c>
    </row>
    <row r="59" spans="1:44" ht="15.95" customHeight="1" x14ac:dyDescent="0.25">
      <c r="S59" s="30"/>
      <c r="T59" s="25">
        <v>8.5</v>
      </c>
      <c r="U59" s="20" t="s">
        <v>82</v>
      </c>
      <c r="V59" s="20"/>
      <c r="W59" s="20"/>
      <c r="X59" s="25"/>
      <c r="Y59" s="21">
        <v>14</v>
      </c>
      <c r="Z59" s="20" t="s">
        <v>61</v>
      </c>
      <c r="AA59" s="21"/>
      <c r="AB59" s="21">
        <v>1</v>
      </c>
      <c r="AC59" s="21">
        <v>2</v>
      </c>
      <c r="AD59" s="21">
        <f t="shared" si="12"/>
        <v>3</v>
      </c>
      <c r="AE59" s="21">
        <v>4</v>
      </c>
      <c r="AF59" s="10"/>
      <c r="AG59" s="25">
        <v>8.5</v>
      </c>
      <c r="AH59" s="20" t="s">
        <v>136</v>
      </c>
      <c r="AI59" s="20"/>
      <c r="AJ59" s="20"/>
      <c r="AK59" s="20"/>
      <c r="AL59" s="35">
        <v>5</v>
      </c>
      <c r="AM59" s="20" t="s">
        <v>59</v>
      </c>
      <c r="AO59" s="21">
        <v>0</v>
      </c>
      <c r="AP59" s="21">
        <v>10</v>
      </c>
      <c r="AQ59" s="21">
        <f t="shared" si="13"/>
        <v>10</v>
      </c>
      <c r="AR59" s="21">
        <v>2</v>
      </c>
    </row>
    <row r="60" spans="1:44" ht="15.95" customHeight="1" x14ac:dyDescent="0.25">
      <c r="T60" s="25">
        <v>8</v>
      </c>
      <c r="U60" s="20" t="s">
        <v>81</v>
      </c>
      <c r="V60" s="20"/>
      <c r="W60" s="20"/>
      <c r="X60" s="25"/>
      <c r="Y60" s="21">
        <v>7</v>
      </c>
      <c r="Z60" s="20" t="s">
        <v>61</v>
      </c>
      <c r="AA60" s="21"/>
      <c r="AB60" s="21">
        <v>13</v>
      </c>
      <c r="AC60" s="21">
        <v>9</v>
      </c>
      <c r="AD60" s="21">
        <f t="shared" si="12"/>
        <v>22</v>
      </c>
      <c r="AE60" s="21">
        <v>4</v>
      </c>
      <c r="AF60" s="10"/>
      <c r="AG60" s="25">
        <v>8.5</v>
      </c>
      <c r="AH60" s="20" t="s">
        <v>14</v>
      </c>
      <c r="AI60" s="20"/>
      <c r="AJ60" s="20"/>
      <c r="AK60" s="20"/>
      <c r="AL60" s="35" t="s">
        <v>149</v>
      </c>
      <c r="AM60" s="20" t="s">
        <v>59</v>
      </c>
      <c r="AO60" s="21">
        <v>9</v>
      </c>
      <c r="AP60" s="21">
        <v>6</v>
      </c>
      <c r="AQ60" s="21">
        <f t="shared" si="13"/>
        <v>15</v>
      </c>
      <c r="AR60" s="21">
        <v>4</v>
      </c>
    </row>
    <row r="61" spans="1:44" ht="15.95" customHeight="1" x14ac:dyDescent="0.25">
      <c r="A61" s="30"/>
      <c r="T61" s="25">
        <v>7.5</v>
      </c>
      <c r="U61" s="20" t="s">
        <v>117</v>
      </c>
      <c r="V61" s="20"/>
      <c r="W61" s="20"/>
      <c r="X61" s="25"/>
      <c r="Y61" s="21">
        <v>30</v>
      </c>
      <c r="Z61" s="20" t="s">
        <v>61</v>
      </c>
      <c r="AA61" s="21"/>
      <c r="AB61" s="21">
        <v>6</v>
      </c>
      <c r="AC61" s="21">
        <v>9</v>
      </c>
      <c r="AD61" s="21">
        <f t="shared" si="12"/>
        <v>15</v>
      </c>
      <c r="AE61" s="21">
        <v>6</v>
      </c>
      <c r="AF61" s="10"/>
      <c r="AG61" s="25">
        <v>8</v>
      </c>
      <c r="AH61" s="20" t="s">
        <v>113</v>
      </c>
      <c r="AI61" s="20"/>
      <c r="AJ61" s="20"/>
      <c r="AK61" s="20"/>
      <c r="AL61" s="21">
        <v>13</v>
      </c>
      <c r="AM61" s="20" t="s">
        <v>59</v>
      </c>
      <c r="AO61" s="21">
        <v>11</v>
      </c>
      <c r="AP61" s="21">
        <v>15</v>
      </c>
      <c r="AQ61" s="21">
        <f t="shared" si="13"/>
        <v>26</v>
      </c>
      <c r="AR61" s="21">
        <v>6</v>
      </c>
    </row>
    <row r="62" spans="1:44" ht="15.95" customHeight="1" x14ac:dyDescent="0.25">
      <c r="A62" s="30"/>
      <c r="S62" s="21"/>
      <c r="T62" s="25">
        <v>7</v>
      </c>
      <c r="U62" s="20" t="s">
        <v>24</v>
      </c>
      <c r="V62" s="20"/>
      <c r="W62" s="20"/>
      <c r="X62" s="25"/>
      <c r="Y62" s="21">
        <v>10</v>
      </c>
      <c r="Z62" s="20" t="s">
        <v>61</v>
      </c>
      <c r="AA62" s="21"/>
      <c r="AB62" s="21">
        <v>1</v>
      </c>
      <c r="AC62" s="21">
        <v>5</v>
      </c>
      <c r="AD62" s="21">
        <f t="shared" si="12"/>
        <v>6</v>
      </c>
      <c r="AE62" s="21">
        <v>0</v>
      </c>
      <c r="AF62" s="10"/>
      <c r="AG62" s="25">
        <v>7</v>
      </c>
      <c r="AH62" s="20" t="s">
        <v>164</v>
      </c>
      <c r="AI62" s="20"/>
      <c r="AJ62" s="20"/>
      <c r="AK62" s="20"/>
      <c r="AL62" s="21">
        <v>7</v>
      </c>
      <c r="AM62" s="20" t="s">
        <v>59</v>
      </c>
      <c r="AO62" s="21">
        <v>4</v>
      </c>
      <c r="AP62" s="21">
        <v>8</v>
      </c>
      <c r="AQ62" s="21">
        <f t="shared" si="13"/>
        <v>12</v>
      </c>
      <c r="AR62" s="21">
        <v>2</v>
      </c>
    </row>
    <row r="63" spans="1:44" ht="15.95" customHeight="1" x14ac:dyDescent="0.25">
      <c r="A63" s="21"/>
      <c r="S63" s="30"/>
      <c r="T63" s="25">
        <v>7</v>
      </c>
      <c r="U63" s="20" t="s">
        <v>105</v>
      </c>
      <c r="V63" s="20"/>
      <c r="W63" s="20"/>
      <c r="X63" s="25"/>
      <c r="Y63" s="21">
        <v>12</v>
      </c>
      <c r="Z63" s="20" t="s">
        <v>61</v>
      </c>
      <c r="AA63" s="21"/>
      <c r="AB63" s="21">
        <v>2</v>
      </c>
      <c r="AC63" s="21">
        <v>3</v>
      </c>
      <c r="AD63" s="21">
        <f t="shared" si="12"/>
        <v>5</v>
      </c>
      <c r="AE63" s="21">
        <v>0</v>
      </c>
      <c r="AF63" s="10"/>
      <c r="AG63" s="25">
        <v>7</v>
      </c>
      <c r="AH63" s="20" t="s">
        <v>115</v>
      </c>
      <c r="AI63" s="20"/>
      <c r="AJ63" s="20"/>
      <c r="AK63" s="20"/>
      <c r="AL63" s="21">
        <v>9</v>
      </c>
      <c r="AM63" s="20" t="s">
        <v>59</v>
      </c>
      <c r="AO63" s="21">
        <v>4</v>
      </c>
      <c r="AP63" s="21">
        <v>10</v>
      </c>
      <c r="AQ63" s="21">
        <f t="shared" si="13"/>
        <v>14</v>
      </c>
      <c r="AR63" s="21">
        <v>2</v>
      </c>
    </row>
    <row r="64" spans="1:44" ht="15.95" customHeight="1" x14ac:dyDescent="0.25">
      <c r="A64" s="30"/>
      <c r="S64" s="21"/>
      <c r="T64" s="25">
        <v>7</v>
      </c>
      <c r="U64" s="20" t="s">
        <v>106</v>
      </c>
      <c r="V64" s="20"/>
      <c r="W64" s="20"/>
      <c r="X64" s="25"/>
      <c r="Y64" s="21">
        <v>5</v>
      </c>
      <c r="Z64" s="20" t="s">
        <v>61</v>
      </c>
      <c r="AA64" s="21"/>
      <c r="AB64" s="21">
        <v>1</v>
      </c>
      <c r="AC64" s="21">
        <v>4</v>
      </c>
      <c r="AD64" s="21">
        <f t="shared" si="12"/>
        <v>5</v>
      </c>
      <c r="AE64" s="21">
        <v>0</v>
      </c>
      <c r="AF64" s="10"/>
      <c r="AG64" s="25">
        <v>6.5</v>
      </c>
      <c r="AH64" s="20" t="s">
        <v>123</v>
      </c>
      <c r="AI64" s="20"/>
      <c r="AJ64" s="20"/>
      <c r="AK64" s="20"/>
      <c r="AL64" s="21">
        <v>6</v>
      </c>
      <c r="AM64" s="20" t="s">
        <v>59</v>
      </c>
      <c r="AO64" s="21">
        <v>2</v>
      </c>
      <c r="AP64" s="21">
        <v>3</v>
      </c>
      <c r="AQ64" s="21">
        <f t="shared" si="13"/>
        <v>5</v>
      </c>
      <c r="AR64" s="21">
        <v>2</v>
      </c>
    </row>
    <row r="65" spans="1:44" ht="15.95" customHeight="1" x14ac:dyDescent="0.25">
      <c r="A65" s="21"/>
      <c r="R65" s="30"/>
      <c r="S65" s="30"/>
      <c r="T65" s="25">
        <v>5.5</v>
      </c>
      <c r="U65" s="20" t="s">
        <v>119</v>
      </c>
      <c r="V65" s="20"/>
      <c r="W65" s="20"/>
      <c r="X65" s="25"/>
      <c r="Y65" s="21">
        <v>4</v>
      </c>
      <c r="Z65" s="20" t="s">
        <v>61</v>
      </c>
      <c r="AA65" s="21"/>
      <c r="AB65" s="21">
        <v>1</v>
      </c>
      <c r="AC65" s="21">
        <v>5</v>
      </c>
      <c r="AD65" s="21">
        <f t="shared" si="12"/>
        <v>6</v>
      </c>
      <c r="AE65" s="21">
        <v>0</v>
      </c>
      <c r="AF65" s="10"/>
      <c r="AG65" s="25">
        <v>5.5</v>
      </c>
      <c r="AH65" s="20" t="s">
        <v>32</v>
      </c>
      <c r="AI65" s="20"/>
      <c r="AJ65" s="20"/>
      <c r="AK65" s="20"/>
      <c r="AL65" s="21">
        <v>11</v>
      </c>
      <c r="AM65" s="20" t="s">
        <v>59</v>
      </c>
      <c r="AO65" s="21">
        <v>0</v>
      </c>
      <c r="AP65" s="21">
        <v>5</v>
      </c>
      <c r="AQ65" s="21">
        <f t="shared" si="13"/>
        <v>5</v>
      </c>
      <c r="AR65" s="21">
        <v>0</v>
      </c>
    </row>
    <row r="66" spans="1:44" ht="15.95" customHeight="1" thickBot="1" x14ac:dyDescent="0.3">
      <c r="A66" s="30"/>
      <c r="R66" s="21"/>
      <c r="S66" s="21"/>
      <c r="T66" s="16" t="s">
        <v>63</v>
      </c>
      <c r="U66" s="16"/>
      <c r="V66" s="16"/>
      <c r="W66" s="16"/>
      <c r="X66" s="16"/>
      <c r="Y66" s="16"/>
      <c r="Z66" s="16"/>
      <c r="AA66" s="22"/>
      <c r="AB66" s="22">
        <f>SUM(AB54:AB65)</f>
        <v>60</v>
      </c>
      <c r="AC66" s="22">
        <f>SUM(AC54:AC65)+SUMIF($AA$3:$AA$10,"Eriton",$AI$3:$AI$10)</f>
        <v>81</v>
      </c>
      <c r="AD66" s="22">
        <f>SUM(AD54:AD65)+SUMIF($AA$3:$AA$10,"Canadiens",$AI$3:$AI$10)</f>
        <v>141</v>
      </c>
      <c r="AE66" s="22">
        <f>SUM(AE54:AE65)</f>
        <v>20</v>
      </c>
      <c r="AF66" s="10"/>
      <c r="AG66" s="16" t="s">
        <v>64</v>
      </c>
      <c r="AH66" s="16"/>
      <c r="AI66" s="16"/>
      <c r="AJ66" s="16"/>
      <c r="AK66" s="16"/>
      <c r="AL66" s="16"/>
      <c r="AM66" s="16"/>
      <c r="AN66" s="22"/>
      <c r="AO66" s="22">
        <f>SUM(AO54:AO65)</f>
        <v>80</v>
      </c>
      <c r="AP66" s="22">
        <f>SUM(AP54:AP65)+SUMIF($AA$3:$AA$10,"Eriton",$AI$3:$AI$10)</f>
        <v>125</v>
      </c>
      <c r="AQ66" s="22">
        <f>SUM(AQ54:AQ65)+SUMIF($AA$3:$AA$10,"Canadiens",$AI$3:$AI$10)</f>
        <v>205</v>
      </c>
      <c r="AR66" s="22">
        <f>SUM(AR54:AR65)</f>
        <v>36</v>
      </c>
    </row>
    <row r="67" spans="1:44" ht="15.95" customHeight="1" x14ac:dyDescent="0.25">
      <c r="A67" s="21"/>
      <c r="R67" s="21"/>
      <c r="S67" s="21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H67" s="20" t="s">
        <v>94</v>
      </c>
      <c r="AI67" s="10"/>
      <c r="AJ67" s="10"/>
      <c r="AK67" s="20"/>
      <c r="AL67" s="20"/>
      <c r="AM67" s="10"/>
      <c r="AN67" s="10"/>
      <c r="AO67" s="21">
        <f>+AB27+AB40+AB53+AB66+AO27+AO40+AO53+AO66</f>
        <v>623</v>
      </c>
      <c r="AP67" s="21">
        <f>+AC27+AC40+AC53+AC66+AP27+AP40+AP53+AP66</f>
        <v>872</v>
      </c>
      <c r="AQ67" s="21">
        <f>+AD27+AD40+AD53+AD66+AQ27+AQ40+AQ53+AQ66</f>
        <v>1480</v>
      </c>
      <c r="AR67" s="21">
        <f>+AE27+AE40+AE53+AE66+AR27+AR40+AR53+AR66</f>
        <v>264</v>
      </c>
    </row>
    <row r="68" spans="1:44" ht="15.95" customHeight="1" x14ac:dyDescent="0.25">
      <c r="A68" s="21"/>
      <c r="R68" s="21"/>
      <c r="S68" s="21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0"/>
      <c r="AH68" s="10"/>
      <c r="AI68" s="10"/>
      <c r="AJ68" s="10"/>
      <c r="AK68" s="20"/>
      <c r="AL68" s="20"/>
      <c r="AM68" s="10"/>
      <c r="AN68" s="10"/>
      <c r="AO68" s="21"/>
      <c r="AP68" s="21"/>
      <c r="AQ68" s="30"/>
      <c r="AR68" s="21"/>
    </row>
    <row r="69" spans="1:44" ht="15.95" customHeight="1" x14ac:dyDescent="0.25">
      <c r="A69" s="21"/>
      <c r="R69" s="21"/>
      <c r="S69" s="21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0"/>
      <c r="AH69" s="10"/>
      <c r="AI69" s="10"/>
      <c r="AJ69" s="10"/>
      <c r="AK69" s="20"/>
      <c r="AL69" s="20"/>
      <c r="AM69" s="10"/>
      <c r="AN69" s="10"/>
      <c r="AO69" s="21"/>
      <c r="AP69" s="21"/>
      <c r="AQ69" s="30"/>
      <c r="AR69" s="21"/>
    </row>
    <row r="70" spans="1:44" ht="15.95" customHeight="1" x14ac:dyDescent="0.25">
      <c r="A70" s="21"/>
      <c r="R70" s="21"/>
      <c r="S70" s="21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20"/>
      <c r="AH70" s="10"/>
      <c r="AI70" s="10"/>
      <c r="AJ70" s="10"/>
      <c r="AK70" s="20"/>
      <c r="AL70" s="20"/>
      <c r="AM70" s="10"/>
      <c r="AN70" s="10"/>
      <c r="AO70" s="21"/>
      <c r="AP70" s="21"/>
      <c r="AQ70" s="30"/>
      <c r="AR70" s="21"/>
    </row>
    <row r="71" spans="1:44" ht="15.95" customHeight="1" x14ac:dyDescent="0.25">
      <c r="A71" s="21"/>
      <c r="C71" s="20"/>
      <c r="F71" s="20"/>
      <c r="I71" s="20"/>
      <c r="L71" s="20"/>
      <c r="O71" s="20"/>
      <c r="P71" s="20"/>
      <c r="Q71" s="20"/>
      <c r="R71" s="21"/>
      <c r="S71" s="21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20"/>
      <c r="AH71" s="10"/>
      <c r="AI71" s="10"/>
      <c r="AJ71" s="10"/>
      <c r="AK71" s="20"/>
      <c r="AL71" s="20"/>
      <c r="AM71" s="10"/>
      <c r="AN71" s="10"/>
      <c r="AO71" s="21"/>
      <c r="AP71" s="21"/>
      <c r="AQ71" s="30"/>
      <c r="AR71" s="21"/>
    </row>
    <row r="72" spans="1:44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44" ht="20.25" x14ac:dyDescent="0.3">
      <c r="B73" s="24"/>
      <c r="C73" s="24"/>
      <c r="D73" s="23"/>
      <c r="E73" s="23"/>
      <c r="F73" s="23"/>
      <c r="G73" s="65" t="str">
        <f>+G2</f>
        <v>2024/2025 REGULAR SEASON FINAL</v>
      </c>
      <c r="H73" s="65"/>
      <c r="I73" s="65"/>
      <c r="J73" s="65"/>
      <c r="K73" s="65"/>
      <c r="L73" s="65"/>
      <c r="M73" s="65"/>
      <c r="N73" s="23"/>
      <c r="O73" s="23"/>
      <c r="P73" s="23"/>
      <c r="Q73" s="23"/>
      <c r="R73" s="21"/>
      <c r="S73" s="21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20"/>
      <c r="AH73" s="10"/>
      <c r="AI73" s="10"/>
      <c r="AJ73" s="10"/>
      <c r="AK73" s="20"/>
      <c r="AL73" s="20"/>
      <c r="AM73" s="10"/>
      <c r="AN73" s="10"/>
      <c r="AO73" s="21"/>
      <c r="AP73" s="21"/>
      <c r="AQ73" s="30"/>
      <c r="AR73" s="21"/>
    </row>
    <row r="74" spans="1:44" ht="20.25" x14ac:dyDescent="0.3">
      <c r="B74" s="24" t="s">
        <v>42</v>
      </c>
      <c r="C74" s="24">
        <f>+C2</f>
        <v>21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3"/>
      <c r="R74" s="21"/>
      <c r="S74" s="21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20"/>
      <c r="AH74" s="10"/>
      <c r="AI74" s="10"/>
      <c r="AJ74" s="10"/>
      <c r="AK74" s="20"/>
      <c r="AL74" s="20"/>
      <c r="AM74" s="10"/>
      <c r="AN74" s="10"/>
      <c r="AO74" s="21"/>
      <c r="AP74" s="21"/>
      <c r="AQ74" s="30"/>
      <c r="AR74" s="21"/>
    </row>
    <row r="75" spans="1:44" ht="18.600000000000001" customHeight="1" x14ac:dyDescent="0.3">
      <c r="A75" s="21"/>
      <c r="N75" s="23"/>
      <c r="O75" s="23"/>
      <c r="P75" s="23"/>
      <c r="Q75" s="23"/>
      <c r="R75" s="21"/>
      <c r="S75" s="21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20"/>
      <c r="AH75" s="10"/>
      <c r="AI75" s="10"/>
      <c r="AJ75" s="10"/>
      <c r="AK75" s="20"/>
      <c r="AL75" s="20"/>
      <c r="AM75" s="10"/>
      <c r="AN75" s="10"/>
      <c r="AO75" s="21"/>
      <c r="AP75" s="21"/>
      <c r="AQ75" s="30"/>
      <c r="AR75" s="21"/>
    </row>
    <row r="76" spans="1:44" ht="15.75" x14ac:dyDescent="0.25">
      <c r="R76" s="21"/>
      <c r="S76" s="21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20"/>
      <c r="AH76" s="10"/>
      <c r="AI76" s="10"/>
      <c r="AJ76" s="10"/>
      <c r="AK76" s="20"/>
      <c r="AL76" s="20"/>
      <c r="AM76" s="10"/>
      <c r="AN76" s="10"/>
      <c r="AO76" s="21"/>
      <c r="AP76" s="21"/>
      <c r="AQ76" s="30"/>
      <c r="AR76" s="21"/>
    </row>
    <row r="77" spans="1:44" ht="15.75" customHeight="1" x14ac:dyDescent="0.25">
      <c r="R77" s="21"/>
      <c r="S77" s="21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20"/>
      <c r="AH77" s="10"/>
      <c r="AI77" s="10"/>
      <c r="AJ77" s="10"/>
      <c r="AK77" s="20"/>
      <c r="AL77" s="20"/>
      <c r="AM77" s="10"/>
      <c r="AN77" s="10"/>
      <c r="AO77" s="21"/>
      <c r="AP77" s="21"/>
      <c r="AQ77" s="30"/>
      <c r="AR77" s="21"/>
    </row>
    <row r="78" spans="1:44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R78" s="21"/>
      <c r="S78" s="21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20"/>
      <c r="AH78" s="10"/>
      <c r="AI78" s="10"/>
      <c r="AJ78" s="10"/>
      <c r="AK78" s="20"/>
      <c r="AL78" s="20"/>
      <c r="AM78" s="10"/>
      <c r="AN78" s="10"/>
      <c r="AO78" s="21"/>
      <c r="AP78" s="21"/>
      <c r="AQ78" s="30"/>
      <c r="AR78" s="21"/>
    </row>
    <row r="79" spans="1:44" ht="15.75" customHeight="1" x14ac:dyDescent="0.25">
      <c r="A79" s="21"/>
      <c r="D79" s="20" t="s">
        <v>104</v>
      </c>
      <c r="E79" s="20"/>
      <c r="F79" s="20"/>
      <c r="G79" s="20" t="s">
        <v>60</v>
      </c>
      <c r="H79" s="21"/>
      <c r="J79" s="21">
        <v>28</v>
      </c>
      <c r="K79" s="21">
        <v>18</v>
      </c>
      <c r="L79" s="50">
        <f t="shared" ref="L79:L108" si="14">+J79+K79</f>
        <v>46</v>
      </c>
      <c r="N79" s="21"/>
      <c r="R79" s="21"/>
      <c r="S79" s="21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20"/>
      <c r="AH79" s="10"/>
      <c r="AI79" s="10"/>
      <c r="AJ79" s="10"/>
      <c r="AK79" s="20"/>
      <c r="AL79" s="20"/>
      <c r="AM79" s="10"/>
      <c r="AN79" s="10"/>
      <c r="AO79" s="21"/>
      <c r="AP79" s="21"/>
      <c r="AQ79" s="30"/>
      <c r="AR79" s="21"/>
    </row>
    <row r="80" spans="1:44" ht="15.75" customHeight="1" x14ac:dyDescent="0.25">
      <c r="A80" s="21"/>
      <c r="D80" s="20" t="s">
        <v>163</v>
      </c>
      <c r="E80" s="20"/>
      <c r="F80" s="20"/>
      <c r="G80" s="20" t="s">
        <v>59</v>
      </c>
      <c r="H80" s="21"/>
      <c r="J80" s="21">
        <v>22</v>
      </c>
      <c r="K80" s="21">
        <v>21</v>
      </c>
      <c r="L80" s="50">
        <f t="shared" si="14"/>
        <v>43</v>
      </c>
      <c r="N80" s="21"/>
      <c r="R80" s="21"/>
      <c r="S80" s="21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20"/>
      <c r="AH80" s="10"/>
      <c r="AI80" s="10"/>
      <c r="AJ80" s="10"/>
      <c r="AK80" s="20"/>
      <c r="AL80" s="20"/>
      <c r="AM80" s="10"/>
      <c r="AN80" s="10"/>
      <c r="AO80" s="21"/>
      <c r="AP80" s="21"/>
      <c r="AQ80" s="30"/>
      <c r="AR80" s="21"/>
    </row>
    <row r="81" spans="1:44" ht="15.75" customHeight="1" x14ac:dyDescent="0.25">
      <c r="A81" s="21"/>
      <c r="D81" s="20" t="s">
        <v>87</v>
      </c>
      <c r="E81" s="20"/>
      <c r="F81" s="20"/>
      <c r="G81" s="15" t="s">
        <v>15</v>
      </c>
      <c r="H81" s="21"/>
      <c r="J81" s="21">
        <v>27</v>
      </c>
      <c r="K81" s="21">
        <v>15</v>
      </c>
      <c r="L81" s="50">
        <f t="shared" si="14"/>
        <v>42</v>
      </c>
      <c r="N81" s="21"/>
      <c r="R81" s="21"/>
      <c r="S81" s="21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20"/>
      <c r="AH81" s="10"/>
      <c r="AI81" s="10"/>
      <c r="AJ81" s="10"/>
      <c r="AK81" s="20"/>
      <c r="AL81" s="20"/>
      <c r="AM81" s="10"/>
      <c r="AN81" s="10"/>
      <c r="AO81" s="21"/>
      <c r="AP81" s="21"/>
      <c r="AQ81" s="30"/>
      <c r="AR81" s="21"/>
    </row>
    <row r="82" spans="1:44" ht="15.75" customHeight="1" x14ac:dyDescent="0.25">
      <c r="A82" s="21"/>
      <c r="D82" s="20" t="s">
        <v>84</v>
      </c>
      <c r="E82" s="20"/>
      <c r="F82" s="20"/>
      <c r="G82" s="20" t="s">
        <v>60</v>
      </c>
      <c r="H82" s="21"/>
      <c r="J82" s="21">
        <v>19</v>
      </c>
      <c r="K82" s="21">
        <v>19</v>
      </c>
      <c r="L82" s="50">
        <f t="shared" si="14"/>
        <v>38</v>
      </c>
      <c r="N82" s="21"/>
      <c r="R82" s="21"/>
      <c r="S82" s="21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20"/>
      <c r="AH82" s="10"/>
      <c r="AI82" s="10"/>
      <c r="AJ82" s="10"/>
      <c r="AK82" s="20"/>
      <c r="AL82" s="20"/>
      <c r="AM82" s="10"/>
      <c r="AN82" s="10"/>
      <c r="AO82" s="21"/>
      <c r="AP82" s="21"/>
      <c r="AQ82" s="30"/>
      <c r="AR82" s="21"/>
    </row>
    <row r="83" spans="1:44" ht="15.75" customHeight="1" x14ac:dyDescent="0.25">
      <c r="A83" s="21"/>
      <c r="D83" s="20" t="s">
        <v>86</v>
      </c>
      <c r="E83" s="20"/>
      <c r="F83" s="20"/>
      <c r="G83" s="20" t="s">
        <v>57</v>
      </c>
      <c r="H83" s="21"/>
      <c r="J83" s="21">
        <v>15</v>
      </c>
      <c r="K83" s="21">
        <v>22</v>
      </c>
      <c r="L83" s="50">
        <f t="shared" si="14"/>
        <v>37</v>
      </c>
      <c r="N83" s="21"/>
      <c r="R83" s="21"/>
      <c r="S83" s="21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20"/>
      <c r="AH83" s="10"/>
      <c r="AI83" s="10"/>
      <c r="AJ83" s="10"/>
      <c r="AK83" s="20"/>
      <c r="AL83" s="20"/>
      <c r="AM83" s="10"/>
      <c r="AN83" s="10"/>
      <c r="AO83" s="21"/>
      <c r="AP83" s="21"/>
      <c r="AQ83" s="30"/>
      <c r="AR83" s="21"/>
    </row>
    <row r="84" spans="1:44" ht="15.75" customHeight="1" x14ac:dyDescent="0.25">
      <c r="A84" s="21"/>
      <c r="D84" s="20" t="s">
        <v>80</v>
      </c>
      <c r="E84" s="20"/>
      <c r="F84" s="20"/>
      <c r="G84" s="20" t="s">
        <v>61</v>
      </c>
      <c r="H84" s="21"/>
      <c r="J84" s="21">
        <v>21</v>
      </c>
      <c r="K84" s="21">
        <v>14</v>
      </c>
      <c r="L84" s="50">
        <f t="shared" si="14"/>
        <v>35</v>
      </c>
      <c r="N84" s="21"/>
      <c r="R84" s="21"/>
      <c r="S84" s="21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20"/>
      <c r="AH84" s="10"/>
      <c r="AI84" s="10"/>
      <c r="AJ84" s="10"/>
      <c r="AK84" s="20"/>
      <c r="AL84" s="20"/>
      <c r="AM84" s="10"/>
      <c r="AN84" s="10"/>
      <c r="AO84" s="21"/>
      <c r="AP84" s="21"/>
      <c r="AQ84" s="30"/>
      <c r="AR84" s="21"/>
    </row>
    <row r="85" spans="1:44" ht="15.75" customHeight="1" x14ac:dyDescent="0.25">
      <c r="A85" s="21"/>
      <c r="D85" s="20" t="s">
        <v>116</v>
      </c>
      <c r="E85" s="20"/>
      <c r="F85" s="20"/>
      <c r="G85" s="20" t="s">
        <v>57</v>
      </c>
      <c r="H85" s="21"/>
      <c r="J85" s="21">
        <v>8</v>
      </c>
      <c r="K85" s="21">
        <v>25</v>
      </c>
      <c r="L85" s="50">
        <f t="shared" si="14"/>
        <v>33</v>
      </c>
      <c r="N85" s="21"/>
      <c r="R85" s="21"/>
      <c r="S85" s="21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20"/>
      <c r="AH85" s="10"/>
      <c r="AI85" s="10"/>
      <c r="AJ85" s="10"/>
      <c r="AK85" s="20"/>
      <c r="AL85" s="20"/>
      <c r="AM85" s="10"/>
      <c r="AN85" s="10"/>
      <c r="AO85" s="21"/>
      <c r="AP85" s="21"/>
      <c r="AQ85" s="30"/>
      <c r="AR85" s="21"/>
    </row>
    <row r="86" spans="1:44" ht="15.75" customHeight="1" x14ac:dyDescent="0.25">
      <c r="A86" s="21"/>
      <c r="D86" s="20" t="s">
        <v>90</v>
      </c>
      <c r="E86" s="20"/>
      <c r="F86" s="20"/>
      <c r="G86" s="20" t="s">
        <v>56</v>
      </c>
      <c r="H86" s="21"/>
      <c r="J86" s="21">
        <v>14</v>
      </c>
      <c r="K86" s="21">
        <v>17</v>
      </c>
      <c r="L86" s="50">
        <f t="shared" si="14"/>
        <v>31</v>
      </c>
      <c r="N86" s="21"/>
      <c r="R86" s="21"/>
      <c r="S86" s="21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20"/>
      <c r="AH86" s="10"/>
      <c r="AI86" s="10"/>
      <c r="AJ86" s="10"/>
      <c r="AK86" s="20"/>
      <c r="AL86" s="20"/>
      <c r="AM86" s="10"/>
      <c r="AN86" s="10"/>
      <c r="AO86" s="21"/>
      <c r="AP86" s="21"/>
      <c r="AQ86" s="30"/>
      <c r="AR86" s="21"/>
    </row>
    <row r="87" spans="1:44" ht="15.75" customHeight="1" x14ac:dyDescent="0.25">
      <c r="A87" s="21"/>
      <c r="D87" s="20" t="s">
        <v>170</v>
      </c>
      <c r="E87" s="20"/>
      <c r="F87" s="20"/>
      <c r="G87" s="15" t="s">
        <v>58</v>
      </c>
      <c r="H87" s="21"/>
      <c r="J87" s="21">
        <v>22</v>
      </c>
      <c r="K87" s="21">
        <v>9</v>
      </c>
      <c r="L87" s="50">
        <f t="shared" si="14"/>
        <v>31</v>
      </c>
      <c r="N87" s="21"/>
      <c r="R87" s="21"/>
      <c r="S87" s="21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20"/>
      <c r="AH87" s="10"/>
      <c r="AI87" s="10"/>
      <c r="AJ87" s="10"/>
      <c r="AK87" s="20"/>
      <c r="AL87" s="20"/>
      <c r="AM87" s="10"/>
      <c r="AN87" s="10"/>
      <c r="AO87" s="21"/>
      <c r="AP87" s="21"/>
      <c r="AQ87" s="30"/>
      <c r="AR87" s="21"/>
    </row>
    <row r="88" spans="1:44" ht="15.75" customHeight="1" x14ac:dyDescent="0.25">
      <c r="A88" s="21"/>
      <c r="D88" s="20" t="s">
        <v>139</v>
      </c>
      <c r="E88" s="20"/>
      <c r="F88" s="20"/>
      <c r="G88" s="20" t="s">
        <v>56</v>
      </c>
      <c r="H88" s="21"/>
      <c r="J88" s="21">
        <v>22</v>
      </c>
      <c r="K88" s="21">
        <v>9</v>
      </c>
      <c r="L88" s="50">
        <f t="shared" si="14"/>
        <v>31</v>
      </c>
      <c r="N88" s="21"/>
      <c r="R88" s="21"/>
      <c r="S88" s="21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20"/>
      <c r="AH88" s="10"/>
      <c r="AI88" s="10"/>
      <c r="AJ88" s="10"/>
      <c r="AK88" s="20"/>
      <c r="AL88" s="20"/>
      <c r="AM88" s="10"/>
      <c r="AN88" s="10"/>
      <c r="AO88" s="21"/>
      <c r="AP88" s="21"/>
      <c r="AQ88" s="30"/>
      <c r="AR88" s="21"/>
    </row>
    <row r="89" spans="1:44" ht="15.75" customHeight="1" x14ac:dyDescent="0.25">
      <c r="A89" s="21"/>
      <c r="D89" s="20" t="s">
        <v>78</v>
      </c>
      <c r="E89" s="20"/>
      <c r="F89" s="20"/>
      <c r="G89" s="20" t="s">
        <v>134</v>
      </c>
      <c r="H89" s="21"/>
      <c r="J89" s="21">
        <v>16</v>
      </c>
      <c r="K89" s="21">
        <v>14</v>
      </c>
      <c r="L89" s="50">
        <f t="shared" si="14"/>
        <v>30</v>
      </c>
      <c r="N89" s="21"/>
      <c r="R89" s="21"/>
      <c r="S89" s="21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20"/>
      <c r="AH89" s="10"/>
      <c r="AI89" s="10"/>
      <c r="AJ89" s="10"/>
      <c r="AK89" s="20"/>
      <c r="AL89" s="20"/>
      <c r="AM89" s="10"/>
      <c r="AN89" s="10"/>
      <c r="AO89" s="21"/>
      <c r="AP89" s="21"/>
      <c r="AQ89" s="30"/>
      <c r="AR89" s="21"/>
    </row>
    <row r="90" spans="1:44" ht="15.75" customHeight="1" x14ac:dyDescent="0.25">
      <c r="A90" s="21"/>
      <c r="D90" s="20" t="s">
        <v>47</v>
      </c>
      <c r="E90" s="20"/>
      <c r="F90" s="20"/>
      <c r="G90" s="20" t="s">
        <v>60</v>
      </c>
      <c r="H90" s="21"/>
      <c r="J90" s="21">
        <v>11</v>
      </c>
      <c r="K90" s="21">
        <v>18</v>
      </c>
      <c r="L90" s="50">
        <f t="shared" si="14"/>
        <v>29</v>
      </c>
      <c r="N90" s="21"/>
      <c r="R90" s="21"/>
      <c r="S90" s="21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20"/>
      <c r="AH90" s="10"/>
      <c r="AI90" s="10"/>
      <c r="AJ90" s="10"/>
      <c r="AK90" s="20"/>
      <c r="AL90" s="20"/>
      <c r="AM90" s="10"/>
      <c r="AN90" s="10"/>
      <c r="AO90" s="21"/>
      <c r="AP90" s="21"/>
      <c r="AQ90" s="30"/>
      <c r="AR90" s="21"/>
    </row>
    <row r="91" spans="1:44" ht="15.75" customHeight="1" x14ac:dyDescent="0.25">
      <c r="A91" s="21"/>
      <c r="D91" s="20" t="s">
        <v>131</v>
      </c>
      <c r="E91" s="20"/>
      <c r="F91" s="20"/>
      <c r="G91" s="20" t="s">
        <v>57</v>
      </c>
      <c r="H91" s="21"/>
      <c r="J91" s="21">
        <v>14</v>
      </c>
      <c r="K91" s="21">
        <v>14</v>
      </c>
      <c r="L91" s="50">
        <f t="shared" si="14"/>
        <v>28</v>
      </c>
      <c r="N91" s="21"/>
      <c r="R91" s="21"/>
      <c r="S91" s="21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20"/>
      <c r="AH91" s="10"/>
      <c r="AI91" s="10"/>
      <c r="AJ91" s="10"/>
      <c r="AK91" s="20"/>
      <c r="AL91" s="20"/>
      <c r="AM91" s="10"/>
      <c r="AN91" s="10"/>
      <c r="AO91" s="21"/>
      <c r="AP91" s="21"/>
      <c r="AQ91" s="30"/>
      <c r="AR91" s="21"/>
    </row>
    <row r="92" spans="1:44" ht="15.75" customHeight="1" x14ac:dyDescent="0.25">
      <c r="A92" s="21"/>
      <c r="D92" s="20" t="s">
        <v>113</v>
      </c>
      <c r="E92" s="20"/>
      <c r="F92" s="20"/>
      <c r="G92" s="20" t="s">
        <v>59</v>
      </c>
      <c r="H92" s="21"/>
      <c r="J92" s="21">
        <v>11</v>
      </c>
      <c r="K92" s="21">
        <v>15</v>
      </c>
      <c r="L92" s="50">
        <f t="shared" si="14"/>
        <v>26</v>
      </c>
      <c r="N92" s="21"/>
      <c r="R92" s="21"/>
      <c r="S92" s="21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20"/>
      <c r="AH92" s="10"/>
      <c r="AI92" s="10"/>
      <c r="AJ92" s="10"/>
      <c r="AK92" s="20"/>
      <c r="AL92" s="20"/>
      <c r="AM92" s="10"/>
      <c r="AN92" s="10"/>
      <c r="AO92" s="21"/>
      <c r="AP92" s="21"/>
      <c r="AQ92" s="30"/>
      <c r="AR92" s="21"/>
    </row>
    <row r="93" spans="1:44" ht="15.75" customHeight="1" x14ac:dyDescent="0.25">
      <c r="A93" s="21"/>
      <c r="D93" s="20" t="s">
        <v>95</v>
      </c>
      <c r="E93" s="20"/>
      <c r="F93" s="20"/>
      <c r="G93" s="20" t="s">
        <v>134</v>
      </c>
      <c r="H93" s="21"/>
      <c r="J93" s="21">
        <v>12</v>
      </c>
      <c r="K93" s="21">
        <v>14</v>
      </c>
      <c r="L93" s="50">
        <f t="shared" si="14"/>
        <v>26</v>
      </c>
      <c r="N93" s="21"/>
      <c r="R93" s="21"/>
      <c r="S93" s="21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20"/>
      <c r="AH93" s="10"/>
      <c r="AI93" s="10"/>
      <c r="AJ93" s="10"/>
      <c r="AK93" s="20"/>
      <c r="AL93" s="20"/>
      <c r="AM93" s="10"/>
      <c r="AN93" s="10"/>
      <c r="AO93" s="21"/>
      <c r="AP93" s="21"/>
      <c r="AQ93" s="30"/>
      <c r="AR93" s="21"/>
    </row>
    <row r="94" spans="1:44" ht="15.75" x14ac:dyDescent="0.25">
      <c r="D94" s="20" t="s">
        <v>162</v>
      </c>
      <c r="E94" s="20"/>
      <c r="F94" s="20"/>
      <c r="G94" s="20" t="s">
        <v>59</v>
      </c>
      <c r="H94" s="21"/>
      <c r="J94" s="21">
        <v>13</v>
      </c>
      <c r="K94" s="21">
        <v>13</v>
      </c>
      <c r="L94" s="50">
        <f t="shared" si="14"/>
        <v>26</v>
      </c>
      <c r="N94" s="21"/>
      <c r="R94" s="21"/>
      <c r="S94" s="21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20"/>
      <c r="AH94" s="10"/>
      <c r="AI94" s="10"/>
      <c r="AJ94" s="10"/>
      <c r="AK94" s="20"/>
      <c r="AL94" s="20"/>
      <c r="AM94" s="10"/>
      <c r="AN94" s="10"/>
      <c r="AO94" s="21"/>
      <c r="AP94" s="21"/>
      <c r="AQ94" s="30"/>
      <c r="AR94" s="21"/>
    </row>
    <row r="95" spans="1:44" ht="15.75" x14ac:dyDescent="0.25">
      <c r="D95" s="20" t="s">
        <v>85</v>
      </c>
      <c r="E95" s="20"/>
      <c r="F95" s="20"/>
      <c r="G95" s="15" t="s">
        <v>15</v>
      </c>
      <c r="H95" s="21"/>
      <c r="J95" s="21">
        <v>16</v>
      </c>
      <c r="K95" s="21">
        <v>9</v>
      </c>
      <c r="L95" s="50">
        <f t="shared" si="14"/>
        <v>25</v>
      </c>
      <c r="N95" s="21"/>
      <c r="R95" s="21"/>
      <c r="S95" s="21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20"/>
      <c r="AH95" s="10"/>
      <c r="AI95" s="10"/>
      <c r="AJ95" s="10"/>
      <c r="AK95" s="20"/>
      <c r="AL95" s="20"/>
      <c r="AM95" s="10"/>
      <c r="AN95" s="10"/>
      <c r="AO95" s="21"/>
      <c r="AP95" s="21"/>
      <c r="AQ95" s="30"/>
      <c r="AR95" s="21"/>
    </row>
    <row r="96" spans="1:44" ht="15.75" x14ac:dyDescent="0.25">
      <c r="D96" s="20" t="s">
        <v>121</v>
      </c>
      <c r="E96" s="20"/>
      <c r="F96" s="20"/>
      <c r="G96" s="20" t="s">
        <v>134</v>
      </c>
      <c r="H96" s="21"/>
      <c r="J96" s="21">
        <v>12</v>
      </c>
      <c r="K96" s="21">
        <v>12</v>
      </c>
      <c r="L96" s="50">
        <f t="shared" si="14"/>
        <v>24</v>
      </c>
      <c r="N96" s="21"/>
      <c r="R96" s="21"/>
      <c r="S96" s="21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20"/>
      <c r="AH96" s="10"/>
      <c r="AI96" s="10"/>
      <c r="AJ96" s="10"/>
      <c r="AK96" s="20"/>
      <c r="AL96" s="20"/>
      <c r="AM96" s="10"/>
      <c r="AN96" s="10"/>
      <c r="AO96" s="21"/>
      <c r="AP96" s="21"/>
      <c r="AQ96" s="30"/>
      <c r="AR96" s="21"/>
    </row>
    <row r="97" spans="4:44" ht="15.75" x14ac:dyDescent="0.25">
      <c r="D97" s="20" t="s">
        <v>81</v>
      </c>
      <c r="E97" s="20"/>
      <c r="F97" s="20"/>
      <c r="G97" s="20" t="s">
        <v>61</v>
      </c>
      <c r="H97" s="21"/>
      <c r="J97" s="21">
        <v>13</v>
      </c>
      <c r="K97" s="21">
        <v>9</v>
      </c>
      <c r="L97" s="50">
        <f t="shared" si="14"/>
        <v>22</v>
      </c>
      <c r="N97" s="21"/>
      <c r="R97" s="21"/>
      <c r="S97" s="21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20"/>
      <c r="AH97" s="10"/>
      <c r="AI97" s="10"/>
      <c r="AJ97" s="10"/>
      <c r="AK97" s="20"/>
      <c r="AL97" s="20"/>
      <c r="AM97" s="10"/>
      <c r="AN97" s="10"/>
      <c r="AO97" s="21"/>
      <c r="AP97" s="21"/>
      <c r="AQ97" s="30"/>
      <c r="AR97" s="21"/>
    </row>
    <row r="98" spans="4:44" ht="15.75" x14ac:dyDescent="0.25">
      <c r="D98" s="20" t="s">
        <v>142</v>
      </c>
      <c r="E98" s="20"/>
      <c r="F98" s="20"/>
      <c r="G98" s="20" t="s">
        <v>134</v>
      </c>
      <c r="H98" s="21"/>
      <c r="J98" s="21">
        <v>9</v>
      </c>
      <c r="K98" s="21">
        <v>12</v>
      </c>
      <c r="L98" s="50">
        <f t="shared" si="14"/>
        <v>21</v>
      </c>
      <c r="N98" s="21"/>
      <c r="R98" s="21"/>
      <c r="S98" s="21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20"/>
      <c r="AH98" s="10"/>
      <c r="AI98" s="10"/>
      <c r="AJ98" s="10"/>
      <c r="AK98" s="20"/>
      <c r="AL98" s="20"/>
      <c r="AM98" s="10"/>
      <c r="AN98" s="10"/>
      <c r="AO98" s="21"/>
      <c r="AP98" s="21"/>
      <c r="AQ98" s="30"/>
      <c r="AR98" s="21"/>
    </row>
    <row r="99" spans="4:44" ht="15.75" x14ac:dyDescent="0.25">
      <c r="D99" s="20" t="s">
        <v>92</v>
      </c>
      <c r="E99" s="20"/>
      <c r="F99" s="20"/>
      <c r="G99" s="20" t="s">
        <v>56</v>
      </c>
      <c r="H99" s="21"/>
      <c r="J99" s="21">
        <v>12</v>
      </c>
      <c r="K99" s="21">
        <v>9</v>
      </c>
      <c r="L99" s="50">
        <f t="shared" si="14"/>
        <v>21</v>
      </c>
      <c r="N99" s="21"/>
    </row>
    <row r="100" spans="4:44" ht="15.75" x14ac:dyDescent="0.25">
      <c r="D100" s="20" t="s">
        <v>102</v>
      </c>
      <c r="E100" s="20"/>
      <c r="F100" s="20"/>
      <c r="G100" s="20" t="s">
        <v>60</v>
      </c>
      <c r="H100" s="21"/>
      <c r="J100" s="21">
        <v>10</v>
      </c>
      <c r="K100" s="21">
        <v>10</v>
      </c>
      <c r="L100" s="50">
        <f t="shared" si="14"/>
        <v>20</v>
      </c>
      <c r="N100" s="21"/>
    </row>
    <row r="101" spans="4:44" ht="15.75" x14ac:dyDescent="0.25">
      <c r="D101" s="20" t="s">
        <v>135</v>
      </c>
      <c r="E101" s="20"/>
      <c r="F101" s="20"/>
      <c r="G101" s="20" t="s">
        <v>59</v>
      </c>
      <c r="H101" s="35"/>
      <c r="J101" s="21">
        <v>7</v>
      </c>
      <c r="K101" s="21">
        <v>12</v>
      </c>
      <c r="L101" s="50">
        <f t="shared" si="14"/>
        <v>19</v>
      </c>
      <c r="N101" s="21"/>
    </row>
    <row r="102" spans="4:44" ht="15.75" x14ac:dyDescent="0.25">
      <c r="D102" s="20" t="s">
        <v>93</v>
      </c>
      <c r="E102" s="20"/>
      <c r="F102" s="20"/>
      <c r="G102" s="15" t="s">
        <v>15</v>
      </c>
      <c r="H102" s="21"/>
      <c r="J102" s="21">
        <v>9</v>
      </c>
      <c r="K102" s="21">
        <v>10</v>
      </c>
      <c r="L102" s="50">
        <f t="shared" si="14"/>
        <v>19</v>
      </c>
      <c r="N102" s="21"/>
    </row>
    <row r="103" spans="4:44" ht="15.75" x14ac:dyDescent="0.25">
      <c r="D103" s="20" t="s">
        <v>150</v>
      </c>
      <c r="E103" s="20"/>
      <c r="F103" s="20"/>
      <c r="G103" s="20" t="s">
        <v>57</v>
      </c>
      <c r="H103" s="21"/>
      <c r="J103" s="21">
        <v>11</v>
      </c>
      <c r="K103" s="21">
        <v>8</v>
      </c>
      <c r="L103" s="50">
        <f t="shared" si="14"/>
        <v>19</v>
      </c>
      <c r="N103" s="21"/>
    </row>
    <row r="104" spans="4:44" ht="15.75" x14ac:dyDescent="0.25">
      <c r="D104" s="20" t="s">
        <v>165</v>
      </c>
      <c r="E104" s="20"/>
      <c r="F104" s="20"/>
      <c r="G104" s="20" t="s">
        <v>60</v>
      </c>
      <c r="H104" s="21"/>
      <c r="J104" s="21">
        <v>4</v>
      </c>
      <c r="K104" s="21">
        <v>14</v>
      </c>
      <c r="L104" s="50">
        <f t="shared" si="14"/>
        <v>18</v>
      </c>
      <c r="N104" s="21"/>
    </row>
    <row r="105" spans="4:44" ht="15.75" x14ac:dyDescent="0.25">
      <c r="D105" s="20" t="s">
        <v>107</v>
      </c>
      <c r="E105" s="20"/>
      <c r="F105" s="20"/>
      <c r="G105" s="20" t="s">
        <v>60</v>
      </c>
      <c r="H105" s="21"/>
      <c r="J105" s="21">
        <v>10</v>
      </c>
      <c r="K105" s="21">
        <v>8</v>
      </c>
      <c r="L105" s="50">
        <f t="shared" si="14"/>
        <v>18</v>
      </c>
      <c r="N105" s="21"/>
    </row>
    <row r="106" spans="4:44" ht="15.75" x14ac:dyDescent="0.25">
      <c r="D106" s="20" t="s">
        <v>124</v>
      </c>
      <c r="E106" s="20"/>
      <c r="F106" s="20"/>
      <c r="G106" s="15" t="s">
        <v>58</v>
      </c>
      <c r="H106" s="21"/>
      <c r="J106" s="21">
        <v>12</v>
      </c>
      <c r="K106" s="21">
        <v>6</v>
      </c>
      <c r="L106" s="50">
        <f t="shared" si="14"/>
        <v>18</v>
      </c>
      <c r="N106" s="21"/>
    </row>
    <row r="107" spans="4:44" ht="15.75" x14ac:dyDescent="0.25">
      <c r="D107" s="20" t="s">
        <v>110</v>
      </c>
      <c r="E107" s="20"/>
      <c r="F107" s="20"/>
      <c r="G107" s="15" t="s">
        <v>58</v>
      </c>
      <c r="H107" s="21"/>
      <c r="J107" s="21">
        <v>3</v>
      </c>
      <c r="K107" s="21">
        <v>13</v>
      </c>
      <c r="L107" s="50">
        <f t="shared" si="14"/>
        <v>16</v>
      </c>
      <c r="N107" s="21"/>
    </row>
    <row r="108" spans="4:44" ht="15.75" x14ac:dyDescent="0.25">
      <c r="D108" s="20" t="s">
        <v>97</v>
      </c>
      <c r="E108" s="20"/>
      <c r="F108" s="20"/>
      <c r="G108" s="20" t="s">
        <v>61</v>
      </c>
      <c r="H108" s="21"/>
      <c r="J108" s="21">
        <v>8</v>
      </c>
      <c r="K108" s="21">
        <v>8</v>
      </c>
      <c r="L108" s="50">
        <f t="shared" si="14"/>
        <v>16</v>
      </c>
      <c r="N108" s="21"/>
    </row>
    <row r="109" spans="4:44" ht="15.75" x14ac:dyDescent="0.25">
      <c r="L109" s="21"/>
      <c r="M109" s="21"/>
      <c r="N109" s="21"/>
    </row>
    <row r="110" spans="4:44" ht="15.75" x14ac:dyDescent="0.25">
      <c r="L110" s="21"/>
      <c r="M110" s="21"/>
      <c r="N110" s="21"/>
    </row>
    <row r="111" spans="4:44" ht="18.75" thickBot="1" x14ac:dyDescent="0.3">
      <c r="E111" s="1" t="s">
        <v>133</v>
      </c>
      <c r="F111" s="1"/>
      <c r="G111" s="1"/>
      <c r="H111" s="3" t="s">
        <v>1</v>
      </c>
      <c r="I111" s="3"/>
      <c r="J111" s="3"/>
      <c r="K111" s="49" t="s">
        <v>2</v>
      </c>
      <c r="L111" s="21"/>
      <c r="M111" s="21"/>
      <c r="N111" s="21"/>
    </row>
    <row r="112" spans="4:44" ht="15.75" x14ac:dyDescent="0.25">
      <c r="E112" s="20" t="s">
        <v>165</v>
      </c>
      <c r="F112" s="20"/>
      <c r="G112" s="20"/>
      <c r="H112" s="20" t="s">
        <v>60</v>
      </c>
      <c r="I112" s="21"/>
      <c r="K112" s="50">
        <v>20</v>
      </c>
      <c r="L112" s="21"/>
      <c r="M112" s="21"/>
      <c r="N112" s="21"/>
    </row>
    <row r="113" spans="5:14" ht="15.75" x14ac:dyDescent="0.25">
      <c r="E113" s="20" t="s">
        <v>91</v>
      </c>
      <c r="F113" s="20"/>
      <c r="G113" s="20"/>
      <c r="H113" s="20" t="s">
        <v>57</v>
      </c>
      <c r="I113" s="21"/>
      <c r="K113" s="50">
        <v>10</v>
      </c>
      <c r="L113" s="21"/>
      <c r="M113" s="21"/>
      <c r="N113" s="21"/>
    </row>
    <row r="114" spans="5:14" ht="15.75" x14ac:dyDescent="0.25">
      <c r="E114" s="20" t="s">
        <v>116</v>
      </c>
      <c r="F114" s="20"/>
      <c r="G114" s="20"/>
      <c r="H114" s="20" t="s">
        <v>57</v>
      </c>
      <c r="I114" s="21"/>
      <c r="K114" s="50">
        <v>8</v>
      </c>
      <c r="L114" s="21"/>
      <c r="M114" s="21"/>
      <c r="N114" s="21"/>
    </row>
    <row r="115" spans="5:14" ht="15.75" x14ac:dyDescent="0.25">
      <c r="E115" s="20" t="s">
        <v>47</v>
      </c>
      <c r="F115" s="20"/>
      <c r="G115" s="20"/>
      <c r="H115" s="20" t="s">
        <v>60</v>
      </c>
      <c r="I115" s="21"/>
      <c r="K115" s="50">
        <v>8</v>
      </c>
      <c r="L115" s="21"/>
      <c r="M115" s="21"/>
      <c r="N115" s="21"/>
    </row>
    <row r="116" spans="5:14" ht="15.75" x14ac:dyDescent="0.25">
      <c r="E116" s="20" t="s">
        <v>107</v>
      </c>
      <c r="F116" s="20"/>
      <c r="G116" s="20"/>
      <c r="H116" s="20" t="s">
        <v>60</v>
      </c>
      <c r="I116" s="21"/>
      <c r="K116" s="50">
        <v>8</v>
      </c>
      <c r="L116" s="21"/>
      <c r="M116" s="21"/>
      <c r="N116" s="21"/>
    </row>
    <row r="117" spans="5:14" ht="15.75" x14ac:dyDescent="0.25">
      <c r="E117" s="20" t="s">
        <v>129</v>
      </c>
      <c r="F117" s="20"/>
      <c r="G117" s="20"/>
      <c r="H117" s="20" t="s">
        <v>60</v>
      </c>
      <c r="I117" s="21"/>
      <c r="K117" s="50">
        <v>8</v>
      </c>
      <c r="L117" s="21"/>
      <c r="M117" s="21"/>
      <c r="N117" s="21"/>
    </row>
    <row r="118" spans="5:14" ht="15.75" x14ac:dyDescent="0.25">
      <c r="E118" s="20" t="s">
        <v>103</v>
      </c>
      <c r="F118" s="20"/>
      <c r="G118" s="20"/>
      <c r="H118" s="20" t="s">
        <v>60</v>
      </c>
      <c r="I118" s="21"/>
      <c r="K118" s="50">
        <v>8</v>
      </c>
      <c r="L118" s="21"/>
      <c r="M118" s="21"/>
      <c r="N118" s="21"/>
    </row>
    <row r="119" spans="5:14" ht="15.75" x14ac:dyDescent="0.25">
      <c r="E119" s="20" t="s">
        <v>87</v>
      </c>
      <c r="F119" s="20"/>
      <c r="G119" s="20"/>
      <c r="H119" s="15" t="s">
        <v>15</v>
      </c>
      <c r="I119" s="21"/>
      <c r="K119" s="50">
        <v>6</v>
      </c>
      <c r="L119" s="21"/>
      <c r="M119" s="21"/>
      <c r="N119" s="21"/>
    </row>
    <row r="120" spans="5:14" ht="15.75" x14ac:dyDescent="0.25">
      <c r="E120" s="20" t="s">
        <v>84</v>
      </c>
      <c r="F120" s="20"/>
      <c r="G120" s="20"/>
      <c r="H120" s="20" t="s">
        <v>60</v>
      </c>
      <c r="I120" s="21"/>
      <c r="K120" s="50">
        <v>6</v>
      </c>
      <c r="L120" s="21"/>
      <c r="M120" s="21"/>
      <c r="N120" s="21"/>
    </row>
    <row r="121" spans="5:14" ht="15.75" x14ac:dyDescent="0.25">
      <c r="E121" s="20" t="s">
        <v>113</v>
      </c>
      <c r="F121" s="20"/>
      <c r="G121" s="20"/>
      <c r="H121" s="20" t="s">
        <v>59</v>
      </c>
      <c r="I121" s="21"/>
      <c r="K121" s="50">
        <v>6</v>
      </c>
      <c r="L121" s="21"/>
      <c r="M121" s="21"/>
      <c r="N121" s="21"/>
    </row>
    <row r="122" spans="5:14" ht="15.75" x14ac:dyDescent="0.25">
      <c r="E122" s="20" t="s">
        <v>102</v>
      </c>
      <c r="F122" s="20"/>
      <c r="G122" s="20"/>
      <c r="H122" s="20" t="s">
        <v>60</v>
      </c>
      <c r="I122" s="21"/>
      <c r="K122" s="50">
        <v>6</v>
      </c>
      <c r="L122" s="21"/>
      <c r="M122" s="21"/>
      <c r="N122" s="21"/>
    </row>
    <row r="123" spans="5:14" ht="15.75" x14ac:dyDescent="0.25">
      <c r="E123" s="20" t="s">
        <v>117</v>
      </c>
      <c r="F123" s="20"/>
      <c r="G123" s="20"/>
      <c r="H123" s="20" t="s">
        <v>61</v>
      </c>
      <c r="I123" s="21"/>
      <c r="K123" s="50">
        <v>6</v>
      </c>
      <c r="L123" s="21"/>
      <c r="M123" s="21"/>
      <c r="N123" s="21"/>
    </row>
    <row r="124" spans="5:14" ht="15.75" x14ac:dyDescent="0.25">
      <c r="E124" s="20" t="s">
        <v>96</v>
      </c>
      <c r="F124" s="20"/>
      <c r="G124" s="20"/>
      <c r="H124" s="20" t="s">
        <v>56</v>
      </c>
      <c r="I124" s="21"/>
      <c r="K124" s="50">
        <v>6</v>
      </c>
      <c r="L124" s="21"/>
      <c r="M124" s="21"/>
      <c r="N124" s="21"/>
    </row>
    <row r="125" spans="5:14" ht="15.75" x14ac:dyDescent="0.25">
      <c r="E125" s="20" t="s">
        <v>139</v>
      </c>
      <c r="F125" s="20"/>
      <c r="G125" s="20"/>
      <c r="H125" s="20" t="s">
        <v>56</v>
      </c>
      <c r="I125" s="21"/>
      <c r="K125" s="50">
        <v>4</v>
      </c>
      <c r="L125" s="21"/>
      <c r="M125" s="21"/>
      <c r="N125" s="21"/>
    </row>
    <row r="126" spans="5:14" ht="15.75" x14ac:dyDescent="0.25">
      <c r="E126" s="20" t="s">
        <v>95</v>
      </c>
      <c r="F126" s="20"/>
      <c r="G126" s="20"/>
      <c r="H126" s="20" t="s">
        <v>134</v>
      </c>
      <c r="I126" s="21"/>
      <c r="K126" s="50">
        <v>4</v>
      </c>
      <c r="L126" s="21"/>
      <c r="M126" s="21"/>
      <c r="N126" s="21"/>
    </row>
    <row r="127" spans="5:14" ht="15.75" x14ac:dyDescent="0.25">
      <c r="E127" s="20" t="s">
        <v>162</v>
      </c>
      <c r="F127" s="20"/>
      <c r="G127" s="20"/>
      <c r="H127" s="20" t="s">
        <v>59</v>
      </c>
      <c r="I127" s="21"/>
      <c r="K127" s="50">
        <v>4</v>
      </c>
      <c r="L127" s="21"/>
      <c r="M127" s="21"/>
      <c r="N127" s="21"/>
    </row>
    <row r="128" spans="5:14" ht="15.75" x14ac:dyDescent="0.25">
      <c r="E128" s="20" t="s">
        <v>81</v>
      </c>
      <c r="F128" s="20"/>
      <c r="G128" s="20"/>
      <c r="H128" s="20" t="s">
        <v>61</v>
      </c>
      <c r="I128" s="21"/>
      <c r="K128" s="50">
        <v>4</v>
      </c>
      <c r="L128" s="21"/>
      <c r="M128" s="21"/>
      <c r="N128" s="21"/>
    </row>
    <row r="129" spans="5:14" ht="15.75" x14ac:dyDescent="0.25">
      <c r="E129" s="20" t="s">
        <v>135</v>
      </c>
      <c r="F129" s="20"/>
      <c r="G129" s="20"/>
      <c r="H129" s="20" t="s">
        <v>59</v>
      </c>
      <c r="I129" s="35"/>
      <c r="K129" s="50">
        <v>4</v>
      </c>
      <c r="L129" s="21"/>
      <c r="M129" s="21"/>
      <c r="N129" s="21"/>
    </row>
    <row r="130" spans="5:14" ht="15.75" x14ac:dyDescent="0.25">
      <c r="E130" s="20" t="s">
        <v>79</v>
      </c>
      <c r="F130" s="20"/>
      <c r="G130" s="20"/>
      <c r="H130" s="20" t="s">
        <v>134</v>
      </c>
      <c r="I130" s="21"/>
      <c r="K130" s="50">
        <v>4</v>
      </c>
      <c r="L130" s="21"/>
      <c r="M130" s="21"/>
      <c r="N130" s="21"/>
    </row>
    <row r="131" spans="5:14" ht="15.75" x14ac:dyDescent="0.25">
      <c r="E131" s="20" t="s">
        <v>141</v>
      </c>
      <c r="F131" s="20"/>
      <c r="G131" s="20"/>
      <c r="H131" s="20" t="s">
        <v>56</v>
      </c>
      <c r="I131" s="21"/>
      <c r="K131" s="50">
        <v>4</v>
      </c>
      <c r="L131" s="21"/>
      <c r="M131" s="21"/>
      <c r="N131" s="21"/>
    </row>
    <row r="132" spans="5:14" ht="15.75" x14ac:dyDescent="0.25">
      <c r="E132" s="20" t="s">
        <v>14</v>
      </c>
      <c r="F132" s="20"/>
      <c r="G132" s="20"/>
      <c r="H132" s="20" t="s">
        <v>59</v>
      </c>
      <c r="I132" s="35"/>
      <c r="K132" s="50">
        <v>4</v>
      </c>
      <c r="L132" s="21"/>
      <c r="M132" s="21"/>
      <c r="N132" s="21"/>
    </row>
    <row r="133" spans="5:14" ht="15.75" x14ac:dyDescent="0.25">
      <c r="E133" s="20" t="s">
        <v>128</v>
      </c>
      <c r="F133" s="20"/>
      <c r="G133" s="20"/>
      <c r="H133" s="20" t="s">
        <v>56</v>
      </c>
      <c r="I133" s="21"/>
      <c r="K133" s="50">
        <v>4</v>
      </c>
      <c r="L133" s="21"/>
      <c r="M133" s="21"/>
      <c r="N133" s="21"/>
    </row>
    <row r="134" spans="5:14" ht="15.75" x14ac:dyDescent="0.25">
      <c r="E134" s="20" t="s">
        <v>169</v>
      </c>
      <c r="F134" s="20"/>
      <c r="G134" s="20"/>
      <c r="H134" s="15" t="s">
        <v>15</v>
      </c>
      <c r="I134" s="21"/>
      <c r="K134" s="50">
        <v>4</v>
      </c>
      <c r="L134" s="21"/>
      <c r="M134" s="21"/>
      <c r="N134" s="21"/>
    </row>
    <row r="135" spans="5:14" ht="15.75" x14ac:dyDescent="0.25">
      <c r="E135" s="20" t="s">
        <v>248</v>
      </c>
      <c r="F135" s="20"/>
      <c r="G135" s="20"/>
      <c r="H135" s="20" t="s">
        <v>56</v>
      </c>
      <c r="I135" s="21"/>
      <c r="K135" s="50">
        <v>4</v>
      </c>
      <c r="L135" s="21"/>
      <c r="M135" s="21"/>
      <c r="N135" s="21"/>
    </row>
    <row r="136" spans="5:14" ht="15.75" x14ac:dyDescent="0.25">
      <c r="E136" s="20" t="s">
        <v>114</v>
      </c>
      <c r="F136" s="20"/>
      <c r="G136" s="20"/>
      <c r="H136" s="15" t="s">
        <v>15</v>
      </c>
      <c r="I136" s="21"/>
      <c r="K136" s="50">
        <v>4</v>
      </c>
      <c r="L136" s="21"/>
      <c r="M136" s="21"/>
      <c r="N136" s="21"/>
    </row>
    <row r="137" spans="5:14" ht="15.75" x14ac:dyDescent="0.25">
      <c r="E137" s="20" t="s">
        <v>82</v>
      </c>
      <c r="F137" s="20"/>
      <c r="G137" s="20"/>
      <c r="H137" s="20" t="s">
        <v>61</v>
      </c>
      <c r="I137" s="21"/>
      <c r="K137" s="50">
        <v>4</v>
      </c>
      <c r="L137" s="21"/>
      <c r="M137" s="21"/>
      <c r="N137" s="21"/>
    </row>
  </sheetData>
  <mergeCells count="17">
    <mergeCell ref="AH10:AI10"/>
    <mergeCell ref="B1:Q1"/>
    <mergeCell ref="T1:AR1"/>
    <mergeCell ref="G2:M2"/>
    <mergeCell ref="AH2:AI2"/>
    <mergeCell ref="AH3:AI3"/>
    <mergeCell ref="AH4:AI4"/>
    <mergeCell ref="AH5:AI5"/>
    <mergeCell ref="AH6:AI6"/>
    <mergeCell ref="AH7:AI7"/>
    <mergeCell ref="AH8:AI8"/>
    <mergeCell ref="AH9:AI9"/>
    <mergeCell ref="AH11:AI11"/>
    <mergeCell ref="E14:F14"/>
    <mergeCell ref="B72:Q72"/>
    <mergeCell ref="G73:M73"/>
    <mergeCell ref="G74:M74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1202-4C6B-4202-904D-6E35EB6FA502}">
  <dimension ref="A1:AR133"/>
  <sheetViews>
    <sheetView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6" width="10.7109375" customWidth="1"/>
    <col min="17" max="17" width="8.7109375" customWidth="1"/>
    <col min="18" max="19" width="2.7109375" customWidth="1"/>
    <col min="20" max="20" width="5.85546875" customWidth="1"/>
    <col min="21" max="24" width="6" customWidth="1"/>
    <col min="25" max="25" width="4.7109375" customWidth="1"/>
    <col min="26" max="26" width="10.7109375" customWidth="1"/>
    <col min="27" max="31" width="5.85546875" customWidth="1"/>
    <col min="32" max="32" width="5.28515625" customWidth="1"/>
    <col min="33" max="33" width="5.85546875" customWidth="1"/>
    <col min="34" max="37" width="6" customWidth="1"/>
    <col min="38" max="38" width="4.7109375" customWidth="1"/>
    <col min="39" max="39" width="10.7109375" customWidth="1"/>
    <col min="40" max="44" width="5.85546875" customWidth="1"/>
  </cols>
  <sheetData>
    <row r="1" spans="1:44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T1" s="65" t="s">
        <v>55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44" ht="18.600000000000001" customHeight="1" thickBot="1" x14ac:dyDescent="0.35">
      <c r="A2" s="21"/>
      <c r="B2" s="24" t="s">
        <v>42</v>
      </c>
      <c r="C2" s="24">
        <v>20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3"/>
      <c r="R2" s="21"/>
      <c r="S2" s="21"/>
      <c r="V2" s="33" t="s">
        <v>53</v>
      </c>
      <c r="W2" s="9" t="s">
        <v>0</v>
      </c>
      <c r="X2" s="9"/>
      <c r="Y2" s="9"/>
      <c r="Z2" s="9"/>
      <c r="AA2" s="9" t="s">
        <v>1</v>
      </c>
      <c r="AB2" s="9"/>
      <c r="AC2" s="9"/>
      <c r="AD2" s="33" t="s">
        <v>3</v>
      </c>
      <c r="AE2" s="33" t="s">
        <v>7</v>
      </c>
      <c r="AF2" s="33" t="s">
        <v>8</v>
      </c>
      <c r="AG2" s="33" t="s">
        <v>9</v>
      </c>
      <c r="AH2" s="66" t="s">
        <v>39</v>
      </c>
      <c r="AI2" s="66"/>
      <c r="AJ2" s="33" t="s">
        <v>4</v>
      </c>
      <c r="AK2" s="33" t="s">
        <v>6</v>
      </c>
      <c r="AL2" s="33" t="s">
        <v>5</v>
      </c>
      <c r="AM2" s="33" t="s">
        <v>40</v>
      </c>
      <c r="AN2" s="20"/>
      <c r="AO2" s="10"/>
      <c r="AP2" s="10"/>
      <c r="AQ2" s="21"/>
      <c r="AR2" s="21"/>
    </row>
    <row r="3" spans="1:44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57" t="s">
        <v>579</v>
      </c>
      <c r="O3" s="3" t="s">
        <v>13</v>
      </c>
      <c r="P3" s="3" t="s">
        <v>2</v>
      </c>
      <c r="Q3" s="4"/>
      <c r="R3" s="21"/>
      <c r="S3" s="21"/>
      <c r="V3" s="25">
        <v>8</v>
      </c>
      <c r="W3" s="20" t="s">
        <v>75</v>
      </c>
      <c r="Y3" s="20"/>
      <c r="Z3" s="20"/>
      <c r="AA3" s="20" t="s">
        <v>134</v>
      </c>
      <c r="AC3" s="21"/>
      <c r="AD3" s="21">
        <f t="shared" ref="AD3:AD11" si="0">+AE3+AF3+AG3</f>
        <v>19</v>
      </c>
      <c r="AE3" s="21">
        <v>13</v>
      </c>
      <c r="AF3" s="21">
        <v>5</v>
      </c>
      <c r="AG3" s="21">
        <v>1</v>
      </c>
      <c r="AH3" s="64">
        <f t="shared" ref="AH3:AH11" si="1">+(AE3*2+AG3)/(2*AD3)</f>
        <v>0.71052631578947367</v>
      </c>
      <c r="AI3" s="64"/>
      <c r="AJ3" s="14">
        <v>42</v>
      </c>
      <c r="AK3" s="14">
        <v>2</v>
      </c>
      <c r="AL3" s="14">
        <v>2</v>
      </c>
      <c r="AM3" s="51">
        <f t="shared" ref="AM3:AM12" si="2">+AJ3/AD3</f>
        <v>2.2105263157894739</v>
      </c>
      <c r="AR3" s="21"/>
    </row>
    <row r="4" spans="1:44" ht="18" x14ac:dyDescent="0.25">
      <c r="A4" s="34"/>
      <c r="B4" s="4">
        <v>5</v>
      </c>
      <c r="C4" s="5" t="s">
        <v>60</v>
      </c>
      <c r="D4" s="10"/>
      <c r="E4" s="5"/>
      <c r="F4" s="10"/>
      <c r="G4" s="4">
        <v>15</v>
      </c>
      <c r="H4" s="4">
        <v>5</v>
      </c>
      <c r="I4" s="4">
        <v>0</v>
      </c>
      <c r="J4" s="4">
        <f t="shared" ref="J4:J11" si="3">2*G4+I4</f>
        <v>30</v>
      </c>
      <c r="K4" s="31">
        <f t="shared" ref="K4:K11" si="4">+J4/((G4+H4+I4)*2)</f>
        <v>0.75</v>
      </c>
      <c r="L4" s="4">
        <f>+$AO$27</f>
        <v>89</v>
      </c>
      <c r="M4" s="4">
        <v>53</v>
      </c>
      <c r="N4" s="4">
        <f>+L4-M4</f>
        <v>36</v>
      </c>
      <c r="O4" s="4">
        <f>+$AP$27</f>
        <v>117</v>
      </c>
      <c r="P4" s="4">
        <f>+$AR$27</f>
        <v>70</v>
      </c>
      <c r="Q4" s="4"/>
      <c r="R4" s="34"/>
      <c r="S4" s="21"/>
      <c r="V4" s="25">
        <v>8</v>
      </c>
      <c r="W4" s="20" t="s">
        <v>138</v>
      </c>
      <c r="Y4" s="20"/>
      <c r="Z4" s="20"/>
      <c r="AA4" s="20" t="s">
        <v>60</v>
      </c>
      <c r="AC4" s="21"/>
      <c r="AD4" s="21">
        <f t="shared" si="0"/>
        <v>20</v>
      </c>
      <c r="AE4" s="21">
        <v>15</v>
      </c>
      <c r="AF4" s="21">
        <v>5</v>
      </c>
      <c r="AG4" s="21">
        <v>0</v>
      </c>
      <c r="AH4" s="64">
        <f t="shared" si="1"/>
        <v>0.75</v>
      </c>
      <c r="AI4" s="64"/>
      <c r="AJ4" s="21">
        <v>53</v>
      </c>
      <c r="AK4" s="21">
        <v>0</v>
      </c>
      <c r="AL4" s="21">
        <v>0</v>
      </c>
      <c r="AM4" s="26">
        <f t="shared" si="2"/>
        <v>2.65</v>
      </c>
      <c r="AR4" s="21"/>
    </row>
    <row r="5" spans="1:44" ht="18" x14ac:dyDescent="0.25">
      <c r="A5" s="34"/>
      <c r="B5" s="4">
        <v>6</v>
      </c>
      <c r="C5" s="5" t="s">
        <v>134</v>
      </c>
      <c r="D5" s="10"/>
      <c r="E5" s="5"/>
      <c r="F5" s="10"/>
      <c r="G5" s="4">
        <v>12</v>
      </c>
      <c r="H5" s="4">
        <v>7</v>
      </c>
      <c r="I5" s="4">
        <v>1</v>
      </c>
      <c r="J5" s="4">
        <f>2*G5+I5</f>
        <v>25</v>
      </c>
      <c r="K5" s="31">
        <f>+J5/((G5+H5+I5)*2)</f>
        <v>0.625</v>
      </c>
      <c r="L5" s="4">
        <f>+$AO$40</f>
        <v>68</v>
      </c>
      <c r="M5" s="4">
        <v>49</v>
      </c>
      <c r="N5" s="4">
        <f>+L5-M5</f>
        <v>19</v>
      </c>
      <c r="O5" s="4">
        <f>+$AP$40</f>
        <v>104</v>
      </c>
      <c r="P5" s="4">
        <f>+$AR$40</f>
        <v>24</v>
      </c>
      <c r="Q5" s="4"/>
      <c r="R5" s="34"/>
      <c r="S5" s="21"/>
      <c r="V5" s="25">
        <v>8</v>
      </c>
      <c r="W5" s="20" t="s">
        <v>76</v>
      </c>
      <c r="Y5" s="20"/>
      <c r="Z5" s="20"/>
      <c r="AA5" s="20" t="s">
        <v>56</v>
      </c>
      <c r="AC5" s="21"/>
      <c r="AD5" s="21">
        <f t="shared" si="0"/>
        <v>19</v>
      </c>
      <c r="AE5" s="21">
        <v>10</v>
      </c>
      <c r="AF5" s="21">
        <v>7</v>
      </c>
      <c r="AG5" s="21">
        <v>2</v>
      </c>
      <c r="AH5" s="64">
        <f t="shared" si="1"/>
        <v>0.57894736842105265</v>
      </c>
      <c r="AI5" s="64"/>
      <c r="AJ5" s="21">
        <v>57</v>
      </c>
      <c r="AK5" s="21">
        <v>0</v>
      </c>
      <c r="AL5" s="21">
        <v>0</v>
      </c>
      <c r="AM5" s="26">
        <f t="shared" si="2"/>
        <v>3</v>
      </c>
      <c r="AR5" s="21"/>
    </row>
    <row r="6" spans="1:44" ht="18" x14ac:dyDescent="0.25">
      <c r="A6" s="34"/>
      <c r="B6" s="4">
        <v>7</v>
      </c>
      <c r="C6" s="5" t="s">
        <v>56</v>
      </c>
      <c r="D6" s="10"/>
      <c r="E6" s="10"/>
      <c r="F6" s="10"/>
      <c r="G6" s="4">
        <v>11</v>
      </c>
      <c r="H6" s="4">
        <v>7</v>
      </c>
      <c r="I6" s="4">
        <v>2</v>
      </c>
      <c r="J6" s="4">
        <f>2*G6+I6</f>
        <v>24</v>
      </c>
      <c r="K6" s="31">
        <f>+J6/((G6+H6+I6)*2)</f>
        <v>0.6</v>
      </c>
      <c r="L6" s="4">
        <f>+$AO$53</f>
        <v>79</v>
      </c>
      <c r="M6" s="4">
        <v>60</v>
      </c>
      <c r="N6" s="4">
        <f>+L6-M6</f>
        <v>19</v>
      </c>
      <c r="O6" s="4">
        <f>+$AP$53</f>
        <v>108</v>
      </c>
      <c r="P6" s="4">
        <f>+$AR$53</f>
        <v>28</v>
      </c>
      <c r="Q6" s="4"/>
      <c r="R6" s="34"/>
      <c r="S6" s="21"/>
      <c r="V6" s="25">
        <v>8</v>
      </c>
      <c r="W6" s="20" t="s">
        <v>77</v>
      </c>
      <c r="Y6" s="20"/>
      <c r="Z6" s="20"/>
      <c r="AA6" s="20" t="s">
        <v>59</v>
      </c>
      <c r="AC6" s="21"/>
      <c r="AD6" s="21">
        <f>+AE6+AF6+AG6</f>
        <v>14</v>
      </c>
      <c r="AE6" s="21">
        <v>6</v>
      </c>
      <c r="AF6" s="21">
        <v>7</v>
      </c>
      <c r="AG6" s="21">
        <v>1</v>
      </c>
      <c r="AH6" s="64">
        <f>+(AE6*2+AG6)/(2*AD6)</f>
        <v>0.4642857142857143</v>
      </c>
      <c r="AI6" s="64"/>
      <c r="AJ6" s="21">
        <v>48</v>
      </c>
      <c r="AK6" s="21">
        <v>1</v>
      </c>
      <c r="AL6" s="21">
        <v>0</v>
      </c>
      <c r="AM6" s="26">
        <f>+AJ6/AD6</f>
        <v>3.4285714285714284</v>
      </c>
      <c r="AR6" s="21"/>
    </row>
    <row r="7" spans="1:44" ht="18" x14ac:dyDescent="0.25">
      <c r="A7" s="34"/>
      <c r="B7" s="4">
        <v>8</v>
      </c>
      <c r="C7" s="5" t="s">
        <v>59</v>
      </c>
      <c r="D7" s="10"/>
      <c r="E7" s="5"/>
      <c r="F7" s="10"/>
      <c r="G7" s="4">
        <v>11</v>
      </c>
      <c r="H7" s="4">
        <v>9</v>
      </c>
      <c r="I7" s="4">
        <v>0</v>
      </c>
      <c r="J7" s="4">
        <f>2*G7+I7</f>
        <v>22</v>
      </c>
      <c r="K7" s="31">
        <f>+J7/((G7+H7+I7)*2)</f>
        <v>0.55000000000000004</v>
      </c>
      <c r="L7" s="4">
        <f>+$AO$66</f>
        <v>77</v>
      </c>
      <c r="M7" s="4">
        <v>66</v>
      </c>
      <c r="N7" s="4">
        <f>+L7-M7</f>
        <v>11</v>
      </c>
      <c r="O7" s="4">
        <f>+$AP$66</f>
        <v>119</v>
      </c>
      <c r="P7" s="4">
        <f>+$AR$66</f>
        <v>34</v>
      </c>
      <c r="Q7" s="4"/>
      <c r="R7" s="34"/>
      <c r="S7" s="21"/>
      <c r="V7" s="25">
        <v>7.5</v>
      </c>
      <c r="W7" s="20" t="s">
        <v>43</v>
      </c>
      <c r="Y7" s="20"/>
      <c r="Z7" s="20"/>
      <c r="AA7" s="20" t="s">
        <v>57</v>
      </c>
      <c r="AC7" s="21"/>
      <c r="AD7" s="21">
        <f>+AE7+AF7+AG7</f>
        <v>8</v>
      </c>
      <c r="AE7" s="21">
        <v>3</v>
      </c>
      <c r="AF7" s="21">
        <v>4</v>
      </c>
      <c r="AG7" s="21">
        <v>1</v>
      </c>
      <c r="AH7" s="64">
        <f>+(AE7*2+AG7)/(2*AD7)</f>
        <v>0.4375</v>
      </c>
      <c r="AI7" s="64"/>
      <c r="AJ7" s="21">
        <v>33</v>
      </c>
      <c r="AK7" s="21">
        <v>0</v>
      </c>
      <c r="AL7" s="21">
        <v>1</v>
      </c>
      <c r="AM7" s="26">
        <f>+AJ7/AD7</f>
        <v>4.125</v>
      </c>
      <c r="AR7" s="21"/>
    </row>
    <row r="8" spans="1:44" ht="18" x14ac:dyDescent="0.25">
      <c r="A8" s="34"/>
      <c r="B8" s="4">
        <v>3</v>
      </c>
      <c r="C8" s="5" t="s">
        <v>57</v>
      </c>
      <c r="D8" s="10"/>
      <c r="E8" s="5"/>
      <c r="F8" s="10"/>
      <c r="G8" s="4">
        <v>10</v>
      </c>
      <c r="H8" s="4">
        <v>9</v>
      </c>
      <c r="I8" s="4">
        <v>1</v>
      </c>
      <c r="J8" s="4">
        <f>2*G8+I8</f>
        <v>21</v>
      </c>
      <c r="K8" s="31">
        <f>+J8/((G8+H8+I8)*2)</f>
        <v>0.52500000000000002</v>
      </c>
      <c r="L8" s="4">
        <f>+$AB$53</f>
        <v>86</v>
      </c>
      <c r="M8" s="4">
        <v>82</v>
      </c>
      <c r="N8" s="4">
        <f>+L8-M8</f>
        <v>4</v>
      </c>
      <c r="O8" s="4">
        <f>+$AC$53</f>
        <v>127</v>
      </c>
      <c r="P8" s="4">
        <f>+$AE$53</f>
        <v>34</v>
      </c>
      <c r="Q8" s="4"/>
      <c r="R8" s="34"/>
      <c r="S8" s="21"/>
      <c r="V8" s="25">
        <v>7.5</v>
      </c>
      <c r="W8" s="20" t="s">
        <v>74</v>
      </c>
      <c r="Y8" s="20"/>
      <c r="Z8" s="20"/>
      <c r="AA8" s="20" t="s">
        <v>61</v>
      </c>
      <c r="AC8" s="21"/>
      <c r="AD8" s="21">
        <f t="shared" si="0"/>
        <v>13</v>
      </c>
      <c r="AE8" s="21">
        <v>2</v>
      </c>
      <c r="AF8" s="21">
        <v>10</v>
      </c>
      <c r="AG8" s="21">
        <v>1</v>
      </c>
      <c r="AH8" s="64">
        <f t="shared" si="1"/>
        <v>0.19230769230769232</v>
      </c>
      <c r="AI8" s="64"/>
      <c r="AJ8" s="21">
        <v>54</v>
      </c>
      <c r="AK8" s="21">
        <v>4</v>
      </c>
      <c r="AL8" s="21">
        <v>0</v>
      </c>
      <c r="AM8" s="26">
        <f t="shared" si="2"/>
        <v>4.1538461538461542</v>
      </c>
      <c r="AR8" s="21"/>
    </row>
    <row r="9" spans="1:44" ht="18" x14ac:dyDescent="0.25">
      <c r="A9" s="34"/>
      <c r="B9" s="4">
        <v>2</v>
      </c>
      <c r="C9" s="5" t="s">
        <v>15</v>
      </c>
      <c r="D9" s="10"/>
      <c r="E9" s="10"/>
      <c r="F9" s="10"/>
      <c r="G9" s="4">
        <v>6</v>
      </c>
      <c r="H9" s="4">
        <v>10</v>
      </c>
      <c r="I9" s="4">
        <v>4</v>
      </c>
      <c r="J9" s="4">
        <f t="shared" si="3"/>
        <v>16</v>
      </c>
      <c r="K9" s="31">
        <f t="shared" si="4"/>
        <v>0.4</v>
      </c>
      <c r="L9" s="4">
        <f>+$AB$40</f>
        <v>81</v>
      </c>
      <c r="M9" s="4">
        <v>95</v>
      </c>
      <c r="N9" s="4">
        <f t="shared" ref="N9:N11" si="5">+L9-M9</f>
        <v>-14</v>
      </c>
      <c r="O9" s="4">
        <f>+$AC$40</f>
        <v>98</v>
      </c>
      <c r="P9" s="4">
        <f>+$AE$40</f>
        <v>26</v>
      </c>
      <c r="Q9" s="4"/>
      <c r="R9" s="34"/>
      <c r="S9" s="21"/>
      <c r="V9" s="25">
        <v>7.5</v>
      </c>
      <c r="W9" s="20" t="s">
        <v>127</v>
      </c>
      <c r="Y9" s="20"/>
      <c r="Z9" s="20"/>
      <c r="AA9" s="20" t="s">
        <v>15</v>
      </c>
      <c r="AC9" s="21"/>
      <c r="AD9" s="21">
        <f t="shared" si="0"/>
        <v>19</v>
      </c>
      <c r="AE9" s="21">
        <v>6</v>
      </c>
      <c r="AF9" s="21">
        <v>10</v>
      </c>
      <c r="AG9" s="21">
        <v>3</v>
      </c>
      <c r="AH9" s="64">
        <f t="shared" si="1"/>
        <v>0.39473684210526316</v>
      </c>
      <c r="AI9" s="64"/>
      <c r="AJ9" s="21">
        <v>90</v>
      </c>
      <c r="AK9" s="21">
        <v>1</v>
      </c>
      <c r="AL9" s="21">
        <v>0</v>
      </c>
      <c r="AM9" s="26">
        <f t="shared" si="2"/>
        <v>4.7368421052631575</v>
      </c>
      <c r="AR9" s="21"/>
    </row>
    <row r="10" spans="1:44" ht="18" x14ac:dyDescent="0.25">
      <c r="A10" s="34"/>
      <c r="B10" s="4">
        <v>4</v>
      </c>
      <c r="C10" s="5" t="s">
        <v>61</v>
      </c>
      <c r="D10" s="10"/>
      <c r="E10" s="5"/>
      <c r="F10" s="10"/>
      <c r="G10" s="4">
        <v>6</v>
      </c>
      <c r="H10" s="4">
        <v>13</v>
      </c>
      <c r="I10" s="4">
        <v>1</v>
      </c>
      <c r="J10" s="4">
        <f t="shared" si="3"/>
        <v>13</v>
      </c>
      <c r="K10" s="31">
        <f t="shared" si="4"/>
        <v>0.32500000000000001</v>
      </c>
      <c r="L10" s="4">
        <f>+$AB$66</f>
        <v>56</v>
      </c>
      <c r="M10" s="4">
        <v>82</v>
      </c>
      <c r="N10" s="4">
        <f t="shared" si="5"/>
        <v>-26</v>
      </c>
      <c r="O10" s="4">
        <f>+$AC$66</f>
        <v>76</v>
      </c>
      <c r="P10" s="4">
        <f>+$AE$66</f>
        <v>20</v>
      </c>
      <c r="Q10" s="4"/>
      <c r="R10" s="34"/>
      <c r="S10" s="34"/>
      <c r="V10" s="25">
        <v>7.5</v>
      </c>
      <c r="W10" s="20" t="s">
        <v>34</v>
      </c>
      <c r="Y10" s="20"/>
      <c r="Z10" s="20"/>
      <c r="AA10" s="20" t="s">
        <v>58</v>
      </c>
      <c r="AC10" s="21"/>
      <c r="AD10" s="21">
        <f t="shared" si="0"/>
        <v>20</v>
      </c>
      <c r="AE10" s="21">
        <v>4</v>
      </c>
      <c r="AF10" s="21">
        <v>14</v>
      </c>
      <c r="AG10" s="21">
        <v>2</v>
      </c>
      <c r="AH10" s="64">
        <f t="shared" si="1"/>
        <v>0.25</v>
      </c>
      <c r="AI10" s="64"/>
      <c r="AJ10" s="21">
        <v>107</v>
      </c>
      <c r="AK10" s="21">
        <v>1</v>
      </c>
      <c r="AL10" s="21">
        <v>0</v>
      </c>
      <c r="AM10" s="26">
        <f t="shared" si="2"/>
        <v>5.35</v>
      </c>
      <c r="AR10" s="21"/>
    </row>
    <row r="11" spans="1:44" ht="18.75" thickBot="1" x14ac:dyDescent="0.3">
      <c r="A11" s="34"/>
      <c r="B11" s="4">
        <v>1</v>
      </c>
      <c r="C11" s="5" t="s">
        <v>58</v>
      </c>
      <c r="D11" s="10"/>
      <c r="E11" s="10"/>
      <c r="F11" s="10"/>
      <c r="G11" s="4">
        <v>4</v>
      </c>
      <c r="H11" s="4">
        <v>15</v>
      </c>
      <c r="I11" s="4">
        <v>1</v>
      </c>
      <c r="J11" s="4">
        <f t="shared" si="3"/>
        <v>9</v>
      </c>
      <c r="K11" s="31">
        <f t="shared" si="4"/>
        <v>0.22500000000000001</v>
      </c>
      <c r="L11" s="4">
        <f>+$AB$27</f>
        <v>59</v>
      </c>
      <c r="M11" s="4">
        <v>108</v>
      </c>
      <c r="N11" s="4">
        <f t="shared" si="5"/>
        <v>-49</v>
      </c>
      <c r="O11" s="4">
        <f>+$AC$27</f>
        <v>83</v>
      </c>
      <c r="P11" s="4">
        <f>+$AE$27</f>
        <v>20</v>
      </c>
      <c r="Q11" s="4"/>
      <c r="R11" s="34"/>
      <c r="S11" s="34"/>
      <c r="W11" s="20" t="s">
        <v>16</v>
      </c>
      <c r="Y11" s="20"/>
      <c r="Z11" s="20"/>
      <c r="AA11" s="10"/>
      <c r="AB11" s="20"/>
      <c r="AC11" s="21"/>
      <c r="AD11" s="21">
        <f t="shared" si="0"/>
        <v>28</v>
      </c>
      <c r="AE11" s="21">
        <v>15</v>
      </c>
      <c r="AF11" s="21">
        <v>12</v>
      </c>
      <c r="AG11" s="21">
        <v>1</v>
      </c>
      <c r="AH11" s="64">
        <f t="shared" si="1"/>
        <v>0.5535714285714286</v>
      </c>
      <c r="AI11" s="64"/>
      <c r="AJ11" s="21">
        <v>99</v>
      </c>
      <c r="AK11" s="21">
        <v>3</v>
      </c>
      <c r="AL11" s="21">
        <v>0</v>
      </c>
      <c r="AM11" s="26">
        <f t="shared" si="2"/>
        <v>3.5357142857142856</v>
      </c>
      <c r="AN11" s="20"/>
      <c r="AO11" s="10"/>
      <c r="AR11" s="10"/>
    </row>
    <row r="12" spans="1:44" ht="18" x14ac:dyDescent="0.25">
      <c r="A12" s="34"/>
      <c r="B12" s="6"/>
      <c r="C12" s="6"/>
      <c r="D12" s="6"/>
      <c r="E12" s="7"/>
      <c r="F12" s="6"/>
      <c r="G12" s="8">
        <f>SUM(G4:G11)</f>
        <v>75</v>
      </c>
      <c r="H12" s="8">
        <f>SUM(H4:H11)</f>
        <v>75</v>
      </c>
      <c r="I12" s="8">
        <f>SUM(I4:I11)</f>
        <v>10</v>
      </c>
      <c r="J12" s="8"/>
      <c r="K12" s="8"/>
      <c r="L12" s="8">
        <f>SUM(L4:L11)</f>
        <v>595</v>
      </c>
      <c r="M12" s="8">
        <f>SUM(M4:M11)</f>
        <v>595</v>
      </c>
      <c r="N12" s="8"/>
      <c r="O12" s="8">
        <f>SUM(O4:O11)</f>
        <v>832</v>
      </c>
      <c r="P12" s="8">
        <f>SUM(P4:P11)</f>
        <v>256</v>
      </c>
      <c r="Q12" s="4"/>
      <c r="R12" s="34"/>
      <c r="S12" s="34"/>
      <c r="T12" s="10"/>
      <c r="U12" s="10"/>
      <c r="V12" s="27" t="s">
        <v>17</v>
      </c>
      <c r="W12" s="28"/>
      <c r="X12" s="28"/>
      <c r="Y12" s="28"/>
      <c r="Z12" s="27"/>
      <c r="AA12" s="14"/>
      <c r="AB12" s="14"/>
      <c r="AC12" s="14"/>
      <c r="AD12" s="14">
        <f>SUM(AD3:AD11)</f>
        <v>160</v>
      </c>
      <c r="AE12" s="14">
        <f>SUM(AE3:AE11)</f>
        <v>74</v>
      </c>
      <c r="AF12" s="14">
        <f>SUM(AF3:AF11)</f>
        <v>74</v>
      </c>
      <c r="AG12" s="14">
        <f>SUM(AG3:AG11)</f>
        <v>12</v>
      </c>
      <c r="AH12" s="14"/>
      <c r="AI12" s="14"/>
      <c r="AJ12" s="14">
        <f>SUM(AJ3:AJ11)</f>
        <v>583</v>
      </c>
      <c r="AK12" s="14">
        <f>SUM(AK3:AK11)</f>
        <v>12</v>
      </c>
      <c r="AL12" s="14">
        <f>SUM(AL3:AL11)</f>
        <v>3</v>
      </c>
      <c r="AM12" s="29">
        <f t="shared" si="2"/>
        <v>3.6437499999999998</v>
      </c>
    </row>
    <row r="13" spans="1:44" ht="15.75" x14ac:dyDescent="0.25">
      <c r="A13" s="30"/>
      <c r="B13" s="32"/>
      <c r="C13" s="32"/>
      <c r="D13" s="32"/>
      <c r="Q13" s="32"/>
      <c r="R13" s="30"/>
      <c r="S13" s="30"/>
    </row>
    <row r="14" spans="1:44" ht="15.95" customHeight="1" thickBot="1" x14ac:dyDescent="0.3">
      <c r="A14" s="30"/>
      <c r="B14" s="36" t="str">
        <f>"Week "&amp;TEXT(C2,"##")&amp;" Summary:"</f>
        <v>Week 20 Summary:</v>
      </c>
      <c r="C14" s="37"/>
      <c r="D14" s="37"/>
      <c r="E14" s="68">
        <v>45690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9"/>
      <c r="R14" s="30"/>
      <c r="S14" s="30"/>
      <c r="T14" s="21" t="s">
        <v>53</v>
      </c>
      <c r="U14" s="20" t="s">
        <v>44</v>
      </c>
      <c r="V14" s="20"/>
      <c r="W14" s="20"/>
      <c r="X14" s="20"/>
      <c r="Y14" s="20" t="s">
        <v>54</v>
      </c>
      <c r="Z14" s="9" t="s">
        <v>18</v>
      </c>
      <c r="AA14" s="21"/>
      <c r="AB14" s="21" t="s">
        <v>19</v>
      </c>
      <c r="AC14" s="21" t="s">
        <v>20</v>
      </c>
      <c r="AD14" s="21" t="s">
        <v>21</v>
      </c>
      <c r="AE14" s="21" t="s">
        <v>2</v>
      </c>
      <c r="AF14" s="10"/>
      <c r="AG14" s="21" t="s">
        <v>53</v>
      </c>
      <c r="AH14" s="20" t="s">
        <v>44</v>
      </c>
      <c r="AI14" s="20"/>
      <c r="AJ14" s="20"/>
      <c r="AK14" s="20"/>
      <c r="AL14" s="20" t="s">
        <v>54</v>
      </c>
      <c r="AM14" s="9" t="s">
        <v>18</v>
      </c>
      <c r="AN14" s="21"/>
      <c r="AO14" s="21" t="s">
        <v>19</v>
      </c>
      <c r="AP14" s="21" t="s">
        <v>20</v>
      </c>
      <c r="AQ14" s="21" t="s">
        <v>21</v>
      </c>
      <c r="AR14" s="21" t="s">
        <v>2</v>
      </c>
    </row>
    <row r="15" spans="1:44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42"/>
      <c r="R15" s="30"/>
      <c r="S15" s="30"/>
      <c r="T15" s="11" t="s">
        <v>154</v>
      </c>
      <c r="U15" s="11" t="s">
        <v>58</v>
      </c>
      <c r="V15" s="11"/>
      <c r="W15" s="11"/>
      <c r="X15" s="12"/>
      <c r="Y15" s="13" t="s">
        <v>70</v>
      </c>
      <c r="AA15" s="14"/>
      <c r="AB15" s="14">
        <v>11</v>
      </c>
      <c r="AC15" s="14">
        <v>22</v>
      </c>
      <c r="AD15" s="14">
        <f>+AB15+AC15</f>
        <v>33</v>
      </c>
      <c r="AE15" s="14">
        <v>6</v>
      </c>
      <c r="AF15" s="10"/>
      <c r="AG15" s="11" t="s">
        <v>158</v>
      </c>
      <c r="AH15" s="11" t="s">
        <v>60</v>
      </c>
      <c r="AI15" s="11"/>
      <c r="AJ15" s="11"/>
      <c r="AK15" s="12"/>
      <c r="AL15" s="13" t="s">
        <v>72</v>
      </c>
      <c r="AN15" s="14"/>
      <c r="AO15" s="14">
        <v>2</v>
      </c>
      <c r="AP15" s="14">
        <v>7</v>
      </c>
      <c r="AQ15" s="14">
        <f>+AO15+AP15</f>
        <v>9</v>
      </c>
      <c r="AR15" s="14">
        <v>4</v>
      </c>
    </row>
    <row r="16" spans="1:44" ht="15.95" customHeight="1" x14ac:dyDescent="0.25">
      <c r="A16" s="30"/>
      <c r="C16" s="5" t="s">
        <v>179</v>
      </c>
      <c r="E16" s="20"/>
      <c r="F16" s="20"/>
      <c r="G16" s="4">
        <v>3</v>
      </c>
      <c r="H16" s="21">
        <v>1</v>
      </c>
      <c r="I16" s="20" t="s">
        <v>217</v>
      </c>
      <c r="J16" s="20"/>
      <c r="K16" s="20"/>
      <c r="L16" s="20" t="s">
        <v>78</v>
      </c>
      <c r="M16" s="20"/>
      <c r="N16" s="20"/>
      <c r="O16" s="20"/>
      <c r="P16" s="20"/>
      <c r="Q16" s="20"/>
      <c r="R16" s="30"/>
      <c r="S16" s="30"/>
      <c r="T16" s="25">
        <v>7.5</v>
      </c>
      <c r="U16" s="20" t="s">
        <v>34</v>
      </c>
      <c r="V16" s="20"/>
      <c r="W16" s="20"/>
      <c r="X16" s="20"/>
      <c r="Y16" s="21">
        <v>31</v>
      </c>
      <c r="Z16" s="15" t="s">
        <v>58</v>
      </c>
      <c r="AA16" s="21"/>
      <c r="AB16" s="21">
        <v>0</v>
      </c>
      <c r="AC16" s="21">
        <v>6</v>
      </c>
      <c r="AD16" s="21">
        <f t="shared" ref="AD16:AD26" si="6">+AB16+AC16</f>
        <v>6</v>
      </c>
      <c r="AE16" s="21">
        <v>2</v>
      </c>
      <c r="AF16" s="10"/>
      <c r="AG16" s="25">
        <v>8</v>
      </c>
      <c r="AH16" s="20" t="s">
        <v>138</v>
      </c>
      <c r="AI16" s="20"/>
      <c r="AJ16" s="20"/>
      <c r="AK16" s="20"/>
      <c r="AL16" s="21">
        <v>34</v>
      </c>
      <c r="AM16" s="20" t="s">
        <v>60</v>
      </c>
      <c r="AN16" s="21"/>
      <c r="AO16" s="21">
        <v>0</v>
      </c>
      <c r="AP16" s="21">
        <v>1</v>
      </c>
      <c r="AQ16" s="21">
        <f t="shared" ref="AQ16:AQ26" si="7">+AO16+AP16</f>
        <v>1</v>
      </c>
      <c r="AR16" s="21">
        <v>0</v>
      </c>
    </row>
    <row r="17" spans="1:44" ht="15.95" customHeight="1" x14ac:dyDescent="0.25">
      <c r="A17" s="30"/>
      <c r="B17" s="21" t="s">
        <v>23</v>
      </c>
      <c r="C17" s="15"/>
      <c r="D17" s="15" t="s">
        <v>48</v>
      </c>
      <c r="E17" s="20"/>
      <c r="F17" s="20"/>
      <c r="G17" s="4"/>
      <c r="H17" s="21">
        <v>3</v>
      </c>
      <c r="I17" s="20" t="s">
        <v>142</v>
      </c>
      <c r="J17" s="20"/>
      <c r="K17" s="20"/>
      <c r="L17" s="20" t="s">
        <v>598</v>
      </c>
      <c r="M17" s="20"/>
      <c r="N17" s="20"/>
      <c r="O17" s="20"/>
      <c r="P17" s="20"/>
      <c r="Q17" s="20"/>
      <c r="R17" s="30"/>
      <c r="S17" s="30"/>
      <c r="T17" s="25">
        <v>10</v>
      </c>
      <c r="U17" s="20" t="s">
        <v>124</v>
      </c>
      <c r="V17" s="20"/>
      <c r="W17" s="20"/>
      <c r="X17" s="20"/>
      <c r="Y17" s="21">
        <v>13</v>
      </c>
      <c r="Z17" s="15" t="s">
        <v>58</v>
      </c>
      <c r="AA17" s="21"/>
      <c r="AB17" s="21">
        <v>12</v>
      </c>
      <c r="AC17" s="21">
        <v>6</v>
      </c>
      <c r="AD17" s="21">
        <f t="shared" si="6"/>
        <v>18</v>
      </c>
      <c r="AE17" s="21">
        <v>2</v>
      </c>
      <c r="AF17" s="10"/>
      <c r="AG17" s="25">
        <v>10</v>
      </c>
      <c r="AH17" s="20" t="s">
        <v>84</v>
      </c>
      <c r="AI17" s="20"/>
      <c r="AJ17" s="20"/>
      <c r="AK17" s="20"/>
      <c r="AL17" s="21">
        <v>16</v>
      </c>
      <c r="AM17" s="20" t="s">
        <v>60</v>
      </c>
      <c r="AN17" s="21"/>
      <c r="AO17" s="21">
        <v>18</v>
      </c>
      <c r="AP17" s="21">
        <v>18</v>
      </c>
      <c r="AQ17" s="21">
        <f t="shared" si="7"/>
        <v>36</v>
      </c>
      <c r="AR17" s="21">
        <v>6</v>
      </c>
    </row>
    <row r="18" spans="1:44" ht="15.95" customHeight="1" x14ac:dyDescent="0.25">
      <c r="A18" s="30"/>
      <c r="D18" s="15"/>
      <c r="E18" s="15"/>
      <c r="G18" s="4"/>
      <c r="H18" s="21">
        <v>3</v>
      </c>
      <c r="I18" s="20" t="s">
        <v>108</v>
      </c>
      <c r="J18" s="20"/>
      <c r="K18" s="20"/>
      <c r="L18" s="20" t="s">
        <v>599</v>
      </c>
      <c r="M18" s="20"/>
      <c r="N18" s="20"/>
      <c r="O18" s="20"/>
      <c r="P18" s="20"/>
      <c r="Q18" s="20"/>
      <c r="R18" s="30"/>
      <c r="S18" s="30"/>
      <c r="T18" s="25">
        <v>9.5</v>
      </c>
      <c r="U18" s="20" t="s">
        <v>170</v>
      </c>
      <c r="V18" s="20"/>
      <c r="W18" s="20"/>
      <c r="X18" s="20"/>
      <c r="Y18" s="21">
        <v>5</v>
      </c>
      <c r="Z18" s="15" t="s">
        <v>58</v>
      </c>
      <c r="AA18" s="21"/>
      <c r="AB18" s="21">
        <v>21</v>
      </c>
      <c r="AC18" s="21">
        <v>8</v>
      </c>
      <c r="AD18" s="21">
        <f t="shared" si="6"/>
        <v>29</v>
      </c>
      <c r="AE18" s="21">
        <v>0</v>
      </c>
      <c r="AF18" s="10"/>
      <c r="AG18" s="25">
        <v>10</v>
      </c>
      <c r="AH18" s="20" t="s">
        <v>104</v>
      </c>
      <c r="AI18" s="20"/>
      <c r="AJ18" s="20"/>
      <c r="AK18" s="20"/>
      <c r="AL18" s="21">
        <v>7</v>
      </c>
      <c r="AM18" s="20" t="s">
        <v>60</v>
      </c>
      <c r="AN18" s="21"/>
      <c r="AO18" s="21">
        <v>26</v>
      </c>
      <c r="AP18" s="21">
        <v>17</v>
      </c>
      <c r="AQ18" s="21">
        <f t="shared" si="7"/>
        <v>43</v>
      </c>
      <c r="AR18" s="21">
        <v>0</v>
      </c>
    </row>
    <row r="19" spans="1:44" ht="15.75" customHeight="1" x14ac:dyDescent="0.25">
      <c r="R19" s="30"/>
      <c r="S19" s="30"/>
      <c r="T19" s="25">
        <v>8.5</v>
      </c>
      <c r="U19" s="20" t="s">
        <v>88</v>
      </c>
      <c r="V19" s="20"/>
      <c r="W19" s="20"/>
      <c r="X19" s="20"/>
      <c r="Y19" s="35">
        <v>15</v>
      </c>
      <c r="Z19" s="15" t="s">
        <v>58</v>
      </c>
      <c r="AA19" s="21"/>
      <c r="AB19" s="21">
        <v>7</v>
      </c>
      <c r="AC19" s="21">
        <v>5</v>
      </c>
      <c r="AD19" s="21">
        <f t="shared" si="6"/>
        <v>12</v>
      </c>
      <c r="AE19" s="21">
        <v>2</v>
      </c>
      <c r="AF19" s="10"/>
      <c r="AG19" s="25">
        <v>9</v>
      </c>
      <c r="AH19" s="20" t="s">
        <v>107</v>
      </c>
      <c r="AI19" s="20"/>
      <c r="AJ19" s="20"/>
      <c r="AK19" s="20"/>
      <c r="AL19" s="21">
        <v>1</v>
      </c>
      <c r="AM19" s="20" t="s">
        <v>60</v>
      </c>
      <c r="AN19" s="21"/>
      <c r="AO19" s="21">
        <v>10</v>
      </c>
      <c r="AP19" s="21">
        <v>8</v>
      </c>
      <c r="AQ19" s="21">
        <f t="shared" si="7"/>
        <v>18</v>
      </c>
      <c r="AR19" s="21">
        <v>8</v>
      </c>
    </row>
    <row r="20" spans="1:44" ht="15.95" customHeight="1" x14ac:dyDescent="0.25">
      <c r="C20" s="5" t="s">
        <v>174</v>
      </c>
      <c r="G20" s="4">
        <v>2</v>
      </c>
      <c r="H20" s="21">
        <v>1</v>
      </c>
      <c r="I20" s="20" t="s">
        <v>162</v>
      </c>
      <c r="J20" s="20"/>
      <c r="K20" s="20"/>
      <c r="L20" s="20" t="s">
        <v>399</v>
      </c>
      <c r="M20" s="20"/>
      <c r="N20" s="20"/>
      <c r="O20" s="20"/>
      <c r="P20" s="20"/>
      <c r="Q20" s="20"/>
      <c r="R20" s="30"/>
      <c r="S20" s="30"/>
      <c r="T20" s="25">
        <v>8.5</v>
      </c>
      <c r="U20" s="20" t="s">
        <v>101</v>
      </c>
      <c r="V20" s="20"/>
      <c r="W20" s="20"/>
      <c r="X20" s="20"/>
      <c r="Y20" s="35">
        <v>11</v>
      </c>
      <c r="Z20" s="15" t="s">
        <v>58</v>
      </c>
      <c r="AA20" s="21"/>
      <c r="AB20" s="21">
        <v>2</v>
      </c>
      <c r="AC20" s="21">
        <v>4</v>
      </c>
      <c r="AD20" s="21">
        <f t="shared" si="6"/>
        <v>6</v>
      </c>
      <c r="AE20" s="21">
        <v>2</v>
      </c>
      <c r="AF20" s="10"/>
      <c r="AG20" s="25">
        <v>8.5</v>
      </c>
      <c r="AH20" s="20" t="s">
        <v>165</v>
      </c>
      <c r="AI20" s="20"/>
      <c r="AJ20" s="20"/>
      <c r="AK20" s="20"/>
      <c r="AL20" s="21">
        <v>10</v>
      </c>
      <c r="AM20" s="20" t="s">
        <v>60</v>
      </c>
      <c r="AN20" s="21"/>
      <c r="AO20" s="21">
        <v>4</v>
      </c>
      <c r="AP20" s="21">
        <v>12</v>
      </c>
      <c r="AQ20" s="21">
        <f t="shared" si="7"/>
        <v>16</v>
      </c>
      <c r="AR20" s="21">
        <v>20</v>
      </c>
    </row>
    <row r="21" spans="1:44" ht="15.95" customHeight="1" x14ac:dyDescent="0.25">
      <c r="B21" s="21" t="s">
        <v>23</v>
      </c>
      <c r="C21" s="15"/>
      <c r="D21" s="15" t="s">
        <v>48</v>
      </c>
      <c r="E21" s="20"/>
      <c r="F21" s="20"/>
      <c r="G21" s="4"/>
      <c r="H21" s="21">
        <v>3</v>
      </c>
      <c r="I21" s="20" t="s">
        <v>113</v>
      </c>
      <c r="J21" s="20"/>
      <c r="K21" s="20"/>
      <c r="L21" s="20" t="s">
        <v>600</v>
      </c>
      <c r="M21" s="20"/>
      <c r="N21" s="20"/>
      <c r="O21" s="20"/>
      <c r="P21" s="20"/>
      <c r="Q21" s="20"/>
      <c r="R21" s="30"/>
      <c r="S21" s="30"/>
      <c r="T21" s="25">
        <v>8</v>
      </c>
      <c r="U21" s="20" t="s">
        <v>147</v>
      </c>
      <c r="V21" s="20"/>
      <c r="W21" s="20"/>
      <c r="X21" s="20"/>
      <c r="Y21" s="21">
        <v>3</v>
      </c>
      <c r="Z21" s="15" t="s">
        <v>58</v>
      </c>
      <c r="AA21" s="21"/>
      <c r="AB21" s="21">
        <v>3</v>
      </c>
      <c r="AC21" s="21">
        <v>5</v>
      </c>
      <c r="AD21" s="21">
        <f t="shared" si="6"/>
        <v>8</v>
      </c>
      <c r="AE21" s="21">
        <v>0</v>
      </c>
      <c r="AF21" s="10"/>
      <c r="AG21" s="25">
        <v>8</v>
      </c>
      <c r="AH21" s="20" t="s">
        <v>47</v>
      </c>
      <c r="AI21" s="20"/>
      <c r="AJ21" s="20"/>
      <c r="AK21" s="20"/>
      <c r="AL21" s="21">
        <v>27</v>
      </c>
      <c r="AM21" s="20" t="s">
        <v>60</v>
      </c>
      <c r="AN21" s="21"/>
      <c r="AO21" s="21">
        <v>11</v>
      </c>
      <c r="AP21" s="21">
        <v>17</v>
      </c>
      <c r="AQ21" s="21">
        <f t="shared" si="7"/>
        <v>28</v>
      </c>
      <c r="AR21" s="21">
        <v>8</v>
      </c>
    </row>
    <row r="22" spans="1:44" ht="15.95" customHeight="1" x14ac:dyDescent="0.25">
      <c r="B22" s="44" t="s">
        <v>27</v>
      </c>
      <c r="C22" s="45"/>
      <c r="D22" s="45"/>
      <c r="E22" s="45"/>
      <c r="F22" s="45"/>
      <c r="G22" s="45"/>
      <c r="H22" s="46"/>
      <c r="I22" s="45"/>
      <c r="J22" s="45"/>
      <c r="K22" s="45"/>
      <c r="L22" s="45"/>
      <c r="M22" s="47"/>
      <c r="N22" s="45"/>
      <c r="O22" s="45"/>
      <c r="P22" s="45"/>
      <c r="Q22" s="45"/>
      <c r="R22" s="30"/>
      <c r="S22" s="30"/>
      <c r="T22" s="25">
        <v>7.5</v>
      </c>
      <c r="U22" s="20" t="s">
        <v>137</v>
      </c>
      <c r="V22" s="20"/>
      <c r="W22" s="20"/>
      <c r="X22" s="20"/>
      <c r="Y22" s="21">
        <v>7</v>
      </c>
      <c r="Z22" s="15" t="s">
        <v>58</v>
      </c>
      <c r="AA22" s="21"/>
      <c r="AB22" s="21">
        <v>0</v>
      </c>
      <c r="AC22" s="21">
        <v>3</v>
      </c>
      <c r="AD22" s="21">
        <f t="shared" si="6"/>
        <v>3</v>
      </c>
      <c r="AE22" s="21">
        <v>2</v>
      </c>
      <c r="AF22" s="10"/>
      <c r="AG22" s="25">
        <v>7.5</v>
      </c>
      <c r="AH22" s="20" t="s">
        <v>102</v>
      </c>
      <c r="AI22" s="20"/>
      <c r="AJ22" s="20"/>
      <c r="AK22" s="20"/>
      <c r="AL22" s="21">
        <v>91</v>
      </c>
      <c r="AM22" s="20" t="s">
        <v>60</v>
      </c>
      <c r="AN22" s="21"/>
      <c r="AO22" s="21">
        <v>10</v>
      </c>
      <c r="AP22" s="21">
        <v>10</v>
      </c>
      <c r="AQ22" s="21">
        <f t="shared" si="7"/>
        <v>20</v>
      </c>
      <c r="AR22" s="21">
        <v>6</v>
      </c>
    </row>
    <row r="23" spans="1:44" ht="15.95" customHeight="1" x14ac:dyDescent="0.25">
      <c r="C23" s="5" t="s">
        <v>178</v>
      </c>
      <c r="D23" s="10"/>
      <c r="E23" s="20"/>
      <c r="F23" s="20"/>
      <c r="G23" s="4">
        <v>3</v>
      </c>
      <c r="H23" s="21">
        <v>1</v>
      </c>
      <c r="I23" s="20" t="s">
        <v>104</v>
      </c>
      <c r="J23" s="20"/>
      <c r="K23" s="20"/>
      <c r="L23" s="20" t="s">
        <v>84</v>
      </c>
      <c r="M23" s="20"/>
      <c r="N23" s="20"/>
      <c r="O23" s="20"/>
      <c r="P23" s="20"/>
      <c r="Q23" s="20"/>
      <c r="R23" s="30"/>
      <c r="S23" s="30"/>
      <c r="T23" s="25">
        <v>7.5</v>
      </c>
      <c r="U23" s="20" t="s">
        <v>171</v>
      </c>
      <c r="V23" s="20"/>
      <c r="W23" s="20"/>
      <c r="X23" s="20"/>
      <c r="Y23" s="21">
        <v>11</v>
      </c>
      <c r="Z23" s="15" t="s">
        <v>58</v>
      </c>
      <c r="AA23" s="21"/>
      <c r="AB23" s="21">
        <v>0</v>
      </c>
      <c r="AC23" s="21">
        <v>3</v>
      </c>
      <c r="AD23" s="21">
        <f t="shared" si="6"/>
        <v>3</v>
      </c>
      <c r="AE23" s="21">
        <v>0</v>
      </c>
      <c r="AF23" s="10"/>
      <c r="AG23" s="25">
        <v>7</v>
      </c>
      <c r="AH23" s="20" t="s">
        <v>126</v>
      </c>
      <c r="AI23" s="20"/>
      <c r="AJ23" s="20"/>
      <c r="AK23" s="20"/>
      <c r="AL23" s="21">
        <v>4</v>
      </c>
      <c r="AM23" s="20" t="s">
        <v>60</v>
      </c>
      <c r="AN23" s="21"/>
      <c r="AO23" s="21">
        <v>0</v>
      </c>
      <c r="AP23" s="21">
        <v>10</v>
      </c>
      <c r="AQ23" s="21">
        <f t="shared" si="7"/>
        <v>10</v>
      </c>
      <c r="AR23" s="21">
        <v>2</v>
      </c>
    </row>
    <row r="24" spans="1:44" ht="15.95" customHeight="1" x14ac:dyDescent="0.25">
      <c r="B24" s="21" t="s">
        <v>23</v>
      </c>
      <c r="C24" s="15" t="s">
        <v>601</v>
      </c>
      <c r="D24" s="15"/>
      <c r="E24" s="15"/>
      <c r="F24" s="15"/>
      <c r="G24" s="15"/>
      <c r="H24" s="21">
        <v>1</v>
      </c>
      <c r="I24" s="20" t="s">
        <v>47</v>
      </c>
      <c r="J24" s="20"/>
      <c r="K24" s="20"/>
      <c r="L24" s="20" t="s">
        <v>604</v>
      </c>
      <c r="M24" s="20"/>
      <c r="N24" s="20"/>
      <c r="O24" s="20"/>
      <c r="P24" s="20"/>
      <c r="Q24" s="20"/>
      <c r="R24" s="30"/>
      <c r="S24" s="30"/>
      <c r="T24" s="25">
        <v>7</v>
      </c>
      <c r="U24" s="20" t="s">
        <v>109</v>
      </c>
      <c r="V24" s="20"/>
      <c r="W24" s="20"/>
      <c r="X24" s="20"/>
      <c r="Y24" s="21">
        <v>2</v>
      </c>
      <c r="Z24" s="15" t="s">
        <v>58</v>
      </c>
      <c r="AA24" s="21"/>
      <c r="AB24" s="21">
        <v>0</v>
      </c>
      <c r="AC24" s="21">
        <v>9</v>
      </c>
      <c r="AD24" s="21">
        <f t="shared" si="6"/>
        <v>9</v>
      </c>
      <c r="AE24" s="21">
        <v>2</v>
      </c>
      <c r="AF24" s="10"/>
      <c r="AG24" s="25">
        <v>6.5</v>
      </c>
      <c r="AH24" s="20" t="s">
        <v>129</v>
      </c>
      <c r="AI24" s="20"/>
      <c r="AJ24" s="20"/>
      <c r="AK24" s="20"/>
      <c r="AL24" s="21">
        <v>14</v>
      </c>
      <c r="AM24" s="20" t="s">
        <v>60</v>
      </c>
      <c r="AN24" s="21"/>
      <c r="AO24" s="21">
        <v>1</v>
      </c>
      <c r="AP24" s="21">
        <v>7</v>
      </c>
      <c r="AQ24" s="21">
        <f t="shared" si="7"/>
        <v>8</v>
      </c>
      <c r="AR24" s="21">
        <v>8</v>
      </c>
    </row>
    <row r="25" spans="1:44" ht="15.95" customHeight="1" x14ac:dyDescent="0.25">
      <c r="A25" s="30"/>
      <c r="D25" s="15"/>
      <c r="E25" s="15"/>
      <c r="F25" s="15"/>
      <c r="G25" s="15"/>
      <c r="H25" s="21">
        <v>2</v>
      </c>
      <c r="I25" s="20" t="s">
        <v>102</v>
      </c>
      <c r="L25" s="20" t="s">
        <v>549</v>
      </c>
      <c r="M25" s="20"/>
      <c r="N25" s="20"/>
      <c r="O25" s="20"/>
      <c r="P25" s="20"/>
      <c r="Q25" s="20"/>
      <c r="R25" s="30"/>
      <c r="S25" s="30"/>
      <c r="T25" s="25">
        <v>7</v>
      </c>
      <c r="U25" s="20" t="s">
        <v>110</v>
      </c>
      <c r="V25" s="20"/>
      <c r="W25" s="20"/>
      <c r="X25" s="20"/>
      <c r="Y25" s="21">
        <v>6</v>
      </c>
      <c r="Z25" s="15" t="s">
        <v>58</v>
      </c>
      <c r="AA25" s="21"/>
      <c r="AB25" s="21">
        <v>2</v>
      </c>
      <c r="AC25" s="21">
        <v>12</v>
      </c>
      <c r="AD25" s="21">
        <f t="shared" si="6"/>
        <v>14</v>
      </c>
      <c r="AE25" s="21">
        <v>0</v>
      </c>
      <c r="AF25" s="10"/>
      <c r="AG25" s="25">
        <v>6</v>
      </c>
      <c r="AH25" s="20" t="s">
        <v>103</v>
      </c>
      <c r="AI25" s="20"/>
      <c r="AJ25" s="20"/>
      <c r="AK25" s="20"/>
      <c r="AL25" s="21">
        <v>2</v>
      </c>
      <c r="AM25" s="20" t="s">
        <v>60</v>
      </c>
      <c r="AN25" s="21"/>
      <c r="AO25" s="21">
        <v>2</v>
      </c>
      <c r="AP25" s="21">
        <v>5</v>
      </c>
      <c r="AQ25" s="21">
        <f t="shared" si="7"/>
        <v>7</v>
      </c>
      <c r="AR25" s="21">
        <v>8</v>
      </c>
    </row>
    <row r="26" spans="1:44" ht="15.95" customHeight="1" x14ac:dyDescent="0.25">
      <c r="A26" s="30"/>
      <c r="C26" s="15"/>
      <c r="D26" s="15"/>
      <c r="E26" s="15"/>
      <c r="F26" s="15"/>
      <c r="G26" s="15"/>
      <c r="H26" s="21"/>
      <c r="I26" s="20"/>
      <c r="L26" s="20"/>
      <c r="R26" s="30"/>
      <c r="S26" s="30"/>
      <c r="T26" s="25">
        <v>5.5</v>
      </c>
      <c r="U26" s="20" t="s">
        <v>30</v>
      </c>
      <c r="V26" s="20"/>
      <c r="W26" s="20"/>
      <c r="X26" s="20"/>
      <c r="Y26" s="21">
        <v>8</v>
      </c>
      <c r="Z26" s="15" t="s">
        <v>58</v>
      </c>
      <c r="AA26" s="21"/>
      <c r="AB26" s="21">
        <v>1</v>
      </c>
      <c r="AC26" s="21">
        <v>0</v>
      </c>
      <c r="AD26" s="21">
        <f t="shared" si="6"/>
        <v>1</v>
      </c>
      <c r="AE26" s="21">
        <v>2</v>
      </c>
      <c r="AF26" s="10"/>
      <c r="AG26" s="25">
        <v>6</v>
      </c>
      <c r="AH26" s="20" t="s">
        <v>269</v>
      </c>
      <c r="AI26" s="20"/>
      <c r="AJ26" s="20"/>
      <c r="AK26" s="20"/>
      <c r="AL26" s="21">
        <v>6</v>
      </c>
      <c r="AM26" s="20" t="s">
        <v>60</v>
      </c>
      <c r="AN26" s="21"/>
      <c r="AO26" s="21">
        <v>5</v>
      </c>
      <c r="AP26" s="21">
        <v>5</v>
      </c>
      <c r="AQ26" s="21">
        <f t="shared" si="7"/>
        <v>10</v>
      </c>
      <c r="AR26" s="21">
        <v>0</v>
      </c>
    </row>
    <row r="27" spans="1:44" ht="15.95" customHeight="1" thickBot="1" x14ac:dyDescent="0.3">
      <c r="A27" s="30"/>
      <c r="B27" s="21" t="s">
        <v>26</v>
      </c>
      <c r="C27" s="5" t="s">
        <v>173</v>
      </c>
      <c r="D27" s="10"/>
      <c r="E27" s="20"/>
      <c r="F27" s="20"/>
      <c r="G27" s="4">
        <v>2</v>
      </c>
      <c r="H27" s="21">
        <v>1</v>
      </c>
      <c r="I27" s="20" t="s">
        <v>96</v>
      </c>
      <c r="J27" s="20"/>
      <c r="K27" s="20"/>
      <c r="L27" s="20" t="s">
        <v>605</v>
      </c>
      <c r="M27" s="20"/>
      <c r="N27" s="20"/>
      <c r="O27" s="20"/>
      <c r="P27" s="20"/>
      <c r="Q27" s="20"/>
      <c r="R27" s="30"/>
      <c r="S27" s="30"/>
      <c r="T27" s="16" t="s">
        <v>65</v>
      </c>
      <c r="U27" s="16"/>
      <c r="V27" s="16"/>
      <c r="W27" s="16"/>
      <c r="X27" s="16"/>
      <c r="Y27" s="16"/>
      <c r="Z27" s="16"/>
      <c r="AA27" s="22"/>
      <c r="AB27" s="22">
        <f>SUM(AB15:AB26)</f>
        <v>59</v>
      </c>
      <c r="AC27" s="22">
        <f>SUM(AC15:AC26)+SUMIF($AA$3:$AA$10,"Canadiens",$AI$3:$AI$10)</f>
        <v>83</v>
      </c>
      <c r="AD27" s="22">
        <f>SUM(AD15:AD26)+SUMIF($AA$3:$AA$10,"Canadiens",$AI$3:$AI$10)</f>
        <v>142</v>
      </c>
      <c r="AE27" s="22">
        <f>SUM(AE15:AE26)</f>
        <v>20</v>
      </c>
      <c r="AF27" s="10"/>
      <c r="AG27" s="16" t="s">
        <v>62</v>
      </c>
      <c r="AH27" s="16"/>
      <c r="AI27" s="16"/>
      <c r="AJ27" s="16"/>
      <c r="AK27" s="16"/>
      <c r="AL27" s="16"/>
      <c r="AM27" s="16"/>
      <c r="AN27" s="22"/>
      <c r="AO27" s="22">
        <f>SUM(AO15:AO26)</f>
        <v>89</v>
      </c>
      <c r="AP27" s="22">
        <f>SUM(AP15:AP26)+SUMIF($AA$3:$AA$10,"Canadiens",$AI$3:$AI$10)</f>
        <v>117</v>
      </c>
      <c r="AQ27" s="22">
        <f>SUM(AQ15:AQ26)+SUMIF($AA$3:$AA$10,"Canadiens",$AI$3:$AI$10)</f>
        <v>206</v>
      </c>
      <c r="AR27" s="22">
        <f>SUM(AR15:AR26)</f>
        <v>70</v>
      </c>
    </row>
    <row r="28" spans="1:44" ht="15.95" customHeight="1" x14ac:dyDescent="0.25">
      <c r="B28" s="21" t="s">
        <v>23</v>
      </c>
      <c r="C28" s="20" t="s">
        <v>602</v>
      </c>
      <c r="D28" s="15"/>
      <c r="E28" s="20"/>
      <c r="F28" s="20"/>
      <c r="G28" s="4"/>
      <c r="H28" s="21">
        <v>3</v>
      </c>
      <c r="I28" s="20" t="s">
        <v>292</v>
      </c>
      <c r="J28" s="20"/>
      <c r="K28" s="20"/>
      <c r="L28" s="20" t="s">
        <v>90</v>
      </c>
      <c r="M28" s="20"/>
      <c r="N28" s="20"/>
      <c r="O28" s="20"/>
      <c r="P28" s="20"/>
      <c r="Q28" s="20"/>
      <c r="R28" s="30"/>
      <c r="S28" s="30"/>
      <c r="T28" s="11" t="s">
        <v>155</v>
      </c>
      <c r="U28" s="11" t="s">
        <v>15</v>
      </c>
      <c r="V28" s="11"/>
      <c r="W28" s="11"/>
      <c r="X28" s="12"/>
      <c r="Y28" s="13" t="s">
        <v>31</v>
      </c>
      <c r="AA28" s="14"/>
      <c r="AB28" s="14">
        <v>17</v>
      </c>
      <c r="AC28" s="14">
        <v>16</v>
      </c>
      <c r="AD28" s="14">
        <f>+AB28+AC28</f>
        <v>33</v>
      </c>
      <c r="AE28" s="14">
        <v>6</v>
      </c>
      <c r="AF28" s="10"/>
      <c r="AG28" s="18" t="s">
        <v>160</v>
      </c>
      <c r="AH28" s="18" t="s">
        <v>134</v>
      </c>
      <c r="AI28" s="18"/>
      <c r="AJ28" s="18"/>
      <c r="AK28" s="18"/>
      <c r="AL28" s="15" t="s">
        <v>145</v>
      </c>
      <c r="AN28" s="14"/>
      <c r="AO28" s="14">
        <v>12</v>
      </c>
      <c r="AP28" s="14">
        <v>5</v>
      </c>
      <c r="AQ28" s="14">
        <f>+AO28+AP28</f>
        <v>17</v>
      </c>
      <c r="AR28" s="14">
        <v>4</v>
      </c>
    </row>
    <row r="29" spans="1:44" ht="15.95" customHeight="1" x14ac:dyDescent="0.25">
      <c r="C29" s="20" t="s">
        <v>603</v>
      </c>
      <c r="H29" s="21"/>
      <c r="I29" s="20"/>
      <c r="L29" s="20"/>
      <c r="S29" s="30"/>
      <c r="T29" s="25">
        <v>7.5</v>
      </c>
      <c r="U29" s="20" t="s">
        <v>127</v>
      </c>
      <c r="V29" s="20"/>
      <c r="W29" s="20"/>
      <c r="X29" s="25"/>
      <c r="Y29" s="21"/>
      <c r="Z29" s="15" t="s">
        <v>15</v>
      </c>
      <c r="AA29" s="21"/>
      <c r="AB29" s="21">
        <v>0</v>
      </c>
      <c r="AC29" s="21">
        <v>2</v>
      </c>
      <c r="AD29" s="21">
        <f t="shared" ref="AD29:AD39" si="8">+AB29+AC29</f>
        <v>2</v>
      </c>
      <c r="AE29" s="21">
        <v>0</v>
      </c>
      <c r="AF29" s="10"/>
      <c r="AG29" s="25">
        <v>8</v>
      </c>
      <c r="AH29" s="20" t="s">
        <v>75</v>
      </c>
      <c r="AI29" s="20"/>
      <c r="AJ29" s="20"/>
      <c r="AK29" s="25"/>
      <c r="AL29" s="21">
        <v>31</v>
      </c>
      <c r="AM29" s="20" t="s">
        <v>134</v>
      </c>
      <c r="AN29" s="21"/>
      <c r="AO29" s="21">
        <v>0</v>
      </c>
      <c r="AP29" s="21">
        <v>1</v>
      </c>
      <c r="AQ29" s="21">
        <f t="shared" ref="AQ29:AQ39" si="9">+AO29+AP29</f>
        <v>1</v>
      </c>
      <c r="AR29" s="21">
        <v>0</v>
      </c>
    </row>
    <row r="30" spans="1:44" ht="15.95" customHeight="1" x14ac:dyDescent="0.25">
      <c r="B30" s="44" t="s">
        <v>29</v>
      </c>
      <c r="C30" s="45"/>
      <c r="D30" s="45"/>
      <c r="E30" s="45"/>
      <c r="F30" s="45"/>
      <c r="G30" s="45"/>
      <c r="H30" s="46"/>
      <c r="I30" s="45"/>
      <c r="J30" s="45"/>
      <c r="K30" s="45"/>
      <c r="L30" s="45"/>
      <c r="M30" s="47"/>
      <c r="N30" s="45"/>
      <c r="O30" s="45"/>
      <c r="P30" s="45"/>
      <c r="Q30" s="45"/>
      <c r="S30" s="30"/>
      <c r="T30" s="25">
        <v>8.5</v>
      </c>
      <c r="U30" s="20" t="s">
        <v>93</v>
      </c>
      <c r="V30" s="20"/>
      <c r="W30" s="20"/>
      <c r="X30" s="25"/>
      <c r="Y30" s="21">
        <v>10</v>
      </c>
      <c r="Z30" s="15" t="s">
        <v>15</v>
      </c>
      <c r="AA30" s="21"/>
      <c r="AB30" s="21">
        <v>8</v>
      </c>
      <c r="AC30" s="21">
        <v>9</v>
      </c>
      <c r="AD30" s="21">
        <f t="shared" si="8"/>
        <v>17</v>
      </c>
      <c r="AE30" s="21">
        <v>0</v>
      </c>
      <c r="AF30" s="10"/>
      <c r="AG30" s="25">
        <v>10</v>
      </c>
      <c r="AH30" s="20" t="s">
        <v>78</v>
      </c>
      <c r="AI30" s="20"/>
      <c r="AJ30" s="20"/>
      <c r="AK30" s="25"/>
      <c r="AL30" s="21">
        <v>91</v>
      </c>
      <c r="AM30" s="20" t="s">
        <v>134</v>
      </c>
      <c r="AN30" s="21"/>
      <c r="AO30" s="21">
        <v>15</v>
      </c>
      <c r="AP30" s="21">
        <v>13</v>
      </c>
      <c r="AQ30" s="21">
        <f t="shared" si="9"/>
        <v>28</v>
      </c>
      <c r="AR30" s="21">
        <v>2</v>
      </c>
    </row>
    <row r="31" spans="1:44" ht="15.95" customHeight="1" x14ac:dyDescent="0.25">
      <c r="C31" s="5" t="s">
        <v>187</v>
      </c>
      <c r="G31" s="4">
        <v>6</v>
      </c>
      <c r="H31" s="21">
        <v>1</v>
      </c>
      <c r="I31" s="20" t="s">
        <v>93</v>
      </c>
      <c r="J31" s="20"/>
      <c r="K31" s="20"/>
      <c r="L31" s="20" t="s">
        <v>87</v>
      </c>
      <c r="M31" s="20"/>
      <c r="N31" s="20"/>
      <c r="O31" s="20"/>
      <c r="P31" s="20"/>
      <c r="Q31" s="20"/>
      <c r="S31" s="30"/>
      <c r="T31" s="25">
        <v>11</v>
      </c>
      <c r="U31" s="20" t="s">
        <v>87</v>
      </c>
      <c r="V31" s="20"/>
      <c r="W31" s="20"/>
      <c r="X31" s="25"/>
      <c r="Y31" s="21">
        <v>4</v>
      </c>
      <c r="Z31" s="15" t="s">
        <v>15</v>
      </c>
      <c r="AA31" s="21"/>
      <c r="AB31" s="21">
        <v>26</v>
      </c>
      <c r="AC31" s="21">
        <v>14</v>
      </c>
      <c r="AD31" s="21">
        <f t="shared" si="8"/>
        <v>40</v>
      </c>
      <c r="AE31" s="21">
        <v>6</v>
      </c>
      <c r="AF31" s="10"/>
      <c r="AG31" s="25">
        <v>9.5</v>
      </c>
      <c r="AH31" s="20" t="s">
        <v>95</v>
      </c>
      <c r="AI31" s="20"/>
      <c r="AJ31" s="20"/>
      <c r="AK31" s="25"/>
      <c r="AL31" s="21">
        <v>7</v>
      </c>
      <c r="AM31" s="20" t="s">
        <v>134</v>
      </c>
      <c r="AN31" s="21"/>
      <c r="AO31" s="21">
        <v>12</v>
      </c>
      <c r="AP31" s="21">
        <v>13</v>
      </c>
      <c r="AQ31" s="21">
        <f t="shared" si="9"/>
        <v>25</v>
      </c>
      <c r="AR31" s="21">
        <v>2</v>
      </c>
    </row>
    <row r="32" spans="1:44" ht="15.95" customHeight="1" x14ac:dyDescent="0.25">
      <c r="B32" s="21" t="s">
        <v>23</v>
      </c>
      <c r="C32" s="15"/>
      <c r="D32" s="15" t="s">
        <v>48</v>
      </c>
      <c r="E32" s="15"/>
      <c r="H32" s="21">
        <v>1</v>
      </c>
      <c r="I32" s="20" t="s">
        <v>87</v>
      </c>
      <c r="J32" s="20"/>
      <c r="K32" s="20"/>
      <c r="L32" s="20" t="s">
        <v>169</v>
      </c>
      <c r="M32" s="20"/>
      <c r="N32" s="20"/>
      <c r="O32" s="20"/>
      <c r="P32" s="20"/>
      <c r="Q32" s="20"/>
      <c r="S32" s="30"/>
      <c r="T32" s="25">
        <v>9</v>
      </c>
      <c r="U32" s="20" t="s">
        <v>168</v>
      </c>
      <c r="V32" s="20"/>
      <c r="W32" s="20"/>
      <c r="X32" s="25"/>
      <c r="Y32" s="21">
        <v>7</v>
      </c>
      <c r="Z32" s="15" t="s">
        <v>15</v>
      </c>
      <c r="AA32" s="21"/>
      <c r="AB32" s="21">
        <v>6</v>
      </c>
      <c r="AC32" s="21">
        <v>5</v>
      </c>
      <c r="AD32" s="21">
        <f t="shared" si="8"/>
        <v>11</v>
      </c>
      <c r="AE32" s="21">
        <v>0</v>
      </c>
      <c r="AF32" s="10"/>
      <c r="AG32" s="25">
        <v>8.5</v>
      </c>
      <c r="AH32" s="20" t="s">
        <v>121</v>
      </c>
      <c r="AI32" s="20"/>
      <c r="AJ32" s="20"/>
      <c r="AK32" s="25"/>
      <c r="AL32" s="21">
        <v>9</v>
      </c>
      <c r="AM32" s="20" t="s">
        <v>134</v>
      </c>
      <c r="AN32" s="21"/>
      <c r="AO32" s="21">
        <v>11</v>
      </c>
      <c r="AP32" s="21">
        <v>12</v>
      </c>
      <c r="AQ32" s="21">
        <f t="shared" si="9"/>
        <v>23</v>
      </c>
      <c r="AR32" s="21">
        <v>2</v>
      </c>
    </row>
    <row r="33" spans="1:44" ht="15.95" customHeight="1" x14ac:dyDescent="0.25">
      <c r="D33" s="15"/>
      <c r="E33" s="15"/>
      <c r="F33" s="15"/>
      <c r="H33" s="21">
        <v>1</v>
      </c>
      <c r="I33" s="20" t="s">
        <v>87</v>
      </c>
      <c r="J33" s="20"/>
      <c r="K33" s="20"/>
      <c r="L33" s="20" t="s">
        <v>118</v>
      </c>
      <c r="M33" s="20"/>
      <c r="N33" s="20"/>
      <c r="O33" s="20"/>
      <c r="P33" s="20"/>
      <c r="Q33" s="20"/>
      <c r="S33" s="30"/>
      <c r="T33" s="25">
        <v>8.5</v>
      </c>
      <c r="U33" s="20" t="s">
        <v>85</v>
      </c>
      <c r="V33" s="20"/>
      <c r="W33" s="20"/>
      <c r="X33" s="25"/>
      <c r="Y33" s="21">
        <v>9</v>
      </c>
      <c r="Z33" s="15" t="s">
        <v>15</v>
      </c>
      <c r="AA33" s="21"/>
      <c r="AB33" s="21">
        <v>16</v>
      </c>
      <c r="AC33" s="21">
        <v>9</v>
      </c>
      <c r="AD33" s="21">
        <f t="shared" si="8"/>
        <v>25</v>
      </c>
      <c r="AE33" s="21">
        <v>0</v>
      </c>
      <c r="AF33" s="10"/>
      <c r="AG33" s="25">
        <v>8</v>
      </c>
      <c r="AH33" s="20" t="s">
        <v>79</v>
      </c>
      <c r="AI33" s="20"/>
      <c r="AJ33" s="20"/>
      <c r="AK33" s="25"/>
      <c r="AL33" s="21">
        <v>8</v>
      </c>
      <c r="AM33" s="20" t="s">
        <v>134</v>
      </c>
      <c r="AN33" s="21"/>
      <c r="AO33" s="21">
        <v>0</v>
      </c>
      <c r="AP33" s="21">
        <v>15</v>
      </c>
      <c r="AQ33" s="21">
        <f t="shared" si="9"/>
        <v>15</v>
      </c>
      <c r="AR33" s="21">
        <v>4</v>
      </c>
    </row>
    <row r="34" spans="1:44" ht="15.95" customHeight="1" x14ac:dyDescent="0.25">
      <c r="H34" s="21">
        <v>2</v>
      </c>
      <c r="I34" s="20" t="s">
        <v>168</v>
      </c>
      <c r="L34" s="20" t="s">
        <v>606</v>
      </c>
      <c r="S34" s="30"/>
      <c r="T34" s="25">
        <v>8</v>
      </c>
      <c r="U34" s="20" t="s">
        <v>118</v>
      </c>
      <c r="V34" s="20"/>
      <c r="W34" s="20"/>
      <c r="X34" s="25"/>
      <c r="Y34" s="21">
        <v>13</v>
      </c>
      <c r="Z34" s="15" t="s">
        <v>15</v>
      </c>
      <c r="AA34" s="21"/>
      <c r="AB34" s="21">
        <v>2</v>
      </c>
      <c r="AC34" s="21">
        <v>7</v>
      </c>
      <c r="AD34" s="21">
        <v>3</v>
      </c>
      <c r="AE34" s="21">
        <v>2</v>
      </c>
      <c r="AF34" s="10"/>
      <c r="AG34" s="25">
        <v>8</v>
      </c>
      <c r="AH34" s="20" t="s">
        <v>108</v>
      </c>
      <c r="AI34" s="20"/>
      <c r="AJ34" s="20"/>
      <c r="AK34" s="25"/>
      <c r="AL34" s="21">
        <v>13</v>
      </c>
      <c r="AM34" s="20" t="s">
        <v>134</v>
      </c>
      <c r="AN34" s="21"/>
      <c r="AO34" s="21">
        <v>3</v>
      </c>
      <c r="AP34" s="21">
        <v>8</v>
      </c>
      <c r="AQ34" s="21">
        <f t="shared" si="9"/>
        <v>11</v>
      </c>
      <c r="AR34" s="21">
        <v>2</v>
      </c>
    </row>
    <row r="35" spans="1:44" ht="15.95" customHeight="1" x14ac:dyDescent="0.25">
      <c r="H35" s="21">
        <v>3</v>
      </c>
      <c r="I35" s="20" t="s">
        <v>87</v>
      </c>
      <c r="L35" s="20" t="s">
        <v>168</v>
      </c>
      <c r="S35" s="30"/>
      <c r="T35" s="25">
        <v>7.5</v>
      </c>
      <c r="U35" s="20" t="s">
        <v>122</v>
      </c>
      <c r="V35" s="20"/>
      <c r="W35" s="20"/>
      <c r="X35" s="25"/>
      <c r="Y35" s="21">
        <v>5</v>
      </c>
      <c r="Z35" s="15" t="s">
        <v>15</v>
      </c>
      <c r="AA35" s="21"/>
      <c r="AB35" s="21">
        <v>0</v>
      </c>
      <c r="AC35" s="21">
        <v>7</v>
      </c>
      <c r="AD35" s="21">
        <f t="shared" si="8"/>
        <v>7</v>
      </c>
      <c r="AE35" s="21">
        <v>2</v>
      </c>
      <c r="AF35" s="10"/>
      <c r="AG35" s="25">
        <v>8</v>
      </c>
      <c r="AH35" s="20" t="s">
        <v>132</v>
      </c>
      <c r="AI35" s="20"/>
      <c r="AJ35" s="20"/>
      <c r="AK35" s="25"/>
      <c r="AL35" s="21">
        <v>6</v>
      </c>
      <c r="AM35" s="20" t="s">
        <v>134</v>
      </c>
      <c r="AN35" s="21"/>
      <c r="AO35" s="21">
        <v>1</v>
      </c>
      <c r="AP35" s="21">
        <v>6</v>
      </c>
      <c r="AQ35" s="21">
        <f t="shared" si="9"/>
        <v>7</v>
      </c>
      <c r="AR35" s="21">
        <v>2</v>
      </c>
    </row>
    <row r="36" spans="1:44" ht="15.95" customHeight="1" x14ac:dyDescent="0.25">
      <c r="H36" s="21">
        <v>3</v>
      </c>
      <c r="I36" s="20" t="s">
        <v>85</v>
      </c>
      <c r="L36" s="20" t="s">
        <v>615</v>
      </c>
      <c r="S36" s="30"/>
      <c r="T36" s="25">
        <v>7.5</v>
      </c>
      <c r="U36" s="20" t="s">
        <v>169</v>
      </c>
      <c r="V36" s="20"/>
      <c r="W36" s="20"/>
      <c r="X36" s="25"/>
      <c r="Y36" s="21">
        <v>12</v>
      </c>
      <c r="Z36" s="15" t="s">
        <v>15</v>
      </c>
      <c r="AA36" s="21"/>
      <c r="AB36" s="21">
        <v>3</v>
      </c>
      <c r="AC36" s="21">
        <v>13</v>
      </c>
      <c r="AD36" s="21">
        <v>8</v>
      </c>
      <c r="AE36" s="21">
        <v>4</v>
      </c>
      <c r="AF36" s="10"/>
      <c r="AG36" s="25">
        <v>7.5</v>
      </c>
      <c r="AH36" s="20" t="s">
        <v>142</v>
      </c>
      <c r="AI36" s="20"/>
      <c r="AJ36" s="20"/>
      <c r="AK36" s="25"/>
      <c r="AL36" s="21">
        <v>10</v>
      </c>
      <c r="AM36" s="20" t="s">
        <v>134</v>
      </c>
      <c r="AN36" s="21"/>
      <c r="AO36" s="21">
        <v>8</v>
      </c>
      <c r="AP36" s="21">
        <v>11</v>
      </c>
      <c r="AQ36" s="21">
        <f t="shared" si="9"/>
        <v>19</v>
      </c>
      <c r="AR36" s="21">
        <v>2</v>
      </c>
    </row>
    <row r="37" spans="1:44" ht="15.95" customHeight="1" x14ac:dyDescent="0.25">
      <c r="S37" s="30"/>
      <c r="T37" s="25">
        <v>7</v>
      </c>
      <c r="U37" s="20" t="s">
        <v>114</v>
      </c>
      <c r="V37" s="20"/>
      <c r="W37" s="20"/>
      <c r="X37" s="25"/>
      <c r="Y37" s="21">
        <v>11</v>
      </c>
      <c r="Z37" s="15" t="s">
        <v>15</v>
      </c>
      <c r="AA37" s="21"/>
      <c r="AB37" s="21">
        <v>1</v>
      </c>
      <c r="AC37" s="21">
        <v>5</v>
      </c>
      <c r="AD37" s="21">
        <f t="shared" si="8"/>
        <v>6</v>
      </c>
      <c r="AE37" s="21">
        <v>4</v>
      </c>
      <c r="AF37" s="10"/>
      <c r="AG37" s="25">
        <v>7</v>
      </c>
      <c r="AH37" s="20" t="s">
        <v>143</v>
      </c>
      <c r="AI37" s="20"/>
      <c r="AJ37" s="20"/>
      <c r="AK37" s="25"/>
      <c r="AL37" s="21">
        <v>4</v>
      </c>
      <c r="AM37" s="20" t="s">
        <v>134</v>
      </c>
      <c r="AN37" s="21"/>
      <c r="AO37" s="21">
        <v>0</v>
      </c>
      <c r="AP37" s="21">
        <v>3</v>
      </c>
      <c r="AQ37" s="21">
        <f t="shared" si="9"/>
        <v>3</v>
      </c>
      <c r="AR37" s="21">
        <v>2</v>
      </c>
    </row>
    <row r="38" spans="1:44" ht="15.95" customHeight="1" x14ac:dyDescent="0.25">
      <c r="C38" s="5" t="s">
        <v>182</v>
      </c>
      <c r="E38" s="20"/>
      <c r="F38" s="20"/>
      <c r="G38" s="4">
        <v>1</v>
      </c>
      <c r="H38" s="21">
        <v>3</v>
      </c>
      <c r="I38" s="20" t="s">
        <v>81</v>
      </c>
      <c r="J38" s="20"/>
      <c r="K38" s="20"/>
      <c r="L38" s="20" t="s">
        <v>80</v>
      </c>
      <c r="M38" s="20"/>
      <c r="N38" s="20"/>
      <c r="O38" s="20"/>
      <c r="P38" s="20"/>
      <c r="Q38" s="20"/>
      <c r="S38" s="30"/>
      <c r="T38" s="25">
        <v>6</v>
      </c>
      <c r="U38" s="20" t="s">
        <v>111</v>
      </c>
      <c r="V38" s="20"/>
      <c r="W38" s="20"/>
      <c r="X38" s="25"/>
      <c r="Y38" s="21">
        <v>14</v>
      </c>
      <c r="Z38" s="15" t="s">
        <v>15</v>
      </c>
      <c r="AA38" s="21"/>
      <c r="AB38" s="21">
        <v>1</v>
      </c>
      <c r="AC38" s="21">
        <v>3</v>
      </c>
      <c r="AD38" s="21">
        <f t="shared" si="8"/>
        <v>4</v>
      </c>
      <c r="AE38" s="21">
        <v>0</v>
      </c>
      <c r="AF38" s="10"/>
      <c r="AG38" s="25">
        <v>6.5</v>
      </c>
      <c r="AH38" s="20" t="s">
        <v>125</v>
      </c>
      <c r="AI38" s="20"/>
      <c r="AJ38" s="20"/>
      <c r="AK38" s="25"/>
      <c r="AL38" s="21">
        <v>2</v>
      </c>
      <c r="AM38" s="20" t="s">
        <v>134</v>
      </c>
      <c r="AN38" s="21"/>
      <c r="AO38" s="21">
        <v>3</v>
      </c>
      <c r="AP38" s="21">
        <v>10</v>
      </c>
      <c r="AQ38" s="21">
        <f t="shared" si="9"/>
        <v>13</v>
      </c>
      <c r="AR38" s="21">
        <v>0</v>
      </c>
    </row>
    <row r="39" spans="1:44" ht="15.95" customHeight="1" x14ac:dyDescent="0.25">
      <c r="B39" s="21" t="s">
        <v>23</v>
      </c>
      <c r="C39" s="15"/>
      <c r="D39" s="15" t="s">
        <v>48</v>
      </c>
      <c r="H39" s="21"/>
      <c r="I39" s="20"/>
      <c r="J39" s="20"/>
      <c r="K39" s="20"/>
      <c r="L39" s="20"/>
      <c r="M39" s="20"/>
      <c r="N39" s="20"/>
      <c r="O39" s="20"/>
      <c r="P39" s="20"/>
      <c r="Q39" s="20"/>
      <c r="S39" s="30"/>
      <c r="T39" s="25">
        <v>6</v>
      </c>
      <c r="U39" s="20" t="s">
        <v>100</v>
      </c>
      <c r="V39" s="20"/>
      <c r="W39" s="20"/>
      <c r="X39" s="25"/>
      <c r="Y39" s="21">
        <v>3</v>
      </c>
      <c r="Z39" s="15" t="s">
        <v>15</v>
      </c>
      <c r="AA39" s="21"/>
      <c r="AB39" s="21">
        <v>1</v>
      </c>
      <c r="AC39" s="21">
        <v>8</v>
      </c>
      <c r="AD39" s="21">
        <f t="shared" si="8"/>
        <v>9</v>
      </c>
      <c r="AE39" s="21">
        <v>2</v>
      </c>
      <c r="AF39" s="10"/>
      <c r="AG39" s="25">
        <v>5.5</v>
      </c>
      <c r="AH39" s="20" t="s">
        <v>144</v>
      </c>
      <c r="AI39" s="20"/>
      <c r="AJ39" s="20"/>
      <c r="AK39" s="25"/>
      <c r="AL39" s="21">
        <v>5</v>
      </c>
      <c r="AM39" s="20" t="s">
        <v>134</v>
      </c>
      <c r="AN39" s="21"/>
      <c r="AO39" s="21">
        <v>3</v>
      </c>
      <c r="AP39" s="21">
        <v>7</v>
      </c>
      <c r="AQ39" s="21">
        <f t="shared" si="9"/>
        <v>10</v>
      </c>
      <c r="AR39" s="21">
        <v>2</v>
      </c>
    </row>
    <row r="40" spans="1:44" ht="15.95" customHeight="1" thickBot="1" x14ac:dyDescent="0.3">
      <c r="B40" s="44" t="s">
        <v>33</v>
      </c>
      <c r="C40" s="45"/>
      <c r="D40" s="45"/>
      <c r="E40" s="45"/>
      <c r="F40" s="45"/>
      <c r="G40" s="45"/>
      <c r="H40" s="46"/>
      <c r="I40" s="45"/>
      <c r="J40" s="45"/>
      <c r="K40" s="45"/>
      <c r="L40" s="45"/>
      <c r="M40" s="47"/>
      <c r="N40" s="45"/>
      <c r="O40" s="45"/>
      <c r="P40" s="45"/>
      <c r="Q40" s="45"/>
      <c r="S40" s="30"/>
      <c r="T40" s="16" t="s">
        <v>36</v>
      </c>
      <c r="U40" s="16"/>
      <c r="V40" s="16"/>
      <c r="W40" s="16"/>
      <c r="X40" s="16"/>
      <c r="Y40" s="16"/>
      <c r="Z40" s="16"/>
      <c r="AA40" s="22"/>
      <c r="AB40" s="22">
        <f>SUM(AB28:AB39)</f>
        <v>81</v>
      </c>
      <c r="AC40" s="22">
        <f>SUM(AC28:AC39)+SUMIF($AA$3:$AA$10,"SotF",$AI$3:$AI$10)</f>
        <v>98</v>
      </c>
      <c r="AD40" s="22">
        <f>SUM(AD28:AD39)+SUMIF($AA$3:$AA$10,"Canadiens",$AI$3:$AI$10)</f>
        <v>165</v>
      </c>
      <c r="AE40" s="22">
        <f>SUM(AE28:AE39)</f>
        <v>26</v>
      </c>
      <c r="AF40" s="10"/>
      <c r="AG40" s="16" t="s">
        <v>146</v>
      </c>
      <c r="AH40" s="16"/>
      <c r="AI40" s="16"/>
      <c r="AJ40" s="16"/>
      <c r="AK40" s="16"/>
      <c r="AL40" s="16"/>
      <c r="AM40" s="16"/>
      <c r="AN40" s="22"/>
      <c r="AO40" s="22">
        <f>SUM(AO28:AO39)</f>
        <v>68</v>
      </c>
      <c r="AP40" s="22">
        <f>SUM(AP28:AP39)+SUMIF($AA$3:$AA$10,"SotF",$AI$3:$AI$10)</f>
        <v>104</v>
      </c>
      <c r="AQ40" s="22">
        <f>SUM(AQ28:AQ39)+SUMIF($AA$3:$AA$10,"Canadiens",$AI$3:$AI$10)</f>
        <v>172</v>
      </c>
      <c r="AR40" s="22">
        <f>SUM(AR28:AR39)</f>
        <v>24</v>
      </c>
    </row>
    <row r="41" spans="1:44" ht="15.95" customHeight="1" x14ac:dyDescent="0.25">
      <c r="C41" s="5" t="s">
        <v>186</v>
      </c>
      <c r="E41" s="10"/>
      <c r="F41" s="10"/>
      <c r="G41" s="4">
        <v>8</v>
      </c>
      <c r="H41" s="21">
        <v>2</v>
      </c>
      <c r="I41" s="20" t="s">
        <v>170</v>
      </c>
      <c r="J41" s="20"/>
      <c r="K41" s="20"/>
      <c r="L41" s="20" t="s">
        <v>560</v>
      </c>
      <c r="M41" s="20"/>
      <c r="N41" s="20"/>
      <c r="O41" s="20"/>
      <c r="P41" s="20"/>
      <c r="Q41" s="20"/>
      <c r="S41" s="30"/>
      <c r="T41" s="17" t="s">
        <v>156</v>
      </c>
      <c r="U41" s="17" t="s">
        <v>57</v>
      </c>
      <c r="V41" s="17"/>
      <c r="W41" s="17"/>
      <c r="X41" s="17"/>
      <c r="Y41" s="15" t="s">
        <v>69</v>
      </c>
      <c r="AA41" s="14"/>
      <c r="AB41" s="14">
        <v>27</v>
      </c>
      <c r="AC41" s="14">
        <v>20</v>
      </c>
      <c r="AD41" s="14">
        <f>+AB41+AC41</f>
        <v>47</v>
      </c>
      <c r="AE41" s="14">
        <v>4</v>
      </c>
      <c r="AF41" s="10"/>
      <c r="AG41" s="18" t="s">
        <v>159</v>
      </c>
      <c r="AH41" s="18" t="s">
        <v>56</v>
      </c>
      <c r="AI41" s="18"/>
      <c r="AJ41" s="18"/>
      <c r="AK41" s="18"/>
      <c r="AL41" s="15" t="s">
        <v>68</v>
      </c>
      <c r="AN41" s="14"/>
      <c r="AO41" s="14">
        <v>14</v>
      </c>
      <c r="AP41" s="14">
        <v>17</v>
      </c>
      <c r="AQ41" s="14">
        <f>+AO41+AP41</f>
        <v>31</v>
      </c>
      <c r="AR41" s="14">
        <v>2</v>
      </c>
    </row>
    <row r="42" spans="1:44" ht="15.95" customHeight="1" x14ac:dyDescent="0.25">
      <c r="B42" s="21" t="s">
        <v>23</v>
      </c>
      <c r="C42" s="20"/>
      <c r="D42" s="20" t="s">
        <v>48</v>
      </c>
      <c r="E42" s="20"/>
      <c r="F42" s="20"/>
      <c r="G42" s="20"/>
      <c r="H42" s="21">
        <v>2</v>
      </c>
      <c r="I42" s="20" t="s">
        <v>170</v>
      </c>
      <c r="J42" s="20"/>
      <c r="K42" s="20"/>
      <c r="L42" s="20" t="s">
        <v>34</v>
      </c>
      <c r="M42" s="20"/>
      <c r="N42" s="20"/>
      <c r="O42" s="20"/>
      <c r="P42" s="20"/>
      <c r="Q42" s="20"/>
      <c r="S42" s="30"/>
      <c r="T42" s="25">
        <v>7.5</v>
      </c>
      <c r="U42" s="20" t="s">
        <v>43</v>
      </c>
      <c r="V42" s="20"/>
      <c r="W42" s="20"/>
      <c r="X42" s="20"/>
      <c r="Y42" s="21">
        <v>1</v>
      </c>
      <c r="Z42" s="20" t="s">
        <v>57</v>
      </c>
      <c r="AA42" s="21"/>
      <c r="AB42" s="21">
        <v>0</v>
      </c>
      <c r="AC42" s="21">
        <v>0</v>
      </c>
      <c r="AD42" s="21">
        <f t="shared" ref="AD42:AD52" si="10">+AB42+AC42</f>
        <v>0</v>
      </c>
      <c r="AE42" s="21">
        <v>0</v>
      </c>
      <c r="AF42" s="10"/>
      <c r="AG42" s="25">
        <v>8</v>
      </c>
      <c r="AH42" s="20" t="s">
        <v>76</v>
      </c>
      <c r="AI42" s="20"/>
      <c r="AJ42" s="20"/>
      <c r="AK42" s="25"/>
      <c r="AL42" s="21">
        <v>34</v>
      </c>
      <c r="AM42" s="20" t="s">
        <v>56</v>
      </c>
      <c r="AN42" s="21"/>
      <c r="AO42" s="21">
        <v>0</v>
      </c>
      <c r="AP42" s="21">
        <v>0</v>
      </c>
      <c r="AQ42" s="21">
        <f t="shared" ref="AQ42:AQ52" si="11">+AO42+AP42</f>
        <v>0</v>
      </c>
      <c r="AR42" s="21">
        <v>0</v>
      </c>
    </row>
    <row r="43" spans="1:44" ht="15.95" customHeight="1" x14ac:dyDescent="0.25">
      <c r="C43" s="20"/>
      <c r="D43" s="20"/>
      <c r="E43" s="20"/>
      <c r="F43" s="20"/>
      <c r="G43" s="20"/>
      <c r="H43" s="21">
        <v>2</v>
      </c>
      <c r="I43" s="20" t="s">
        <v>124</v>
      </c>
      <c r="L43" s="20" t="s">
        <v>608</v>
      </c>
      <c r="M43" s="20"/>
      <c r="N43" s="20"/>
      <c r="O43" s="20"/>
      <c r="P43" s="20"/>
      <c r="Q43" s="20"/>
      <c r="S43" s="30"/>
      <c r="T43" s="25">
        <v>10</v>
      </c>
      <c r="U43" s="20" t="s">
        <v>593</v>
      </c>
      <c r="V43" s="20"/>
      <c r="W43" s="20"/>
      <c r="X43" s="20"/>
      <c r="Y43" s="21">
        <v>10</v>
      </c>
      <c r="Z43" s="20" t="s">
        <v>57</v>
      </c>
      <c r="AA43" s="21"/>
      <c r="AB43" s="21">
        <v>0</v>
      </c>
      <c r="AC43" s="21">
        <v>1</v>
      </c>
      <c r="AD43" s="21">
        <f t="shared" si="10"/>
        <v>1</v>
      </c>
      <c r="AE43" s="21">
        <v>0</v>
      </c>
      <c r="AF43" s="10"/>
      <c r="AG43" s="25">
        <v>10</v>
      </c>
      <c r="AH43" s="20" t="s">
        <v>90</v>
      </c>
      <c r="AI43" s="20"/>
      <c r="AJ43" s="20"/>
      <c r="AK43" s="25"/>
      <c r="AL43" s="21">
        <v>10</v>
      </c>
      <c r="AM43" s="20" t="s">
        <v>56</v>
      </c>
      <c r="AO43" s="21">
        <v>14</v>
      </c>
      <c r="AP43" s="21">
        <v>17</v>
      </c>
      <c r="AQ43" s="21">
        <f t="shared" si="11"/>
        <v>31</v>
      </c>
      <c r="AR43" s="21">
        <v>0</v>
      </c>
    </row>
    <row r="44" spans="1:44" ht="15.95" customHeight="1" x14ac:dyDescent="0.25">
      <c r="C44" s="20"/>
      <c r="D44" s="20"/>
      <c r="E44" s="20"/>
      <c r="F44" s="20"/>
      <c r="H44" s="21">
        <v>2</v>
      </c>
      <c r="I44" s="20" t="s">
        <v>170</v>
      </c>
      <c r="L44" s="20"/>
      <c r="M44" s="20" t="s">
        <v>51</v>
      </c>
      <c r="N44" s="20"/>
      <c r="O44" s="20"/>
      <c r="P44" s="20"/>
      <c r="Q44" s="20"/>
      <c r="S44" s="30"/>
      <c r="T44" s="25">
        <v>9</v>
      </c>
      <c r="U44" s="20" t="s">
        <v>131</v>
      </c>
      <c r="V44" s="20"/>
      <c r="W44" s="20"/>
      <c r="X44" s="20"/>
      <c r="Y44" s="21">
        <v>3</v>
      </c>
      <c r="Z44" s="20" t="s">
        <v>57</v>
      </c>
      <c r="AA44" s="21"/>
      <c r="AB44" s="21">
        <v>13</v>
      </c>
      <c r="AC44" s="21">
        <v>14</v>
      </c>
      <c r="AD44" s="21">
        <f t="shared" si="10"/>
        <v>27</v>
      </c>
      <c r="AE44" s="21">
        <v>2</v>
      </c>
      <c r="AF44" s="10"/>
      <c r="AG44" s="25">
        <v>9</v>
      </c>
      <c r="AH44" s="20" t="s">
        <v>139</v>
      </c>
      <c r="AI44" s="20"/>
      <c r="AJ44" s="20"/>
      <c r="AK44" s="25"/>
      <c r="AL44" s="21">
        <v>23</v>
      </c>
      <c r="AM44" s="20" t="s">
        <v>56</v>
      </c>
      <c r="AO44" s="21">
        <v>21</v>
      </c>
      <c r="AP44" s="21">
        <v>9</v>
      </c>
      <c r="AQ44" s="21">
        <f t="shared" si="11"/>
        <v>30</v>
      </c>
      <c r="AR44" s="21">
        <v>4</v>
      </c>
    </row>
    <row r="45" spans="1:44" ht="15.95" customHeight="1" x14ac:dyDescent="0.25">
      <c r="A45" s="30"/>
      <c r="H45" s="21">
        <v>2</v>
      </c>
      <c r="I45" s="20" t="s">
        <v>124</v>
      </c>
      <c r="L45" s="20" t="s">
        <v>561</v>
      </c>
      <c r="M45" s="20"/>
      <c r="N45" s="20"/>
      <c r="O45" s="20"/>
      <c r="P45" s="20"/>
      <c r="Q45" s="20"/>
      <c r="S45" s="30"/>
      <c r="T45" s="25">
        <v>9</v>
      </c>
      <c r="U45" s="20" t="s">
        <v>86</v>
      </c>
      <c r="V45" s="20"/>
      <c r="W45" s="20"/>
      <c r="X45" s="20"/>
      <c r="Y45" s="21">
        <v>11</v>
      </c>
      <c r="Z45" s="20" t="s">
        <v>57</v>
      </c>
      <c r="AA45" s="21"/>
      <c r="AB45" s="21">
        <v>15</v>
      </c>
      <c r="AC45" s="21">
        <v>21</v>
      </c>
      <c r="AD45" s="21">
        <f t="shared" si="10"/>
        <v>36</v>
      </c>
      <c r="AE45" s="21">
        <v>0</v>
      </c>
      <c r="AF45" s="10"/>
      <c r="AG45" s="25">
        <v>8.5</v>
      </c>
      <c r="AH45" s="20" t="s">
        <v>92</v>
      </c>
      <c r="AI45" s="20"/>
      <c r="AJ45" s="20"/>
      <c r="AK45" s="25"/>
      <c r="AL45" s="21">
        <v>9</v>
      </c>
      <c r="AM45" s="20" t="s">
        <v>56</v>
      </c>
      <c r="AO45" s="21">
        <v>12</v>
      </c>
      <c r="AP45" s="21">
        <v>9</v>
      </c>
      <c r="AQ45" s="21">
        <f t="shared" si="11"/>
        <v>21</v>
      </c>
      <c r="AR45" s="21">
        <v>0</v>
      </c>
    </row>
    <row r="46" spans="1:44" ht="15.95" customHeight="1" x14ac:dyDescent="0.25">
      <c r="A46" s="30"/>
      <c r="H46" s="21">
        <v>3</v>
      </c>
      <c r="I46" s="20" t="s">
        <v>170</v>
      </c>
      <c r="L46" s="20" t="s">
        <v>609</v>
      </c>
      <c r="M46" s="20"/>
      <c r="N46" s="20"/>
      <c r="S46" s="30"/>
      <c r="T46" s="25">
        <v>8.5</v>
      </c>
      <c r="U46" s="20" t="s">
        <v>116</v>
      </c>
      <c r="V46" s="20"/>
      <c r="W46" s="20"/>
      <c r="X46" s="20"/>
      <c r="Y46" s="21">
        <v>9</v>
      </c>
      <c r="Z46" s="20" t="s">
        <v>57</v>
      </c>
      <c r="AA46" s="21"/>
      <c r="AB46" s="21">
        <v>8</v>
      </c>
      <c r="AC46" s="21">
        <v>23</v>
      </c>
      <c r="AD46" s="21">
        <f t="shared" si="10"/>
        <v>31</v>
      </c>
      <c r="AE46" s="21">
        <v>8</v>
      </c>
      <c r="AF46" s="10"/>
      <c r="AG46" s="25">
        <v>8.5</v>
      </c>
      <c r="AH46" s="20" t="s">
        <v>141</v>
      </c>
      <c r="AI46" s="20"/>
      <c r="AJ46" s="20"/>
      <c r="AK46" s="25"/>
      <c r="AL46" s="21">
        <v>14</v>
      </c>
      <c r="AM46" s="20" t="s">
        <v>56</v>
      </c>
      <c r="AO46" s="21">
        <v>0</v>
      </c>
      <c r="AP46" s="21">
        <v>15</v>
      </c>
      <c r="AQ46" s="21">
        <f t="shared" si="11"/>
        <v>15</v>
      </c>
      <c r="AR46" s="21">
        <v>4</v>
      </c>
    </row>
    <row r="47" spans="1:44" ht="15.95" customHeight="1" x14ac:dyDescent="0.25">
      <c r="H47" s="21">
        <v>3</v>
      </c>
      <c r="I47" s="20" t="s">
        <v>88</v>
      </c>
      <c r="L47" s="20" t="s">
        <v>559</v>
      </c>
      <c r="M47" s="20"/>
      <c r="N47" s="20"/>
      <c r="S47" s="30"/>
      <c r="T47" s="25">
        <v>8</v>
      </c>
      <c r="U47" s="20" t="s">
        <v>150</v>
      </c>
      <c r="V47" s="20"/>
      <c r="W47" s="20"/>
      <c r="X47" s="20"/>
      <c r="Y47" s="21">
        <v>2</v>
      </c>
      <c r="Z47" s="20" t="s">
        <v>57</v>
      </c>
      <c r="AA47" s="21"/>
      <c r="AB47" s="21">
        <v>9</v>
      </c>
      <c r="AC47" s="21">
        <v>8</v>
      </c>
      <c r="AD47" s="21">
        <f t="shared" si="10"/>
        <v>17</v>
      </c>
      <c r="AE47" s="21">
        <v>2</v>
      </c>
      <c r="AF47" s="10"/>
      <c r="AG47" s="25">
        <v>8</v>
      </c>
      <c r="AH47" s="20" t="s">
        <v>140</v>
      </c>
      <c r="AI47" s="20"/>
      <c r="AJ47" s="20"/>
      <c r="AK47" s="25"/>
      <c r="AL47" s="21">
        <v>2</v>
      </c>
      <c r="AM47" s="20" t="s">
        <v>56</v>
      </c>
      <c r="AO47" s="21">
        <v>1</v>
      </c>
      <c r="AP47" s="21">
        <v>10</v>
      </c>
      <c r="AQ47" s="21">
        <f t="shared" si="11"/>
        <v>11</v>
      </c>
      <c r="AR47" s="21">
        <v>2</v>
      </c>
    </row>
    <row r="48" spans="1:44" ht="15.95" customHeight="1" x14ac:dyDescent="0.25">
      <c r="H48" s="21">
        <v>3</v>
      </c>
      <c r="I48" s="20" t="s">
        <v>124</v>
      </c>
      <c r="L48" s="20" t="s">
        <v>171</v>
      </c>
      <c r="M48" s="20"/>
      <c r="N48" s="20"/>
      <c r="S48" s="30"/>
      <c r="T48" s="25">
        <v>7.5</v>
      </c>
      <c r="U48" s="20" t="s">
        <v>98</v>
      </c>
      <c r="V48" s="20"/>
      <c r="W48" s="20"/>
      <c r="X48" s="20"/>
      <c r="Y48" s="21">
        <v>12</v>
      </c>
      <c r="Z48" s="20" t="s">
        <v>57</v>
      </c>
      <c r="AA48" s="21"/>
      <c r="AB48" s="21">
        <v>3</v>
      </c>
      <c r="AC48" s="21">
        <v>8</v>
      </c>
      <c r="AD48" s="21">
        <f t="shared" si="10"/>
        <v>11</v>
      </c>
      <c r="AE48" s="21">
        <v>2</v>
      </c>
      <c r="AF48" s="10"/>
      <c r="AG48" s="25">
        <v>8</v>
      </c>
      <c r="AH48" s="20" t="s">
        <v>148</v>
      </c>
      <c r="AI48" s="20"/>
      <c r="AJ48" s="20"/>
      <c r="AK48" s="25"/>
      <c r="AL48" s="21">
        <v>11</v>
      </c>
      <c r="AM48" s="20" t="s">
        <v>56</v>
      </c>
      <c r="AO48" s="21">
        <v>1</v>
      </c>
      <c r="AP48" s="21">
        <v>3</v>
      </c>
      <c r="AQ48" s="21">
        <f t="shared" si="11"/>
        <v>4</v>
      </c>
      <c r="AR48" s="21">
        <v>0</v>
      </c>
    </row>
    <row r="49" spans="1:44" ht="15.95" customHeight="1" x14ac:dyDescent="0.25">
      <c r="A49" s="30"/>
      <c r="S49" s="30"/>
      <c r="T49" s="25">
        <v>7.5</v>
      </c>
      <c r="U49" s="20" t="s">
        <v>91</v>
      </c>
      <c r="V49" s="20"/>
      <c r="W49" s="20"/>
      <c r="X49" s="20"/>
      <c r="Y49" s="21">
        <v>7</v>
      </c>
      <c r="Z49" s="20" t="s">
        <v>57</v>
      </c>
      <c r="AA49" s="21"/>
      <c r="AB49" s="21">
        <v>3</v>
      </c>
      <c r="AC49" s="21">
        <v>11</v>
      </c>
      <c r="AD49" s="21">
        <f t="shared" si="10"/>
        <v>14</v>
      </c>
      <c r="AE49" s="21">
        <v>10</v>
      </c>
      <c r="AF49" s="10"/>
      <c r="AG49" s="25">
        <v>7.5</v>
      </c>
      <c r="AH49" s="20" t="s">
        <v>128</v>
      </c>
      <c r="AI49" s="20"/>
      <c r="AJ49" s="20"/>
      <c r="AK49" s="25"/>
      <c r="AL49" s="21">
        <v>7</v>
      </c>
      <c r="AM49" s="20" t="s">
        <v>56</v>
      </c>
      <c r="AO49" s="21">
        <v>8</v>
      </c>
      <c r="AP49" s="21">
        <v>6</v>
      </c>
      <c r="AQ49" s="21">
        <f t="shared" si="11"/>
        <v>14</v>
      </c>
      <c r="AR49" s="21">
        <v>4</v>
      </c>
    </row>
    <row r="50" spans="1:44" ht="15.95" customHeight="1" x14ac:dyDescent="0.25">
      <c r="A50" s="30"/>
      <c r="B50" s="10"/>
      <c r="C50" s="5" t="s">
        <v>181</v>
      </c>
      <c r="D50" s="15"/>
      <c r="F50" s="10"/>
      <c r="G50" s="4">
        <v>6</v>
      </c>
      <c r="H50" s="21">
        <v>1</v>
      </c>
      <c r="I50" s="20" t="s">
        <v>150</v>
      </c>
      <c r="J50" s="20"/>
      <c r="K50" s="20"/>
      <c r="L50" s="20" t="s">
        <v>611</v>
      </c>
      <c r="M50" s="20"/>
      <c r="N50" s="20"/>
      <c r="O50" s="20"/>
      <c r="P50" s="20"/>
      <c r="Q50" s="20"/>
      <c r="S50" s="30"/>
      <c r="T50" s="25">
        <v>7</v>
      </c>
      <c r="U50" s="20" t="s">
        <v>52</v>
      </c>
      <c r="V50" s="20"/>
      <c r="W50" s="20"/>
      <c r="X50" s="20"/>
      <c r="Y50" s="21">
        <v>27</v>
      </c>
      <c r="Z50" s="20" t="s">
        <v>57</v>
      </c>
      <c r="AA50" s="21"/>
      <c r="AB50" s="21">
        <v>1</v>
      </c>
      <c r="AC50" s="21">
        <v>7</v>
      </c>
      <c r="AD50" s="21">
        <f t="shared" si="10"/>
        <v>8</v>
      </c>
      <c r="AE50" s="21">
        <v>2</v>
      </c>
      <c r="AF50" s="10"/>
      <c r="AG50" s="25">
        <v>6.5</v>
      </c>
      <c r="AH50" s="20" t="s">
        <v>99</v>
      </c>
      <c r="AI50" s="20"/>
      <c r="AJ50" s="20"/>
      <c r="AK50" s="25"/>
      <c r="AL50" s="21">
        <v>24</v>
      </c>
      <c r="AM50" s="20" t="s">
        <v>56</v>
      </c>
      <c r="AO50" s="21">
        <v>4</v>
      </c>
      <c r="AP50" s="21">
        <v>7</v>
      </c>
      <c r="AQ50" s="21">
        <f t="shared" si="11"/>
        <v>11</v>
      </c>
      <c r="AR50" s="21">
        <v>2</v>
      </c>
    </row>
    <row r="51" spans="1:44" ht="15.95" customHeight="1" x14ac:dyDescent="0.25">
      <c r="A51" s="30"/>
      <c r="B51" s="21" t="s">
        <v>23</v>
      </c>
      <c r="C51" s="15" t="s">
        <v>607</v>
      </c>
      <c r="D51" s="15"/>
      <c r="E51" s="15"/>
      <c r="F51" s="15"/>
      <c r="G51" s="4"/>
      <c r="H51" s="21">
        <v>1</v>
      </c>
      <c r="I51" s="20" t="s">
        <v>86</v>
      </c>
      <c r="J51" s="20"/>
      <c r="K51" s="20"/>
      <c r="L51" s="20" t="s">
        <v>612</v>
      </c>
      <c r="M51" s="20"/>
      <c r="N51" s="20"/>
      <c r="O51" s="20"/>
      <c r="P51" s="20"/>
      <c r="Q51" s="20"/>
      <c r="S51" s="30"/>
      <c r="T51" s="25">
        <v>6.5</v>
      </c>
      <c r="U51" s="20" t="s">
        <v>166</v>
      </c>
      <c r="V51" s="20"/>
      <c r="W51" s="20"/>
      <c r="X51" s="20"/>
      <c r="Y51" s="21">
        <v>6</v>
      </c>
      <c r="Z51" s="20" t="s">
        <v>57</v>
      </c>
      <c r="AA51" s="21"/>
      <c r="AB51" s="21">
        <v>4</v>
      </c>
      <c r="AC51" s="21">
        <v>8</v>
      </c>
      <c r="AD51" s="21">
        <f t="shared" si="10"/>
        <v>12</v>
      </c>
      <c r="AE51" s="21">
        <v>2</v>
      </c>
      <c r="AF51" s="10"/>
      <c r="AG51" s="25">
        <v>6.5</v>
      </c>
      <c r="AH51" s="20" t="s">
        <v>96</v>
      </c>
      <c r="AI51" s="20"/>
      <c r="AJ51" s="20"/>
      <c r="AK51" s="25"/>
      <c r="AL51" s="21">
        <v>20</v>
      </c>
      <c r="AM51" s="20" t="s">
        <v>56</v>
      </c>
      <c r="AO51" s="21">
        <v>2</v>
      </c>
      <c r="AP51" s="21">
        <v>10</v>
      </c>
      <c r="AQ51" s="21">
        <f t="shared" si="11"/>
        <v>12</v>
      </c>
      <c r="AR51" s="21">
        <v>6</v>
      </c>
    </row>
    <row r="52" spans="1:44" ht="15.95" customHeight="1" x14ac:dyDescent="0.25">
      <c r="A52" s="30"/>
      <c r="H52" s="21">
        <v>1</v>
      </c>
      <c r="I52" s="20" t="s">
        <v>91</v>
      </c>
      <c r="J52" s="20"/>
      <c r="K52" s="20"/>
      <c r="L52" s="20" t="s">
        <v>613</v>
      </c>
      <c r="M52" s="20"/>
      <c r="N52" s="20"/>
      <c r="O52" s="20"/>
      <c r="P52" s="20"/>
      <c r="Q52" s="20"/>
      <c r="S52" s="30"/>
      <c r="T52" s="25">
        <v>6.5</v>
      </c>
      <c r="U52" s="20" t="s">
        <v>167</v>
      </c>
      <c r="V52" s="20"/>
      <c r="W52" s="20"/>
      <c r="X52" s="20"/>
      <c r="Y52" s="21">
        <v>4</v>
      </c>
      <c r="Z52" s="20" t="s">
        <v>57</v>
      </c>
      <c r="AA52" s="21"/>
      <c r="AB52" s="21">
        <v>3</v>
      </c>
      <c r="AC52" s="21">
        <v>6</v>
      </c>
      <c r="AD52" s="21">
        <f t="shared" si="10"/>
        <v>9</v>
      </c>
      <c r="AE52" s="21">
        <v>2</v>
      </c>
      <c r="AF52" s="10"/>
      <c r="AG52" s="25">
        <v>6</v>
      </c>
      <c r="AH52" s="20" t="s">
        <v>248</v>
      </c>
      <c r="AI52" s="20"/>
      <c r="AJ52" s="20"/>
      <c r="AK52" s="25"/>
      <c r="AL52" s="21">
        <v>4</v>
      </c>
      <c r="AM52" s="20" t="s">
        <v>56</v>
      </c>
      <c r="AO52" s="21">
        <v>2</v>
      </c>
      <c r="AP52" s="21">
        <v>5</v>
      </c>
      <c r="AQ52" s="21">
        <f t="shared" si="11"/>
        <v>7</v>
      </c>
      <c r="AR52" s="21">
        <v>4</v>
      </c>
    </row>
    <row r="53" spans="1:44" ht="15.95" customHeight="1" thickBot="1" x14ac:dyDescent="0.3">
      <c r="A53" s="30"/>
      <c r="H53" s="21">
        <v>2</v>
      </c>
      <c r="I53" s="20" t="s">
        <v>166</v>
      </c>
      <c r="J53" s="20"/>
      <c r="K53" s="20"/>
      <c r="L53" s="20" t="s">
        <v>86</v>
      </c>
      <c r="M53" s="20"/>
      <c r="N53" s="20"/>
      <c r="O53" s="20"/>
      <c r="P53" s="20"/>
      <c r="Q53" s="20"/>
      <c r="S53" s="30"/>
      <c r="T53" s="16" t="s">
        <v>66</v>
      </c>
      <c r="U53" s="16"/>
      <c r="V53" s="16"/>
      <c r="W53" s="16"/>
      <c r="X53" s="16"/>
      <c r="Y53" s="16"/>
      <c r="Z53" s="16"/>
      <c r="AA53" s="22"/>
      <c r="AB53" s="22">
        <f>SUM(AB41:AB52)</f>
        <v>86</v>
      </c>
      <c r="AC53" s="22">
        <f>SUM(AC41:AC52)+SUMIF($AA$3:$AA$10,"Dive Shop",$AI$3:$AI$10)</f>
        <v>127</v>
      </c>
      <c r="AD53" s="22">
        <f>SUM(AD41:AD52)+SUMIF($AA$3:$AA$10,"Canadiens",$AI$3:$AI$10)</f>
        <v>213</v>
      </c>
      <c r="AE53" s="22">
        <f>SUM(AE41:AE52)</f>
        <v>34</v>
      </c>
      <c r="AF53" s="10"/>
      <c r="AG53" s="16" t="s">
        <v>67</v>
      </c>
      <c r="AH53" s="16"/>
      <c r="AI53" s="16"/>
      <c r="AJ53" s="16"/>
      <c r="AK53" s="16"/>
      <c r="AL53" s="16"/>
      <c r="AM53" s="16"/>
      <c r="AN53" s="22"/>
      <c r="AO53" s="22">
        <f>SUM(AO41:AO52)</f>
        <v>79</v>
      </c>
      <c r="AP53" s="22">
        <f>SUM(AP41:AP52)+SUMIF($AA$3:$AA$10,"Dive Shop",$AI$3:$AI$10)</f>
        <v>108</v>
      </c>
      <c r="AQ53" s="22">
        <f>SUM(AQ41:AQ52)+SUMIF($AA$3:$AA$10,"Canadiens",$AI$3:$AI$10)</f>
        <v>187</v>
      </c>
      <c r="AR53" s="22">
        <f>SUM(AR41:AR52)</f>
        <v>28</v>
      </c>
    </row>
    <row r="54" spans="1:44" ht="15.95" customHeight="1" x14ac:dyDescent="0.25">
      <c r="A54" s="30"/>
      <c r="H54" s="21">
        <v>3</v>
      </c>
      <c r="I54" s="20" t="s">
        <v>98</v>
      </c>
      <c r="J54" s="20"/>
      <c r="K54" s="20"/>
      <c r="L54" s="20"/>
      <c r="M54" s="20" t="s">
        <v>51</v>
      </c>
      <c r="N54" s="20"/>
      <c r="O54" s="20"/>
      <c r="P54" s="20"/>
      <c r="Q54" s="20"/>
      <c r="S54" s="30"/>
      <c r="T54" s="18" t="s">
        <v>157</v>
      </c>
      <c r="U54" s="18" t="s">
        <v>61</v>
      </c>
      <c r="V54" s="18"/>
      <c r="W54" s="18"/>
      <c r="X54" s="18"/>
      <c r="Y54" s="15" t="s">
        <v>71</v>
      </c>
      <c r="AA54" s="14"/>
      <c r="AB54" s="14">
        <v>5</v>
      </c>
      <c r="AC54" s="14">
        <v>12</v>
      </c>
      <c r="AD54" s="14">
        <f t="shared" ref="AD54:AD65" si="12">+AB54+AC54</f>
        <v>17</v>
      </c>
      <c r="AE54" s="14">
        <v>6</v>
      </c>
      <c r="AF54" s="10"/>
      <c r="AG54" s="11" t="s">
        <v>161</v>
      </c>
      <c r="AH54" s="11" t="s">
        <v>59</v>
      </c>
      <c r="AI54" s="11"/>
      <c r="AJ54" s="11"/>
      <c r="AK54" s="12"/>
      <c r="AL54" s="13" t="s">
        <v>73</v>
      </c>
      <c r="AN54" s="14"/>
      <c r="AO54" s="14">
        <v>7</v>
      </c>
      <c r="AP54" s="14">
        <v>18</v>
      </c>
      <c r="AQ54" s="14">
        <f t="shared" ref="AQ54:AQ65" si="13">+AO54+AP54</f>
        <v>25</v>
      </c>
      <c r="AR54" s="14">
        <v>8</v>
      </c>
    </row>
    <row r="55" spans="1:44" ht="15.95" customHeight="1" x14ac:dyDescent="0.25">
      <c r="H55" s="21">
        <v>3</v>
      </c>
      <c r="I55" s="20" t="s">
        <v>610</v>
      </c>
      <c r="J55" s="20"/>
      <c r="K55" s="20"/>
      <c r="L55" s="20" t="s">
        <v>614</v>
      </c>
      <c r="M55" s="20"/>
      <c r="N55" s="20"/>
      <c r="O55" s="20"/>
      <c r="P55" s="20"/>
      <c r="Q55" s="20"/>
      <c r="S55" s="30"/>
      <c r="T55" s="25">
        <v>7.5</v>
      </c>
      <c r="U55" s="20" t="s">
        <v>74</v>
      </c>
      <c r="V55" s="20"/>
      <c r="W55" s="20"/>
      <c r="X55" s="25"/>
      <c r="Y55" s="21">
        <v>31</v>
      </c>
      <c r="Z55" s="20" t="s">
        <v>61</v>
      </c>
      <c r="AA55" s="21"/>
      <c r="AB55" s="21">
        <v>0</v>
      </c>
      <c r="AC55" s="21">
        <v>1</v>
      </c>
      <c r="AD55" s="21">
        <f t="shared" si="12"/>
        <v>1</v>
      </c>
      <c r="AE55" s="21">
        <v>0</v>
      </c>
      <c r="AF55" s="10"/>
      <c r="AG55" s="25">
        <v>8</v>
      </c>
      <c r="AH55" s="20" t="s">
        <v>77</v>
      </c>
      <c r="AI55" s="20"/>
      <c r="AJ55" s="20"/>
      <c r="AK55" s="20"/>
      <c r="AL55" s="21"/>
      <c r="AM55" s="20" t="s">
        <v>59</v>
      </c>
      <c r="AN55" s="21"/>
      <c r="AO55" s="21">
        <v>0</v>
      </c>
      <c r="AP55" s="21">
        <v>1</v>
      </c>
      <c r="AQ55" s="21">
        <f t="shared" si="13"/>
        <v>1</v>
      </c>
      <c r="AR55" s="21">
        <v>0</v>
      </c>
    </row>
    <row r="56" spans="1:44" ht="15.95" customHeight="1" x14ac:dyDescent="0.25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S56" s="30"/>
      <c r="T56" s="25">
        <v>11</v>
      </c>
      <c r="U56" s="20" t="s">
        <v>80</v>
      </c>
      <c r="V56" s="20"/>
      <c r="W56" s="20"/>
      <c r="X56" s="25"/>
      <c r="Y56" s="21">
        <v>11</v>
      </c>
      <c r="Z56" s="20" t="s">
        <v>61</v>
      </c>
      <c r="AA56" s="21"/>
      <c r="AB56" s="21">
        <v>19</v>
      </c>
      <c r="AC56" s="21">
        <v>14</v>
      </c>
      <c r="AD56" s="21">
        <f t="shared" si="12"/>
        <v>33</v>
      </c>
      <c r="AE56" s="21">
        <v>0</v>
      </c>
      <c r="AF56" s="10"/>
      <c r="AG56" s="25">
        <v>10</v>
      </c>
      <c r="AH56" s="20" t="s">
        <v>162</v>
      </c>
      <c r="AI56" s="20"/>
      <c r="AJ56" s="20"/>
      <c r="AK56" s="20"/>
      <c r="AL56" s="21">
        <v>20</v>
      </c>
      <c r="AM56" s="20" t="s">
        <v>59</v>
      </c>
      <c r="AO56" s="21">
        <v>13</v>
      </c>
      <c r="AP56" s="21">
        <v>13</v>
      </c>
      <c r="AQ56" s="21">
        <f t="shared" si="13"/>
        <v>26</v>
      </c>
      <c r="AR56" s="21">
        <v>4</v>
      </c>
    </row>
    <row r="57" spans="1:44" ht="15.95" customHeight="1" x14ac:dyDescent="0.25">
      <c r="B57" s="20" t="s">
        <v>130</v>
      </c>
      <c r="C57" s="10"/>
      <c r="D57" s="10"/>
      <c r="E57" s="20" t="s">
        <v>50</v>
      </c>
      <c r="F57" s="20"/>
      <c r="G57" s="4">
        <f>SUM(G15:G56)</f>
        <v>31</v>
      </c>
      <c r="H57" s="4"/>
      <c r="I57" s="19"/>
      <c r="J57" s="20" t="s">
        <v>35</v>
      </c>
      <c r="K57" s="19"/>
      <c r="L57" s="4">
        <f>COUNTA(C15:C56)-8</f>
        <v>4</v>
      </c>
      <c r="N57" s="20" t="s">
        <v>41</v>
      </c>
      <c r="O57" s="4">
        <f>+L57*2</f>
        <v>8</v>
      </c>
      <c r="P57" s="4"/>
      <c r="Q57" s="10"/>
      <c r="S57" s="30"/>
      <c r="T57" s="25">
        <v>8.5</v>
      </c>
      <c r="U57" s="20" t="s">
        <v>97</v>
      </c>
      <c r="V57" s="20"/>
      <c r="W57" s="20"/>
      <c r="X57" s="25"/>
      <c r="Y57" s="21">
        <v>8</v>
      </c>
      <c r="Z57" s="20" t="s">
        <v>61</v>
      </c>
      <c r="AA57" s="21"/>
      <c r="AB57" s="21">
        <v>8</v>
      </c>
      <c r="AC57" s="21">
        <v>6</v>
      </c>
      <c r="AD57" s="21">
        <f t="shared" si="12"/>
        <v>14</v>
      </c>
      <c r="AE57" s="21">
        <v>0</v>
      </c>
      <c r="AF57" s="10"/>
      <c r="AG57" s="25">
        <v>9</v>
      </c>
      <c r="AH57" s="20" t="s">
        <v>163</v>
      </c>
      <c r="AI57" s="20"/>
      <c r="AJ57" s="20"/>
      <c r="AK57" s="20"/>
      <c r="AL57" s="21">
        <v>17</v>
      </c>
      <c r="AM57" s="20" t="s">
        <v>59</v>
      </c>
      <c r="AO57" s="21">
        <v>22</v>
      </c>
      <c r="AP57" s="21">
        <v>21</v>
      </c>
      <c r="AQ57" s="21">
        <f t="shared" si="13"/>
        <v>43</v>
      </c>
      <c r="AR57" s="21">
        <v>2</v>
      </c>
    </row>
    <row r="58" spans="1:44" ht="15.95" customHeight="1" x14ac:dyDescent="0.25">
      <c r="E58" s="20" t="s">
        <v>49</v>
      </c>
      <c r="F58" s="20"/>
      <c r="G58" s="4">
        <f>COUNTA(L15:L56)+COUNTIF(L15:L56,"*&amp;*")</f>
        <v>45</v>
      </c>
      <c r="S58" s="30"/>
      <c r="T58" s="25">
        <v>8.5</v>
      </c>
      <c r="U58" s="20" t="s">
        <v>89</v>
      </c>
      <c r="V58" s="20"/>
      <c r="W58" s="20"/>
      <c r="X58" s="25"/>
      <c r="Y58" s="21">
        <v>6</v>
      </c>
      <c r="Z58" s="20" t="s">
        <v>61</v>
      </c>
      <c r="AA58" s="21"/>
      <c r="AB58" s="21">
        <v>1</v>
      </c>
      <c r="AC58" s="21">
        <v>7</v>
      </c>
      <c r="AD58" s="21">
        <f t="shared" si="12"/>
        <v>8</v>
      </c>
      <c r="AE58" s="21">
        <v>0</v>
      </c>
      <c r="AF58" s="10"/>
      <c r="AG58" s="25">
        <v>9</v>
      </c>
      <c r="AH58" s="20" t="s">
        <v>135</v>
      </c>
      <c r="AI58" s="20"/>
      <c r="AJ58" s="20"/>
      <c r="AK58" s="20"/>
      <c r="AL58" s="35">
        <v>14</v>
      </c>
      <c r="AM58" s="20" t="s">
        <v>59</v>
      </c>
      <c r="AO58" s="21">
        <v>6</v>
      </c>
      <c r="AP58" s="21">
        <v>10</v>
      </c>
      <c r="AQ58" s="21">
        <f t="shared" si="13"/>
        <v>16</v>
      </c>
      <c r="AR58" s="21">
        <v>2</v>
      </c>
    </row>
    <row r="59" spans="1:44" ht="15.95" customHeight="1" x14ac:dyDescent="0.25">
      <c r="S59" s="30"/>
      <c r="T59" s="25">
        <v>8.5</v>
      </c>
      <c r="U59" s="20" t="s">
        <v>82</v>
      </c>
      <c r="V59" s="20"/>
      <c r="W59" s="20"/>
      <c r="X59" s="25"/>
      <c r="Y59" s="21">
        <v>14</v>
      </c>
      <c r="Z59" s="20" t="s">
        <v>61</v>
      </c>
      <c r="AA59" s="21"/>
      <c r="AB59" s="21">
        <v>1</v>
      </c>
      <c r="AC59" s="21">
        <v>2</v>
      </c>
      <c r="AD59" s="21">
        <f t="shared" si="12"/>
        <v>3</v>
      </c>
      <c r="AE59" s="21">
        <v>4</v>
      </c>
      <c r="AF59" s="10"/>
      <c r="AG59" s="25">
        <v>8.5</v>
      </c>
      <c r="AH59" s="20" t="s">
        <v>136</v>
      </c>
      <c r="AI59" s="20"/>
      <c r="AJ59" s="20"/>
      <c r="AK59" s="20"/>
      <c r="AL59" s="35">
        <v>5</v>
      </c>
      <c r="AM59" s="20" t="s">
        <v>59</v>
      </c>
      <c r="AO59" s="21">
        <v>0</v>
      </c>
      <c r="AP59" s="21">
        <v>10</v>
      </c>
      <c r="AQ59" s="21">
        <f t="shared" si="13"/>
        <v>10</v>
      </c>
      <c r="AR59" s="21">
        <v>2</v>
      </c>
    </row>
    <row r="60" spans="1:44" ht="15.95" customHeight="1" x14ac:dyDescent="0.25">
      <c r="T60" s="25">
        <v>8</v>
      </c>
      <c r="U60" s="20" t="s">
        <v>81</v>
      </c>
      <c r="V60" s="20"/>
      <c r="W60" s="20"/>
      <c r="X60" s="25"/>
      <c r="Y60" s="21">
        <v>7</v>
      </c>
      <c r="Z60" s="20" t="s">
        <v>61</v>
      </c>
      <c r="AA60" s="21"/>
      <c r="AB60" s="21">
        <v>13</v>
      </c>
      <c r="AC60" s="21">
        <v>9</v>
      </c>
      <c r="AD60" s="21">
        <f t="shared" si="12"/>
        <v>22</v>
      </c>
      <c r="AE60" s="21">
        <v>4</v>
      </c>
      <c r="AF60" s="10"/>
      <c r="AG60" s="25">
        <v>8.5</v>
      </c>
      <c r="AH60" s="20" t="s">
        <v>14</v>
      </c>
      <c r="AI60" s="20"/>
      <c r="AJ60" s="20"/>
      <c r="AK60" s="20"/>
      <c r="AL60" s="35" t="s">
        <v>149</v>
      </c>
      <c r="AM60" s="20" t="s">
        <v>59</v>
      </c>
      <c r="AO60" s="21">
        <v>9</v>
      </c>
      <c r="AP60" s="21">
        <v>6</v>
      </c>
      <c r="AQ60" s="21">
        <f t="shared" si="13"/>
        <v>15</v>
      </c>
      <c r="AR60" s="21">
        <v>4</v>
      </c>
    </row>
    <row r="61" spans="1:44" ht="15.95" customHeight="1" x14ac:dyDescent="0.25">
      <c r="A61" s="30"/>
      <c r="T61" s="25">
        <v>7.5</v>
      </c>
      <c r="U61" s="20" t="s">
        <v>117</v>
      </c>
      <c r="V61" s="20"/>
      <c r="W61" s="20"/>
      <c r="X61" s="25"/>
      <c r="Y61" s="21">
        <v>30</v>
      </c>
      <c r="Z61" s="20" t="s">
        <v>61</v>
      </c>
      <c r="AA61" s="21"/>
      <c r="AB61" s="21">
        <v>4</v>
      </c>
      <c r="AC61" s="21">
        <v>9</v>
      </c>
      <c r="AD61" s="21">
        <f t="shared" si="12"/>
        <v>13</v>
      </c>
      <c r="AE61" s="21">
        <v>6</v>
      </c>
      <c r="AF61" s="10"/>
      <c r="AG61" s="25">
        <v>8</v>
      </c>
      <c r="AH61" s="20" t="s">
        <v>113</v>
      </c>
      <c r="AI61" s="20"/>
      <c r="AJ61" s="20"/>
      <c r="AK61" s="20"/>
      <c r="AL61" s="21">
        <v>13</v>
      </c>
      <c r="AM61" s="20" t="s">
        <v>59</v>
      </c>
      <c r="AO61" s="21">
        <v>11</v>
      </c>
      <c r="AP61" s="21">
        <v>15</v>
      </c>
      <c r="AQ61" s="21">
        <f t="shared" si="13"/>
        <v>26</v>
      </c>
      <c r="AR61" s="21">
        <v>6</v>
      </c>
    </row>
    <row r="62" spans="1:44" ht="15.95" customHeight="1" x14ac:dyDescent="0.25">
      <c r="A62" s="30"/>
      <c r="S62" s="21"/>
      <c r="T62" s="25">
        <v>7</v>
      </c>
      <c r="U62" s="20" t="s">
        <v>24</v>
      </c>
      <c r="V62" s="20"/>
      <c r="W62" s="20"/>
      <c r="X62" s="25"/>
      <c r="Y62" s="21">
        <v>10</v>
      </c>
      <c r="Z62" s="20" t="s">
        <v>61</v>
      </c>
      <c r="AA62" s="21"/>
      <c r="AB62" s="21">
        <v>1</v>
      </c>
      <c r="AC62" s="21">
        <v>4</v>
      </c>
      <c r="AD62" s="21">
        <f t="shared" si="12"/>
        <v>5</v>
      </c>
      <c r="AE62" s="21">
        <v>0</v>
      </c>
      <c r="AF62" s="10"/>
      <c r="AG62" s="25">
        <v>7</v>
      </c>
      <c r="AH62" s="20" t="s">
        <v>164</v>
      </c>
      <c r="AI62" s="20"/>
      <c r="AJ62" s="20"/>
      <c r="AK62" s="20"/>
      <c r="AL62" s="21">
        <v>7</v>
      </c>
      <c r="AM62" s="20" t="s">
        <v>59</v>
      </c>
      <c r="AO62" s="21">
        <v>3</v>
      </c>
      <c r="AP62" s="21">
        <v>8</v>
      </c>
      <c r="AQ62" s="21">
        <f t="shared" si="13"/>
        <v>11</v>
      </c>
      <c r="AR62" s="21">
        <v>2</v>
      </c>
    </row>
    <row r="63" spans="1:44" ht="15.95" customHeight="1" x14ac:dyDescent="0.25">
      <c r="A63" s="21"/>
      <c r="S63" s="30"/>
      <c r="T63" s="25">
        <v>7</v>
      </c>
      <c r="U63" s="20" t="s">
        <v>105</v>
      </c>
      <c r="V63" s="20"/>
      <c r="W63" s="20"/>
      <c r="X63" s="25"/>
      <c r="Y63" s="21">
        <v>12</v>
      </c>
      <c r="Z63" s="20" t="s">
        <v>61</v>
      </c>
      <c r="AA63" s="21"/>
      <c r="AB63" s="21">
        <v>2</v>
      </c>
      <c r="AC63" s="21">
        <v>3</v>
      </c>
      <c r="AD63" s="21">
        <f t="shared" si="12"/>
        <v>5</v>
      </c>
      <c r="AE63" s="21">
        <v>0</v>
      </c>
      <c r="AF63" s="10"/>
      <c r="AG63" s="25">
        <v>7</v>
      </c>
      <c r="AH63" s="20" t="s">
        <v>115</v>
      </c>
      <c r="AI63" s="20"/>
      <c r="AJ63" s="20"/>
      <c r="AK63" s="20"/>
      <c r="AL63" s="21">
        <v>9</v>
      </c>
      <c r="AM63" s="20" t="s">
        <v>59</v>
      </c>
      <c r="AO63" s="21">
        <v>4</v>
      </c>
      <c r="AP63" s="21">
        <v>9</v>
      </c>
      <c r="AQ63" s="21">
        <f t="shared" si="13"/>
        <v>13</v>
      </c>
      <c r="AR63" s="21">
        <v>2</v>
      </c>
    </row>
    <row r="64" spans="1:44" ht="15.95" customHeight="1" x14ac:dyDescent="0.25">
      <c r="A64" s="30"/>
      <c r="S64" s="21"/>
      <c r="T64" s="25">
        <v>7</v>
      </c>
      <c r="U64" s="20" t="s">
        <v>106</v>
      </c>
      <c r="V64" s="20"/>
      <c r="W64" s="20"/>
      <c r="X64" s="25"/>
      <c r="Y64" s="21">
        <v>5</v>
      </c>
      <c r="Z64" s="20" t="s">
        <v>61</v>
      </c>
      <c r="AA64" s="21"/>
      <c r="AB64" s="21">
        <v>1</v>
      </c>
      <c r="AC64" s="21">
        <v>4</v>
      </c>
      <c r="AD64" s="21">
        <f t="shared" si="12"/>
        <v>5</v>
      </c>
      <c r="AE64" s="21">
        <v>0</v>
      </c>
      <c r="AF64" s="10"/>
      <c r="AG64" s="25">
        <v>6.5</v>
      </c>
      <c r="AH64" s="20" t="s">
        <v>123</v>
      </c>
      <c r="AI64" s="20"/>
      <c r="AJ64" s="20"/>
      <c r="AK64" s="20"/>
      <c r="AL64" s="21">
        <v>6</v>
      </c>
      <c r="AM64" s="20" t="s">
        <v>59</v>
      </c>
      <c r="AO64" s="21">
        <v>2</v>
      </c>
      <c r="AP64" s="21">
        <v>3</v>
      </c>
      <c r="AQ64" s="21">
        <f t="shared" si="13"/>
        <v>5</v>
      </c>
      <c r="AR64" s="21">
        <v>2</v>
      </c>
    </row>
    <row r="65" spans="1:44" ht="15.95" customHeight="1" x14ac:dyDescent="0.25">
      <c r="A65" s="21"/>
      <c r="R65" s="30"/>
      <c r="S65" s="30"/>
      <c r="T65" s="25">
        <v>5.5</v>
      </c>
      <c r="U65" s="20" t="s">
        <v>119</v>
      </c>
      <c r="V65" s="20"/>
      <c r="W65" s="20"/>
      <c r="X65" s="25"/>
      <c r="Y65" s="21">
        <v>4</v>
      </c>
      <c r="Z65" s="20" t="s">
        <v>61</v>
      </c>
      <c r="AA65" s="21"/>
      <c r="AB65" s="21">
        <v>1</v>
      </c>
      <c r="AC65" s="21">
        <v>5</v>
      </c>
      <c r="AD65" s="21">
        <f t="shared" si="12"/>
        <v>6</v>
      </c>
      <c r="AE65" s="21">
        <v>0</v>
      </c>
      <c r="AF65" s="10"/>
      <c r="AG65" s="25">
        <v>5.5</v>
      </c>
      <c r="AH65" s="20" t="s">
        <v>32</v>
      </c>
      <c r="AI65" s="20"/>
      <c r="AJ65" s="20"/>
      <c r="AK65" s="20"/>
      <c r="AL65" s="21">
        <v>11</v>
      </c>
      <c r="AM65" s="20" t="s">
        <v>59</v>
      </c>
      <c r="AO65" s="21">
        <v>0</v>
      </c>
      <c r="AP65" s="21">
        <v>5</v>
      </c>
      <c r="AQ65" s="21">
        <f t="shared" si="13"/>
        <v>5</v>
      </c>
      <c r="AR65" s="21">
        <v>0</v>
      </c>
    </row>
    <row r="66" spans="1:44" ht="15.95" customHeight="1" thickBot="1" x14ac:dyDescent="0.3">
      <c r="A66" s="30"/>
      <c r="R66" s="21"/>
      <c r="S66" s="21"/>
      <c r="T66" s="16" t="s">
        <v>63</v>
      </c>
      <c r="U66" s="16"/>
      <c r="V66" s="16"/>
      <c r="W66" s="16"/>
      <c r="X66" s="16"/>
      <c r="Y66" s="16"/>
      <c r="Z66" s="16"/>
      <c r="AA66" s="22"/>
      <c r="AB66" s="22">
        <f>SUM(AB54:AB65)</f>
        <v>56</v>
      </c>
      <c r="AC66" s="22">
        <f>SUM(AC54:AC65)+SUMIF($AA$3:$AA$10,"Eriton",$AI$3:$AI$10)</f>
        <v>76</v>
      </c>
      <c r="AD66" s="22">
        <f>SUM(AD54:AD65)+SUMIF($AA$3:$AA$10,"Canadiens",$AI$3:$AI$10)</f>
        <v>132</v>
      </c>
      <c r="AE66" s="22">
        <f>SUM(AE54:AE65)</f>
        <v>20</v>
      </c>
      <c r="AF66" s="10"/>
      <c r="AG66" s="16" t="s">
        <v>64</v>
      </c>
      <c r="AH66" s="16"/>
      <c r="AI66" s="16"/>
      <c r="AJ66" s="16"/>
      <c r="AK66" s="16"/>
      <c r="AL66" s="16"/>
      <c r="AM66" s="16"/>
      <c r="AN66" s="22"/>
      <c r="AO66" s="22">
        <f>SUM(AO54:AO65)</f>
        <v>77</v>
      </c>
      <c r="AP66" s="22">
        <f>SUM(AP54:AP65)+SUMIF($AA$3:$AA$10,"Eriton",$AI$3:$AI$10)</f>
        <v>119</v>
      </c>
      <c r="AQ66" s="22">
        <f>SUM(AQ54:AQ65)+SUMIF($AA$3:$AA$10,"Canadiens",$AI$3:$AI$10)</f>
        <v>196</v>
      </c>
      <c r="AR66" s="22">
        <f>SUM(AR54:AR65)</f>
        <v>34</v>
      </c>
    </row>
    <row r="67" spans="1:44" ht="15.95" customHeight="1" x14ac:dyDescent="0.25">
      <c r="A67" s="21"/>
      <c r="R67" s="21"/>
      <c r="S67" s="21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H67" s="20" t="s">
        <v>94</v>
      </c>
      <c r="AI67" s="10"/>
      <c r="AJ67" s="10"/>
      <c r="AK67" s="20"/>
      <c r="AL67" s="20"/>
      <c r="AM67" s="10"/>
      <c r="AN67" s="10"/>
      <c r="AO67" s="21">
        <f>+AB27+AB40+AB53+AB66+AO27+AO40+AO53+AO66</f>
        <v>595</v>
      </c>
      <c r="AP67" s="21">
        <f>+AC27+AC40+AC53+AC66+AP27+AP40+AP53+AP66</f>
        <v>832</v>
      </c>
      <c r="AQ67" s="21">
        <f>+AD27+AD40+AD53+AD66+AQ27+AQ40+AQ53+AQ66</f>
        <v>1413</v>
      </c>
      <c r="AR67" s="21">
        <f>+AE27+AE40+AE53+AE66+AR27+AR40+AR53+AR66</f>
        <v>256</v>
      </c>
    </row>
    <row r="68" spans="1:44" ht="15.95" customHeight="1" x14ac:dyDescent="0.25">
      <c r="A68" s="21"/>
      <c r="R68" s="21"/>
      <c r="S68" s="21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0"/>
      <c r="AH68" s="10"/>
      <c r="AI68" s="10"/>
      <c r="AJ68" s="10"/>
      <c r="AK68" s="20"/>
      <c r="AL68" s="20"/>
      <c r="AM68" s="10"/>
      <c r="AN68" s="10"/>
      <c r="AO68" s="21"/>
      <c r="AP68" s="21"/>
      <c r="AQ68" s="30"/>
      <c r="AR68" s="21"/>
    </row>
    <row r="69" spans="1:44" ht="15.95" customHeight="1" x14ac:dyDescent="0.25">
      <c r="A69" s="21"/>
      <c r="R69" s="21"/>
      <c r="S69" s="21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0"/>
      <c r="AH69" s="10"/>
      <c r="AI69" s="10"/>
      <c r="AJ69" s="10"/>
      <c r="AK69" s="20"/>
      <c r="AL69" s="20"/>
      <c r="AM69" s="10"/>
      <c r="AN69" s="10"/>
      <c r="AO69" s="21"/>
      <c r="AP69" s="21"/>
      <c r="AQ69" s="30"/>
      <c r="AR69" s="21"/>
    </row>
    <row r="70" spans="1:44" ht="15.95" customHeight="1" x14ac:dyDescent="0.25">
      <c r="A70" s="21"/>
      <c r="R70" s="21"/>
      <c r="S70" s="21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20"/>
      <c r="AH70" s="10"/>
      <c r="AI70" s="10"/>
      <c r="AJ70" s="10"/>
      <c r="AK70" s="20"/>
      <c r="AL70" s="20"/>
      <c r="AM70" s="10"/>
      <c r="AN70" s="10"/>
      <c r="AO70" s="21"/>
      <c r="AP70" s="21"/>
      <c r="AQ70" s="30"/>
      <c r="AR70" s="21"/>
    </row>
    <row r="71" spans="1:44" ht="15.95" customHeight="1" x14ac:dyDescent="0.25">
      <c r="A71" s="21"/>
      <c r="C71" s="20"/>
      <c r="F71" s="20"/>
      <c r="I71" s="20"/>
      <c r="L71" s="20"/>
      <c r="O71" s="20"/>
      <c r="P71" s="20"/>
      <c r="Q71" s="20"/>
      <c r="R71" s="21"/>
      <c r="S71" s="21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20"/>
      <c r="AH71" s="10"/>
      <c r="AI71" s="10"/>
      <c r="AJ71" s="10"/>
      <c r="AK71" s="20"/>
      <c r="AL71" s="20"/>
      <c r="AM71" s="10"/>
      <c r="AN71" s="10"/>
      <c r="AO71" s="21"/>
      <c r="AP71" s="21"/>
      <c r="AQ71" s="30"/>
      <c r="AR71" s="21"/>
    </row>
    <row r="72" spans="1:44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44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3"/>
      <c r="R73" s="21"/>
      <c r="S73" s="21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20"/>
      <c r="AH73" s="10"/>
      <c r="AI73" s="10"/>
      <c r="AJ73" s="10"/>
      <c r="AK73" s="20"/>
      <c r="AL73" s="20"/>
      <c r="AM73" s="10"/>
      <c r="AN73" s="10"/>
      <c r="AO73" s="21"/>
      <c r="AP73" s="21"/>
      <c r="AQ73" s="30"/>
      <c r="AR73" s="21"/>
    </row>
    <row r="74" spans="1:44" ht="20.25" x14ac:dyDescent="0.3">
      <c r="B74" s="24" t="s">
        <v>42</v>
      </c>
      <c r="C74" s="24">
        <f>+C2</f>
        <v>20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3"/>
      <c r="R74" s="21"/>
      <c r="S74" s="21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20"/>
      <c r="AH74" s="10"/>
      <c r="AI74" s="10"/>
      <c r="AJ74" s="10"/>
      <c r="AK74" s="20"/>
      <c r="AL74" s="20"/>
      <c r="AM74" s="10"/>
      <c r="AN74" s="10"/>
      <c r="AO74" s="21"/>
      <c r="AP74" s="21"/>
      <c r="AQ74" s="30"/>
      <c r="AR74" s="21"/>
    </row>
    <row r="75" spans="1:44" ht="18.600000000000001" customHeight="1" x14ac:dyDescent="0.3">
      <c r="A75" s="21"/>
      <c r="N75" s="23"/>
      <c r="O75" s="23"/>
      <c r="P75" s="23"/>
      <c r="Q75" s="23"/>
      <c r="R75" s="21"/>
      <c r="S75" s="21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20"/>
      <c r="AH75" s="10"/>
      <c r="AI75" s="10"/>
      <c r="AJ75" s="10"/>
      <c r="AK75" s="20"/>
      <c r="AL75" s="20"/>
      <c r="AM75" s="10"/>
      <c r="AN75" s="10"/>
      <c r="AO75" s="21"/>
      <c r="AP75" s="21"/>
      <c r="AQ75" s="30"/>
      <c r="AR75" s="21"/>
    </row>
    <row r="76" spans="1:44" ht="15.75" x14ac:dyDescent="0.25">
      <c r="R76" s="21"/>
      <c r="S76" s="21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20"/>
      <c r="AH76" s="10"/>
      <c r="AI76" s="10"/>
      <c r="AJ76" s="10"/>
      <c r="AK76" s="20"/>
      <c r="AL76" s="20"/>
      <c r="AM76" s="10"/>
      <c r="AN76" s="10"/>
      <c r="AO76" s="21"/>
      <c r="AP76" s="21"/>
      <c r="AQ76" s="30"/>
      <c r="AR76" s="21"/>
    </row>
    <row r="77" spans="1:44" ht="15.75" customHeight="1" x14ac:dyDescent="0.25">
      <c r="R77" s="21"/>
      <c r="S77" s="21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20"/>
      <c r="AH77" s="10"/>
      <c r="AI77" s="10"/>
      <c r="AJ77" s="10"/>
      <c r="AK77" s="20"/>
      <c r="AL77" s="20"/>
      <c r="AM77" s="10"/>
      <c r="AN77" s="10"/>
      <c r="AO77" s="21"/>
      <c r="AP77" s="21"/>
      <c r="AQ77" s="30"/>
      <c r="AR77" s="21"/>
    </row>
    <row r="78" spans="1:44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R78" s="21"/>
      <c r="S78" s="21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20"/>
      <c r="AH78" s="10"/>
      <c r="AI78" s="10"/>
      <c r="AJ78" s="10"/>
      <c r="AK78" s="20"/>
      <c r="AL78" s="20"/>
      <c r="AM78" s="10"/>
      <c r="AN78" s="10"/>
      <c r="AO78" s="21"/>
      <c r="AP78" s="21"/>
      <c r="AQ78" s="30"/>
      <c r="AR78" s="21"/>
    </row>
    <row r="79" spans="1:44" ht="15.75" customHeight="1" x14ac:dyDescent="0.25">
      <c r="A79" s="21"/>
      <c r="D79" s="20" t="s">
        <v>104</v>
      </c>
      <c r="E79" s="20"/>
      <c r="F79" s="20"/>
      <c r="G79" s="20" t="s">
        <v>60</v>
      </c>
      <c r="H79" s="21"/>
      <c r="J79" s="21">
        <v>26</v>
      </c>
      <c r="K79" s="21">
        <v>17</v>
      </c>
      <c r="L79" s="50">
        <f t="shared" ref="L79:L106" si="14">+J79+K79</f>
        <v>43</v>
      </c>
      <c r="M79" s="21"/>
      <c r="R79" s="21"/>
      <c r="S79" s="21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20"/>
      <c r="AH79" s="10"/>
      <c r="AI79" s="10"/>
      <c r="AJ79" s="10"/>
      <c r="AK79" s="20"/>
      <c r="AL79" s="20"/>
      <c r="AM79" s="10"/>
      <c r="AN79" s="10"/>
      <c r="AO79" s="21"/>
      <c r="AP79" s="21"/>
      <c r="AQ79" s="30"/>
      <c r="AR79" s="21"/>
    </row>
    <row r="80" spans="1:44" ht="15.75" customHeight="1" x14ac:dyDescent="0.25">
      <c r="A80" s="21"/>
      <c r="D80" s="20" t="s">
        <v>163</v>
      </c>
      <c r="E80" s="20"/>
      <c r="F80" s="20"/>
      <c r="G80" s="20" t="s">
        <v>59</v>
      </c>
      <c r="H80" s="21"/>
      <c r="J80" s="21">
        <v>22</v>
      </c>
      <c r="K80" s="21">
        <v>21</v>
      </c>
      <c r="L80" s="50">
        <f t="shared" si="14"/>
        <v>43</v>
      </c>
      <c r="M80" s="21"/>
      <c r="R80" s="21"/>
      <c r="S80" s="21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20"/>
      <c r="AH80" s="10"/>
      <c r="AI80" s="10"/>
      <c r="AJ80" s="10"/>
      <c r="AK80" s="20"/>
      <c r="AL80" s="20"/>
      <c r="AM80" s="10"/>
      <c r="AN80" s="10"/>
      <c r="AO80" s="21"/>
      <c r="AP80" s="21"/>
      <c r="AQ80" s="30"/>
      <c r="AR80" s="21"/>
    </row>
    <row r="81" spans="1:44" ht="15.75" customHeight="1" x14ac:dyDescent="0.25">
      <c r="A81" s="21"/>
      <c r="D81" s="20" t="s">
        <v>87</v>
      </c>
      <c r="E81" s="20"/>
      <c r="F81" s="20"/>
      <c r="G81" s="15" t="s">
        <v>15</v>
      </c>
      <c r="H81" s="21"/>
      <c r="J81" s="21">
        <v>26</v>
      </c>
      <c r="K81" s="21">
        <v>14</v>
      </c>
      <c r="L81" s="50">
        <f t="shared" si="14"/>
        <v>40</v>
      </c>
      <c r="M81" s="21"/>
      <c r="R81" s="21"/>
      <c r="S81" s="21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20"/>
      <c r="AH81" s="10"/>
      <c r="AI81" s="10"/>
      <c r="AJ81" s="10"/>
      <c r="AK81" s="20"/>
      <c r="AL81" s="20"/>
      <c r="AM81" s="10"/>
      <c r="AN81" s="10"/>
      <c r="AO81" s="21"/>
      <c r="AP81" s="21"/>
      <c r="AQ81" s="30"/>
      <c r="AR81" s="21"/>
    </row>
    <row r="82" spans="1:44" ht="15.75" customHeight="1" x14ac:dyDescent="0.25">
      <c r="A82" s="21"/>
      <c r="D82" s="20" t="s">
        <v>84</v>
      </c>
      <c r="E82" s="20"/>
      <c r="F82" s="20"/>
      <c r="G82" s="20" t="s">
        <v>60</v>
      </c>
      <c r="H82" s="21"/>
      <c r="J82" s="21">
        <v>18</v>
      </c>
      <c r="K82" s="21">
        <v>18</v>
      </c>
      <c r="L82" s="50">
        <f t="shared" si="14"/>
        <v>36</v>
      </c>
      <c r="M82" s="21"/>
      <c r="R82" s="21"/>
      <c r="S82" s="21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20"/>
      <c r="AH82" s="10"/>
      <c r="AI82" s="10"/>
      <c r="AJ82" s="10"/>
      <c r="AK82" s="20"/>
      <c r="AL82" s="20"/>
      <c r="AM82" s="10"/>
      <c r="AN82" s="10"/>
      <c r="AO82" s="21"/>
      <c r="AP82" s="21"/>
      <c r="AQ82" s="30"/>
      <c r="AR82" s="21"/>
    </row>
    <row r="83" spans="1:44" ht="15.75" customHeight="1" x14ac:dyDescent="0.25">
      <c r="A83" s="21"/>
      <c r="D83" s="20" t="s">
        <v>86</v>
      </c>
      <c r="E83" s="20"/>
      <c r="F83" s="20"/>
      <c r="G83" s="20" t="s">
        <v>57</v>
      </c>
      <c r="H83" s="21"/>
      <c r="J83" s="21">
        <v>15</v>
      </c>
      <c r="K83" s="21">
        <v>21</v>
      </c>
      <c r="L83" s="50">
        <f t="shared" si="14"/>
        <v>36</v>
      </c>
      <c r="M83" s="21"/>
      <c r="R83" s="21"/>
      <c r="S83" s="21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20"/>
      <c r="AH83" s="10"/>
      <c r="AI83" s="10"/>
      <c r="AJ83" s="10"/>
      <c r="AK83" s="20"/>
      <c r="AL83" s="20"/>
      <c r="AM83" s="10"/>
      <c r="AN83" s="10"/>
      <c r="AO83" s="21"/>
      <c r="AP83" s="21"/>
      <c r="AQ83" s="30"/>
      <c r="AR83" s="21"/>
    </row>
    <row r="84" spans="1:44" ht="15.75" customHeight="1" x14ac:dyDescent="0.25">
      <c r="A84" s="21"/>
      <c r="D84" s="20" t="s">
        <v>80</v>
      </c>
      <c r="E84" s="20"/>
      <c r="F84" s="20"/>
      <c r="G84" s="20" t="s">
        <v>61</v>
      </c>
      <c r="H84" s="21"/>
      <c r="J84" s="21">
        <v>19</v>
      </c>
      <c r="K84" s="21">
        <v>14</v>
      </c>
      <c r="L84" s="50">
        <f t="shared" si="14"/>
        <v>33</v>
      </c>
      <c r="M84" s="21"/>
      <c r="R84" s="21"/>
      <c r="S84" s="21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20"/>
      <c r="AH84" s="10"/>
      <c r="AI84" s="10"/>
      <c r="AJ84" s="10"/>
      <c r="AK84" s="20"/>
      <c r="AL84" s="20"/>
      <c r="AM84" s="10"/>
      <c r="AN84" s="10"/>
      <c r="AO84" s="21"/>
      <c r="AP84" s="21"/>
      <c r="AQ84" s="30"/>
      <c r="AR84" s="21"/>
    </row>
    <row r="85" spans="1:44" ht="15.75" customHeight="1" x14ac:dyDescent="0.25">
      <c r="A85" s="21"/>
      <c r="D85" s="20" t="s">
        <v>90</v>
      </c>
      <c r="E85" s="20"/>
      <c r="F85" s="20"/>
      <c r="G85" s="20" t="s">
        <v>56</v>
      </c>
      <c r="H85" s="21"/>
      <c r="J85" s="21">
        <v>14</v>
      </c>
      <c r="K85" s="21">
        <v>17</v>
      </c>
      <c r="L85" s="50">
        <f t="shared" si="14"/>
        <v>31</v>
      </c>
      <c r="M85" s="21"/>
      <c r="R85" s="21"/>
      <c r="S85" s="21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20"/>
      <c r="AH85" s="10"/>
      <c r="AI85" s="10"/>
      <c r="AJ85" s="10"/>
      <c r="AK85" s="20"/>
      <c r="AL85" s="20"/>
      <c r="AM85" s="10"/>
      <c r="AN85" s="10"/>
      <c r="AO85" s="21"/>
      <c r="AP85" s="21"/>
      <c r="AQ85" s="30"/>
      <c r="AR85" s="21"/>
    </row>
    <row r="86" spans="1:44" ht="15.75" customHeight="1" x14ac:dyDescent="0.25">
      <c r="A86" s="21"/>
      <c r="D86" s="20" t="s">
        <v>116</v>
      </c>
      <c r="E86" s="20"/>
      <c r="F86" s="20"/>
      <c r="G86" s="20" t="s">
        <v>57</v>
      </c>
      <c r="H86" s="21"/>
      <c r="J86" s="21">
        <v>8</v>
      </c>
      <c r="K86" s="21">
        <v>23</v>
      </c>
      <c r="L86" s="50">
        <f t="shared" si="14"/>
        <v>31</v>
      </c>
      <c r="M86" s="21"/>
      <c r="R86" s="21"/>
      <c r="S86" s="21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20"/>
      <c r="AH86" s="10"/>
      <c r="AI86" s="10"/>
      <c r="AJ86" s="10"/>
      <c r="AK86" s="20"/>
      <c r="AL86" s="20"/>
      <c r="AM86" s="10"/>
      <c r="AN86" s="10"/>
      <c r="AO86" s="21"/>
      <c r="AP86" s="21"/>
      <c r="AQ86" s="30"/>
      <c r="AR86" s="21"/>
    </row>
    <row r="87" spans="1:44" ht="15.75" customHeight="1" x14ac:dyDescent="0.25">
      <c r="A87" s="21"/>
      <c r="D87" s="20" t="s">
        <v>139</v>
      </c>
      <c r="E87" s="20"/>
      <c r="F87" s="20"/>
      <c r="G87" s="20" t="s">
        <v>56</v>
      </c>
      <c r="H87" s="21"/>
      <c r="J87" s="21">
        <v>21</v>
      </c>
      <c r="K87" s="21">
        <v>9</v>
      </c>
      <c r="L87" s="50">
        <f t="shared" si="14"/>
        <v>30</v>
      </c>
      <c r="M87" s="21"/>
      <c r="R87" s="21"/>
      <c r="S87" s="21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20"/>
      <c r="AH87" s="10"/>
      <c r="AI87" s="10"/>
      <c r="AJ87" s="10"/>
      <c r="AK87" s="20"/>
      <c r="AL87" s="20"/>
      <c r="AM87" s="10"/>
      <c r="AN87" s="10"/>
      <c r="AO87" s="21"/>
      <c r="AP87" s="21"/>
      <c r="AQ87" s="30"/>
      <c r="AR87" s="21"/>
    </row>
    <row r="88" spans="1:44" ht="15.75" customHeight="1" x14ac:dyDescent="0.25">
      <c r="A88" s="21"/>
      <c r="D88" s="20" t="s">
        <v>170</v>
      </c>
      <c r="E88" s="20"/>
      <c r="F88" s="20"/>
      <c r="G88" s="15" t="s">
        <v>58</v>
      </c>
      <c r="H88" s="21"/>
      <c r="J88" s="21">
        <v>21</v>
      </c>
      <c r="K88" s="21">
        <v>8</v>
      </c>
      <c r="L88" s="50">
        <f t="shared" si="14"/>
        <v>29</v>
      </c>
      <c r="M88" s="21"/>
      <c r="R88" s="21"/>
      <c r="S88" s="21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20"/>
      <c r="AH88" s="10"/>
      <c r="AI88" s="10"/>
      <c r="AJ88" s="10"/>
      <c r="AK88" s="20"/>
      <c r="AL88" s="20"/>
      <c r="AM88" s="10"/>
      <c r="AN88" s="10"/>
      <c r="AO88" s="21"/>
      <c r="AP88" s="21"/>
      <c r="AQ88" s="30"/>
      <c r="AR88" s="21"/>
    </row>
    <row r="89" spans="1:44" ht="15.75" customHeight="1" x14ac:dyDescent="0.25">
      <c r="A89" s="21"/>
      <c r="D89" s="20" t="s">
        <v>78</v>
      </c>
      <c r="E89" s="20"/>
      <c r="F89" s="20"/>
      <c r="G89" s="20" t="s">
        <v>134</v>
      </c>
      <c r="H89" s="21"/>
      <c r="J89" s="21">
        <v>15</v>
      </c>
      <c r="K89" s="21">
        <v>13</v>
      </c>
      <c r="L89" s="50">
        <f t="shared" si="14"/>
        <v>28</v>
      </c>
      <c r="M89" s="21"/>
      <c r="R89" s="21"/>
      <c r="S89" s="21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20"/>
      <c r="AH89" s="10"/>
      <c r="AI89" s="10"/>
      <c r="AJ89" s="10"/>
      <c r="AK89" s="20"/>
      <c r="AL89" s="20"/>
      <c r="AM89" s="10"/>
      <c r="AN89" s="10"/>
      <c r="AO89" s="21"/>
      <c r="AP89" s="21"/>
      <c r="AQ89" s="30"/>
      <c r="AR89" s="21"/>
    </row>
    <row r="90" spans="1:44" ht="15.75" customHeight="1" x14ac:dyDescent="0.25">
      <c r="A90" s="21"/>
      <c r="D90" s="20" t="s">
        <v>47</v>
      </c>
      <c r="E90" s="20"/>
      <c r="F90" s="20"/>
      <c r="G90" s="20" t="s">
        <v>60</v>
      </c>
      <c r="H90" s="21"/>
      <c r="J90" s="21">
        <v>11</v>
      </c>
      <c r="K90" s="21">
        <v>17</v>
      </c>
      <c r="L90" s="50">
        <f t="shared" si="14"/>
        <v>28</v>
      </c>
      <c r="M90" s="21"/>
      <c r="R90" s="21"/>
      <c r="S90" s="21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20"/>
      <c r="AH90" s="10"/>
      <c r="AI90" s="10"/>
      <c r="AJ90" s="10"/>
      <c r="AK90" s="20"/>
      <c r="AL90" s="20"/>
      <c r="AM90" s="10"/>
      <c r="AN90" s="10"/>
      <c r="AO90" s="21"/>
      <c r="AP90" s="21"/>
      <c r="AQ90" s="30"/>
      <c r="AR90" s="21"/>
    </row>
    <row r="91" spans="1:44" ht="15.75" customHeight="1" x14ac:dyDescent="0.25">
      <c r="A91" s="21"/>
      <c r="D91" s="20" t="s">
        <v>131</v>
      </c>
      <c r="E91" s="20"/>
      <c r="F91" s="20"/>
      <c r="G91" s="20" t="s">
        <v>57</v>
      </c>
      <c r="H91" s="21"/>
      <c r="J91" s="21">
        <v>13</v>
      </c>
      <c r="K91" s="21">
        <v>14</v>
      </c>
      <c r="L91" s="50">
        <f t="shared" si="14"/>
        <v>27</v>
      </c>
      <c r="M91" s="21"/>
      <c r="R91" s="21"/>
      <c r="S91" s="21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20"/>
      <c r="AH91" s="10"/>
      <c r="AI91" s="10"/>
      <c r="AJ91" s="10"/>
      <c r="AK91" s="20"/>
      <c r="AL91" s="20"/>
      <c r="AM91" s="10"/>
      <c r="AN91" s="10"/>
      <c r="AO91" s="21"/>
      <c r="AP91" s="21"/>
      <c r="AQ91" s="30"/>
      <c r="AR91" s="21"/>
    </row>
    <row r="92" spans="1:44" ht="15.75" customHeight="1" x14ac:dyDescent="0.25">
      <c r="A92" s="21"/>
      <c r="D92" s="20" t="s">
        <v>162</v>
      </c>
      <c r="E92" s="20"/>
      <c r="F92" s="20"/>
      <c r="G92" s="20" t="s">
        <v>59</v>
      </c>
      <c r="H92" s="21"/>
      <c r="J92" s="21">
        <v>13</v>
      </c>
      <c r="K92" s="21">
        <v>13</v>
      </c>
      <c r="L92" s="50">
        <f t="shared" si="14"/>
        <v>26</v>
      </c>
      <c r="M92" s="21"/>
      <c r="R92" s="21"/>
      <c r="S92" s="21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20"/>
      <c r="AH92" s="10"/>
      <c r="AI92" s="10"/>
      <c r="AJ92" s="10"/>
      <c r="AK92" s="20"/>
      <c r="AL92" s="20"/>
      <c r="AM92" s="10"/>
      <c r="AN92" s="10"/>
      <c r="AO92" s="21"/>
      <c r="AP92" s="21"/>
      <c r="AQ92" s="30"/>
      <c r="AR92" s="21"/>
    </row>
    <row r="93" spans="1:44" ht="15.75" customHeight="1" x14ac:dyDescent="0.25">
      <c r="A93" s="21"/>
      <c r="D93" s="20" t="s">
        <v>113</v>
      </c>
      <c r="E93" s="20"/>
      <c r="F93" s="20"/>
      <c r="G93" s="20" t="s">
        <v>59</v>
      </c>
      <c r="H93" s="21"/>
      <c r="J93" s="21">
        <v>11</v>
      </c>
      <c r="K93" s="21">
        <v>15</v>
      </c>
      <c r="L93" s="50">
        <f t="shared" si="14"/>
        <v>26</v>
      </c>
      <c r="M93" s="21"/>
      <c r="R93" s="21"/>
      <c r="S93" s="21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20"/>
      <c r="AH93" s="10"/>
      <c r="AI93" s="10"/>
      <c r="AJ93" s="10"/>
      <c r="AK93" s="20"/>
      <c r="AL93" s="20"/>
      <c r="AM93" s="10"/>
      <c r="AN93" s="10"/>
      <c r="AO93" s="21"/>
      <c r="AP93" s="21"/>
      <c r="AQ93" s="30"/>
      <c r="AR93" s="21"/>
    </row>
    <row r="94" spans="1:44" ht="15.75" x14ac:dyDescent="0.25">
      <c r="D94" s="20" t="s">
        <v>85</v>
      </c>
      <c r="E94" s="20"/>
      <c r="F94" s="20"/>
      <c r="G94" s="15" t="s">
        <v>15</v>
      </c>
      <c r="H94" s="21"/>
      <c r="J94" s="21">
        <v>16</v>
      </c>
      <c r="K94" s="21">
        <v>9</v>
      </c>
      <c r="L94" s="50">
        <f t="shared" si="14"/>
        <v>25</v>
      </c>
      <c r="M94" s="21"/>
      <c r="R94" s="21"/>
      <c r="S94" s="21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20"/>
      <c r="AH94" s="10"/>
      <c r="AI94" s="10"/>
      <c r="AJ94" s="10"/>
      <c r="AK94" s="20"/>
      <c r="AL94" s="20"/>
      <c r="AM94" s="10"/>
      <c r="AN94" s="10"/>
      <c r="AO94" s="21"/>
      <c r="AP94" s="21"/>
      <c r="AQ94" s="30"/>
      <c r="AR94" s="21"/>
    </row>
    <row r="95" spans="1:44" ht="15.75" x14ac:dyDescent="0.25">
      <c r="D95" s="20" t="s">
        <v>95</v>
      </c>
      <c r="E95" s="20"/>
      <c r="F95" s="20"/>
      <c r="G95" s="20" t="s">
        <v>134</v>
      </c>
      <c r="H95" s="21"/>
      <c r="J95" s="21">
        <v>12</v>
      </c>
      <c r="K95" s="21">
        <v>13</v>
      </c>
      <c r="L95" s="50">
        <f t="shared" si="14"/>
        <v>25</v>
      </c>
      <c r="M95" s="21"/>
      <c r="R95" s="21"/>
      <c r="S95" s="21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20"/>
      <c r="AH95" s="10"/>
      <c r="AI95" s="10"/>
      <c r="AJ95" s="10"/>
      <c r="AK95" s="20"/>
      <c r="AL95" s="20"/>
      <c r="AM95" s="10"/>
      <c r="AN95" s="10"/>
      <c r="AO95" s="21"/>
      <c r="AP95" s="21"/>
      <c r="AQ95" s="30"/>
      <c r="AR95" s="21"/>
    </row>
    <row r="96" spans="1:44" ht="15.75" x14ac:dyDescent="0.25">
      <c r="D96" s="20" t="s">
        <v>121</v>
      </c>
      <c r="E96" s="20"/>
      <c r="F96" s="20"/>
      <c r="G96" s="20" t="s">
        <v>134</v>
      </c>
      <c r="H96" s="21"/>
      <c r="J96" s="21">
        <v>11</v>
      </c>
      <c r="K96" s="21">
        <v>12</v>
      </c>
      <c r="L96" s="50">
        <f t="shared" si="14"/>
        <v>23</v>
      </c>
      <c r="M96" s="21"/>
      <c r="R96" s="21"/>
      <c r="S96" s="21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20"/>
      <c r="AH96" s="10"/>
      <c r="AI96" s="10"/>
      <c r="AJ96" s="10"/>
      <c r="AK96" s="20"/>
      <c r="AL96" s="20"/>
      <c r="AM96" s="10"/>
      <c r="AN96" s="10"/>
      <c r="AO96" s="21"/>
      <c r="AP96" s="21"/>
      <c r="AQ96" s="30"/>
      <c r="AR96" s="21"/>
    </row>
    <row r="97" spans="4:44" ht="15.75" x14ac:dyDescent="0.25">
      <c r="D97" s="20" t="s">
        <v>81</v>
      </c>
      <c r="E97" s="20"/>
      <c r="F97" s="20"/>
      <c r="G97" s="20" t="s">
        <v>61</v>
      </c>
      <c r="H97" s="21"/>
      <c r="J97" s="21">
        <v>13</v>
      </c>
      <c r="K97" s="21">
        <v>9</v>
      </c>
      <c r="L97" s="50">
        <f t="shared" si="14"/>
        <v>22</v>
      </c>
      <c r="M97" s="21"/>
      <c r="R97" s="21"/>
      <c r="S97" s="21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20"/>
      <c r="AH97" s="10"/>
      <c r="AI97" s="10"/>
      <c r="AJ97" s="10"/>
      <c r="AK97" s="20"/>
      <c r="AL97" s="20"/>
      <c r="AM97" s="10"/>
      <c r="AN97" s="10"/>
      <c r="AO97" s="21"/>
      <c r="AP97" s="21"/>
      <c r="AQ97" s="30"/>
      <c r="AR97" s="21"/>
    </row>
    <row r="98" spans="4:44" ht="15.75" x14ac:dyDescent="0.25">
      <c r="D98" s="20" t="s">
        <v>92</v>
      </c>
      <c r="E98" s="20"/>
      <c r="F98" s="20"/>
      <c r="G98" s="20" t="s">
        <v>56</v>
      </c>
      <c r="H98" s="21"/>
      <c r="J98" s="21">
        <v>12</v>
      </c>
      <c r="K98" s="21">
        <v>9</v>
      </c>
      <c r="L98" s="50">
        <f t="shared" si="14"/>
        <v>21</v>
      </c>
      <c r="M98" s="21"/>
      <c r="R98" s="21"/>
      <c r="S98" s="21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20"/>
      <c r="AH98" s="10"/>
      <c r="AI98" s="10"/>
      <c r="AJ98" s="10"/>
      <c r="AK98" s="20"/>
      <c r="AL98" s="20"/>
      <c r="AM98" s="10"/>
      <c r="AN98" s="10"/>
      <c r="AO98" s="21"/>
      <c r="AP98" s="21"/>
      <c r="AQ98" s="30"/>
      <c r="AR98" s="21"/>
    </row>
    <row r="99" spans="4:44" ht="15.75" x14ac:dyDescent="0.25">
      <c r="D99" s="20" t="s">
        <v>102</v>
      </c>
      <c r="E99" s="20"/>
      <c r="F99" s="20"/>
      <c r="G99" s="20" t="s">
        <v>60</v>
      </c>
      <c r="H99" s="21"/>
      <c r="J99" s="21">
        <v>10</v>
      </c>
      <c r="K99" s="21">
        <v>10</v>
      </c>
      <c r="L99" s="50">
        <f t="shared" si="14"/>
        <v>20</v>
      </c>
      <c r="M99" s="21"/>
    </row>
    <row r="100" spans="4:44" ht="15.75" x14ac:dyDescent="0.25">
      <c r="D100" s="20" t="s">
        <v>142</v>
      </c>
      <c r="E100" s="20"/>
      <c r="F100" s="20"/>
      <c r="G100" s="20" t="s">
        <v>134</v>
      </c>
      <c r="H100" s="21"/>
      <c r="J100" s="21">
        <v>8</v>
      </c>
      <c r="K100" s="21">
        <v>11</v>
      </c>
      <c r="L100" s="50">
        <f t="shared" si="14"/>
        <v>19</v>
      </c>
      <c r="M100" s="21"/>
    </row>
    <row r="101" spans="4:44" ht="15.75" x14ac:dyDescent="0.25">
      <c r="D101" s="20" t="s">
        <v>124</v>
      </c>
      <c r="E101" s="20"/>
      <c r="F101" s="20"/>
      <c r="G101" s="15" t="s">
        <v>58</v>
      </c>
      <c r="H101" s="21"/>
      <c r="J101" s="21">
        <v>12</v>
      </c>
      <c r="K101" s="21">
        <v>6</v>
      </c>
      <c r="L101" s="50">
        <f t="shared" si="14"/>
        <v>18</v>
      </c>
      <c r="M101" s="21"/>
    </row>
    <row r="102" spans="4:44" ht="15.75" x14ac:dyDescent="0.25">
      <c r="D102" s="20" t="s">
        <v>107</v>
      </c>
      <c r="E102" s="20"/>
      <c r="F102" s="20"/>
      <c r="G102" s="20" t="s">
        <v>60</v>
      </c>
      <c r="H102" s="21"/>
      <c r="J102" s="21">
        <v>10</v>
      </c>
      <c r="K102" s="21">
        <v>8</v>
      </c>
      <c r="L102" s="50">
        <f t="shared" si="14"/>
        <v>18</v>
      </c>
      <c r="M102" s="21"/>
    </row>
    <row r="103" spans="4:44" ht="15.75" x14ac:dyDescent="0.25">
      <c r="D103" s="20" t="s">
        <v>150</v>
      </c>
      <c r="E103" s="20"/>
      <c r="F103" s="20"/>
      <c r="G103" s="20" t="s">
        <v>57</v>
      </c>
      <c r="H103" s="21"/>
      <c r="J103" s="21">
        <v>9</v>
      </c>
      <c r="K103" s="21">
        <v>8</v>
      </c>
      <c r="L103" s="50">
        <f t="shared" si="14"/>
        <v>17</v>
      </c>
      <c r="M103" s="21"/>
    </row>
    <row r="104" spans="4:44" ht="15.75" x14ac:dyDescent="0.25">
      <c r="D104" s="20" t="s">
        <v>93</v>
      </c>
      <c r="E104" s="20"/>
      <c r="F104" s="20"/>
      <c r="G104" s="15" t="s">
        <v>15</v>
      </c>
      <c r="H104" s="21"/>
      <c r="J104" s="21">
        <v>8</v>
      </c>
      <c r="K104" s="21">
        <v>9</v>
      </c>
      <c r="L104" s="50">
        <f t="shared" si="14"/>
        <v>17</v>
      </c>
      <c r="M104" s="21"/>
    </row>
    <row r="105" spans="4:44" ht="15.75" x14ac:dyDescent="0.25">
      <c r="D105" s="20" t="s">
        <v>135</v>
      </c>
      <c r="E105" s="20"/>
      <c r="F105" s="20"/>
      <c r="G105" s="20" t="s">
        <v>59</v>
      </c>
      <c r="H105" s="35"/>
      <c r="J105" s="21">
        <v>6</v>
      </c>
      <c r="K105" s="21">
        <v>10</v>
      </c>
      <c r="L105" s="50">
        <f t="shared" si="14"/>
        <v>16</v>
      </c>
      <c r="M105" s="21"/>
    </row>
    <row r="106" spans="4:44" ht="15.75" x14ac:dyDescent="0.25">
      <c r="D106" s="20" t="s">
        <v>165</v>
      </c>
      <c r="E106" s="20"/>
      <c r="F106" s="20"/>
      <c r="G106" s="20" t="s">
        <v>60</v>
      </c>
      <c r="H106" s="21"/>
      <c r="J106" s="21">
        <v>4</v>
      </c>
      <c r="K106" s="21">
        <v>12</v>
      </c>
      <c r="L106" s="50">
        <f t="shared" si="14"/>
        <v>16</v>
      </c>
      <c r="M106" s="21"/>
    </row>
    <row r="107" spans="4:44" ht="15.75" x14ac:dyDescent="0.25">
      <c r="L107" s="21"/>
      <c r="M107" s="21"/>
      <c r="N107" s="21"/>
    </row>
    <row r="108" spans="4:44" ht="15.75" x14ac:dyDescent="0.25">
      <c r="L108" s="21"/>
      <c r="M108" s="21"/>
      <c r="N108" s="21"/>
    </row>
    <row r="109" spans="4:44" ht="18.75" thickBot="1" x14ac:dyDescent="0.3">
      <c r="E109" s="1" t="s">
        <v>133</v>
      </c>
      <c r="F109" s="1"/>
      <c r="G109" s="1"/>
      <c r="H109" s="3" t="s">
        <v>1</v>
      </c>
      <c r="I109" s="3"/>
      <c r="J109" s="3"/>
      <c r="K109" s="49" t="s">
        <v>2</v>
      </c>
      <c r="L109" s="21"/>
      <c r="M109" s="21"/>
      <c r="N109" s="21"/>
    </row>
    <row r="110" spans="4:44" ht="15.75" x14ac:dyDescent="0.25">
      <c r="E110" s="20" t="s">
        <v>165</v>
      </c>
      <c r="F110" s="20"/>
      <c r="G110" s="20"/>
      <c r="H110" s="20" t="s">
        <v>60</v>
      </c>
      <c r="I110" s="21"/>
      <c r="K110" s="21">
        <v>20</v>
      </c>
      <c r="L110" s="21"/>
      <c r="M110" s="21"/>
      <c r="N110" s="21"/>
    </row>
    <row r="111" spans="4:44" ht="15.75" x14ac:dyDescent="0.25">
      <c r="E111" s="20" t="s">
        <v>91</v>
      </c>
      <c r="F111" s="20"/>
      <c r="G111" s="20"/>
      <c r="H111" s="20" t="s">
        <v>57</v>
      </c>
      <c r="I111" s="21"/>
      <c r="K111" s="21">
        <v>10</v>
      </c>
      <c r="L111" s="21"/>
      <c r="M111" s="21"/>
      <c r="N111" s="21"/>
    </row>
    <row r="112" spans="4:44" ht="15.75" x14ac:dyDescent="0.25">
      <c r="E112" s="20" t="s">
        <v>116</v>
      </c>
      <c r="F112" s="20"/>
      <c r="G112" s="20"/>
      <c r="H112" s="20" t="s">
        <v>57</v>
      </c>
      <c r="I112" s="21"/>
      <c r="K112" s="21">
        <v>8</v>
      </c>
      <c r="L112" s="21"/>
      <c r="M112" s="21"/>
      <c r="N112" s="21"/>
    </row>
    <row r="113" spans="5:14" ht="15.75" x14ac:dyDescent="0.25">
      <c r="E113" s="20" t="s">
        <v>47</v>
      </c>
      <c r="F113" s="20"/>
      <c r="G113" s="20"/>
      <c r="H113" s="20" t="s">
        <v>60</v>
      </c>
      <c r="I113" s="21"/>
      <c r="K113" s="21">
        <v>8</v>
      </c>
      <c r="L113" s="21"/>
      <c r="M113" s="21"/>
      <c r="N113" s="21"/>
    </row>
    <row r="114" spans="5:14" ht="15.75" x14ac:dyDescent="0.25">
      <c r="E114" s="20" t="s">
        <v>107</v>
      </c>
      <c r="F114" s="20"/>
      <c r="G114" s="20"/>
      <c r="H114" s="20" t="s">
        <v>60</v>
      </c>
      <c r="I114" s="21"/>
      <c r="K114" s="21">
        <v>8</v>
      </c>
      <c r="L114" s="21"/>
      <c r="M114" s="21"/>
      <c r="N114" s="21"/>
    </row>
    <row r="115" spans="5:14" ht="15.75" x14ac:dyDescent="0.25">
      <c r="E115" s="20" t="s">
        <v>129</v>
      </c>
      <c r="F115" s="20"/>
      <c r="G115" s="20"/>
      <c r="H115" s="20" t="s">
        <v>60</v>
      </c>
      <c r="I115" s="21"/>
      <c r="K115" s="21">
        <v>8</v>
      </c>
      <c r="L115" s="21"/>
      <c r="M115" s="21"/>
      <c r="N115" s="21"/>
    </row>
    <row r="116" spans="5:14" ht="15.75" x14ac:dyDescent="0.25">
      <c r="E116" s="20" t="s">
        <v>103</v>
      </c>
      <c r="F116" s="20"/>
      <c r="G116" s="20"/>
      <c r="H116" s="20" t="s">
        <v>60</v>
      </c>
      <c r="I116" s="21"/>
      <c r="K116" s="21">
        <v>8</v>
      </c>
      <c r="L116" s="21"/>
      <c r="M116" s="21"/>
      <c r="N116" s="21"/>
    </row>
    <row r="117" spans="5:14" ht="15.75" x14ac:dyDescent="0.25">
      <c r="E117" s="20" t="s">
        <v>87</v>
      </c>
      <c r="F117" s="20"/>
      <c r="G117" s="20"/>
      <c r="H117" s="15" t="s">
        <v>15</v>
      </c>
      <c r="I117" s="21"/>
      <c r="K117" s="21">
        <v>6</v>
      </c>
      <c r="L117" s="21"/>
      <c r="M117" s="21"/>
      <c r="N117" s="21"/>
    </row>
    <row r="118" spans="5:14" ht="15.75" x14ac:dyDescent="0.25">
      <c r="E118" s="20" t="s">
        <v>84</v>
      </c>
      <c r="F118" s="20"/>
      <c r="G118" s="20"/>
      <c r="H118" s="20" t="s">
        <v>60</v>
      </c>
      <c r="I118" s="21"/>
      <c r="K118" s="21">
        <v>6</v>
      </c>
      <c r="L118" s="21"/>
      <c r="M118" s="21"/>
      <c r="N118" s="21"/>
    </row>
    <row r="119" spans="5:14" ht="15.75" x14ac:dyDescent="0.25">
      <c r="E119" s="20" t="s">
        <v>113</v>
      </c>
      <c r="F119" s="20"/>
      <c r="G119" s="20"/>
      <c r="H119" s="20" t="s">
        <v>59</v>
      </c>
      <c r="I119" s="21"/>
      <c r="K119" s="21">
        <v>6</v>
      </c>
      <c r="L119" s="21"/>
      <c r="M119" s="21"/>
      <c r="N119" s="21"/>
    </row>
    <row r="120" spans="5:14" ht="15.75" x14ac:dyDescent="0.25">
      <c r="E120" s="20" t="s">
        <v>102</v>
      </c>
      <c r="F120" s="20"/>
      <c r="G120" s="20"/>
      <c r="H120" s="20" t="s">
        <v>60</v>
      </c>
      <c r="I120" s="21"/>
      <c r="K120" s="21">
        <v>6</v>
      </c>
      <c r="L120" s="21"/>
      <c r="M120" s="21"/>
      <c r="N120" s="21"/>
    </row>
    <row r="121" spans="5:14" ht="15.75" x14ac:dyDescent="0.25">
      <c r="E121" s="20" t="s">
        <v>117</v>
      </c>
      <c r="F121" s="20"/>
      <c r="G121" s="20"/>
      <c r="H121" s="20" t="s">
        <v>61</v>
      </c>
      <c r="I121" s="21"/>
      <c r="K121" s="21">
        <v>6</v>
      </c>
      <c r="L121" s="21"/>
      <c r="M121" s="21"/>
      <c r="N121" s="21"/>
    </row>
    <row r="122" spans="5:14" ht="15.75" x14ac:dyDescent="0.25">
      <c r="E122" s="20" t="s">
        <v>96</v>
      </c>
      <c r="F122" s="20"/>
      <c r="G122" s="20"/>
      <c r="H122" s="20" t="s">
        <v>56</v>
      </c>
      <c r="I122" s="21"/>
      <c r="K122" s="21">
        <v>6</v>
      </c>
      <c r="L122" s="21"/>
      <c r="M122" s="21"/>
      <c r="N122" s="21"/>
    </row>
    <row r="123" spans="5:14" ht="15.75" x14ac:dyDescent="0.25">
      <c r="E123" s="20" t="s">
        <v>139</v>
      </c>
      <c r="F123" s="20"/>
      <c r="G123" s="20"/>
      <c r="H123" s="20" t="s">
        <v>56</v>
      </c>
      <c r="I123" s="21"/>
      <c r="K123" s="21">
        <v>4</v>
      </c>
      <c r="L123" s="21"/>
      <c r="M123" s="21"/>
      <c r="N123" s="21"/>
    </row>
    <row r="124" spans="5:14" ht="15.75" x14ac:dyDescent="0.25">
      <c r="E124" s="20" t="s">
        <v>162</v>
      </c>
      <c r="F124" s="20"/>
      <c r="G124" s="20"/>
      <c r="H124" s="20" t="s">
        <v>59</v>
      </c>
      <c r="I124" s="21"/>
      <c r="K124" s="21">
        <v>4</v>
      </c>
      <c r="L124" s="21"/>
      <c r="M124" s="21"/>
      <c r="N124" s="21"/>
    </row>
    <row r="125" spans="5:14" ht="15.75" x14ac:dyDescent="0.25">
      <c r="E125" s="20" t="s">
        <v>81</v>
      </c>
      <c r="F125" s="20"/>
      <c r="G125" s="20"/>
      <c r="H125" s="20" t="s">
        <v>61</v>
      </c>
      <c r="I125" s="21"/>
      <c r="K125" s="21">
        <v>4</v>
      </c>
      <c r="L125" s="21"/>
      <c r="M125" s="21"/>
      <c r="N125" s="21"/>
    </row>
    <row r="126" spans="5:14" ht="15.75" x14ac:dyDescent="0.25">
      <c r="E126" s="20" t="s">
        <v>14</v>
      </c>
      <c r="F126" s="20"/>
      <c r="G126" s="20"/>
      <c r="H126" s="20" t="s">
        <v>59</v>
      </c>
      <c r="I126" s="35"/>
      <c r="K126" s="21">
        <v>4</v>
      </c>
      <c r="L126" s="21"/>
      <c r="M126" s="21"/>
      <c r="N126" s="21"/>
    </row>
    <row r="127" spans="5:14" ht="15.75" x14ac:dyDescent="0.25">
      <c r="E127" s="20" t="s">
        <v>79</v>
      </c>
      <c r="F127" s="20"/>
      <c r="G127" s="20"/>
      <c r="H127" s="20" t="s">
        <v>134</v>
      </c>
      <c r="I127" s="21"/>
      <c r="K127" s="21">
        <v>4</v>
      </c>
      <c r="L127" s="21"/>
      <c r="M127" s="21"/>
      <c r="N127" s="21"/>
    </row>
    <row r="128" spans="5:14" ht="15.75" x14ac:dyDescent="0.25">
      <c r="E128" s="20" t="s">
        <v>141</v>
      </c>
      <c r="F128" s="20"/>
      <c r="G128" s="20"/>
      <c r="H128" s="20" t="s">
        <v>56</v>
      </c>
      <c r="I128" s="21"/>
      <c r="K128" s="21">
        <v>4</v>
      </c>
      <c r="L128" s="21"/>
      <c r="M128" s="21"/>
      <c r="N128" s="21"/>
    </row>
    <row r="129" spans="5:14" ht="15.75" x14ac:dyDescent="0.25">
      <c r="E129" s="20" t="s">
        <v>128</v>
      </c>
      <c r="F129" s="20"/>
      <c r="G129" s="20"/>
      <c r="H129" s="20" t="s">
        <v>56</v>
      </c>
      <c r="I129" s="21"/>
      <c r="K129" s="21">
        <v>4</v>
      </c>
      <c r="L129" s="21"/>
      <c r="M129" s="21"/>
      <c r="N129" s="21"/>
    </row>
    <row r="130" spans="5:14" ht="15.75" x14ac:dyDescent="0.25">
      <c r="E130" s="20" t="s">
        <v>169</v>
      </c>
      <c r="F130" s="20"/>
      <c r="G130" s="20"/>
      <c r="H130" s="15" t="s">
        <v>15</v>
      </c>
      <c r="I130" s="21"/>
      <c r="K130" s="21">
        <v>4</v>
      </c>
      <c r="L130" s="21"/>
      <c r="M130" s="21"/>
      <c r="N130" s="21"/>
    </row>
    <row r="131" spans="5:14" ht="15.75" x14ac:dyDescent="0.25">
      <c r="E131" s="20" t="s">
        <v>248</v>
      </c>
      <c r="F131" s="20"/>
      <c r="G131" s="20"/>
      <c r="H131" s="20" t="s">
        <v>56</v>
      </c>
      <c r="I131" s="21"/>
      <c r="K131" s="21">
        <v>4</v>
      </c>
      <c r="L131" s="21"/>
      <c r="M131" s="21"/>
      <c r="N131" s="21"/>
    </row>
    <row r="132" spans="5:14" ht="15.75" x14ac:dyDescent="0.25">
      <c r="E132" s="20" t="s">
        <v>114</v>
      </c>
      <c r="F132" s="20"/>
      <c r="G132" s="20"/>
      <c r="H132" s="15" t="s">
        <v>15</v>
      </c>
      <c r="I132" s="21"/>
      <c r="K132" s="21">
        <v>4</v>
      </c>
      <c r="L132" s="21"/>
      <c r="M132" s="21"/>
      <c r="N132" s="21"/>
    </row>
    <row r="133" spans="5:14" ht="15.75" x14ac:dyDescent="0.25">
      <c r="E133" s="20" t="s">
        <v>82</v>
      </c>
      <c r="F133" s="20"/>
      <c r="G133" s="20"/>
      <c r="H133" s="20" t="s">
        <v>61</v>
      </c>
      <c r="I133" s="21"/>
      <c r="K133" s="21">
        <v>4</v>
      </c>
      <c r="L133" s="21"/>
      <c r="M133" s="21"/>
      <c r="N133" s="21"/>
    </row>
  </sheetData>
  <mergeCells count="17">
    <mergeCell ref="AH11:AI11"/>
    <mergeCell ref="E14:F14"/>
    <mergeCell ref="B72:Q72"/>
    <mergeCell ref="G73:M73"/>
    <mergeCell ref="G74:M74"/>
    <mergeCell ref="AH10:AI10"/>
    <mergeCell ref="B1:Q1"/>
    <mergeCell ref="T1:AR1"/>
    <mergeCell ref="G2:M2"/>
    <mergeCell ref="AH2:AI2"/>
    <mergeCell ref="AH3:AI3"/>
    <mergeCell ref="AH4:AI4"/>
    <mergeCell ref="AH5:AI5"/>
    <mergeCell ref="AH6:AI6"/>
    <mergeCell ref="AH7:AI7"/>
    <mergeCell ref="AH8:AI8"/>
    <mergeCell ref="AH9:AI9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6A921-FBC5-4E56-8B2F-D693F240E7C6}">
  <dimension ref="A1:AR134"/>
  <sheetViews>
    <sheetView zoomScale="70" zoomScaleNormal="70" zoomScaleSheetLayoutView="78" workbookViewId="0">
      <selection activeCell="AD48" sqref="AD48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6" width="10.7109375" customWidth="1"/>
    <col min="17" max="17" width="8.7109375" customWidth="1"/>
    <col min="18" max="19" width="2.7109375" customWidth="1"/>
    <col min="20" max="20" width="5.85546875" customWidth="1"/>
    <col min="21" max="24" width="6" customWidth="1"/>
    <col min="25" max="25" width="4.7109375" customWidth="1"/>
    <col min="26" max="26" width="10.7109375" customWidth="1"/>
    <col min="27" max="31" width="5.85546875" customWidth="1"/>
    <col min="32" max="32" width="5.28515625" customWidth="1"/>
    <col min="33" max="33" width="5.85546875" customWidth="1"/>
    <col min="34" max="37" width="6" customWidth="1"/>
    <col min="38" max="38" width="4.7109375" customWidth="1"/>
    <col min="39" max="39" width="10.7109375" customWidth="1"/>
    <col min="40" max="44" width="5.85546875" customWidth="1"/>
  </cols>
  <sheetData>
    <row r="1" spans="1:44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T1" s="65" t="s">
        <v>55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44" ht="18.600000000000001" customHeight="1" thickBot="1" x14ac:dyDescent="0.35">
      <c r="A2" s="21"/>
      <c r="B2" s="24" t="s">
        <v>42</v>
      </c>
      <c r="C2" s="24">
        <v>19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3"/>
      <c r="R2" s="21"/>
      <c r="S2" s="21"/>
      <c r="V2" s="33" t="s">
        <v>53</v>
      </c>
      <c r="W2" s="9" t="s">
        <v>0</v>
      </c>
      <c r="X2" s="9"/>
      <c r="Y2" s="9"/>
      <c r="Z2" s="9"/>
      <c r="AA2" s="9" t="s">
        <v>1</v>
      </c>
      <c r="AB2" s="9"/>
      <c r="AC2" s="9"/>
      <c r="AD2" s="33" t="s">
        <v>3</v>
      </c>
      <c r="AE2" s="33" t="s">
        <v>7</v>
      </c>
      <c r="AF2" s="33" t="s">
        <v>8</v>
      </c>
      <c r="AG2" s="33" t="s">
        <v>9</v>
      </c>
      <c r="AH2" s="66" t="s">
        <v>39</v>
      </c>
      <c r="AI2" s="66"/>
      <c r="AJ2" s="33" t="s">
        <v>4</v>
      </c>
      <c r="AK2" s="33" t="s">
        <v>6</v>
      </c>
      <c r="AL2" s="33" t="s">
        <v>5</v>
      </c>
      <c r="AM2" s="33" t="s">
        <v>40</v>
      </c>
      <c r="AN2" s="20"/>
      <c r="AO2" s="10"/>
      <c r="AP2" s="10"/>
      <c r="AQ2" s="21"/>
      <c r="AR2" s="21"/>
    </row>
    <row r="3" spans="1:44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57" t="s">
        <v>579</v>
      </c>
      <c r="O3" s="3" t="s">
        <v>13</v>
      </c>
      <c r="P3" s="3" t="s">
        <v>2</v>
      </c>
      <c r="Q3" s="4"/>
      <c r="R3" s="21"/>
      <c r="S3" s="21"/>
      <c r="V3" s="25">
        <v>8</v>
      </c>
      <c r="W3" s="20" t="s">
        <v>75</v>
      </c>
      <c r="Y3" s="20"/>
      <c r="Z3" s="20"/>
      <c r="AA3" s="20" t="s">
        <v>134</v>
      </c>
      <c r="AC3" s="21"/>
      <c r="AD3" s="21">
        <f t="shared" ref="AD3:AD11" si="0">+AE3+AF3+AG3</f>
        <v>18</v>
      </c>
      <c r="AE3" s="21">
        <v>12</v>
      </c>
      <c r="AF3" s="21">
        <v>5</v>
      </c>
      <c r="AG3" s="21">
        <v>1</v>
      </c>
      <c r="AH3" s="64">
        <f t="shared" ref="AH3:AH11" si="1">+(AE3*2+AG3)/(2*AD3)</f>
        <v>0.69444444444444442</v>
      </c>
      <c r="AI3" s="64"/>
      <c r="AJ3" s="14">
        <v>40</v>
      </c>
      <c r="AK3" s="14">
        <v>2</v>
      </c>
      <c r="AL3" s="14">
        <v>2</v>
      </c>
      <c r="AM3" s="51">
        <f t="shared" ref="AM3:AM12" si="2">+AJ3/AD3</f>
        <v>2.2222222222222223</v>
      </c>
      <c r="AR3" s="21"/>
    </row>
    <row r="4" spans="1:44" ht="18" x14ac:dyDescent="0.25">
      <c r="A4" s="34"/>
      <c r="B4" s="4">
        <v>5</v>
      </c>
      <c r="C4" s="5" t="s">
        <v>60</v>
      </c>
      <c r="D4" s="10"/>
      <c r="E4" s="5"/>
      <c r="F4" s="10"/>
      <c r="G4" s="4">
        <v>14</v>
      </c>
      <c r="H4" s="4">
        <v>5</v>
      </c>
      <c r="I4" s="4">
        <v>0</v>
      </c>
      <c r="J4" s="4">
        <f t="shared" ref="J4:J11" si="3">2*G4+I4</f>
        <v>28</v>
      </c>
      <c r="K4" s="31">
        <f t="shared" ref="K4:K11" si="4">+J4/((G4+H4+I4)*2)</f>
        <v>0.73684210526315785</v>
      </c>
      <c r="L4" s="4">
        <f>+$AO$27</f>
        <v>86</v>
      </c>
      <c r="M4" s="4">
        <v>51</v>
      </c>
      <c r="N4" s="4">
        <f>+L4-M4</f>
        <v>35</v>
      </c>
      <c r="O4" s="4">
        <f>+$AP$27</f>
        <v>112</v>
      </c>
      <c r="P4" s="4">
        <f>+$AR$27</f>
        <v>68</v>
      </c>
      <c r="Q4" s="4"/>
      <c r="R4" s="34"/>
      <c r="S4" s="21"/>
      <c r="V4" s="25">
        <v>8</v>
      </c>
      <c r="W4" s="20" t="s">
        <v>138</v>
      </c>
      <c r="Y4" s="20"/>
      <c r="Z4" s="20"/>
      <c r="AA4" s="20" t="s">
        <v>60</v>
      </c>
      <c r="AC4" s="21"/>
      <c r="AD4" s="21">
        <f t="shared" si="0"/>
        <v>19</v>
      </c>
      <c r="AE4" s="21">
        <v>14</v>
      </c>
      <c r="AF4" s="21">
        <v>5</v>
      </c>
      <c r="AG4" s="21">
        <v>0</v>
      </c>
      <c r="AH4" s="64">
        <f t="shared" si="1"/>
        <v>0.73684210526315785</v>
      </c>
      <c r="AI4" s="64"/>
      <c r="AJ4" s="21">
        <v>51</v>
      </c>
      <c r="AK4" s="21">
        <v>0</v>
      </c>
      <c r="AL4" s="21">
        <v>0</v>
      </c>
      <c r="AM4" s="26">
        <f t="shared" si="2"/>
        <v>2.6842105263157894</v>
      </c>
      <c r="AR4" s="21"/>
    </row>
    <row r="5" spans="1:44" ht="18" x14ac:dyDescent="0.25">
      <c r="A5" s="34"/>
      <c r="B5" s="4">
        <v>7</v>
      </c>
      <c r="C5" s="5" t="s">
        <v>56</v>
      </c>
      <c r="D5" s="10"/>
      <c r="E5" s="10"/>
      <c r="F5" s="10"/>
      <c r="G5" s="4">
        <v>11</v>
      </c>
      <c r="H5" s="4">
        <v>6</v>
      </c>
      <c r="I5" s="4">
        <v>2</v>
      </c>
      <c r="J5" s="4">
        <f>2*G5+I5</f>
        <v>24</v>
      </c>
      <c r="K5" s="31">
        <f>+J5/((G5+H5+I5)*2)</f>
        <v>0.63157894736842102</v>
      </c>
      <c r="L5" s="4">
        <f>+$AO$53</f>
        <v>77</v>
      </c>
      <c r="M5" s="4">
        <v>57</v>
      </c>
      <c r="N5" s="4">
        <f>+L5-M5</f>
        <v>20</v>
      </c>
      <c r="O5" s="4">
        <f>+$AP$53</f>
        <v>105</v>
      </c>
      <c r="P5" s="4">
        <f>+$AR$53</f>
        <v>24</v>
      </c>
      <c r="Q5" s="4"/>
      <c r="R5" s="34"/>
      <c r="S5" s="21"/>
      <c r="V5" s="25">
        <v>8</v>
      </c>
      <c r="W5" s="20" t="s">
        <v>76</v>
      </c>
      <c r="Y5" s="20"/>
      <c r="Z5" s="20"/>
      <c r="AA5" s="20" t="s">
        <v>56</v>
      </c>
      <c r="AC5" s="21"/>
      <c r="AD5" s="21">
        <f t="shared" si="0"/>
        <v>18</v>
      </c>
      <c r="AE5" s="21">
        <v>10</v>
      </c>
      <c r="AF5" s="21">
        <v>6</v>
      </c>
      <c r="AG5" s="21">
        <v>2</v>
      </c>
      <c r="AH5" s="64">
        <f t="shared" si="1"/>
        <v>0.61111111111111116</v>
      </c>
      <c r="AI5" s="64"/>
      <c r="AJ5" s="21">
        <v>54</v>
      </c>
      <c r="AK5" s="21">
        <v>0</v>
      </c>
      <c r="AL5" s="21">
        <v>0</v>
      </c>
      <c r="AM5" s="26">
        <f t="shared" si="2"/>
        <v>3</v>
      </c>
      <c r="AR5" s="21"/>
    </row>
    <row r="6" spans="1:44" ht="18" x14ac:dyDescent="0.25">
      <c r="A6" s="34"/>
      <c r="B6" s="4">
        <v>6</v>
      </c>
      <c r="C6" s="5" t="s">
        <v>134</v>
      </c>
      <c r="D6" s="10"/>
      <c r="E6" s="5"/>
      <c r="F6" s="10"/>
      <c r="G6" s="4">
        <v>11</v>
      </c>
      <c r="H6" s="4">
        <v>7</v>
      </c>
      <c r="I6" s="4">
        <v>1</v>
      </c>
      <c r="J6" s="4">
        <f>2*G6+I6</f>
        <v>23</v>
      </c>
      <c r="K6" s="31">
        <f>+J6/((G6+H6+I6)*2)</f>
        <v>0.60526315789473684</v>
      </c>
      <c r="L6" s="4">
        <f>+$AO$40</f>
        <v>65</v>
      </c>
      <c r="M6" s="4">
        <v>47</v>
      </c>
      <c r="N6" s="4">
        <f>+L6-M6</f>
        <v>18</v>
      </c>
      <c r="O6" s="4">
        <f>+$AP$40</f>
        <v>99</v>
      </c>
      <c r="P6" s="4">
        <f>+$AR$40</f>
        <v>24</v>
      </c>
      <c r="Q6" s="4"/>
      <c r="R6" s="34"/>
      <c r="S6" s="21"/>
      <c r="V6" s="25">
        <v>8</v>
      </c>
      <c r="W6" s="20" t="s">
        <v>77</v>
      </c>
      <c r="Y6" s="20"/>
      <c r="Z6" s="20"/>
      <c r="AA6" s="20" t="s">
        <v>59</v>
      </c>
      <c r="AC6" s="21"/>
      <c r="AD6" s="21">
        <f>+AE6+AF6+AG6</f>
        <v>14</v>
      </c>
      <c r="AE6" s="21">
        <v>6</v>
      </c>
      <c r="AF6" s="21">
        <v>7</v>
      </c>
      <c r="AG6" s="21">
        <v>1</v>
      </c>
      <c r="AH6" s="64">
        <f>+(AE6*2+AG6)/(2*AD6)</f>
        <v>0.4642857142857143</v>
      </c>
      <c r="AI6" s="64"/>
      <c r="AJ6" s="21">
        <v>48</v>
      </c>
      <c r="AK6" s="21">
        <v>1</v>
      </c>
      <c r="AL6" s="21">
        <v>0</v>
      </c>
      <c r="AM6" s="26">
        <f>+AJ6/AD6</f>
        <v>3.4285714285714284</v>
      </c>
      <c r="AR6" s="21"/>
    </row>
    <row r="7" spans="1:44" ht="18" x14ac:dyDescent="0.25">
      <c r="A7" s="34"/>
      <c r="B7" s="4">
        <v>8</v>
      </c>
      <c r="C7" s="5" t="s">
        <v>59</v>
      </c>
      <c r="D7" s="10"/>
      <c r="E7" s="5"/>
      <c r="F7" s="10"/>
      <c r="G7" s="4">
        <v>11</v>
      </c>
      <c r="H7" s="4">
        <v>8</v>
      </c>
      <c r="I7" s="4">
        <v>0</v>
      </c>
      <c r="J7" s="4">
        <f>2*G7+I7</f>
        <v>22</v>
      </c>
      <c r="K7" s="31">
        <f>+J7/((G7+H7+I7)*2)</f>
        <v>0.57894736842105265</v>
      </c>
      <c r="L7" s="4">
        <f>+$AO$66</f>
        <v>75</v>
      </c>
      <c r="M7" s="4">
        <v>63</v>
      </c>
      <c r="N7" s="4">
        <f>+L7-M7</f>
        <v>12</v>
      </c>
      <c r="O7" s="4">
        <f>+$AP$66</f>
        <v>115</v>
      </c>
      <c r="P7" s="4">
        <f>+$AR$66</f>
        <v>34</v>
      </c>
      <c r="Q7" s="4"/>
      <c r="R7" s="34"/>
      <c r="S7" s="21"/>
      <c r="V7" s="25">
        <v>7.5</v>
      </c>
      <c r="W7" s="20" t="s">
        <v>43</v>
      </c>
      <c r="Y7" s="20"/>
      <c r="Z7" s="20"/>
      <c r="AA7" s="20" t="s">
        <v>57</v>
      </c>
      <c r="AC7" s="21"/>
      <c r="AD7" s="21">
        <f>+AE7+AF7+AG7</f>
        <v>7</v>
      </c>
      <c r="AE7" s="21">
        <v>3</v>
      </c>
      <c r="AF7" s="21">
        <v>3</v>
      </c>
      <c r="AG7" s="21">
        <v>1</v>
      </c>
      <c r="AH7" s="64">
        <f>+(AE7*2+AG7)/(2*AD7)</f>
        <v>0.5</v>
      </c>
      <c r="AI7" s="64"/>
      <c r="AJ7" s="21">
        <v>25</v>
      </c>
      <c r="AK7" s="21">
        <v>0</v>
      </c>
      <c r="AL7" s="21">
        <v>1</v>
      </c>
      <c r="AM7" s="26">
        <f>+AJ7/AD7</f>
        <v>3.5714285714285716</v>
      </c>
      <c r="AR7" s="21"/>
    </row>
    <row r="8" spans="1:44" ht="18" x14ac:dyDescent="0.25">
      <c r="A8" s="34"/>
      <c r="B8" s="4">
        <v>3</v>
      </c>
      <c r="C8" s="5" t="s">
        <v>57</v>
      </c>
      <c r="D8" s="10"/>
      <c r="E8" s="5"/>
      <c r="F8" s="10"/>
      <c r="G8" s="4">
        <v>10</v>
      </c>
      <c r="H8" s="4">
        <v>8</v>
      </c>
      <c r="I8" s="4">
        <v>1</v>
      </c>
      <c r="J8" s="4">
        <f>2*G8+I8</f>
        <v>21</v>
      </c>
      <c r="K8" s="31">
        <f>+J8/((G8+H8+I8)*2)</f>
        <v>0.55263157894736847</v>
      </c>
      <c r="L8" s="4">
        <f>+$AB$53</f>
        <v>80</v>
      </c>
      <c r="M8" s="4">
        <v>74</v>
      </c>
      <c r="N8" s="4">
        <f>+L8-M8</f>
        <v>6</v>
      </c>
      <c r="O8" s="4">
        <f>+$AC$53</f>
        <v>118</v>
      </c>
      <c r="P8" s="4">
        <f>+$AE$53</f>
        <v>32</v>
      </c>
      <c r="Q8" s="4"/>
      <c r="R8" s="34"/>
      <c r="S8" s="21"/>
      <c r="V8" s="25">
        <v>7.5</v>
      </c>
      <c r="W8" s="20" t="s">
        <v>74</v>
      </c>
      <c r="Y8" s="20"/>
      <c r="Z8" s="20"/>
      <c r="AA8" s="20" t="s">
        <v>61</v>
      </c>
      <c r="AC8" s="21"/>
      <c r="AD8" s="21">
        <f t="shared" si="0"/>
        <v>13</v>
      </c>
      <c r="AE8" s="21">
        <v>2</v>
      </c>
      <c r="AF8" s="21">
        <v>10</v>
      </c>
      <c r="AG8" s="21">
        <v>1</v>
      </c>
      <c r="AH8" s="64">
        <f t="shared" si="1"/>
        <v>0.19230769230769232</v>
      </c>
      <c r="AI8" s="64"/>
      <c r="AJ8" s="21">
        <v>54</v>
      </c>
      <c r="AK8" s="21">
        <v>4</v>
      </c>
      <c r="AL8" s="21">
        <v>0</v>
      </c>
      <c r="AM8" s="26">
        <f t="shared" si="2"/>
        <v>4.1538461538461542</v>
      </c>
      <c r="AR8" s="21"/>
    </row>
    <row r="9" spans="1:44" ht="18" x14ac:dyDescent="0.25">
      <c r="A9" s="34"/>
      <c r="B9" s="4">
        <v>2</v>
      </c>
      <c r="C9" s="5" t="s">
        <v>15</v>
      </c>
      <c r="D9" s="10"/>
      <c r="E9" s="10"/>
      <c r="F9" s="10"/>
      <c r="G9" s="4">
        <v>5</v>
      </c>
      <c r="H9" s="4">
        <v>10</v>
      </c>
      <c r="I9" s="4">
        <v>4</v>
      </c>
      <c r="J9" s="4">
        <f t="shared" si="3"/>
        <v>14</v>
      </c>
      <c r="K9" s="31">
        <f t="shared" si="4"/>
        <v>0.36842105263157893</v>
      </c>
      <c r="L9" s="4">
        <f>+$AB$40</f>
        <v>75</v>
      </c>
      <c r="M9" s="4">
        <v>94</v>
      </c>
      <c r="N9" s="4">
        <f t="shared" ref="N9:N11" si="5">+L9-M9</f>
        <v>-19</v>
      </c>
      <c r="O9" s="4">
        <f>+$AC$40</f>
        <v>91</v>
      </c>
      <c r="P9" s="4">
        <f>+$AE$40</f>
        <v>26</v>
      </c>
      <c r="Q9" s="4"/>
      <c r="R9" s="34"/>
      <c r="S9" s="21"/>
      <c r="V9" s="25">
        <v>7.5</v>
      </c>
      <c r="W9" s="20" t="s">
        <v>127</v>
      </c>
      <c r="Y9" s="20"/>
      <c r="Z9" s="20"/>
      <c r="AA9" s="20" t="s">
        <v>15</v>
      </c>
      <c r="AC9" s="21"/>
      <c r="AD9" s="21">
        <f t="shared" si="0"/>
        <v>18</v>
      </c>
      <c r="AE9" s="21">
        <v>5</v>
      </c>
      <c r="AF9" s="21">
        <v>10</v>
      </c>
      <c r="AG9" s="21">
        <v>3</v>
      </c>
      <c r="AH9" s="64">
        <f t="shared" si="1"/>
        <v>0.3611111111111111</v>
      </c>
      <c r="AI9" s="64"/>
      <c r="AJ9" s="21">
        <v>89</v>
      </c>
      <c r="AK9" s="21">
        <v>1</v>
      </c>
      <c r="AL9" s="21">
        <v>0</v>
      </c>
      <c r="AM9" s="26">
        <f t="shared" si="2"/>
        <v>4.9444444444444446</v>
      </c>
      <c r="AR9" s="21"/>
    </row>
    <row r="10" spans="1:44" ht="18" x14ac:dyDescent="0.25">
      <c r="A10" s="34"/>
      <c r="B10" s="4">
        <v>4</v>
      </c>
      <c r="C10" s="5" t="s">
        <v>61</v>
      </c>
      <c r="D10" s="10"/>
      <c r="E10" s="5"/>
      <c r="F10" s="10"/>
      <c r="G10" s="4">
        <v>6</v>
      </c>
      <c r="H10" s="4">
        <v>12</v>
      </c>
      <c r="I10" s="4">
        <v>1</v>
      </c>
      <c r="J10" s="4">
        <f t="shared" si="3"/>
        <v>13</v>
      </c>
      <c r="K10" s="31">
        <f t="shared" si="4"/>
        <v>0.34210526315789475</v>
      </c>
      <c r="L10" s="4">
        <f>+$AB$66</f>
        <v>55</v>
      </c>
      <c r="M10" s="4">
        <v>76</v>
      </c>
      <c r="N10" s="4">
        <f t="shared" si="5"/>
        <v>-21</v>
      </c>
      <c r="O10" s="4">
        <f>+$AC$66</f>
        <v>75</v>
      </c>
      <c r="P10" s="4">
        <f>+$AE$66</f>
        <v>20</v>
      </c>
      <c r="Q10" s="4"/>
      <c r="R10" s="34"/>
      <c r="S10" s="34"/>
      <c r="V10" s="25">
        <v>7.5</v>
      </c>
      <c r="W10" s="20" t="s">
        <v>34</v>
      </c>
      <c r="Y10" s="20"/>
      <c r="Z10" s="20"/>
      <c r="AA10" s="20" t="s">
        <v>58</v>
      </c>
      <c r="AC10" s="21"/>
      <c r="AD10" s="21">
        <f t="shared" si="0"/>
        <v>19</v>
      </c>
      <c r="AE10" s="21">
        <v>3</v>
      </c>
      <c r="AF10" s="21">
        <v>14</v>
      </c>
      <c r="AG10" s="21">
        <v>2</v>
      </c>
      <c r="AH10" s="64">
        <f t="shared" si="1"/>
        <v>0.21052631578947367</v>
      </c>
      <c r="AI10" s="64"/>
      <c r="AJ10" s="21">
        <v>101</v>
      </c>
      <c r="AK10" s="21">
        <v>1</v>
      </c>
      <c r="AL10" s="21">
        <v>0</v>
      </c>
      <c r="AM10" s="26">
        <f t="shared" si="2"/>
        <v>5.3157894736842106</v>
      </c>
      <c r="AR10" s="21"/>
    </row>
    <row r="11" spans="1:44" ht="18.75" thickBot="1" x14ac:dyDescent="0.3">
      <c r="A11" s="34"/>
      <c r="B11" s="4">
        <v>1</v>
      </c>
      <c r="C11" s="5" t="s">
        <v>58</v>
      </c>
      <c r="D11" s="10"/>
      <c r="E11" s="10"/>
      <c r="F11" s="10"/>
      <c r="G11" s="4">
        <v>3</v>
      </c>
      <c r="H11" s="4">
        <v>15</v>
      </c>
      <c r="I11" s="4">
        <v>1</v>
      </c>
      <c r="J11" s="4">
        <f t="shared" si="3"/>
        <v>7</v>
      </c>
      <c r="K11" s="31">
        <f t="shared" si="4"/>
        <v>0.18421052631578946</v>
      </c>
      <c r="L11" s="4">
        <f>+$AB$27</f>
        <v>51</v>
      </c>
      <c r="M11" s="4">
        <v>102</v>
      </c>
      <c r="N11" s="4">
        <f t="shared" si="5"/>
        <v>-51</v>
      </c>
      <c r="O11" s="4">
        <f>+$AC$27</f>
        <v>72</v>
      </c>
      <c r="P11" s="4">
        <f>+$AE$27</f>
        <v>20</v>
      </c>
      <c r="Q11" s="4"/>
      <c r="R11" s="34"/>
      <c r="S11" s="34"/>
      <c r="W11" s="20" t="s">
        <v>16</v>
      </c>
      <c r="Y11" s="20"/>
      <c r="Z11" s="20"/>
      <c r="AA11" s="10"/>
      <c r="AB11" s="20"/>
      <c r="AC11" s="21"/>
      <c r="AD11" s="21">
        <f t="shared" si="0"/>
        <v>26</v>
      </c>
      <c r="AE11" s="21">
        <v>15</v>
      </c>
      <c r="AF11" s="21">
        <v>10</v>
      </c>
      <c r="AG11" s="21">
        <v>1</v>
      </c>
      <c r="AH11" s="64">
        <f t="shared" si="1"/>
        <v>0.59615384615384615</v>
      </c>
      <c r="AI11" s="64"/>
      <c r="AJ11" s="21">
        <v>90</v>
      </c>
      <c r="AK11" s="21">
        <v>3</v>
      </c>
      <c r="AL11" s="21">
        <v>0</v>
      </c>
      <c r="AM11" s="26">
        <f t="shared" si="2"/>
        <v>3.4615384615384617</v>
      </c>
      <c r="AN11" s="20"/>
      <c r="AO11" s="10"/>
      <c r="AR11" s="10"/>
    </row>
    <row r="12" spans="1:44" ht="18" x14ac:dyDescent="0.25">
      <c r="A12" s="34"/>
      <c r="B12" s="6"/>
      <c r="C12" s="6"/>
      <c r="D12" s="6"/>
      <c r="E12" s="7"/>
      <c r="F12" s="6"/>
      <c r="G12" s="8">
        <f>SUM(G4:G11)</f>
        <v>71</v>
      </c>
      <c r="H12" s="8">
        <f>SUM(H4:H11)</f>
        <v>71</v>
      </c>
      <c r="I12" s="8">
        <f>SUM(I4:I11)</f>
        <v>10</v>
      </c>
      <c r="J12" s="8"/>
      <c r="K12" s="8"/>
      <c r="L12" s="8">
        <f>SUM(L4:L11)</f>
        <v>564</v>
      </c>
      <c r="M12" s="8">
        <f>SUM(M4:M11)</f>
        <v>564</v>
      </c>
      <c r="N12" s="8"/>
      <c r="O12" s="8">
        <f>SUM(O4:O11)</f>
        <v>787</v>
      </c>
      <c r="P12" s="8">
        <f>SUM(P4:P11)</f>
        <v>248</v>
      </c>
      <c r="Q12" s="4"/>
      <c r="R12" s="34"/>
      <c r="S12" s="34"/>
      <c r="T12" s="10"/>
      <c r="U12" s="10"/>
      <c r="V12" s="27" t="s">
        <v>17</v>
      </c>
      <c r="W12" s="28"/>
      <c r="X12" s="28"/>
      <c r="Y12" s="28"/>
      <c r="Z12" s="27"/>
      <c r="AA12" s="14"/>
      <c r="AB12" s="14"/>
      <c r="AC12" s="14"/>
      <c r="AD12" s="14">
        <f>SUM(AD3:AD11)</f>
        <v>152</v>
      </c>
      <c r="AE12" s="14">
        <f>SUM(AE3:AE11)</f>
        <v>70</v>
      </c>
      <c r="AF12" s="14">
        <f>SUM(AF3:AF11)</f>
        <v>70</v>
      </c>
      <c r="AG12" s="14">
        <f>SUM(AG3:AG11)</f>
        <v>12</v>
      </c>
      <c r="AH12" s="14"/>
      <c r="AI12" s="14"/>
      <c r="AJ12" s="14">
        <f>SUM(AJ3:AJ11)</f>
        <v>552</v>
      </c>
      <c r="AK12" s="14">
        <f>SUM(AK3:AK11)</f>
        <v>12</v>
      </c>
      <c r="AL12" s="14">
        <f>SUM(AL3:AL11)</f>
        <v>3</v>
      </c>
      <c r="AM12" s="29">
        <f t="shared" si="2"/>
        <v>3.6315789473684212</v>
      </c>
    </row>
    <row r="13" spans="1:44" ht="15.75" x14ac:dyDescent="0.25">
      <c r="A13" s="30"/>
      <c r="B13" s="32"/>
      <c r="C13" s="32"/>
      <c r="D13" s="32"/>
      <c r="Q13" s="32"/>
      <c r="R13" s="30"/>
      <c r="S13" s="30"/>
    </row>
    <row r="14" spans="1:44" ht="15.95" customHeight="1" thickBot="1" x14ac:dyDescent="0.3">
      <c r="A14" s="30"/>
      <c r="B14" s="36" t="str">
        <f>"Week "&amp;TEXT(C2,"##")&amp;" Summary:"</f>
        <v>Week 19 Summary:</v>
      </c>
      <c r="C14" s="37"/>
      <c r="D14" s="37"/>
      <c r="E14" s="68">
        <v>45683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9"/>
      <c r="R14" s="30"/>
      <c r="S14" s="30"/>
      <c r="T14" s="21" t="s">
        <v>53</v>
      </c>
      <c r="U14" s="20" t="s">
        <v>44</v>
      </c>
      <c r="V14" s="20"/>
      <c r="W14" s="20"/>
      <c r="X14" s="20"/>
      <c r="Y14" s="20" t="s">
        <v>54</v>
      </c>
      <c r="Z14" s="9" t="s">
        <v>18</v>
      </c>
      <c r="AA14" s="21"/>
      <c r="AB14" s="21" t="s">
        <v>19</v>
      </c>
      <c r="AC14" s="21" t="s">
        <v>20</v>
      </c>
      <c r="AD14" s="21" t="s">
        <v>21</v>
      </c>
      <c r="AE14" s="21" t="s">
        <v>2</v>
      </c>
      <c r="AF14" s="10"/>
      <c r="AG14" s="21" t="s">
        <v>53</v>
      </c>
      <c r="AH14" s="20" t="s">
        <v>44</v>
      </c>
      <c r="AI14" s="20"/>
      <c r="AJ14" s="20"/>
      <c r="AK14" s="20"/>
      <c r="AL14" s="20" t="s">
        <v>54</v>
      </c>
      <c r="AM14" s="9" t="s">
        <v>18</v>
      </c>
      <c r="AN14" s="21"/>
      <c r="AO14" s="21" t="s">
        <v>19</v>
      </c>
      <c r="AP14" s="21" t="s">
        <v>20</v>
      </c>
      <c r="AQ14" s="21" t="s">
        <v>21</v>
      </c>
      <c r="AR14" s="21" t="s">
        <v>2</v>
      </c>
    </row>
    <row r="15" spans="1:44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42"/>
      <c r="R15" s="30"/>
      <c r="S15" s="30"/>
      <c r="T15" s="11" t="s">
        <v>154</v>
      </c>
      <c r="U15" s="11" t="s">
        <v>58</v>
      </c>
      <c r="V15" s="11"/>
      <c r="W15" s="11"/>
      <c r="X15" s="12"/>
      <c r="Y15" s="13" t="s">
        <v>70</v>
      </c>
      <c r="AA15" s="14"/>
      <c r="AB15" s="14">
        <v>11</v>
      </c>
      <c r="AC15" s="14">
        <v>19</v>
      </c>
      <c r="AD15" s="14">
        <f>+AB15+AC15</f>
        <v>30</v>
      </c>
      <c r="AE15" s="14">
        <v>6</v>
      </c>
      <c r="AF15" s="10"/>
      <c r="AG15" s="11" t="s">
        <v>158</v>
      </c>
      <c r="AH15" s="11" t="s">
        <v>60</v>
      </c>
      <c r="AI15" s="11"/>
      <c r="AJ15" s="11"/>
      <c r="AK15" s="12"/>
      <c r="AL15" s="13" t="s">
        <v>72</v>
      </c>
      <c r="AN15" s="14"/>
      <c r="AO15" s="14">
        <v>2</v>
      </c>
      <c r="AP15" s="14">
        <v>6</v>
      </c>
      <c r="AQ15" s="14">
        <f>+AO15+AP15</f>
        <v>8</v>
      </c>
      <c r="AR15" s="14">
        <v>4</v>
      </c>
    </row>
    <row r="16" spans="1:44" ht="15.95" customHeight="1" x14ac:dyDescent="0.25">
      <c r="A16" s="30"/>
      <c r="C16" s="5" t="s">
        <v>179</v>
      </c>
      <c r="E16" s="20"/>
      <c r="F16" s="20"/>
      <c r="G16" s="4">
        <v>3</v>
      </c>
      <c r="H16" s="21">
        <v>1</v>
      </c>
      <c r="I16" s="20" t="s">
        <v>142</v>
      </c>
      <c r="J16" s="20"/>
      <c r="K16" s="20"/>
      <c r="L16" s="20" t="s">
        <v>78</v>
      </c>
      <c r="M16" s="20"/>
      <c r="N16" s="20"/>
      <c r="O16" s="20"/>
      <c r="P16" s="20"/>
      <c r="Q16" s="20"/>
      <c r="R16" s="30"/>
      <c r="S16" s="30"/>
      <c r="T16" s="25">
        <v>7.5</v>
      </c>
      <c r="U16" s="20" t="s">
        <v>34</v>
      </c>
      <c r="V16" s="20"/>
      <c r="W16" s="20"/>
      <c r="X16" s="20"/>
      <c r="Y16" s="21">
        <v>31</v>
      </c>
      <c r="Z16" s="15" t="s">
        <v>58</v>
      </c>
      <c r="AA16" s="21"/>
      <c r="AB16" s="21">
        <v>0</v>
      </c>
      <c r="AC16" s="21">
        <v>3</v>
      </c>
      <c r="AD16" s="21">
        <f t="shared" ref="AD16:AD26" si="6">+AB16+AC16</f>
        <v>3</v>
      </c>
      <c r="AE16" s="21">
        <v>2</v>
      </c>
      <c r="AF16" s="10"/>
      <c r="AG16" s="25">
        <v>8</v>
      </c>
      <c r="AH16" s="20" t="s">
        <v>138</v>
      </c>
      <c r="AI16" s="20"/>
      <c r="AJ16" s="20"/>
      <c r="AK16" s="20"/>
      <c r="AL16" s="21">
        <v>34</v>
      </c>
      <c r="AM16" s="20" t="s">
        <v>60</v>
      </c>
      <c r="AN16" s="21"/>
      <c r="AO16" s="21">
        <v>0</v>
      </c>
      <c r="AP16" s="21">
        <v>1</v>
      </c>
      <c r="AQ16" s="21">
        <f t="shared" ref="AQ16:AQ26" si="7">+AO16+AP16</f>
        <v>1</v>
      </c>
      <c r="AR16" s="21">
        <v>0</v>
      </c>
    </row>
    <row r="17" spans="1:44" ht="15.95" customHeight="1" x14ac:dyDescent="0.25">
      <c r="A17" s="30"/>
      <c r="B17" s="21" t="s">
        <v>23</v>
      </c>
      <c r="C17" s="15" t="s">
        <v>581</v>
      </c>
      <c r="D17" s="15"/>
      <c r="E17" s="20"/>
      <c r="F17" s="20"/>
      <c r="G17" s="4"/>
      <c r="H17" s="21">
        <v>2</v>
      </c>
      <c r="I17" s="20" t="s">
        <v>78</v>
      </c>
      <c r="J17" s="20"/>
      <c r="K17" s="20"/>
      <c r="L17" s="20" t="s">
        <v>142</v>
      </c>
      <c r="M17" s="20"/>
      <c r="N17" s="20"/>
      <c r="O17" s="20"/>
      <c r="P17" s="20"/>
      <c r="Q17" s="20"/>
      <c r="R17" s="30"/>
      <c r="S17" s="30"/>
      <c r="T17" s="25">
        <v>10</v>
      </c>
      <c r="U17" s="20" t="s">
        <v>124</v>
      </c>
      <c r="V17" s="20"/>
      <c r="W17" s="20"/>
      <c r="X17" s="20"/>
      <c r="Y17" s="21">
        <v>13</v>
      </c>
      <c r="Z17" s="15" t="s">
        <v>58</v>
      </c>
      <c r="AA17" s="21"/>
      <c r="AB17" s="21">
        <v>9</v>
      </c>
      <c r="AC17" s="21">
        <v>6</v>
      </c>
      <c r="AD17" s="21">
        <f t="shared" si="6"/>
        <v>15</v>
      </c>
      <c r="AE17" s="21">
        <v>2</v>
      </c>
      <c r="AF17" s="10"/>
      <c r="AG17" s="25">
        <v>10</v>
      </c>
      <c r="AH17" s="20" t="s">
        <v>84</v>
      </c>
      <c r="AI17" s="20"/>
      <c r="AJ17" s="20"/>
      <c r="AK17" s="20"/>
      <c r="AL17" s="21">
        <v>16</v>
      </c>
      <c r="AM17" s="20" t="s">
        <v>60</v>
      </c>
      <c r="AN17" s="21"/>
      <c r="AO17" s="21">
        <v>18</v>
      </c>
      <c r="AP17" s="21">
        <v>16</v>
      </c>
      <c r="AQ17" s="21">
        <f t="shared" si="7"/>
        <v>34</v>
      </c>
      <c r="AR17" s="21">
        <v>6</v>
      </c>
    </row>
    <row r="18" spans="1:44" ht="15.95" customHeight="1" x14ac:dyDescent="0.25">
      <c r="A18" s="30"/>
      <c r="D18" s="15"/>
      <c r="E18" s="15"/>
      <c r="G18" s="4"/>
      <c r="H18" s="21">
        <v>3</v>
      </c>
      <c r="I18" s="20" t="s">
        <v>95</v>
      </c>
      <c r="J18" s="20"/>
      <c r="K18" s="20"/>
      <c r="L18" s="20" t="s">
        <v>582</v>
      </c>
      <c r="M18" s="20"/>
      <c r="N18" s="20"/>
      <c r="O18" s="20"/>
      <c r="P18" s="20"/>
      <c r="Q18" s="20"/>
      <c r="R18" s="30"/>
      <c r="S18" s="30"/>
      <c r="T18" s="25">
        <v>9.5</v>
      </c>
      <c r="U18" s="20" t="s">
        <v>170</v>
      </c>
      <c r="V18" s="20"/>
      <c r="W18" s="20"/>
      <c r="X18" s="20"/>
      <c r="Y18" s="21">
        <v>5</v>
      </c>
      <c r="Z18" s="15" t="s">
        <v>58</v>
      </c>
      <c r="AA18" s="21"/>
      <c r="AB18" s="21">
        <v>17</v>
      </c>
      <c r="AC18" s="21">
        <v>7</v>
      </c>
      <c r="AD18" s="21">
        <f t="shared" si="6"/>
        <v>24</v>
      </c>
      <c r="AE18" s="21">
        <v>0</v>
      </c>
      <c r="AF18" s="10"/>
      <c r="AG18" s="25">
        <v>10</v>
      </c>
      <c r="AH18" s="20" t="s">
        <v>104</v>
      </c>
      <c r="AI18" s="20"/>
      <c r="AJ18" s="20"/>
      <c r="AK18" s="20"/>
      <c r="AL18" s="21">
        <v>7</v>
      </c>
      <c r="AM18" s="20" t="s">
        <v>60</v>
      </c>
      <c r="AN18" s="21"/>
      <c r="AO18" s="21">
        <v>25</v>
      </c>
      <c r="AP18" s="21">
        <v>16</v>
      </c>
      <c r="AQ18" s="21">
        <f t="shared" si="7"/>
        <v>41</v>
      </c>
      <c r="AR18" s="21">
        <v>0</v>
      </c>
    </row>
    <row r="19" spans="1:44" ht="15.75" customHeight="1" x14ac:dyDescent="0.25">
      <c r="R19" s="30"/>
      <c r="S19" s="30"/>
      <c r="T19" s="25">
        <v>8.5</v>
      </c>
      <c r="U19" s="20" t="s">
        <v>88</v>
      </c>
      <c r="V19" s="20"/>
      <c r="W19" s="20"/>
      <c r="X19" s="20"/>
      <c r="Y19" s="35">
        <v>15</v>
      </c>
      <c r="Z19" s="15" t="s">
        <v>58</v>
      </c>
      <c r="AA19" s="21"/>
      <c r="AB19" s="21">
        <v>6</v>
      </c>
      <c r="AC19" s="21">
        <v>4</v>
      </c>
      <c r="AD19" s="21">
        <f t="shared" si="6"/>
        <v>10</v>
      </c>
      <c r="AE19" s="21">
        <v>2</v>
      </c>
      <c r="AF19" s="10"/>
      <c r="AG19" s="25">
        <v>9</v>
      </c>
      <c r="AH19" s="20" t="s">
        <v>107</v>
      </c>
      <c r="AI19" s="20"/>
      <c r="AJ19" s="20"/>
      <c r="AK19" s="20"/>
      <c r="AL19" s="21">
        <v>1</v>
      </c>
      <c r="AM19" s="20" t="s">
        <v>60</v>
      </c>
      <c r="AN19" s="21"/>
      <c r="AO19" s="21">
        <v>10</v>
      </c>
      <c r="AP19" s="21">
        <v>8</v>
      </c>
      <c r="AQ19" s="21">
        <f t="shared" si="7"/>
        <v>18</v>
      </c>
      <c r="AR19" s="21">
        <v>8</v>
      </c>
    </row>
    <row r="20" spans="1:44" ht="15.95" customHeight="1" x14ac:dyDescent="0.25">
      <c r="C20" s="5" t="s">
        <v>186</v>
      </c>
      <c r="G20" s="4">
        <v>4</v>
      </c>
      <c r="H20" s="21">
        <v>1</v>
      </c>
      <c r="I20" s="20" t="s">
        <v>124</v>
      </c>
      <c r="J20" s="20"/>
      <c r="K20" s="20"/>
      <c r="L20" s="20" t="s">
        <v>110</v>
      </c>
      <c r="M20" s="20"/>
      <c r="N20" s="20"/>
      <c r="O20" s="20"/>
      <c r="P20" s="20"/>
      <c r="Q20" s="20"/>
      <c r="R20" s="30"/>
      <c r="S20" s="30"/>
      <c r="T20" s="25">
        <v>8.5</v>
      </c>
      <c r="U20" s="20" t="s">
        <v>101</v>
      </c>
      <c r="V20" s="20"/>
      <c r="W20" s="20"/>
      <c r="X20" s="20"/>
      <c r="Y20" s="35">
        <v>11</v>
      </c>
      <c r="Z20" s="15" t="s">
        <v>58</v>
      </c>
      <c r="AA20" s="21"/>
      <c r="AB20" s="21">
        <v>2</v>
      </c>
      <c r="AC20" s="21">
        <v>4</v>
      </c>
      <c r="AD20" s="21">
        <f t="shared" si="6"/>
        <v>6</v>
      </c>
      <c r="AE20" s="21">
        <v>2</v>
      </c>
      <c r="AF20" s="10"/>
      <c r="AG20" s="25">
        <v>8.5</v>
      </c>
      <c r="AH20" s="20" t="s">
        <v>165</v>
      </c>
      <c r="AI20" s="20"/>
      <c r="AJ20" s="20"/>
      <c r="AK20" s="20"/>
      <c r="AL20" s="21">
        <v>10</v>
      </c>
      <c r="AM20" s="20" t="s">
        <v>60</v>
      </c>
      <c r="AN20" s="21"/>
      <c r="AO20" s="21">
        <v>4</v>
      </c>
      <c r="AP20" s="21">
        <v>12</v>
      </c>
      <c r="AQ20" s="21">
        <f t="shared" si="7"/>
        <v>16</v>
      </c>
      <c r="AR20" s="21">
        <v>20</v>
      </c>
    </row>
    <row r="21" spans="1:44" ht="15.95" customHeight="1" x14ac:dyDescent="0.25">
      <c r="B21" s="21" t="s">
        <v>23</v>
      </c>
      <c r="C21" s="15"/>
      <c r="D21" s="15" t="s">
        <v>48</v>
      </c>
      <c r="E21" s="20"/>
      <c r="F21" s="20"/>
      <c r="G21" s="4"/>
      <c r="H21" s="21">
        <v>2</v>
      </c>
      <c r="I21" s="20" t="s">
        <v>110</v>
      </c>
      <c r="J21" s="20"/>
      <c r="K21" s="20"/>
      <c r="L21" s="20" t="s">
        <v>596</v>
      </c>
      <c r="M21" s="20"/>
      <c r="N21" s="20"/>
      <c r="O21" s="20"/>
      <c r="P21" s="20"/>
      <c r="Q21" s="20"/>
      <c r="R21" s="30"/>
      <c r="S21" s="30"/>
      <c r="T21" s="25">
        <v>8</v>
      </c>
      <c r="U21" s="20" t="s">
        <v>147</v>
      </c>
      <c r="V21" s="20"/>
      <c r="W21" s="20"/>
      <c r="X21" s="20"/>
      <c r="Y21" s="21">
        <v>3</v>
      </c>
      <c r="Z21" s="15" t="s">
        <v>58</v>
      </c>
      <c r="AA21" s="21"/>
      <c r="AB21" s="21">
        <v>3</v>
      </c>
      <c r="AC21" s="21">
        <v>5</v>
      </c>
      <c r="AD21" s="21">
        <f t="shared" si="6"/>
        <v>8</v>
      </c>
      <c r="AE21" s="21">
        <v>0</v>
      </c>
      <c r="AF21" s="10"/>
      <c r="AG21" s="25">
        <v>8</v>
      </c>
      <c r="AH21" s="20" t="s">
        <v>47</v>
      </c>
      <c r="AI21" s="20"/>
      <c r="AJ21" s="20"/>
      <c r="AK21" s="20"/>
      <c r="AL21" s="21">
        <v>27</v>
      </c>
      <c r="AM21" s="20" t="s">
        <v>60</v>
      </c>
      <c r="AN21" s="21"/>
      <c r="AO21" s="21">
        <v>10</v>
      </c>
      <c r="AP21" s="21">
        <v>17</v>
      </c>
      <c r="AQ21" s="21">
        <f t="shared" si="7"/>
        <v>27</v>
      </c>
      <c r="AR21" s="21">
        <v>8</v>
      </c>
    </row>
    <row r="22" spans="1:44" ht="15.95" customHeight="1" x14ac:dyDescent="0.25">
      <c r="C22" s="15"/>
      <c r="H22" s="21">
        <v>3</v>
      </c>
      <c r="I22" s="20" t="s">
        <v>88</v>
      </c>
      <c r="L22" s="20" t="s">
        <v>583</v>
      </c>
      <c r="M22" s="20"/>
      <c r="N22" s="20"/>
      <c r="O22" s="20"/>
      <c r="P22" s="20"/>
      <c r="Q22" s="20"/>
      <c r="R22" s="30"/>
      <c r="S22" s="30"/>
      <c r="T22" s="25">
        <v>7.5</v>
      </c>
      <c r="U22" s="20" t="s">
        <v>137</v>
      </c>
      <c r="V22" s="20"/>
      <c r="W22" s="20"/>
      <c r="X22" s="20"/>
      <c r="Y22" s="21">
        <v>7</v>
      </c>
      <c r="Z22" s="15" t="s">
        <v>58</v>
      </c>
      <c r="AA22" s="21"/>
      <c r="AB22" s="21">
        <v>0</v>
      </c>
      <c r="AC22" s="21">
        <v>3</v>
      </c>
      <c r="AD22" s="21">
        <f t="shared" si="6"/>
        <v>3</v>
      </c>
      <c r="AE22" s="21">
        <v>2</v>
      </c>
      <c r="AF22" s="10"/>
      <c r="AG22" s="25">
        <v>7.5</v>
      </c>
      <c r="AH22" s="20" t="s">
        <v>102</v>
      </c>
      <c r="AI22" s="20"/>
      <c r="AJ22" s="20"/>
      <c r="AK22" s="20"/>
      <c r="AL22" s="21">
        <v>91</v>
      </c>
      <c r="AM22" s="20" t="s">
        <v>60</v>
      </c>
      <c r="AN22" s="21"/>
      <c r="AO22" s="21">
        <v>9</v>
      </c>
      <c r="AP22" s="21">
        <v>10</v>
      </c>
      <c r="AQ22" s="21">
        <f t="shared" si="7"/>
        <v>19</v>
      </c>
      <c r="AR22" s="21">
        <v>6</v>
      </c>
    </row>
    <row r="23" spans="1:44" ht="15.95" customHeight="1" x14ac:dyDescent="0.25">
      <c r="C23" s="15"/>
      <c r="H23" s="21">
        <v>3</v>
      </c>
      <c r="I23" s="20" t="s">
        <v>124</v>
      </c>
      <c r="L23" s="20" t="s">
        <v>597</v>
      </c>
      <c r="M23" s="20"/>
      <c r="N23" s="20"/>
      <c r="O23" s="20"/>
      <c r="P23" s="20" t="s">
        <v>151</v>
      </c>
      <c r="Q23" s="20"/>
      <c r="R23" s="30"/>
      <c r="S23" s="30"/>
      <c r="T23" s="25">
        <v>7.5</v>
      </c>
      <c r="U23" s="20" t="s">
        <v>171</v>
      </c>
      <c r="V23" s="20"/>
      <c r="W23" s="20"/>
      <c r="X23" s="20"/>
      <c r="Y23" s="21">
        <v>11</v>
      </c>
      <c r="Z23" s="15" t="s">
        <v>58</v>
      </c>
      <c r="AA23" s="21"/>
      <c r="AB23" s="21">
        <v>0</v>
      </c>
      <c r="AC23" s="21">
        <v>2</v>
      </c>
      <c r="AD23" s="21">
        <f t="shared" si="6"/>
        <v>2</v>
      </c>
      <c r="AE23" s="21">
        <v>0</v>
      </c>
      <c r="AF23" s="10"/>
      <c r="AG23" s="25">
        <v>7</v>
      </c>
      <c r="AH23" s="20" t="s">
        <v>126</v>
      </c>
      <c r="AI23" s="20"/>
      <c r="AJ23" s="20"/>
      <c r="AK23" s="20"/>
      <c r="AL23" s="21">
        <v>4</v>
      </c>
      <c r="AM23" s="20" t="s">
        <v>60</v>
      </c>
      <c r="AN23" s="21"/>
      <c r="AO23" s="21">
        <v>0</v>
      </c>
      <c r="AP23" s="21">
        <v>10</v>
      </c>
      <c r="AQ23" s="21">
        <f t="shared" si="7"/>
        <v>10</v>
      </c>
      <c r="AR23" s="21">
        <v>2</v>
      </c>
    </row>
    <row r="24" spans="1:44" ht="15.95" customHeight="1" x14ac:dyDescent="0.25">
      <c r="B24" s="44" t="s">
        <v>27</v>
      </c>
      <c r="C24" s="45"/>
      <c r="D24" s="45"/>
      <c r="E24" s="45"/>
      <c r="F24" s="45"/>
      <c r="G24" s="45"/>
      <c r="H24" s="46"/>
      <c r="I24" s="45"/>
      <c r="J24" s="45"/>
      <c r="K24" s="45"/>
      <c r="L24" s="45"/>
      <c r="M24" s="47"/>
      <c r="N24" s="45"/>
      <c r="O24" s="45"/>
      <c r="P24" s="45"/>
      <c r="Q24" s="45"/>
      <c r="R24" s="30"/>
      <c r="S24" s="30"/>
      <c r="T24" s="25">
        <v>7</v>
      </c>
      <c r="U24" s="20" t="s">
        <v>109</v>
      </c>
      <c r="V24" s="20"/>
      <c r="W24" s="20"/>
      <c r="X24" s="20"/>
      <c r="Y24" s="21">
        <v>2</v>
      </c>
      <c r="Z24" s="15" t="s">
        <v>58</v>
      </c>
      <c r="AA24" s="21"/>
      <c r="AB24" s="21">
        <v>0</v>
      </c>
      <c r="AC24" s="21">
        <v>8</v>
      </c>
      <c r="AD24" s="21">
        <f t="shared" si="6"/>
        <v>8</v>
      </c>
      <c r="AE24" s="21">
        <v>2</v>
      </c>
      <c r="AF24" s="10"/>
      <c r="AG24" s="25">
        <v>6.5</v>
      </c>
      <c r="AH24" s="20" t="s">
        <v>129</v>
      </c>
      <c r="AI24" s="20"/>
      <c r="AJ24" s="20"/>
      <c r="AK24" s="20"/>
      <c r="AL24" s="21">
        <v>14</v>
      </c>
      <c r="AM24" s="20" t="s">
        <v>60</v>
      </c>
      <c r="AN24" s="21"/>
      <c r="AO24" s="21">
        <v>1</v>
      </c>
      <c r="AP24" s="21">
        <v>7</v>
      </c>
      <c r="AQ24" s="21">
        <f t="shared" si="7"/>
        <v>8</v>
      </c>
      <c r="AR24" s="21">
        <v>6</v>
      </c>
    </row>
    <row r="25" spans="1:44" ht="15.95" customHeight="1" x14ac:dyDescent="0.25">
      <c r="A25" s="30"/>
      <c r="C25" s="5" t="s">
        <v>182</v>
      </c>
      <c r="D25" s="10"/>
      <c r="E25" s="20"/>
      <c r="F25" s="20"/>
      <c r="G25" s="4">
        <v>3</v>
      </c>
      <c r="H25" s="21">
        <v>2</v>
      </c>
      <c r="I25" s="20" t="s">
        <v>80</v>
      </c>
      <c r="J25" s="20"/>
      <c r="K25" s="20"/>
      <c r="L25" s="20" t="s">
        <v>24</v>
      </c>
      <c r="M25" s="20"/>
      <c r="N25" s="20"/>
      <c r="O25" s="20"/>
      <c r="P25" s="20"/>
      <c r="Q25" s="20"/>
      <c r="R25" s="30"/>
      <c r="S25" s="30"/>
      <c r="T25" s="25">
        <v>7</v>
      </c>
      <c r="U25" s="20" t="s">
        <v>110</v>
      </c>
      <c r="V25" s="20"/>
      <c r="W25" s="20"/>
      <c r="X25" s="20"/>
      <c r="Y25" s="21">
        <v>6</v>
      </c>
      <c r="Z25" s="15" t="s">
        <v>58</v>
      </c>
      <c r="AA25" s="21"/>
      <c r="AB25" s="21">
        <v>2</v>
      </c>
      <c r="AC25" s="21">
        <v>11</v>
      </c>
      <c r="AD25" s="21">
        <f t="shared" si="6"/>
        <v>13</v>
      </c>
      <c r="AE25" s="21">
        <v>0</v>
      </c>
      <c r="AF25" s="10"/>
      <c r="AG25" s="25">
        <v>6</v>
      </c>
      <c r="AH25" s="20" t="s">
        <v>103</v>
      </c>
      <c r="AI25" s="20"/>
      <c r="AJ25" s="20"/>
      <c r="AK25" s="20"/>
      <c r="AL25" s="21">
        <v>2</v>
      </c>
      <c r="AM25" s="20" t="s">
        <v>60</v>
      </c>
      <c r="AN25" s="21"/>
      <c r="AO25" s="21">
        <v>2</v>
      </c>
      <c r="AP25" s="21">
        <v>5</v>
      </c>
      <c r="AQ25" s="21">
        <f t="shared" si="7"/>
        <v>7</v>
      </c>
      <c r="AR25" s="21">
        <v>8</v>
      </c>
    </row>
    <row r="26" spans="1:44" ht="15.95" customHeight="1" x14ac:dyDescent="0.25">
      <c r="A26" s="30"/>
      <c r="B26" s="21" t="s">
        <v>23</v>
      </c>
      <c r="C26" s="15"/>
      <c r="D26" s="15" t="s">
        <v>48</v>
      </c>
      <c r="E26" s="15"/>
      <c r="F26" s="15"/>
      <c r="G26" s="15"/>
      <c r="H26" s="21">
        <v>3</v>
      </c>
      <c r="I26" s="20" t="s">
        <v>81</v>
      </c>
      <c r="J26" s="20"/>
      <c r="K26" s="20"/>
      <c r="L26" s="20"/>
      <c r="M26" s="20" t="s">
        <v>51</v>
      </c>
      <c r="N26" s="20"/>
      <c r="O26" s="20"/>
      <c r="P26" s="20"/>
      <c r="Q26" s="20"/>
      <c r="R26" s="30"/>
      <c r="S26" s="30"/>
      <c r="T26" s="25">
        <v>5.5</v>
      </c>
      <c r="U26" s="20" t="s">
        <v>30</v>
      </c>
      <c r="V26" s="20"/>
      <c r="W26" s="20"/>
      <c r="X26" s="20"/>
      <c r="Y26" s="21">
        <v>8</v>
      </c>
      <c r="Z26" s="15" t="s">
        <v>58</v>
      </c>
      <c r="AA26" s="21"/>
      <c r="AB26" s="21">
        <v>1</v>
      </c>
      <c r="AC26" s="21">
        <v>0</v>
      </c>
      <c r="AD26" s="21">
        <f t="shared" si="6"/>
        <v>1</v>
      </c>
      <c r="AE26" s="21">
        <v>2</v>
      </c>
      <c r="AF26" s="10"/>
      <c r="AG26" s="25">
        <v>6</v>
      </c>
      <c r="AH26" s="20" t="s">
        <v>269</v>
      </c>
      <c r="AI26" s="20"/>
      <c r="AJ26" s="20"/>
      <c r="AK26" s="20"/>
      <c r="AL26" s="21">
        <v>6</v>
      </c>
      <c r="AM26" s="20" t="s">
        <v>60</v>
      </c>
      <c r="AN26" s="21"/>
      <c r="AO26" s="21">
        <v>5</v>
      </c>
      <c r="AP26" s="21">
        <v>4</v>
      </c>
      <c r="AQ26" s="21">
        <f t="shared" si="7"/>
        <v>9</v>
      </c>
      <c r="AR26" s="21">
        <v>0</v>
      </c>
    </row>
    <row r="27" spans="1:44" ht="15.95" customHeight="1" thickBot="1" x14ac:dyDescent="0.3">
      <c r="A27" s="30"/>
      <c r="C27" s="15"/>
      <c r="D27" s="15"/>
      <c r="E27" s="15"/>
      <c r="F27" s="15"/>
      <c r="G27" s="15"/>
      <c r="H27" s="21">
        <v>3</v>
      </c>
      <c r="I27" s="20" t="s">
        <v>97</v>
      </c>
      <c r="L27" s="20" t="s">
        <v>80</v>
      </c>
      <c r="M27" s="20"/>
      <c r="N27" s="20"/>
      <c r="O27" s="20"/>
      <c r="P27" s="20"/>
      <c r="Q27" s="20"/>
      <c r="R27" s="30"/>
      <c r="S27" s="30"/>
      <c r="T27" s="16" t="s">
        <v>65</v>
      </c>
      <c r="U27" s="16"/>
      <c r="V27" s="16"/>
      <c r="W27" s="16"/>
      <c r="X27" s="16"/>
      <c r="Y27" s="16"/>
      <c r="Z27" s="16"/>
      <c r="AA27" s="22"/>
      <c r="AB27" s="22">
        <f>SUM(AB15:AB26)</f>
        <v>51</v>
      </c>
      <c r="AC27" s="22">
        <f>SUM(AC15:AC26)+SUMIF($AA$3:$AA$10,"Canadiens",$AI$3:$AI$10)</f>
        <v>72</v>
      </c>
      <c r="AD27" s="22">
        <f>SUM(AD15:AD26)+SUMIF($AA$3:$AA$10,"Canadiens",$AI$3:$AI$10)</f>
        <v>123</v>
      </c>
      <c r="AE27" s="22">
        <f>SUM(AE15:AE26)</f>
        <v>20</v>
      </c>
      <c r="AF27" s="10"/>
      <c r="AG27" s="16" t="s">
        <v>62</v>
      </c>
      <c r="AH27" s="16"/>
      <c r="AI27" s="16"/>
      <c r="AJ27" s="16"/>
      <c r="AK27" s="16"/>
      <c r="AL27" s="16"/>
      <c r="AM27" s="16"/>
      <c r="AN27" s="22"/>
      <c r="AO27" s="22">
        <f>SUM(AO15:AO26)</f>
        <v>86</v>
      </c>
      <c r="AP27" s="22">
        <f>SUM(AP15:AP26)+SUMIF($AA$3:$AA$10,"Canadiens",$AI$3:$AI$10)</f>
        <v>112</v>
      </c>
      <c r="AQ27" s="22">
        <f>SUM(AQ15:AQ26)+SUMIF($AA$3:$AA$10,"Canadiens",$AI$3:$AI$10)</f>
        <v>198</v>
      </c>
      <c r="AR27" s="22">
        <f>SUM(AR15:AR26)</f>
        <v>68</v>
      </c>
    </row>
    <row r="28" spans="1:44" ht="15.95" customHeight="1" x14ac:dyDescent="0.25">
      <c r="C28" s="15"/>
      <c r="D28" s="15"/>
      <c r="E28" s="15"/>
      <c r="F28" s="15"/>
      <c r="G28" s="15"/>
      <c r="H28" s="21"/>
      <c r="I28" s="20"/>
      <c r="L28" s="20"/>
      <c r="R28" s="30"/>
      <c r="S28" s="30"/>
      <c r="T28" s="11" t="s">
        <v>155</v>
      </c>
      <c r="U28" s="11" t="s">
        <v>15</v>
      </c>
      <c r="V28" s="11"/>
      <c r="W28" s="11"/>
      <c r="X28" s="12"/>
      <c r="Y28" s="13" t="s">
        <v>31</v>
      </c>
      <c r="AA28" s="14"/>
      <c r="AB28" s="14">
        <v>17</v>
      </c>
      <c r="AC28" s="14">
        <v>15</v>
      </c>
      <c r="AD28" s="14">
        <f>+AB28+AC28</f>
        <v>32</v>
      </c>
      <c r="AE28" s="14">
        <v>6</v>
      </c>
      <c r="AF28" s="10"/>
      <c r="AG28" s="18" t="s">
        <v>160</v>
      </c>
      <c r="AH28" s="18" t="s">
        <v>134</v>
      </c>
      <c r="AI28" s="18"/>
      <c r="AJ28" s="18"/>
      <c r="AK28" s="18"/>
      <c r="AL28" s="15" t="s">
        <v>145</v>
      </c>
      <c r="AN28" s="14"/>
      <c r="AO28" s="14">
        <v>11</v>
      </c>
      <c r="AP28" s="14">
        <v>5</v>
      </c>
      <c r="AQ28" s="14">
        <f>+AO28+AP28</f>
        <v>16</v>
      </c>
      <c r="AR28" s="14">
        <v>4</v>
      </c>
    </row>
    <row r="29" spans="1:44" ht="15.95" customHeight="1" x14ac:dyDescent="0.25">
      <c r="B29" s="21" t="s">
        <v>26</v>
      </c>
      <c r="C29" s="5" t="s">
        <v>173</v>
      </c>
      <c r="D29" s="10"/>
      <c r="E29" s="20"/>
      <c r="F29" s="20"/>
      <c r="G29" s="4">
        <v>6</v>
      </c>
      <c r="H29" s="21">
        <v>1</v>
      </c>
      <c r="I29" s="20" t="s">
        <v>92</v>
      </c>
      <c r="J29" s="20"/>
      <c r="K29" s="20"/>
      <c r="L29" s="20" t="s">
        <v>90</v>
      </c>
      <c r="M29" s="20"/>
      <c r="N29" s="20"/>
      <c r="O29" s="20"/>
      <c r="P29" s="20"/>
      <c r="Q29" s="20"/>
      <c r="S29" s="30"/>
      <c r="T29" s="25">
        <v>7.5</v>
      </c>
      <c r="U29" s="20" t="s">
        <v>127</v>
      </c>
      <c r="V29" s="20"/>
      <c r="W29" s="20"/>
      <c r="X29" s="25"/>
      <c r="Y29" s="21"/>
      <c r="Z29" s="15" t="s">
        <v>15</v>
      </c>
      <c r="AA29" s="21"/>
      <c r="AB29" s="21">
        <v>0</v>
      </c>
      <c r="AC29" s="21">
        <v>2</v>
      </c>
      <c r="AD29" s="21">
        <f t="shared" ref="AD29:AD39" si="8">+AB29+AC29</f>
        <v>2</v>
      </c>
      <c r="AE29" s="21">
        <v>0</v>
      </c>
      <c r="AF29" s="10"/>
      <c r="AG29" s="25">
        <v>8</v>
      </c>
      <c r="AH29" s="20" t="s">
        <v>75</v>
      </c>
      <c r="AI29" s="20"/>
      <c r="AJ29" s="20"/>
      <c r="AK29" s="25"/>
      <c r="AL29" s="21">
        <v>31</v>
      </c>
      <c r="AM29" s="20" t="s">
        <v>134</v>
      </c>
      <c r="AN29" s="21"/>
      <c r="AO29" s="21">
        <v>0</v>
      </c>
      <c r="AP29" s="21">
        <v>1</v>
      </c>
      <c r="AQ29" s="21">
        <f t="shared" ref="AQ29:AQ39" si="9">+AO29+AP29</f>
        <v>1</v>
      </c>
      <c r="AR29" s="21">
        <v>0</v>
      </c>
    </row>
    <row r="30" spans="1:44" ht="15.95" customHeight="1" x14ac:dyDescent="0.25">
      <c r="B30" s="21" t="s">
        <v>23</v>
      </c>
      <c r="C30" s="20"/>
      <c r="D30" s="15" t="s">
        <v>48</v>
      </c>
      <c r="E30" s="20"/>
      <c r="F30" s="20"/>
      <c r="G30" s="4"/>
      <c r="H30" s="21">
        <v>1</v>
      </c>
      <c r="I30" s="20" t="s">
        <v>139</v>
      </c>
      <c r="J30" s="20"/>
      <c r="K30" s="20"/>
      <c r="L30" s="20" t="s">
        <v>585</v>
      </c>
      <c r="M30" s="20"/>
      <c r="N30" s="20"/>
      <c r="O30" s="20"/>
      <c r="P30" s="20"/>
      <c r="Q30" s="20"/>
      <c r="S30" s="30"/>
      <c r="T30" s="25">
        <v>8.5</v>
      </c>
      <c r="U30" s="20" t="s">
        <v>93</v>
      </c>
      <c r="V30" s="20"/>
      <c r="W30" s="20"/>
      <c r="X30" s="25"/>
      <c r="Y30" s="21">
        <v>10</v>
      </c>
      <c r="Z30" s="15" t="s">
        <v>15</v>
      </c>
      <c r="AA30" s="21"/>
      <c r="AB30" s="21">
        <v>7</v>
      </c>
      <c r="AC30" s="21">
        <v>8</v>
      </c>
      <c r="AD30" s="21">
        <f t="shared" si="8"/>
        <v>15</v>
      </c>
      <c r="AE30" s="21">
        <v>0</v>
      </c>
      <c r="AF30" s="10"/>
      <c r="AG30" s="25">
        <v>10</v>
      </c>
      <c r="AH30" s="20" t="s">
        <v>78</v>
      </c>
      <c r="AI30" s="20"/>
      <c r="AJ30" s="20"/>
      <c r="AK30" s="25"/>
      <c r="AL30" s="21">
        <v>91</v>
      </c>
      <c r="AM30" s="20" t="s">
        <v>134</v>
      </c>
      <c r="AN30" s="21"/>
      <c r="AO30" s="21">
        <v>15</v>
      </c>
      <c r="AP30" s="21">
        <v>11</v>
      </c>
      <c r="AQ30" s="21">
        <f t="shared" si="9"/>
        <v>26</v>
      </c>
      <c r="AR30" s="21">
        <v>2</v>
      </c>
    </row>
    <row r="31" spans="1:44" ht="15.95" customHeight="1" x14ac:dyDescent="0.25">
      <c r="H31" s="21">
        <v>1</v>
      </c>
      <c r="I31" s="20" t="s">
        <v>139</v>
      </c>
      <c r="L31" s="20" t="s">
        <v>141</v>
      </c>
      <c r="S31" s="30"/>
      <c r="T31" s="25">
        <v>11</v>
      </c>
      <c r="U31" s="20" t="s">
        <v>87</v>
      </c>
      <c r="V31" s="20"/>
      <c r="W31" s="20"/>
      <c r="X31" s="25"/>
      <c r="Y31" s="21">
        <v>4</v>
      </c>
      <c r="Z31" s="15" t="s">
        <v>15</v>
      </c>
      <c r="AA31" s="21"/>
      <c r="AB31" s="21">
        <v>23</v>
      </c>
      <c r="AC31" s="21">
        <v>12</v>
      </c>
      <c r="AD31" s="21">
        <f t="shared" si="8"/>
        <v>35</v>
      </c>
      <c r="AE31" s="21">
        <v>6</v>
      </c>
      <c r="AF31" s="10"/>
      <c r="AG31" s="25">
        <v>9.5</v>
      </c>
      <c r="AH31" s="20" t="s">
        <v>95</v>
      </c>
      <c r="AI31" s="20"/>
      <c r="AJ31" s="20"/>
      <c r="AK31" s="25"/>
      <c r="AL31" s="21">
        <v>7</v>
      </c>
      <c r="AM31" s="20" t="s">
        <v>134</v>
      </c>
      <c r="AN31" s="21"/>
      <c r="AO31" s="21">
        <v>12</v>
      </c>
      <c r="AP31" s="21">
        <v>12</v>
      </c>
      <c r="AQ31" s="21">
        <f t="shared" si="9"/>
        <v>24</v>
      </c>
      <c r="AR31" s="21">
        <v>2</v>
      </c>
    </row>
    <row r="32" spans="1:44" ht="15.95" customHeight="1" x14ac:dyDescent="0.25">
      <c r="H32" s="21">
        <v>2</v>
      </c>
      <c r="I32" s="20" t="s">
        <v>90</v>
      </c>
      <c r="L32" s="20" t="s">
        <v>148</v>
      </c>
      <c r="S32" s="30"/>
      <c r="T32" s="25">
        <v>9</v>
      </c>
      <c r="U32" s="20" t="s">
        <v>168</v>
      </c>
      <c r="V32" s="20"/>
      <c r="W32" s="20"/>
      <c r="X32" s="25"/>
      <c r="Y32" s="21">
        <v>7</v>
      </c>
      <c r="Z32" s="15" t="s">
        <v>15</v>
      </c>
      <c r="AA32" s="21"/>
      <c r="AB32" s="21">
        <v>5</v>
      </c>
      <c r="AC32" s="21">
        <v>4</v>
      </c>
      <c r="AD32" s="21">
        <f t="shared" si="8"/>
        <v>9</v>
      </c>
      <c r="AE32" s="21">
        <v>0</v>
      </c>
      <c r="AF32" s="10"/>
      <c r="AG32" s="25">
        <v>8.5</v>
      </c>
      <c r="AH32" s="20" t="s">
        <v>121</v>
      </c>
      <c r="AI32" s="20"/>
      <c r="AJ32" s="20"/>
      <c r="AK32" s="25"/>
      <c r="AL32" s="21">
        <v>9</v>
      </c>
      <c r="AM32" s="20" t="s">
        <v>134</v>
      </c>
      <c r="AN32" s="21"/>
      <c r="AO32" s="21">
        <v>11</v>
      </c>
      <c r="AP32" s="21">
        <v>12</v>
      </c>
      <c r="AQ32" s="21">
        <f t="shared" si="9"/>
        <v>23</v>
      </c>
      <c r="AR32" s="21">
        <v>2</v>
      </c>
    </row>
    <row r="33" spans="1:44" ht="15.95" customHeight="1" x14ac:dyDescent="0.25">
      <c r="H33" s="21">
        <v>2</v>
      </c>
      <c r="I33" s="20" t="s">
        <v>139</v>
      </c>
      <c r="L33" s="20" t="s">
        <v>586</v>
      </c>
      <c r="M33" s="20"/>
      <c r="N33" s="20"/>
      <c r="O33" s="20"/>
      <c r="P33" s="20"/>
      <c r="Q33" s="20"/>
      <c r="S33" s="30"/>
      <c r="T33" s="25">
        <v>8.5</v>
      </c>
      <c r="U33" s="20" t="s">
        <v>85</v>
      </c>
      <c r="V33" s="20"/>
      <c r="W33" s="20"/>
      <c r="X33" s="25"/>
      <c r="Y33" s="21">
        <v>9</v>
      </c>
      <c r="Z33" s="15" t="s">
        <v>15</v>
      </c>
      <c r="AA33" s="21"/>
      <c r="AB33" s="21">
        <v>15</v>
      </c>
      <c r="AC33" s="21">
        <v>9</v>
      </c>
      <c r="AD33" s="21">
        <f t="shared" si="8"/>
        <v>24</v>
      </c>
      <c r="AE33" s="21">
        <v>0</v>
      </c>
      <c r="AF33" s="10"/>
      <c r="AG33" s="25">
        <v>8</v>
      </c>
      <c r="AH33" s="20" t="s">
        <v>79</v>
      </c>
      <c r="AI33" s="20"/>
      <c r="AJ33" s="20"/>
      <c r="AK33" s="25"/>
      <c r="AL33" s="21">
        <v>8</v>
      </c>
      <c r="AM33" s="20" t="s">
        <v>134</v>
      </c>
      <c r="AN33" s="21"/>
      <c r="AO33" s="21">
        <v>0</v>
      </c>
      <c r="AP33" s="21">
        <v>14</v>
      </c>
      <c r="AQ33" s="21">
        <f t="shared" si="9"/>
        <v>14</v>
      </c>
      <c r="AR33" s="21">
        <v>4</v>
      </c>
    </row>
    <row r="34" spans="1:44" ht="15.95" customHeight="1" x14ac:dyDescent="0.25">
      <c r="H34" s="21">
        <v>3</v>
      </c>
      <c r="I34" s="20" t="s">
        <v>584</v>
      </c>
      <c r="L34" s="20"/>
      <c r="M34" s="20" t="s">
        <v>51</v>
      </c>
      <c r="N34" s="20"/>
      <c r="S34" s="30"/>
      <c r="T34" s="25">
        <v>8</v>
      </c>
      <c r="U34" s="20" t="s">
        <v>118</v>
      </c>
      <c r="V34" s="20"/>
      <c r="W34" s="20"/>
      <c r="X34" s="25"/>
      <c r="Y34" s="21">
        <v>13</v>
      </c>
      <c r="Z34" s="15" t="s">
        <v>15</v>
      </c>
      <c r="AA34" s="21"/>
      <c r="AB34" s="21">
        <v>2</v>
      </c>
      <c r="AC34" s="21">
        <v>6</v>
      </c>
      <c r="AD34" s="21">
        <v>3</v>
      </c>
      <c r="AE34" s="21">
        <v>2</v>
      </c>
      <c r="AF34" s="10"/>
      <c r="AG34" s="25">
        <v>8</v>
      </c>
      <c r="AH34" s="20" t="s">
        <v>108</v>
      </c>
      <c r="AI34" s="20"/>
      <c r="AJ34" s="20"/>
      <c r="AK34" s="25"/>
      <c r="AL34" s="21">
        <v>13</v>
      </c>
      <c r="AM34" s="20" t="s">
        <v>134</v>
      </c>
      <c r="AN34" s="21"/>
      <c r="AO34" s="21">
        <v>2</v>
      </c>
      <c r="AP34" s="21">
        <v>8</v>
      </c>
      <c r="AQ34" s="21">
        <f t="shared" si="9"/>
        <v>10</v>
      </c>
      <c r="AR34" s="21">
        <v>2</v>
      </c>
    </row>
    <row r="35" spans="1:44" ht="15.95" customHeight="1" x14ac:dyDescent="0.25">
      <c r="B35" s="44" t="s">
        <v>29</v>
      </c>
      <c r="C35" s="45"/>
      <c r="D35" s="45"/>
      <c r="E35" s="45"/>
      <c r="F35" s="45"/>
      <c r="G35" s="45"/>
      <c r="H35" s="46"/>
      <c r="I35" s="45"/>
      <c r="J35" s="45"/>
      <c r="K35" s="45"/>
      <c r="L35" s="45"/>
      <c r="M35" s="47"/>
      <c r="N35" s="45"/>
      <c r="O35" s="45"/>
      <c r="P35" s="45"/>
      <c r="Q35" s="45"/>
      <c r="S35" s="30"/>
      <c r="T35" s="25">
        <v>7.5</v>
      </c>
      <c r="U35" s="20" t="s">
        <v>122</v>
      </c>
      <c r="V35" s="20"/>
      <c r="W35" s="20"/>
      <c r="X35" s="25"/>
      <c r="Y35" s="21">
        <v>5</v>
      </c>
      <c r="Z35" s="15" t="s">
        <v>15</v>
      </c>
      <c r="AA35" s="21"/>
      <c r="AB35" s="21">
        <v>0</v>
      </c>
      <c r="AC35" s="21">
        <v>7</v>
      </c>
      <c r="AD35" s="21">
        <f t="shared" si="8"/>
        <v>7</v>
      </c>
      <c r="AE35" s="21">
        <v>2</v>
      </c>
      <c r="AF35" s="10"/>
      <c r="AG35" s="25">
        <v>8</v>
      </c>
      <c r="AH35" s="20" t="s">
        <v>132</v>
      </c>
      <c r="AI35" s="20"/>
      <c r="AJ35" s="20"/>
      <c r="AK35" s="25"/>
      <c r="AL35" s="21">
        <v>6</v>
      </c>
      <c r="AM35" s="20" t="s">
        <v>134</v>
      </c>
      <c r="AN35" s="21"/>
      <c r="AO35" s="21">
        <v>1</v>
      </c>
      <c r="AP35" s="21">
        <v>6</v>
      </c>
      <c r="AQ35" s="21">
        <f t="shared" si="9"/>
        <v>7</v>
      </c>
      <c r="AR35" s="21">
        <v>2</v>
      </c>
    </row>
    <row r="36" spans="1:44" ht="15.95" customHeight="1" x14ac:dyDescent="0.25">
      <c r="C36" s="5" t="s">
        <v>181</v>
      </c>
      <c r="G36" s="4">
        <v>3</v>
      </c>
      <c r="H36" s="21">
        <v>1</v>
      </c>
      <c r="I36" s="20" t="s">
        <v>86</v>
      </c>
      <c r="J36" s="20"/>
      <c r="K36" s="20"/>
      <c r="L36" s="20" t="s">
        <v>592</v>
      </c>
      <c r="M36" s="20"/>
      <c r="N36" s="20"/>
      <c r="O36" s="20"/>
      <c r="P36" s="20"/>
      <c r="Q36" s="20"/>
      <c r="S36" s="30"/>
      <c r="T36" s="25">
        <v>7.5</v>
      </c>
      <c r="U36" s="20" t="s">
        <v>169</v>
      </c>
      <c r="V36" s="20"/>
      <c r="W36" s="20"/>
      <c r="X36" s="25"/>
      <c r="Y36" s="21">
        <v>12</v>
      </c>
      <c r="Z36" s="15" t="s">
        <v>15</v>
      </c>
      <c r="AA36" s="21"/>
      <c r="AB36" s="21">
        <v>3</v>
      </c>
      <c r="AC36" s="21">
        <v>12</v>
      </c>
      <c r="AD36" s="21">
        <v>8</v>
      </c>
      <c r="AE36" s="21">
        <v>4</v>
      </c>
      <c r="AF36" s="10"/>
      <c r="AG36" s="25">
        <v>7.5</v>
      </c>
      <c r="AH36" s="20" t="s">
        <v>142</v>
      </c>
      <c r="AI36" s="20"/>
      <c r="AJ36" s="20"/>
      <c r="AK36" s="25"/>
      <c r="AL36" s="21">
        <v>10</v>
      </c>
      <c r="AM36" s="20" t="s">
        <v>134</v>
      </c>
      <c r="AN36" s="21"/>
      <c r="AO36" s="21">
        <v>7</v>
      </c>
      <c r="AP36" s="21">
        <v>11</v>
      </c>
      <c r="AQ36" s="21">
        <f t="shared" si="9"/>
        <v>18</v>
      </c>
      <c r="AR36" s="21">
        <v>2</v>
      </c>
    </row>
    <row r="37" spans="1:44" ht="15.95" customHeight="1" x14ac:dyDescent="0.25">
      <c r="B37" s="21" t="s">
        <v>23</v>
      </c>
      <c r="C37" s="15"/>
      <c r="D37" s="15" t="s">
        <v>48</v>
      </c>
      <c r="E37" s="15"/>
      <c r="H37" s="21">
        <v>1</v>
      </c>
      <c r="I37" s="20" t="s">
        <v>150</v>
      </c>
      <c r="J37" s="20"/>
      <c r="K37" s="20"/>
      <c r="L37" s="20" t="s">
        <v>283</v>
      </c>
      <c r="M37" s="20"/>
      <c r="N37" s="20"/>
      <c r="O37" s="20"/>
      <c r="P37" s="20"/>
      <c r="Q37" s="20"/>
      <c r="S37" s="30"/>
      <c r="T37" s="25">
        <v>7</v>
      </c>
      <c r="U37" s="20" t="s">
        <v>114</v>
      </c>
      <c r="V37" s="20"/>
      <c r="W37" s="20"/>
      <c r="X37" s="25"/>
      <c r="Y37" s="21">
        <v>11</v>
      </c>
      <c r="Z37" s="15" t="s">
        <v>15</v>
      </c>
      <c r="AA37" s="21"/>
      <c r="AB37" s="21">
        <v>1</v>
      </c>
      <c r="AC37" s="21">
        <v>5</v>
      </c>
      <c r="AD37" s="21">
        <f t="shared" si="8"/>
        <v>6</v>
      </c>
      <c r="AE37" s="21">
        <v>4</v>
      </c>
      <c r="AF37" s="10"/>
      <c r="AG37" s="25">
        <v>7</v>
      </c>
      <c r="AH37" s="20" t="s">
        <v>143</v>
      </c>
      <c r="AI37" s="20"/>
      <c r="AJ37" s="20"/>
      <c r="AK37" s="25"/>
      <c r="AL37" s="21">
        <v>4</v>
      </c>
      <c r="AM37" s="20" t="s">
        <v>134</v>
      </c>
      <c r="AN37" s="21"/>
      <c r="AO37" s="21">
        <v>0</v>
      </c>
      <c r="AP37" s="21">
        <v>2</v>
      </c>
      <c r="AQ37" s="21">
        <f t="shared" si="9"/>
        <v>2</v>
      </c>
      <c r="AR37" s="21">
        <v>2</v>
      </c>
    </row>
    <row r="38" spans="1:44" ht="15.95" customHeight="1" x14ac:dyDescent="0.25">
      <c r="C38" s="15"/>
      <c r="D38" s="15"/>
      <c r="E38" s="15"/>
      <c r="F38" s="15"/>
      <c r="H38" s="21">
        <v>3</v>
      </c>
      <c r="I38" s="20" t="s">
        <v>86</v>
      </c>
      <c r="J38" s="20"/>
      <c r="K38" s="20"/>
      <c r="L38" s="20" t="s">
        <v>588</v>
      </c>
      <c r="M38" s="20"/>
      <c r="N38" s="20"/>
      <c r="O38" s="20"/>
      <c r="P38" s="20"/>
      <c r="Q38" s="20"/>
      <c r="S38" s="30"/>
      <c r="T38" s="25">
        <v>6</v>
      </c>
      <c r="U38" s="20" t="s">
        <v>111</v>
      </c>
      <c r="V38" s="20"/>
      <c r="W38" s="20"/>
      <c r="X38" s="25"/>
      <c r="Y38" s="21">
        <v>14</v>
      </c>
      <c r="Z38" s="15" t="s">
        <v>15</v>
      </c>
      <c r="AA38" s="21"/>
      <c r="AB38" s="21">
        <v>1</v>
      </c>
      <c r="AC38" s="21">
        <v>3</v>
      </c>
      <c r="AD38" s="21">
        <f t="shared" si="8"/>
        <v>4</v>
      </c>
      <c r="AE38" s="21">
        <v>0</v>
      </c>
      <c r="AF38" s="10"/>
      <c r="AG38" s="25">
        <v>6.5</v>
      </c>
      <c r="AH38" s="20" t="s">
        <v>125</v>
      </c>
      <c r="AI38" s="20"/>
      <c r="AJ38" s="20"/>
      <c r="AK38" s="25"/>
      <c r="AL38" s="21">
        <v>2</v>
      </c>
      <c r="AM38" s="20" t="s">
        <v>134</v>
      </c>
      <c r="AN38" s="21"/>
      <c r="AO38" s="21">
        <v>3</v>
      </c>
      <c r="AP38" s="21">
        <v>10</v>
      </c>
      <c r="AQ38" s="21">
        <f t="shared" si="9"/>
        <v>13</v>
      </c>
      <c r="AR38" s="21">
        <v>0</v>
      </c>
    </row>
    <row r="39" spans="1:44" ht="15.95" customHeight="1" x14ac:dyDescent="0.25">
      <c r="H39" s="21"/>
      <c r="I39" s="20"/>
      <c r="L39" s="20"/>
      <c r="S39" s="30"/>
      <c r="T39" s="25">
        <v>6</v>
      </c>
      <c r="U39" s="20" t="s">
        <v>100</v>
      </c>
      <c r="V39" s="20"/>
      <c r="W39" s="20"/>
      <c r="X39" s="25"/>
      <c r="Y39" s="21">
        <v>3</v>
      </c>
      <c r="Z39" s="15" t="s">
        <v>15</v>
      </c>
      <c r="AA39" s="21"/>
      <c r="AB39" s="21">
        <v>1</v>
      </c>
      <c r="AC39" s="21">
        <v>8</v>
      </c>
      <c r="AD39" s="21">
        <f t="shared" si="8"/>
        <v>9</v>
      </c>
      <c r="AE39" s="21">
        <v>2</v>
      </c>
      <c r="AF39" s="10"/>
      <c r="AG39" s="25">
        <v>5.5</v>
      </c>
      <c r="AH39" s="20" t="s">
        <v>144</v>
      </c>
      <c r="AI39" s="20"/>
      <c r="AJ39" s="20"/>
      <c r="AK39" s="25"/>
      <c r="AL39" s="21">
        <v>5</v>
      </c>
      <c r="AM39" s="20" t="s">
        <v>134</v>
      </c>
      <c r="AN39" s="21"/>
      <c r="AO39" s="21">
        <v>3</v>
      </c>
      <c r="AP39" s="21">
        <v>7</v>
      </c>
      <c r="AQ39" s="21">
        <f t="shared" si="9"/>
        <v>10</v>
      </c>
      <c r="AR39" s="21">
        <v>2</v>
      </c>
    </row>
    <row r="40" spans="1:44" ht="15.95" customHeight="1" thickBot="1" x14ac:dyDescent="0.3">
      <c r="C40" s="5" t="s">
        <v>178</v>
      </c>
      <c r="E40" s="20"/>
      <c r="F40" s="20"/>
      <c r="G40" s="4">
        <v>6</v>
      </c>
      <c r="H40" s="21">
        <v>1</v>
      </c>
      <c r="I40" s="20" t="s">
        <v>84</v>
      </c>
      <c r="J40" s="20"/>
      <c r="K40" s="20"/>
      <c r="L40" s="20" t="s">
        <v>104</v>
      </c>
      <c r="M40" s="20"/>
      <c r="N40" s="20"/>
      <c r="O40" s="20"/>
      <c r="P40" s="20"/>
      <c r="Q40" s="20"/>
      <c r="S40" s="30"/>
      <c r="T40" s="16" t="s">
        <v>36</v>
      </c>
      <c r="U40" s="16"/>
      <c r="V40" s="16"/>
      <c r="W40" s="16"/>
      <c r="X40" s="16"/>
      <c r="Y40" s="16"/>
      <c r="Z40" s="16"/>
      <c r="AA40" s="22"/>
      <c r="AB40" s="22">
        <f>SUM(AB28:AB39)</f>
        <v>75</v>
      </c>
      <c r="AC40" s="22">
        <f>SUM(AC28:AC39)+SUMIF($AA$3:$AA$10,"SotF",$AI$3:$AI$10)</f>
        <v>91</v>
      </c>
      <c r="AD40" s="22">
        <f>SUM(AD28:AD39)+SUMIF($AA$3:$AA$10,"Canadiens",$AI$3:$AI$10)</f>
        <v>154</v>
      </c>
      <c r="AE40" s="22">
        <f>SUM(AE28:AE39)</f>
        <v>26</v>
      </c>
      <c r="AF40" s="10"/>
      <c r="AG40" s="16" t="s">
        <v>146</v>
      </c>
      <c r="AH40" s="16"/>
      <c r="AI40" s="16"/>
      <c r="AJ40" s="16"/>
      <c r="AK40" s="16"/>
      <c r="AL40" s="16"/>
      <c r="AM40" s="16"/>
      <c r="AN40" s="22"/>
      <c r="AO40" s="22">
        <f>SUM(AO28:AO39)</f>
        <v>65</v>
      </c>
      <c r="AP40" s="22">
        <f>SUM(AP28:AP39)+SUMIF($AA$3:$AA$10,"SotF",$AI$3:$AI$10)</f>
        <v>99</v>
      </c>
      <c r="AQ40" s="22">
        <f>SUM(AQ28:AQ39)+SUMIF($AA$3:$AA$10,"Canadiens",$AI$3:$AI$10)</f>
        <v>164</v>
      </c>
      <c r="AR40" s="22">
        <f>SUM(AR28:AR39)</f>
        <v>24</v>
      </c>
    </row>
    <row r="41" spans="1:44" ht="15.95" customHeight="1" x14ac:dyDescent="0.25">
      <c r="B41" s="21" t="s">
        <v>23</v>
      </c>
      <c r="C41" s="15" t="s">
        <v>587</v>
      </c>
      <c r="D41" s="15"/>
      <c r="H41" s="21">
        <v>1</v>
      </c>
      <c r="I41" s="20" t="s">
        <v>47</v>
      </c>
      <c r="J41" s="20"/>
      <c r="K41" s="20"/>
      <c r="L41" s="20" t="s">
        <v>595</v>
      </c>
      <c r="M41" s="20"/>
      <c r="N41" s="20"/>
      <c r="O41" s="20"/>
      <c r="P41" s="20"/>
      <c r="Q41" s="20"/>
      <c r="S41" s="30"/>
      <c r="T41" s="17" t="s">
        <v>156</v>
      </c>
      <c r="U41" s="17" t="s">
        <v>57</v>
      </c>
      <c r="V41" s="17"/>
      <c r="W41" s="17"/>
      <c r="X41" s="17"/>
      <c r="Y41" s="15" t="s">
        <v>69</v>
      </c>
      <c r="AA41" s="14"/>
      <c r="AB41" s="14">
        <v>26</v>
      </c>
      <c r="AC41" s="14">
        <v>18</v>
      </c>
      <c r="AD41" s="14">
        <f>+AB41+AC41</f>
        <v>44</v>
      </c>
      <c r="AE41" s="14">
        <v>4</v>
      </c>
      <c r="AF41" s="10"/>
      <c r="AG41" s="18" t="s">
        <v>159</v>
      </c>
      <c r="AH41" s="18" t="s">
        <v>56</v>
      </c>
      <c r="AI41" s="18"/>
      <c r="AJ41" s="18"/>
      <c r="AK41" s="18"/>
      <c r="AL41" s="15" t="s">
        <v>68</v>
      </c>
      <c r="AN41" s="14"/>
      <c r="AO41" s="14">
        <v>13</v>
      </c>
      <c r="AP41" s="14">
        <v>16</v>
      </c>
      <c r="AQ41" s="14">
        <f>+AO41+AP41</f>
        <v>29</v>
      </c>
      <c r="AR41" s="14">
        <v>2</v>
      </c>
    </row>
    <row r="42" spans="1:44" ht="15.95" customHeight="1" x14ac:dyDescent="0.25">
      <c r="C42" s="15"/>
      <c r="H42" s="21">
        <v>2</v>
      </c>
      <c r="I42" s="20" t="s">
        <v>84</v>
      </c>
      <c r="L42" s="20" t="s">
        <v>589</v>
      </c>
      <c r="S42" s="30"/>
      <c r="T42" s="25">
        <v>7.5</v>
      </c>
      <c r="U42" s="20" t="s">
        <v>43</v>
      </c>
      <c r="V42" s="20"/>
      <c r="W42" s="20"/>
      <c r="X42" s="20"/>
      <c r="Y42" s="21">
        <v>1</v>
      </c>
      <c r="Z42" s="20" t="s">
        <v>57</v>
      </c>
      <c r="AA42" s="21"/>
      <c r="AB42" s="21">
        <v>0</v>
      </c>
      <c r="AC42" s="21">
        <v>0</v>
      </c>
      <c r="AD42" s="21">
        <f t="shared" ref="AD42:AD52" si="10">+AB42+AC42</f>
        <v>0</v>
      </c>
      <c r="AE42" s="21">
        <v>0</v>
      </c>
      <c r="AF42" s="10"/>
      <c r="AG42" s="25">
        <v>8</v>
      </c>
      <c r="AH42" s="20" t="s">
        <v>76</v>
      </c>
      <c r="AI42" s="20"/>
      <c r="AJ42" s="20"/>
      <c r="AK42" s="25"/>
      <c r="AL42" s="21">
        <v>34</v>
      </c>
      <c r="AM42" s="20" t="s">
        <v>56</v>
      </c>
      <c r="AN42" s="21"/>
      <c r="AO42" s="21">
        <v>0</v>
      </c>
      <c r="AP42" s="21">
        <v>0</v>
      </c>
      <c r="AQ42" s="21">
        <f t="shared" ref="AQ42:AQ52" si="11">+AO42+AP42</f>
        <v>0</v>
      </c>
      <c r="AR42" s="21">
        <v>0</v>
      </c>
    </row>
    <row r="43" spans="1:44" ht="15.95" customHeight="1" x14ac:dyDescent="0.25">
      <c r="H43" s="21">
        <v>3</v>
      </c>
      <c r="I43" s="20" t="s">
        <v>104</v>
      </c>
      <c r="L43" s="20" t="s">
        <v>589</v>
      </c>
      <c r="M43" s="20"/>
      <c r="S43" s="30"/>
      <c r="T43" s="25">
        <v>10</v>
      </c>
      <c r="U43" s="20" t="s">
        <v>593</v>
      </c>
      <c r="V43" s="20"/>
      <c r="W43" s="20"/>
      <c r="X43" s="20"/>
      <c r="Y43" s="21">
        <v>10</v>
      </c>
      <c r="Z43" s="20" t="s">
        <v>57</v>
      </c>
      <c r="AA43" s="21"/>
      <c r="AB43" s="21">
        <v>0</v>
      </c>
      <c r="AC43" s="21">
        <v>1</v>
      </c>
      <c r="AD43" s="21">
        <f t="shared" si="10"/>
        <v>1</v>
      </c>
      <c r="AE43" s="21">
        <v>0</v>
      </c>
      <c r="AF43" s="10"/>
      <c r="AG43" s="25">
        <v>10</v>
      </c>
      <c r="AH43" s="20" t="s">
        <v>90</v>
      </c>
      <c r="AI43" s="20"/>
      <c r="AJ43" s="20"/>
      <c r="AK43" s="25"/>
      <c r="AL43" s="21">
        <v>10</v>
      </c>
      <c r="AM43" s="20" t="s">
        <v>56</v>
      </c>
      <c r="AO43" s="21">
        <v>14</v>
      </c>
      <c r="AP43" s="21">
        <v>15</v>
      </c>
      <c r="AQ43" s="21">
        <f t="shared" si="11"/>
        <v>29</v>
      </c>
      <c r="AR43" s="21">
        <v>0</v>
      </c>
    </row>
    <row r="44" spans="1:44" ht="15.95" customHeight="1" x14ac:dyDescent="0.25">
      <c r="H44" s="21">
        <v>3</v>
      </c>
      <c r="I44" s="20" t="s">
        <v>84</v>
      </c>
      <c r="L44" s="20" t="s">
        <v>104</v>
      </c>
      <c r="S44" s="30"/>
      <c r="T44" s="25">
        <v>9</v>
      </c>
      <c r="U44" s="20" t="s">
        <v>131</v>
      </c>
      <c r="V44" s="20"/>
      <c r="W44" s="20"/>
      <c r="X44" s="20"/>
      <c r="Y44" s="21">
        <v>3</v>
      </c>
      <c r="Z44" s="20" t="s">
        <v>57</v>
      </c>
      <c r="AA44" s="21"/>
      <c r="AB44" s="21">
        <v>13</v>
      </c>
      <c r="AC44" s="21">
        <v>14</v>
      </c>
      <c r="AD44" s="21">
        <f t="shared" si="10"/>
        <v>27</v>
      </c>
      <c r="AE44" s="21">
        <v>2</v>
      </c>
      <c r="AF44" s="10"/>
      <c r="AG44" s="25">
        <v>9</v>
      </c>
      <c r="AH44" s="20" t="s">
        <v>139</v>
      </c>
      <c r="AI44" s="20"/>
      <c r="AJ44" s="20"/>
      <c r="AK44" s="25"/>
      <c r="AL44" s="21">
        <v>23</v>
      </c>
      <c r="AM44" s="20" t="s">
        <v>56</v>
      </c>
      <c r="AO44" s="21">
        <v>21</v>
      </c>
      <c r="AP44" s="21">
        <v>9</v>
      </c>
      <c r="AQ44" s="21">
        <f t="shared" si="11"/>
        <v>30</v>
      </c>
      <c r="AR44" s="21">
        <v>4</v>
      </c>
    </row>
    <row r="45" spans="1:44" ht="15.95" customHeight="1" x14ac:dyDescent="0.25">
      <c r="A45" s="30"/>
      <c r="H45" s="21">
        <v>3</v>
      </c>
      <c r="I45" s="20" t="s">
        <v>107</v>
      </c>
      <c r="L45" s="20" t="s">
        <v>104</v>
      </c>
      <c r="S45" s="30"/>
      <c r="T45" s="25">
        <v>9</v>
      </c>
      <c r="U45" s="20" t="s">
        <v>86</v>
      </c>
      <c r="V45" s="20"/>
      <c r="W45" s="20"/>
      <c r="X45" s="20"/>
      <c r="Y45" s="21">
        <v>11</v>
      </c>
      <c r="Z45" s="20" t="s">
        <v>57</v>
      </c>
      <c r="AA45" s="21"/>
      <c r="AB45" s="21">
        <v>14</v>
      </c>
      <c r="AC45" s="21">
        <v>19</v>
      </c>
      <c r="AD45" s="21">
        <f t="shared" si="10"/>
        <v>33</v>
      </c>
      <c r="AE45" s="21">
        <v>0</v>
      </c>
      <c r="AF45" s="10"/>
      <c r="AG45" s="25">
        <v>8.5</v>
      </c>
      <c r="AH45" s="20" t="s">
        <v>92</v>
      </c>
      <c r="AI45" s="20"/>
      <c r="AJ45" s="20"/>
      <c r="AK45" s="25"/>
      <c r="AL45" s="21">
        <v>9</v>
      </c>
      <c r="AM45" s="20" t="s">
        <v>56</v>
      </c>
      <c r="AO45" s="21">
        <v>12</v>
      </c>
      <c r="AP45" s="21">
        <v>9</v>
      </c>
      <c r="AQ45" s="21">
        <f t="shared" si="11"/>
        <v>21</v>
      </c>
      <c r="AR45" s="21">
        <v>0</v>
      </c>
    </row>
    <row r="46" spans="1:44" ht="15.95" customHeight="1" x14ac:dyDescent="0.25">
      <c r="A46" s="30"/>
      <c r="B46" s="44" t="s">
        <v>33</v>
      </c>
      <c r="C46" s="45"/>
      <c r="D46" s="45"/>
      <c r="E46" s="45"/>
      <c r="F46" s="45"/>
      <c r="G46" s="45"/>
      <c r="H46" s="46"/>
      <c r="I46" s="45"/>
      <c r="J46" s="45"/>
      <c r="K46" s="45"/>
      <c r="L46" s="45"/>
      <c r="M46" s="47"/>
      <c r="N46" s="45"/>
      <c r="O46" s="45"/>
      <c r="P46" s="45"/>
      <c r="Q46" s="45"/>
      <c r="S46" s="30"/>
      <c r="T46" s="25">
        <v>8.5</v>
      </c>
      <c r="U46" s="20" t="s">
        <v>116</v>
      </c>
      <c r="V46" s="20"/>
      <c r="W46" s="20"/>
      <c r="X46" s="20"/>
      <c r="Y46" s="21">
        <v>9</v>
      </c>
      <c r="Z46" s="20" t="s">
        <v>57</v>
      </c>
      <c r="AA46" s="21"/>
      <c r="AB46" s="21">
        <v>8</v>
      </c>
      <c r="AC46" s="21">
        <v>22</v>
      </c>
      <c r="AD46" s="21">
        <f t="shared" si="10"/>
        <v>30</v>
      </c>
      <c r="AE46" s="21">
        <v>8</v>
      </c>
      <c r="AF46" s="10"/>
      <c r="AG46" s="25">
        <v>8.5</v>
      </c>
      <c r="AH46" s="20" t="s">
        <v>141</v>
      </c>
      <c r="AI46" s="20"/>
      <c r="AJ46" s="20"/>
      <c r="AK46" s="25"/>
      <c r="AL46" s="21">
        <v>14</v>
      </c>
      <c r="AM46" s="20" t="s">
        <v>56</v>
      </c>
      <c r="AO46" s="21">
        <v>0</v>
      </c>
      <c r="AP46" s="21">
        <v>15</v>
      </c>
      <c r="AQ46" s="21">
        <f t="shared" si="11"/>
        <v>15</v>
      </c>
      <c r="AR46" s="21">
        <v>2</v>
      </c>
    </row>
    <row r="47" spans="1:44" ht="15.95" customHeight="1" x14ac:dyDescent="0.25">
      <c r="C47" s="5" t="s">
        <v>174</v>
      </c>
      <c r="E47" s="10"/>
      <c r="F47" s="10"/>
      <c r="G47" s="4">
        <v>5</v>
      </c>
      <c r="H47" s="21">
        <v>1</v>
      </c>
      <c r="I47" s="20" t="s">
        <v>163</v>
      </c>
      <c r="J47" s="20"/>
      <c r="K47" s="20"/>
      <c r="L47" s="20" t="s">
        <v>594</v>
      </c>
      <c r="M47" s="20"/>
      <c r="N47" s="20"/>
      <c r="O47" s="20"/>
      <c r="P47" s="20"/>
      <c r="Q47" s="20"/>
      <c r="S47" s="30"/>
      <c r="T47" s="25">
        <v>8</v>
      </c>
      <c r="U47" s="20" t="s">
        <v>150</v>
      </c>
      <c r="V47" s="20"/>
      <c r="W47" s="20"/>
      <c r="X47" s="20"/>
      <c r="Y47" s="21">
        <v>2</v>
      </c>
      <c r="Z47" s="20" t="s">
        <v>57</v>
      </c>
      <c r="AA47" s="21"/>
      <c r="AB47" s="21">
        <v>8</v>
      </c>
      <c r="AC47" s="21">
        <v>8</v>
      </c>
      <c r="AD47" s="21">
        <f t="shared" si="10"/>
        <v>16</v>
      </c>
      <c r="AE47" s="21">
        <v>2</v>
      </c>
      <c r="AF47" s="10"/>
      <c r="AG47" s="25">
        <v>8</v>
      </c>
      <c r="AH47" s="20" t="s">
        <v>140</v>
      </c>
      <c r="AI47" s="20"/>
      <c r="AJ47" s="20"/>
      <c r="AK47" s="25"/>
      <c r="AL47" s="21">
        <v>2</v>
      </c>
      <c r="AM47" s="20" t="s">
        <v>56</v>
      </c>
      <c r="AO47" s="21">
        <v>1</v>
      </c>
      <c r="AP47" s="21">
        <v>10</v>
      </c>
      <c r="AQ47" s="21">
        <f t="shared" si="11"/>
        <v>11</v>
      </c>
      <c r="AR47" s="21">
        <v>2</v>
      </c>
    </row>
    <row r="48" spans="1:44" ht="15.95" customHeight="1" x14ac:dyDescent="0.25">
      <c r="B48" s="21" t="s">
        <v>23</v>
      </c>
      <c r="C48" s="20"/>
      <c r="D48" s="20" t="s">
        <v>48</v>
      </c>
      <c r="E48" s="20"/>
      <c r="F48" s="20"/>
      <c r="G48" s="20"/>
      <c r="H48" s="21">
        <v>2</v>
      </c>
      <c r="I48" s="20" t="s">
        <v>163</v>
      </c>
      <c r="J48" s="20"/>
      <c r="K48" s="20"/>
      <c r="L48" s="20" t="s">
        <v>177</v>
      </c>
      <c r="M48" s="20"/>
      <c r="N48" s="20"/>
      <c r="O48" s="20"/>
      <c r="P48" s="20"/>
      <c r="Q48" s="20"/>
      <c r="S48" s="30"/>
      <c r="T48" s="25">
        <v>7.5</v>
      </c>
      <c r="U48" s="20" t="s">
        <v>98</v>
      </c>
      <c r="V48" s="20"/>
      <c r="W48" s="20"/>
      <c r="X48" s="20"/>
      <c r="Y48" s="21">
        <v>12</v>
      </c>
      <c r="Z48" s="20" t="s">
        <v>57</v>
      </c>
      <c r="AA48" s="21"/>
      <c r="AB48" s="21">
        <v>2</v>
      </c>
      <c r="AC48" s="21">
        <v>7</v>
      </c>
      <c r="AD48" s="21">
        <f t="shared" si="10"/>
        <v>9</v>
      </c>
      <c r="AE48" s="21">
        <v>2</v>
      </c>
      <c r="AF48" s="10"/>
      <c r="AG48" s="25">
        <v>8</v>
      </c>
      <c r="AH48" s="20" t="s">
        <v>148</v>
      </c>
      <c r="AI48" s="20"/>
      <c r="AJ48" s="20"/>
      <c r="AK48" s="25"/>
      <c r="AL48" s="21">
        <v>11</v>
      </c>
      <c r="AM48" s="20" t="s">
        <v>56</v>
      </c>
      <c r="AO48" s="21">
        <v>1</v>
      </c>
      <c r="AP48" s="21">
        <v>3</v>
      </c>
      <c r="AQ48" s="21">
        <f t="shared" si="11"/>
        <v>4</v>
      </c>
      <c r="AR48" s="21">
        <v>0</v>
      </c>
    </row>
    <row r="49" spans="1:44" ht="15.95" customHeight="1" x14ac:dyDescent="0.25">
      <c r="A49" s="30"/>
      <c r="C49" s="20"/>
      <c r="D49" s="20"/>
      <c r="E49" s="20"/>
      <c r="F49" s="20"/>
      <c r="G49" s="20"/>
      <c r="H49" s="21">
        <v>2</v>
      </c>
      <c r="I49" s="20" t="s">
        <v>217</v>
      </c>
      <c r="L49" s="20" t="s">
        <v>591</v>
      </c>
      <c r="M49" s="20"/>
      <c r="N49" s="20"/>
      <c r="O49" s="20"/>
      <c r="P49" s="20"/>
      <c r="Q49" s="20"/>
      <c r="S49" s="30"/>
      <c r="T49" s="25">
        <v>7.5</v>
      </c>
      <c r="U49" s="20" t="s">
        <v>91</v>
      </c>
      <c r="V49" s="20"/>
      <c r="W49" s="20"/>
      <c r="X49" s="20"/>
      <c r="Y49" s="21">
        <v>7</v>
      </c>
      <c r="Z49" s="20" t="s">
        <v>57</v>
      </c>
      <c r="AA49" s="21"/>
      <c r="AB49" s="21">
        <v>2</v>
      </c>
      <c r="AC49" s="21">
        <v>11</v>
      </c>
      <c r="AD49" s="21">
        <f t="shared" si="10"/>
        <v>13</v>
      </c>
      <c r="AE49" s="21">
        <v>10</v>
      </c>
      <c r="AF49" s="10"/>
      <c r="AG49" s="25">
        <v>7.5</v>
      </c>
      <c r="AH49" s="20" t="s">
        <v>128</v>
      </c>
      <c r="AI49" s="20"/>
      <c r="AJ49" s="20"/>
      <c r="AK49" s="25"/>
      <c r="AL49" s="21">
        <v>7</v>
      </c>
      <c r="AM49" s="20" t="s">
        <v>56</v>
      </c>
      <c r="AO49" s="21">
        <v>8</v>
      </c>
      <c r="AP49" s="21">
        <v>6</v>
      </c>
      <c r="AQ49" s="21">
        <f t="shared" si="11"/>
        <v>14</v>
      </c>
      <c r="AR49" s="21">
        <v>4</v>
      </c>
    </row>
    <row r="50" spans="1:44" ht="15.95" customHeight="1" x14ac:dyDescent="0.25">
      <c r="A50" s="30"/>
      <c r="C50" s="20"/>
      <c r="D50" s="20"/>
      <c r="E50" s="20"/>
      <c r="F50" s="20"/>
      <c r="H50" s="21">
        <v>2</v>
      </c>
      <c r="I50" s="20" t="s">
        <v>162</v>
      </c>
      <c r="L50" s="20" t="s">
        <v>590</v>
      </c>
      <c r="M50" s="20"/>
      <c r="N50" s="20"/>
      <c r="O50" s="20"/>
      <c r="P50" s="20"/>
      <c r="Q50" s="20"/>
      <c r="S50" s="30"/>
      <c r="T50" s="25">
        <v>7</v>
      </c>
      <c r="U50" s="20" t="s">
        <v>52</v>
      </c>
      <c r="V50" s="20"/>
      <c r="W50" s="20"/>
      <c r="X50" s="20"/>
      <c r="Y50" s="21">
        <v>27</v>
      </c>
      <c r="Z50" s="20" t="s">
        <v>57</v>
      </c>
      <c r="AA50" s="21"/>
      <c r="AB50" s="21">
        <v>1</v>
      </c>
      <c r="AC50" s="21">
        <v>6</v>
      </c>
      <c r="AD50" s="21">
        <f t="shared" si="10"/>
        <v>7</v>
      </c>
      <c r="AE50" s="21">
        <v>0</v>
      </c>
      <c r="AF50" s="10"/>
      <c r="AG50" s="25">
        <v>6.5</v>
      </c>
      <c r="AH50" s="20" t="s">
        <v>99</v>
      </c>
      <c r="AI50" s="20"/>
      <c r="AJ50" s="20"/>
      <c r="AK50" s="25"/>
      <c r="AL50" s="21">
        <v>24</v>
      </c>
      <c r="AM50" s="20" t="s">
        <v>56</v>
      </c>
      <c r="AO50" s="21">
        <v>4</v>
      </c>
      <c r="AP50" s="21">
        <v>7</v>
      </c>
      <c r="AQ50" s="21">
        <f t="shared" si="11"/>
        <v>11</v>
      </c>
      <c r="AR50" s="21">
        <v>2</v>
      </c>
    </row>
    <row r="51" spans="1:44" ht="15.95" customHeight="1" x14ac:dyDescent="0.25">
      <c r="A51" s="30"/>
      <c r="H51" s="21">
        <v>3</v>
      </c>
      <c r="I51" s="20" t="s">
        <v>162</v>
      </c>
      <c r="L51" s="20" t="s">
        <v>163</v>
      </c>
      <c r="M51" s="20"/>
      <c r="N51" s="20"/>
      <c r="O51" s="20"/>
      <c r="P51" s="20" t="s">
        <v>151</v>
      </c>
      <c r="Q51" s="20"/>
      <c r="S51" s="30"/>
      <c r="T51" s="25">
        <v>6.5</v>
      </c>
      <c r="U51" s="20" t="s">
        <v>166</v>
      </c>
      <c r="V51" s="20"/>
      <c r="W51" s="20"/>
      <c r="X51" s="20"/>
      <c r="Y51" s="21">
        <v>6</v>
      </c>
      <c r="Z51" s="20" t="s">
        <v>57</v>
      </c>
      <c r="AA51" s="21"/>
      <c r="AB51" s="21">
        <v>3</v>
      </c>
      <c r="AC51" s="21">
        <v>6</v>
      </c>
      <c r="AD51" s="21">
        <f t="shared" si="10"/>
        <v>9</v>
      </c>
      <c r="AE51" s="21">
        <v>2</v>
      </c>
      <c r="AF51" s="10"/>
      <c r="AG51" s="25">
        <v>6.5</v>
      </c>
      <c r="AH51" s="20" t="s">
        <v>96</v>
      </c>
      <c r="AI51" s="20"/>
      <c r="AJ51" s="20"/>
      <c r="AK51" s="25"/>
      <c r="AL51" s="21">
        <v>20</v>
      </c>
      <c r="AM51" s="20" t="s">
        <v>56</v>
      </c>
      <c r="AO51" s="21">
        <v>1</v>
      </c>
      <c r="AP51" s="21">
        <v>10</v>
      </c>
      <c r="AQ51" s="21">
        <f t="shared" si="11"/>
        <v>11</v>
      </c>
      <c r="AR51" s="21">
        <v>4</v>
      </c>
    </row>
    <row r="52" spans="1:44" ht="15.95" customHeight="1" x14ac:dyDescent="0.25">
      <c r="A52" s="30"/>
      <c r="S52" s="30"/>
      <c r="T52" s="25">
        <v>6.5</v>
      </c>
      <c r="U52" s="20" t="s">
        <v>167</v>
      </c>
      <c r="V52" s="20"/>
      <c r="W52" s="20"/>
      <c r="X52" s="20"/>
      <c r="Y52" s="21">
        <v>4</v>
      </c>
      <c r="Z52" s="20" t="s">
        <v>57</v>
      </c>
      <c r="AA52" s="21"/>
      <c r="AB52" s="21">
        <v>3</v>
      </c>
      <c r="AC52" s="21">
        <v>6</v>
      </c>
      <c r="AD52" s="21">
        <f t="shared" si="10"/>
        <v>9</v>
      </c>
      <c r="AE52" s="21">
        <v>2</v>
      </c>
      <c r="AF52" s="10"/>
      <c r="AG52" s="25">
        <v>6</v>
      </c>
      <c r="AH52" s="20" t="s">
        <v>248</v>
      </c>
      <c r="AI52" s="20"/>
      <c r="AJ52" s="20"/>
      <c r="AK52" s="25"/>
      <c r="AL52" s="21">
        <v>4</v>
      </c>
      <c r="AM52" s="20" t="s">
        <v>56</v>
      </c>
      <c r="AO52" s="21">
        <v>2</v>
      </c>
      <c r="AP52" s="21">
        <v>5</v>
      </c>
      <c r="AQ52" s="21">
        <f t="shared" si="11"/>
        <v>7</v>
      </c>
      <c r="AR52" s="21">
        <v>4</v>
      </c>
    </row>
    <row r="53" spans="1:44" ht="15.95" customHeight="1" thickBot="1" x14ac:dyDescent="0.3">
      <c r="A53" s="30"/>
      <c r="B53" s="10"/>
      <c r="C53" s="5" t="s">
        <v>187</v>
      </c>
      <c r="D53" s="15"/>
      <c r="F53" s="10"/>
      <c r="G53" s="4">
        <v>2</v>
      </c>
      <c r="H53" s="21">
        <v>2</v>
      </c>
      <c r="I53" s="20" t="s">
        <v>87</v>
      </c>
      <c r="J53" s="20"/>
      <c r="K53" s="20"/>
      <c r="L53" s="20" t="s">
        <v>118</v>
      </c>
      <c r="M53" s="20"/>
      <c r="N53" s="20"/>
      <c r="O53" s="20"/>
      <c r="P53" s="20"/>
      <c r="Q53" s="20"/>
      <c r="S53" s="30"/>
      <c r="T53" s="16" t="s">
        <v>66</v>
      </c>
      <c r="U53" s="16"/>
      <c r="V53" s="16"/>
      <c r="W53" s="16"/>
      <c r="X53" s="16"/>
      <c r="Y53" s="16"/>
      <c r="Z53" s="16"/>
      <c r="AA53" s="22"/>
      <c r="AB53" s="22">
        <f>SUM(AB41:AB52)</f>
        <v>80</v>
      </c>
      <c r="AC53" s="22">
        <f>SUM(AC41:AC52)+SUMIF($AA$3:$AA$10,"Dive Shop",$AI$3:$AI$10)</f>
        <v>118</v>
      </c>
      <c r="AD53" s="22">
        <f>SUM(AD41:AD52)+SUMIF($AA$3:$AA$10,"Canadiens",$AI$3:$AI$10)</f>
        <v>198</v>
      </c>
      <c r="AE53" s="22">
        <f>SUM(AE41:AE52)</f>
        <v>32</v>
      </c>
      <c r="AF53" s="10"/>
      <c r="AG53" s="16" t="s">
        <v>67</v>
      </c>
      <c r="AH53" s="16"/>
      <c r="AI53" s="16"/>
      <c r="AJ53" s="16"/>
      <c r="AK53" s="16"/>
      <c r="AL53" s="16"/>
      <c r="AM53" s="16"/>
      <c r="AN53" s="22"/>
      <c r="AO53" s="22">
        <f>SUM(AO41:AO52)</f>
        <v>77</v>
      </c>
      <c r="AP53" s="22">
        <f>SUM(AP41:AP52)+SUMIF($AA$3:$AA$10,"Dive Shop",$AI$3:$AI$10)</f>
        <v>105</v>
      </c>
      <c r="AQ53" s="22">
        <f>SUM(AQ41:AQ52)+SUMIF($AA$3:$AA$10,"Canadiens",$AI$3:$AI$10)</f>
        <v>182</v>
      </c>
      <c r="AR53" s="22">
        <f>SUM(AR41:AR52)</f>
        <v>24</v>
      </c>
    </row>
    <row r="54" spans="1:44" ht="15.95" customHeight="1" x14ac:dyDescent="0.25">
      <c r="A54" s="30"/>
      <c r="B54" s="21" t="s">
        <v>23</v>
      </c>
      <c r="C54" s="15" t="s">
        <v>114</v>
      </c>
      <c r="D54" s="15"/>
      <c r="E54" s="15"/>
      <c r="F54" s="15"/>
      <c r="G54" s="4"/>
      <c r="H54" s="21">
        <v>2</v>
      </c>
      <c r="I54" s="20" t="s">
        <v>85</v>
      </c>
      <c r="J54" s="20"/>
      <c r="K54" s="20"/>
      <c r="L54" s="20" t="s">
        <v>168</v>
      </c>
      <c r="M54" s="20"/>
      <c r="N54" s="20"/>
      <c r="O54" s="20"/>
      <c r="P54" s="20"/>
      <c r="Q54" s="20"/>
      <c r="S54" s="30"/>
      <c r="T54" s="18" t="s">
        <v>157</v>
      </c>
      <c r="U54" s="18" t="s">
        <v>61</v>
      </c>
      <c r="V54" s="18"/>
      <c r="W54" s="18"/>
      <c r="X54" s="18"/>
      <c r="Y54" s="15" t="s">
        <v>71</v>
      </c>
      <c r="AA54" s="14"/>
      <c r="AB54" s="14">
        <v>5</v>
      </c>
      <c r="AC54" s="14">
        <v>12</v>
      </c>
      <c r="AD54" s="14">
        <f t="shared" ref="AD54:AD65" si="12">+AB54+AC54</f>
        <v>17</v>
      </c>
      <c r="AE54" s="14">
        <v>6</v>
      </c>
      <c r="AF54" s="10"/>
      <c r="AG54" s="11" t="s">
        <v>161</v>
      </c>
      <c r="AH54" s="11" t="s">
        <v>59</v>
      </c>
      <c r="AI54" s="11"/>
      <c r="AJ54" s="11"/>
      <c r="AK54" s="12"/>
      <c r="AL54" s="13" t="s">
        <v>73</v>
      </c>
      <c r="AN54" s="14"/>
      <c r="AO54" s="14">
        <v>7</v>
      </c>
      <c r="AP54" s="14">
        <v>17</v>
      </c>
      <c r="AQ54" s="14">
        <f t="shared" ref="AQ54:AQ65" si="13">+AO54+AP54</f>
        <v>24</v>
      </c>
      <c r="AR54" s="14">
        <v>8</v>
      </c>
    </row>
    <row r="55" spans="1:44" ht="15.95" customHeight="1" x14ac:dyDescent="0.25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S55" s="30"/>
      <c r="T55" s="25">
        <v>7.5</v>
      </c>
      <c r="U55" s="20" t="s">
        <v>74</v>
      </c>
      <c r="V55" s="20"/>
      <c r="W55" s="20"/>
      <c r="X55" s="25"/>
      <c r="Y55" s="21">
        <v>31</v>
      </c>
      <c r="Z55" s="20" t="s">
        <v>61</v>
      </c>
      <c r="AA55" s="21"/>
      <c r="AB55" s="21">
        <v>0</v>
      </c>
      <c r="AC55" s="21">
        <v>1</v>
      </c>
      <c r="AD55" s="21">
        <f t="shared" si="12"/>
        <v>1</v>
      </c>
      <c r="AE55" s="21">
        <v>0</v>
      </c>
      <c r="AF55" s="10"/>
      <c r="AG55" s="25">
        <v>8</v>
      </c>
      <c r="AH55" s="20" t="s">
        <v>77</v>
      </c>
      <c r="AI55" s="20"/>
      <c r="AJ55" s="20"/>
      <c r="AK55" s="20"/>
      <c r="AL55" s="21"/>
      <c r="AM55" s="20" t="s">
        <v>59</v>
      </c>
      <c r="AN55" s="21"/>
      <c r="AO55" s="21">
        <v>0</v>
      </c>
      <c r="AP55" s="21">
        <v>1</v>
      </c>
      <c r="AQ55" s="21">
        <f t="shared" si="13"/>
        <v>1</v>
      </c>
      <c r="AR55" s="21">
        <v>0</v>
      </c>
    </row>
    <row r="56" spans="1:44" ht="15.95" customHeight="1" x14ac:dyDescent="0.25">
      <c r="B56" s="20" t="s">
        <v>130</v>
      </c>
      <c r="C56" s="10"/>
      <c r="D56" s="10"/>
      <c r="E56" s="20" t="s">
        <v>50</v>
      </c>
      <c r="F56" s="20"/>
      <c r="G56" s="4">
        <f>SUM(G15:G55)</f>
        <v>32</v>
      </c>
      <c r="H56" s="4"/>
      <c r="I56" s="19"/>
      <c r="J56" s="20" t="s">
        <v>35</v>
      </c>
      <c r="K56" s="19"/>
      <c r="L56" s="4">
        <f>COUNTA(C15:C55)-8</f>
        <v>3</v>
      </c>
      <c r="N56" s="20" t="s">
        <v>41</v>
      </c>
      <c r="O56" s="4">
        <f>+L56*2</f>
        <v>6</v>
      </c>
      <c r="P56" s="4"/>
      <c r="Q56" s="10"/>
      <c r="S56" s="30"/>
      <c r="T56" s="25">
        <v>11</v>
      </c>
      <c r="U56" s="20" t="s">
        <v>80</v>
      </c>
      <c r="V56" s="20"/>
      <c r="W56" s="20"/>
      <c r="X56" s="25"/>
      <c r="Y56" s="21">
        <v>11</v>
      </c>
      <c r="Z56" s="20" t="s">
        <v>61</v>
      </c>
      <c r="AA56" s="21"/>
      <c r="AB56" s="21">
        <v>19</v>
      </c>
      <c r="AC56" s="21">
        <v>13</v>
      </c>
      <c r="AD56" s="21">
        <f t="shared" si="12"/>
        <v>32</v>
      </c>
      <c r="AE56" s="21">
        <v>0</v>
      </c>
      <c r="AF56" s="10"/>
      <c r="AG56" s="25">
        <v>10</v>
      </c>
      <c r="AH56" s="20" t="s">
        <v>162</v>
      </c>
      <c r="AI56" s="20"/>
      <c r="AJ56" s="20"/>
      <c r="AK56" s="20"/>
      <c r="AL56" s="21">
        <v>20</v>
      </c>
      <c r="AM56" s="20" t="s">
        <v>59</v>
      </c>
      <c r="AO56" s="21">
        <v>12</v>
      </c>
      <c r="AP56" s="21">
        <v>13</v>
      </c>
      <c r="AQ56" s="21">
        <f t="shared" si="13"/>
        <v>25</v>
      </c>
      <c r="AR56" s="21">
        <v>4</v>
      </c>
    </row>
    <row r="57" spans="1:44" ht="15.95" customHeight="1" x14ac:dyDescent="0.25">
      <c r="E57" s="20" t="s">
        <v>49</v>
      </c>
      <c r="F57" s="20"/>
      <c r="G57" s="4">
        <f>COUNTA(L15:L55)+COUNTIF(L15:L55,"*&amp;*")</f>
        <v>45</v>
      </c>
      <c r="S57" s="30"/>
      <c r="T57" s="25">
        <v>8.5</v>
      </c>
      <c r="U57" s="20" t="s">
        <v>97</v>
      </c>
      <c r="V57" s="20"/>
      <c r="W57" s="20"/>
      <c r="X57" s="25"/>
      <c r="Y57" s="21">
        <v>8</v>
      </c>
      <c r="Z57" s="20" t="s">
        <v>61</v>
      </c>
      <c r="AA57" s="21"/>
      <c r="AB57" s="21">
        <v>8</v>
      </c>
      <c r="AC57" s="21">
        <v>6</v>
      </c>
      <c r="AD57" s="21">
        <f t="shared" si="12"/>
        <v>14</v>
      </c>
      <c r="AE57" s="21">
        <v>0</v>
      </c>
      <c r="AF57" s="10"/>
      <c r="AG57" s="25">
        <v>9</v>
      </c>
      <c r="AH57" s="20" t="s">
        <v>163</v>
      </c>
      <c r="AI57" s="20"/>
      <c r="AJ57" s="20"/>
      <c r="AK57" s="20"/>
      <c r="AL57" s="21">
        <v>17</v>
      </c>
      <c r="AM57" s="20" t="s">
        <v>59</v>
      </c>
      <c r="AO57" s="21">
        <v>22</v>
      </c>
      <c r="AP57" s="21">
        <v>19</v>
      </c>
      <c r="AQ57" s="21">
        <f t="shared" si="13"/>
        <v>41</v>
      </c>
      <c r="AR57" s="21">
        <v>2</v>
      </c>
    </row>
    <row r="58" spans="1:44" ht="15.95" customHeight="1" x14ac:dyDescent="0.25">
      <c r="S58" s="30"/>
      <c r="T58" s="25">
        <v>8.5</v>
      </c>
      <c r="U58" s="20" t="s">
        <v>89</v>
      </c>
      <c r="V58" s="20"/>
      <c r="W58" s="20"/>
      <c r="X58" s="25"/>
      <c r="Y58" s="21">
        <v>6</v>
      </c>
      <c r="Z58" s="20" t="s">
        <v>61</v>
      </c>
      <c r="AA58" s="21"/>
      <c r="AB58" s="21">
        <v>1</v>
      </c>
      <c r="AC58" s="21">
        <v>7</v>
      </c>
      <c r="AD58" s="21">
        <f t="shared" si="12"/>
        <v>8</v>
      </c>
      <c r="AE58" s="21">
        <v>0</v>
      </c>
      <c r="AF58" s="10"/>
      <c r="AG58" s="25">
        <v>9</v>
      </c>
      <c r="AH58" s="20" t="s">
        <v>135</v>
      </c>
      <c r="AI58" s="20"/>
      <c r="AJ58" s="20"/>
      <c r="AK58" s="20"/>
      <c r="AL58" s="35">
        <v>14</v>
      </c>
      <c r="AM58" s="20" t="s">
        <v>59</v>
      </c>
      <c r="AO58" s="21">
        <v>6</v>
      </c>
      <c r="AP58" s="21">
        <v>10</v>
      </c>
      <c r="AQ58" s="21">
        <f t="shared" si="13"/>
        <v>16</v>
      </c>
      <c r="AR58" s="21">
        <v>2</v>
      </c>
    </row>
    <row r="59" spans="1:44" ht="15.95" customHeight="1" x14ac:dyDescent="0.25">
      <c r="S59" s="30"/>
      <c r="T59" s="25">
        <v>8.5</v>
      </c>
      <c r="U59" s="20" t="s">
        <v>82</v>
      </c>
      <c r="V59" s="20"/>
      <c r="W59" s="20"/>
      <c r="X59" s="25"/>
      <c r="Y59" s="21">
        <v>14</v>
      </c>
      <c r="Z59" s="20" t="s">
        <v>61</v>
      </c>
      <c r="AA59" s="21"/>
      <c r="AB59" s="21">
        <v>1</v>
      </c>
      <c r="AC59" s="21">
        <v>2</v>
      </c>
      <c r="AD59" s="21">
        <f t="shared" si="12"/>
        <v>3</v>
      </c>
      <c r="AE59" s="21">
        <v>4</v>
      </c>
      <c r="AF59" s="10"/>
      <c r="AG59" s="25">
        <v>8.5</v>
      </c>
      <c r="AH59" s="20" t="s">
        <v>136</v>
      </c>
      <c r="AI59" s="20"/>
      <c r="AJ59" s="20"/>
      <c r="AK59" s="20"/>
      <c r="AL59" s="35">
        <v>5</v>
      </c>
      <c r="AM59" s="20" t="s">
        <v>59</v>
      </c>
      <c r="AO59" s="21">
        <v>0</v>
      </c>
      <c r="AP59" s="21">
        <v>10</v>
      </c>
      <c r="AQ59" s="21">
        <f t="shared" si="13"/>
        <v>10</v>
      </c>
      <c r="AR59" s="21">
        <v>2</v>
      </c>
    </row>
    <row r="60" spans="1:44" ht="15.95" customHeight="1" x14ac:dyDescent="0.25">
      <c r="T60" s="25">
        <v>8</v>
      </c>
      <c r="U60" s="20" t="s">
        <v>81</v>
      </c>
      <c r="V60" s="20"/>
      <c r="W60" s="20"/>
      <c r="X60" s="25"/>
      <c r="Y60" s="21">
        <v>7</v>
      </c>
      <c r="Z60" s="20" t="s">
        <v>61</v>
      </c>
      <c r="AA60" s="21"/>
      <c r="AB60" s="21">
        <v>12</v>
      </c>
      <c r="AC60" s="21">
        <v>9</v>
      </c>
      <c r="AD60" s="21">
        <f t="shared" si="12"/>
        <v>21</v>
      </c>
      <c r="AE60" s="21">
        <v>4</v>
      </c>
      <c r="AF60" s="10"/>
      <c r="AG60" s="25">
        <v>8.5</v>
      </c>
      <c r="AH60" s="20" t="s">
        <v>14</v>
      </c>
      <c r="AI60" s="20"/>
      <c r="AJ60" s="20"/>
      <c r="AK60" s="20"/>
      <c r="AL60" s="35" t="s">
        <v>149</v>
      </c>
      <c r="AM60" s="20" t="s">
        <v>59</v>
      </c>
      <c r="AO60" s="21">
        <v>9</v>
      </c>
      <c r="AP60" s="21">
        <v>6</v>
      </c>
      <c r="AQ60" s="21">
        <f t="shared" si="13"/>
        <v>15</v>
      </c>
      <c r="AR60" s="21">
        <v>4</v>
      </c>
    </row>
    <row r="61" spans="1:44" ht="15.95" customHeight="1" x14ac:dyDescent="0.25">
      <c r="A61" s="30"/>
      <c r="T61" s="25">
        <v>7.5</v>
      </c>
      <c r="U61" s="20" t="s">
        <v>117</v>
      </c>
      <c r="V61" s="20"/>
      <c r="W61" s="20"/>
      <c r="X61" s="25"/>
      <c r="Y61" s="21">
        <v>30</v>
      </c>
      <c r="Z61" s="20" t="s">
        <v>61</v>
      </c>
      <c r="AA61" s="21"/>
      <c r="AB61" s="21">
        <v>4</v>
      </c>
      <c r="AC61" s="21">
        <v>9</v>
      </c>
      <c r="AD61" s="21">
        <f t="shared" si="12"/>
        <v>13</v>
      </c>
      <c r="AE61" s="21">
        <v>6</v>
      </c>
      <c r="AF61" s="10"/>
      <c r="AG61" s="25">
        <v>8</v>
      </c>
      <c r="AH61" s="20" t="s">
        <v>113</v>
      </c>
      <c r="AI61" s="20"/>
      <c r="AJ61" s="20"/>
      <c r="AK61" s="20"/>
      <c r="AL61" s="21">
        <v>13</v>
      </c>
      <c r="AM61" s="20" t="s">
        <v>59</v>
      </c>
      <c r="AO61" s="21">
        <v>10</v>
      </c>
      <c r="AP61" s="21">
        <v>15</v>
      </c>
      <c r="AQ61" s="21">
        <f t="shared" si="13"/>
        <v>25</v>
      </c>
      <c r="AR61" s="21">
        <v>6</v>
      </c>
    </row>
    <row r="62" spans="1:44" ht="15.95" customHeight="1" x14ac:dyDescent="0.25">
      <c r="A62" s="30"/>
      <c r="S62" s="21"/>
      <c r="T62" s="25">
        <v>7</v>
      </c>
      <c r="U62" s="20" t="s">
        <v>24</v>
      </c>
      <c r="V62" s="20"/>
      <c r="W62" s="20"/>
      <c r="X62" s="25"/>
      <c r="Y62" s="21">
        <v>10</v>
      </c>
      <c r="Z62" s="20" t="s">
        <v>61</v>
      </c>
      <c r="AA62" s="21"/>
      <c r="AB62" s="21">
        <v>1</v>
      </c>
      <c r="AC62" s="21">
        <v>4</v>
      </c>
      <c r="AD62" s="21">
        <f t="shared" si="12"/>
        <v>5</v>
      </c>
      <c r="AE62" s="21">
        <v>0</v>
      </c>
      <c r="AF62" s="10"/>
      <c r="AG62" s="25">
        <v>7</v>
      </c>
      <c r="AH62" s="20" t="s">
        <v>164</v>
      </c>
      <c r="AI62" s="20"/>
      <c r="AJ62" s="20"/>
      <c r="AK62" s="20"/>
      <c r="AL62" s="21">
        <v>7</v>
      </c>
      <c r="AM62" s="20" t="s">
        <v>59</v>
      </c>
      <c r="AO62" s="21">
        <v>3</v>
      </c>
      <c r="AP62" s="21">
        <v>8</v>
      </c>
      <c r="AQ62" s="21">
        <f t="shared" si="13"/>
        <v>11</v>
      </c>
      <c r="AR62" s="21">
        <v>2</v>
      </c>
    </row>
    <row r="63" spans="1:44" ht="15.95" customHeight="1" x14ac:dyDescent="0.25">
      <c r="A63" s="21"/>
      <c r="S63" s="30"/>
      <c r="T63" s="25">
        <v>7</v>
      </c>
      <c r="U63" s="20" t="s">
        <v>105</v>
      </c>
      <c r="V63" s="20"/>
      <c r="W63" s="20"/>
      <c r="X63" s="25"/>
      <c r="Y63" s="21">
        <v>12</v>
      </c>
      <c r="Z63" s="20" t="s">
        <v>61</v>
      </c>
      <c r="AA63" s="21"/>
      <c r="AB63" s="21">
        <v>2</v>
      </c>
      <c r="AC63" s="21">
        <v>3</v>
      </c>
      <c r="AD63" s="21">
        <f t="shared" si="12"/>
        <v>5</v>
      </c>
      <c r="AE63" s="21">
        <v>0</v>
      </c>
      <c r="AF63" s="10"/>
      <c r="AG63" s="25">
        <v>7</v>
      </c>
      <c r="AH63" s="20" t="s">
        <v>115</v>
      </c>
      <c r="AI63" s="20"/>
      <c r="AJ63" s="20"/>
      <c r="AK63" s="20"/>
      <c r="AL63" s="21">
        <v>9</v>
      </c>
      <c r="AM63" s="20" t="s">
        <v>59</v>
      </c>
      <c r="AO63" s="21">
        <v>4</v>
      </c>
      <c r="AP63" s="21">
        <v>9</v>
      </c>
      <c r="AQ63" s="21">
        <f t="shared" si="13"/>
        <v>13</v>
      </c>
      <c r="AR63" s="21">
        <v>2</v>
      </c>
    </row>
    <row r="64" spans="1:44" ht="15.95" customHeight="1" x14ac:dyDescent="0.25">
      <c r="A64" s="30"/>
      <c r="S64" s="21"/>
      <c r="T64" s="25">
        <v>7</v>
      </c>
      <c r="U64" s="20" t="s">
        <v>106</v>
      </c>
      <c r="V64" s="20"/>
      <c r="W64" s="20"/>
      <c r="X64" s="25"/>
      <c r="Y64" s="21">
        <v>5</v>
      </c>
      <c r="Z64" s="20" t="s">
        <v>61</v>
      </c>
      <c r="AA64" s="21"/>
      <c r="AB64" s="21">
        <v>1</v>
      </c>
      <c r="AC64" s="21">
        <v>4</v>
      </c>
      <c r="AD64" s="21">
        <f t="shared" si="12"/>
        <v>5</v>
      </c>
      <c r="AE64" s="21">
        <v>0</v>
      </c>
      <c r="AF64" s="10"/>
      <c r="AG64" s="25">
        <v>6.5</v>
      </c>
      <c r="AH64" s="20" t="s">
        <v>123</v>
      </c>
      <c r="AI64" s="20"/>
      <c r="AJ64" s="20"/>
      <c r="AK64" s="20"/>
      <c r="AL64" s="21">
        <v>6</v>
      </c>
      <c r="AM64" s="20" t="s">
        <v>59</v>
      </c>
      <c r="AO64" s="21">
        <v>2</v>
      </c>
      <c r="AP64" s="21">
        <v>3</v>
      </c>
      <c r="AQ64" s="21">
        <f t="shared" si="13"/>
        <v>5</v>
      </c>
      <c r="AR64" s="21">
        <v>2</v>
      </c>
    </row>
    <row r="65" spans="1:44" ht="15.95" customHeight="1" x14ac:dyDescent="0.25">
      <c r="A65" s="21"/>
      <c r="R65" s="30"/>
      <c r="S65" s="30"/>
      <c r="T65" s="25">
        <v>5.5</v>
      </c>
      <c r="U65" s="20" t="s">
        <v>119</v>
      </c>
      <c r="V65" s="20"/>
      <c r="W65" s="20"/>
      <c r="X65" s="25"/>
      <c r="Y65" s="21">
        <v>4</v>
      </c>
      <c r="Z65" s="20" t="s">
        <v>61</v>
      </c>
      <c r="AA65" s="21"/>
      <c r="AB65" s="21">
        <v>1</v>
      </c>
      <c r="AC65" s="21">
        <v>5</v>
      </c>
      <c r="AD65" s="21">
        <f t="shared" si="12"/>
        <v>6</v>
      </c>
      <c r="AE65" s="21">
        <v>0</v>
      </c>
      <c r="AF65" s="10"/>
      <c r="AG65" s="25">
        <v>5.5</v>
      </c>
      <c r="AH65" s="20" t="s">
        <v>32</v>
      </c>
      <c r="AI65" s="20"/>
      <c r="AJ65" s="20"/>
      <c r="AK65" s="20"/>
      <c r="AL65" s="21">
        <v>11</v>
      </c>
      <c r="AM65" s="20" t="s">
        <v>59</v>
      </c>
      <c r="AO65" s="21">
        <v>0</v>
      </c>
      <c r="AP65" s="21">
        <v>4</v>
      </c>
      <c r="AQ65" s="21">
        <f t="shared" si="13"/>
        <v>4</v>
      </c>
      <c r="AR65" s="21">
        <v>0</v>
      </c>
    </row>
    <row r="66" spans="1:44" ht="15.95" customHeight="1" thickBot="1" x14ac:dyDescent="0.3">
      <c r="A66" s="30"/>
      <c r="R66" s="21"/>
      <c r="S66" s="21"/>
      <c r="T66" s="16" t="s">
        <v>63</v>
      </c>
      <c r="U66" s="16"/>
      <c r="V66" s="16"/>
      <c r="W66" s="16"/>
      <c r="X66" s="16"/>
      <c r="Y66" s="16"/>
      <c r="Z66" s="16"/>
      <c r="AA66" s="22"/>
      <c r="AB66" s="22">
        <f>SUM(AB54:AB65)</f>
        <v>55</v>
      </c>
      <c r="AC66" s="22">
        <f>SUM(AC54:AC65)+SUMIF($AA$3:$AA$10,"Eriton",$AI$3:$AI$10)</f>
        <v>75</v>
      </c>
      <c r="AD66" s="22">
        <f>SUM(AD54:AD65)+SUMIF($AA$3:$AA$10,"Canadiens",$AI$3:$AI$10)</f>
        <v>130</v>
      </c>
      <c r="AE66" s="22">
        <f>SUM(AE54:AE65)</f>
        <v>20</v>
      </c>
      <c r="AF66" s="10"/>
      <c r="AG66" s="16" t="s">
        <v>64</v>
      </c>
      <c r="AH66" s="16"/>
      <c r="AI66" s="16"/>
      <c r="AJ66" s="16"/>
      <c r="AK66" s="16"/>
      <c r="AL66" s="16"/>
      <c r="AM66" s="16"/>
      <c r="AN66" s="22"/>
      <c r="AO66" s="22">
        <f>SUM(AO54:AO65)</f>
        <v>75</v>
      </c>
      <c r="AP66" s="22">
        <f>SUM(AP54:AP65)+SUMIF($AA$3:$AA$10,"Eriton",$AI$3:$AI$10)</f>
        <v>115</v>
      </c>
      <c r="AQ66" s="22">
        <f>SUM(AQ54:AQ65)+SUMIF($AA$3:$AA$10,"Canadiens",$AI$3:$AI$10)</f>
        <v>190</v>
      </c>
      <c r="AR66" s="22">
        <f>SUM(AR54:AR65)</f>
        <v>34</v>
      </c>
    </row>
    <row r="67" spans="1:44" ht="15.95" customHeight="1" x14ac:dyDescent="0.25">
      <c r="A67" s="21"/>
      <c r="R67" s="21"/>
      <c r="S67" s="21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H67" s="20" t="s">
        <v>94</v>
      </c>
      <c r="AI67" s="10"/>
      <c r="AJ67" s="10"/>
      <c r="AK67" s="20"/>
      <c r="AL67" s="20"/>
      <c r="AM67" s="10"/>
      <c r="AN67" s="10"/>
      <c r="AO67" s="21">
        <f>+AB27+AB40+AB53+AB66+AO27+AO40+AO53+AO66</f>
        <v>564</v>
      </c>
      <c r="AP67" s="21">
        <f>+AC27+AC40+AC53+AC66+AP27+AP40+AP53+AP66</f>
        <v>787</v>
      </c>
      <c r="AQ67" s="21">
        <f>+AD27+AD40+AD53+AD66+AQ27+AQ40+AQ53+AQ66</f>
        <v>1339</v>
      </c>
      <c r="AR67" s="21">
        <f>+AE27+AE40+AE53+AE66+AR27+AR40+AR53+AR66</f>
        <v>248</v>
      </c>
    </row>
    <row r="68" spans="1:44" ht="15.95" customHeight="1" x14ac:dyDescent="0.25">
      <c r="A68" s="21"/>
      <c r="R68" s="21"/>
      <c r="S68" s="21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0"/>
      <c r="AH68" s="10"/>
      <c r="AI68" s="10"/>
      <c r="AJ68" s="10"/>
      <c r="AK68" s="20"/>
      <c r="AL68" s="20"/>
      <c r="AM68" s="10"/>
      <c r="AN68" s="10"/>
      <c r="AO68" s="21"/>
      <c r="AP68" s="21"/>
      <c r="AQ68" s="30"/>
      <c r="AR68" s="21"/>
    </row>
    <row r="69" spans="1:44" ht="15.95" customHeight="1" x14ac:dyDescent="0.25">
      <c r="A69" s="21"/>
      <c r="R69" s="21"/>
      <c r="S69" s="21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0"/>
      <c r="AH69" s="10"/>
      <c r="AI69" s="10"/>
      <c r="AJ69" s="10"/>
      <c r="AK69" s="20"/>
      <c r="AL69" s="20"/>
      <c r="AM69" s="10"/>
      <c r="AN69" s="10"/>
      <c r="AO69" s="21"/>
      <c r="AP69" s="21"/>
      <c r="AQ69" s="30"/>
      <c r="AR69" s="21"/>
    </row>
    <row r="70" spans="1:44" ht="15.95" customHeight="1" x14ac:dyDescent="0.25">
      <c r="A70" s="21"/>
      <c r="R70" s="21"/>
      <c r="S70" s="21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20"/>
      <c r="AH70" s="10"/>
      <c r="AI70" s="10"/>
      <c r="AJ70" s="10"/>
      <c r="AK70" s="20"/>
      <c r="AL70" s="20"/>
      <c r="AM70" s="10"/>
      <c r="AN70" s="10"/>
      <c r="AO70" s="21"/>
      <c r="AP70" s="21"/>
      <c r="AQ70" s="30"/>
      <c r="AR70" s="21"/>
    </row>
    <row r="71" spans="1:44" ht="15.95" customHeight="1" x14ac:dyDescent="0.25">
      <c r="A71" s="21"/>
      <c r="C71" s="20"/>
      <c r="F71" s="20"/>
      <c r="I71" s="20"/>
      <c r="L71" s="20"/>
      <c r="O71" s="20"/>
      <c r="P71" s="20"/>
      <c r="Q71" s="20"/>
      <c r="R71" s="21"/>
      <c r="S71" s="21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20"/>
      <c r="AH71" s="10"/>
      <c r="AI71" s="10"/>
      <c r="AJ71" s="10"/>
      <c r="AK71" s="20"/>
      <c r="AL71" s="20"/>
      <c r="AM71" s="10"/>
      <c r="AN71" s="10"/>
      <c r="AO71" s="21"/>
      <c r="AP71" s="21"/>
      <c r="AQ71" s="30"/>
      <c r="AR71" s="21"/>
    </row>
    <row r="72" spans="1:44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44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3"/>
      <c r="R73" s="21"/>
      <c r="S73" s="21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20"/>
      <c r="AH73" s="10"/>
      <c r="AI73" s="10"/>
      <c r="AJ73" s="10"/>
      <c r="AK73" s="20"/>
      <c r="AL73" s="20"/>
      <c r="AM73" s="10"/>
      <c r="AN73" s="10"/>
      <c r="AO73" s="21"/>
      <c r="AP73" s="21"/>
      <c r="AQ73" s="30"/>
      <c r="AR73" s="21"/>
    </row>
    <row r="74" spans="1:44" ht="20.25" x14ac:dyDescent="0.3">
      <c r="B74" s="24" t="s">
        <v>42</v>
      </c>
      <c r="C74" s="24">
        <f>+C2</f>
        <v>19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3"/>
      <c r="R74" s="21"/>
      <c r="S74" s="21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20"/>
      <c r="AH74" s="10"/>
      <c r="AI74" s="10"/>
      <c r="AJ74" s="10"/>
      <c r="AK74" s="20"/>
      <c r="AL74" s="20"/>
      <c r="AM74" s="10"/>
      <c r="AN74" s="10"/>
      <c r="AO74" s="21"/>
      <c r="AP74" s="21"/>
      <c r="AQ74" s="30"/>
      <c r="AR74" s="21"/>
    </row>
    <row r="75" spans="1:44" ht="18.600000000000001" customHeight="1" x14ac:dyDescent="0.3">
      <c r="A75" s="21"/>
      <c r="N75" s="23"/>
      <c r="O75" s="23"/>
      <c r="P75" s="23"/>
      <c r="Q75" s="23"/>
      <c r="R75" s="21"/>
      <c r="S75" s="21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20"/>
      <c r="AH75" s="10"/>
      <c r="AI75" s="10"/>
      <c r="AJ75" s="10"/>
      <c r="AK75" s="20"/>
      <c r="AL75" s="20"/>
      <c r="AM75" s="10"/>
      <c r="AN75" s="10"/>
      <c r="AO75" s="21"/>
      <c r="AP75" s="21"/>
      <c r="AQ75" s="30"/>
      <c r="AR75" s="21"/>
    </row>
    <row r="76" spans="1:44" ht="15.75" x14ac:dyDescent="0.25">
      <c r="R76" s="21"/>
      <c r="S76" s="21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20"/>
      <c r="AH76" s="10"/>
      <c r="AI76" s="10"/>
      <c r="AJ76" s="10"/>
      <c r="AK76" s="20"/>
      <c r="AL76" s="20"/>
      <c r="AM76" s="10"/>
      <c r="AN76" s="10"/>
      <c r="AO76" s="21"/>
      <c r="AP76" s="21"/>
      <c r="AQ76" s="30"/>
      <c r="AR76" s="21"/>
    </row>
    <row r="77" spans="1:44" ht="15.75" customHeight="1" x14ac:dyDescent="0.25">
      <c r="R77" s="21"/>
      <c r="S77" s="21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20"/>
      <c r="AH77" s="10"/>
      <c r="AI77" s="10"/>
      <c r="AJ77" s="10"/>
      <c r="AK77" s="20"/>
      <c r="AL77" s="20"/>
      <c r="AM77" s="10"/>
      <c r="AN77" s="10"/>
      <c r="AO77" s="21"/>
      <c r="AP77" s="21"/>
      <c r="AQ77" s="30"/>
      <c r="AR77" s="21"/>
    </row>
    <row r="78" spans="1:44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R78" s="21"/>
      <c r="S78" s="21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20"/>
      <c r="AH78" s="10"/>
      <c r="AI78" s="10"/>
      <c r="AJ78" s="10"/>
      <c r="AK78" s="20"/>
      <c r="AL78" s="20"/>
      <c r="AM78" s="10"/>
      <c r="AN78" s="10"/>
      <c r="AO78" s="21"/>
      <c r="AP78" s="21"/>
      <c r="AQ78" s="30"/>
      <c r="AR78" s="21"/>
    </row>
    <row r="79" spans="1:44" ht="15.75" customHeight="1" x14ac:dyDescent="0.25">
      <c r="A79" s="21"/>
      <c r="D79" s="20" t="s">
        <v>104</v>
      </c>
      <c r="E79" s="20"/>
      <c r="F79" s="20"/>
      <c r="G79" s="20" t="s">
        <v>60</v>
      </c>
      <c r="H79" s="21"/>
      <c r="J79" s="21">
        <v>25</v>
      </c>
      <c r="K79" s="21">
        <v>16</v>
      </c>
      <c r="L79" s="50">
        <f t="shared" ref="L79:L97" si="14">+J79+K79</f>
        <v>41</v>
      </c>
      <c r="N79" s="21"/>
      <c r="R79" s="21"/>
      <c r="S79" s="21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20"/>
      <c r="AH79" s="10"/>
      <c r="AI79" s="10"/>
      <c r="AJ79" s="10"/>
      <c r="AK79" s="20"/>
      <c r="AL79" s="20"/>
      <c r="AM79" s="10"/>
      <c r="AN79" s="10"/>
      <c r="AO79" s="21"/>
      <c r="AP79" s="21"/>
      <c r="AQ79" s="30"/>
      <c r="AR79" s="21"/>
    </row>
    <row r="80" spans="1:44" ht="15.75" customHeight="1" x14ac:dyDescent="0.25">
      <c r="A80" s="21"/>
      <c r="D80" s="20" t="s">
        <v>163</v>
      </c>
      <c r="E80" s="20"/>
      <c r="F80" s="20"/>
      <c r="G80" s="20" t="s">
        <v>59</v>
      </c>
      <c r="H80" s="21"/>
      <c r="J80" s="21">
        <v>22</v>
      </c>
      <c r="K80" s="21">
        <v>19</v>
      </c>
      <c r="L80" s="50">
        <f t="shared" si="14"/>
        <v>41</v>
      </c>
      <c r="N80" s="21"/>
      <c r="R80" s="21"/>
      <c r="S80" s="21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20"/>
      <c r="AH80" s="10"/>
      <c r="AI80" s="10"/>
      <c r="AJ80" s="10"/>
      <c r="AK80" s="20"/>
      <c r="AL80" s="20"/>
      <c r="AM80" s="10"/>
      <c r="AN80" s="10"/>
      <c r="AO80" s="21"/>
      <c r="AP80" s="21"/>
      <c r="AQ80" s="30"/>
      <c r="AR80" s="21"/>
    </row>
    <row r="81" spans="1:44" ht="15.75" customHeight="1" x14ac:dyDescent="0.25">
      <c r="A81" s="21"/>
      <c r="D81" s="20" t="s">
        <v>87</v>
      </c>
      <c r="E81" s="20"/>
      <c r="F81" s="20"/>
      <c r="G81" s="15" t="s">
        <v>15</v>
      </c>
      <c r="H81" s="21"/>
      <c r="J81" s="21">
        <v>23</v>
      </c>
      <c r="K81" s="21">
        <v>12</v>
      </c>
      <c r="L81" s="50">
        <f t="shared" si="14"/>
        <v>35</v>
      </c>
      <c r="N81" s="21"/>
      <c r="R81" s="21"/>
      <c r="S81" s="21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20"/>
      <c r="AH81" s="10"/>
      <c r="AI81" s="10"/>
      <c r="AJ81" s="10"/>
      <c r="AK81" s="20"/>
      <c r="AL81" s="20"/>
      <c r="AM81" s="10"/>
      <c r="AN81" s="10"/>
      <c r="AO81" s="21"/>
      <c r="AP81" s="21"/>
      <c r="AQ81" s="30"/>
      <c r="AR81" s="21"/>
    </row>
    <row r="82" spans="1:44" ht="15.75" customHeight="1" x14ac:dyDescent="0.25">
      <c r="A82" s="21"/>
      <c r="D82" s="20" t="s">
        <v>84</v>
      </c>
      <c r="E82" s="20"/>
      <c r="F82" s="20"/>
      <c r="G82" s="20" t="s">
        <v>60</v>
      </c>
      <c r="H82" s="21"/>
      <c r="J82" s="21">
        <v>18</v>
      </c>
      <c r="K82" s="21">
        <v>16</v>
      </c>
      <c r="L82" s="50">
        <f t="shared" si="14"/>
        <v>34</v>
      </c>
      <c r="N82" s="21"/>
      <c r="R82" s="21"/>
      <c r="S82" s="21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20"/>
      <c r="AH82" s="10"/>
      <c r="AI82" s="10"/>
      <c r="AJ82" s="10"/>
      <c r="AK82" s="20"/>
      <c r="AL82" s="20"/>
      <c r="AM82" s="10"/>
      <c r="AN82" s="10"/>
      <c r="AO82" s="21"/>
      <c r="AP82" s="21"/>
      <c r="AQ82" s="30"/>
      <c r="AR82" s="21"/>
    </row>
    <row r="83" spans="1:44" ht="15.75" customHeight="1" x14ac:dyDescent="0.25">
      <c r="A83" s="21"/>
      <c r="D83" s="20" t="s">
        <v>86</v>
      </c>
      <c r="E83" s="20"/>
      <c r="F83" s="20"/>
      <c r="G83" s="20" t="s">
        <v>57</v>
      </c>
      <c r="H83" s="21"/>
      <c r="J83" s="21">
        <v>14</v>
      </c>
      <c r="K83" s="21">
        <v>19</v>
      </c>
      <c r="L83" s="50">
        <f t="shared" si="14"/>
        <v>33</v>
      </c>
      <c r="N83" s="21"/>
      <c r="R83" s="21"/>
      <c r="S83" s="21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20"/>
      <c r="AH83" s="10"/>
      <c r="AI83" s="10"/>
      <c r="AJ83" s="10"/>
      <c r="AK83" s="20"/>
      <c r="AL83" s="20"/>
      <c r="AM83" s="10"/>
      <c r="AN83" s="10"/>
      <c r="AO83" s="21"/>
      <c r="AP83" s="21"/>
      <c r="AQ83" s="30"/>
      <c r="AR83" s="21"/>
    </row>
    <row r="84" spans="1:44" ht="15.75" customHeight="1" x14ac:dyDescent="0.25">
      <c r="A84" s="21"/>
      <c r="D84" s="20" t="s">
        <v>80</v>
      </c>
      <c r="E84" s="20"/>
      <c r="F84" s="20"/>
      <c r="G84" s="20" t="s">
        <v>61</v>
      </c>
      <c r="H84" s="21"/>
      <c r="J84" s="21">
        <v>19</v>
      </c>
      <c r="K84" s="21">
        <v>13</v>
      </c>
      <c r="L84" s="50">
        <f t="shared" si="14"/>
        <v>32</v>
      </c>
      <c r="N84" s="21"/>
      <c r="R84" s="21"/>
      <c r="S84" s="21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20"/>
      <c r="AH84" s="10"/>
      <c r="AI84" s="10"/>
      <c r="AJ84" s="10"/>
      <c r="AK84" s="20"/>
      <c r="AL84" s="20"/>
      <c r="AM84" s="10"/>
      <c r="AN84" s="10"/>
      <c r="AO84" s="21"/>
      <c r="AP84" s="21"/>
      <c r="AQ84" s="30"/>
      <c r="AR84" s="21"/>
    </row>
    <row r="85" spans="1:44" ht="15.75" customHeight="1" x14ac:dyDescent="0.25">
      <c r="A85" s="21"/>
      <c r="D85" s="20" t="s">
        <v>139</v>
      </c>
      <c r="E85" s="20"/>
      <c r="F85" s="20"/>
      <c r="G85" s="20" t="s">
        <v>56</v>
      </c>
      <c r="H85" s="21"/>
      <c r="J85" s="21">
        <v>21</v>
      </c>
      <c r="K85" s="21">
        <v>9</v>
      </c>
      <c r="L85" s="50">
        <f t="shared" si="14"/>
        <v>30</v>
      </c>
      <c r="N85" s="21"/>
      <c r="R85" s="21"/>
      <c r="S85" s="21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20"/>
      <c r="AH85" s="10"/>
      <c r="AI85" s="10"/>
      <c r="AJ85" s="10"/>
      <c r="AK85" s="20"/>
      <c r="AL85" s="20"/>
      <c r="AM85" s="10"/>
      <c r="AN85" s="10"/>
      <c r="AO85" s="21"/>
      <c r="AP85" s="21"/>
      <c r="AQ85" s="30"/>
      <c r="AR85" s="21"/>
    </row>
    <row r="86" spans="1:44" ht="15.75" customHeight="1" x14ac:dyDescent="0.25">
      <c r="A86" s="21"/>
      <c r="D86" s="20" t="s">
        <v>116</v>
      </c>
      <c r="E86" s="20"/>
      <c r="F86" s="20"/>
      <c r="G86" s="20" t="s">
        <v>57</v>
      </c>
      <c r="H86" s="21"/>
      <c r="J86" s="21">
        <v>8</v>
      </c>
      <c r="K86" s="21">
        <v>22</v>
      </c>
      <c r="L86" s="50">
        <f t="shared" si="14"/>
        <v>30</v>
      </c>
      <c r="N86" s="21"/>
      <c r="R86" s="21"/>
      <c r="S86" s="21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20"/>
      <c r="AH86" s="10"/>
      <c r="AI86" s="10"/>
      <c r="AJ86" s="10"/>
      <c r="AK86" s="20"/>
      <c r="AL86" s="20"/>
      <c r="AM86" s="10"/>
      <c r="AN86" s="10"/>
      <c r="AO86" s="21"/>
      <c r="AP86" s="21"/>
      <c r="AQ86" s="30"/>
      <c r="AR86" s="21"/>
    </row>
    <row r="87" spans="1:44" ht="15.75" customHeight="1" x14ac:dyDescent="0.25">
      <c r="A87" s="21"/>
      <c r="D87" s="20" t="s">
        <v>90</v>
      </c>
      <c r="E87" s="20"/>
      <c r="F87" s="20"/>
      <c r="G87" s="20" t="s">
        <v>56</v>
      </c>
      <c r="H87" s="21"/>
      <c r="J87" s="21">
        <v>14</v>
      </c>
      <c r="K87" s="21">
        <v>15</v>
      </c>
      <c r="L87" s="50">
        <f t="shared" si="14"/>
        <v>29</v>
      </c>
      <c r="N87" s="21"/>
      <c r="R87" s="21"/>
      <c r="S87" s="21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20"/>
      <c r="AH87" s="10"/>
      <c r="AI87" s="10"/>
      <c r="AJ87" s="10"/>
      <c r="AK87" s="20"/>
      <c r="AL87" s="20"/>
      <c r="AM87" s="10"/>
      <c r="AN87" s="10"/>
      <c r="AO87" s="21"/>
      <c r="AP87" s="21"/>
      <c r="AQ87" s="30"/>
      <c r="AR87" s="21"/>
    </row>
    <row r="88" spans="1:44" ht="15.75" customHeight="1" x14ac:dyDescent="0.25">
      <c r="A88" s="21"/>
      <c r="D88" s="20" t="s">
        <v>131</v>
      </c>
      <c r="E88" s="20"/>
      <c r="F88" s="20"/>
      <c r="G88" s="20" t="s">
        <v>57</v>
      </c>
      <c r="H88" s="21"/>
      <c r="J88" s="21">
        <v>13</v>
      </c>
      <c r="K88" s="21">
        <v>14</v>
      </c>
      <c r="L88" s="50">
        <f t="shared" si="14"/>
        <v>27</v>
      </c>
      <c r="N88" s="21"/>
      <c r="R88" s="21"/>
      <c r="S88" s="21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20"/>
      <c r="AH88" s="10"/>
      <c r="AI88" s="10"/>
      <c r="AJ88" s="10"/>
      <c r="AK88" s="20"/>
      <c r="AL88" s="20"/>
      <c r="AM88" s="10"/>
      <c r="AN88" s="10"/>
      <c r="AO88" s="21"/>
      <c r="AP88" s="21"/>
      <c r="AQ88" s="30"/>
      <c r="AR88" s="21"/>
    </row>
    <row r="89" spans="1:44" ht="15.75" customHeight="1" x14ac:dyDescent="0.25">
      <c r="A89" s="21"/>
      <c r="D89" s="20" t="s">
        <v>78</v>
      </c>
      <c r="E89" s="20"/>
      <c r="F89" s="20"/>
      <c r="G89" s="20" t="s">
        <v>134</v>
      </c>
      <c r="H89" s="21"/>
      <c r="J89" s="21">
        <v>15</v>
      </c>
      <c r="K89" s="21">
        <v>11</v>
      </c>
      <c r="L89" s="50">
        <f t="shared" si="14"/>
        <v>26</v>
      </c>
      <c r="N89" s="21"/>
      <c r="R89" s="21"/>
      <c r="S89" s="21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20"/>
      <c r="AH89" s="10"/>
      <c r="AI89" s="10"/>
      <c r="AJ89" s="10"/>
      <c r="AK89" s="20"/>
      <c r="AL89" s="20"/>
      <c r="AM89" s="10"/>
      <c r="AN89" s="10"/>
      <c r="AO89" s="21"/>
      <c r="AP89" s="21"/>
      <c r="AQ89" s="30"/>
      <c r="AR89" s="21"/>
    </row>
    <row r="90" spans="1:44" ht="15.75" customHeight="1" x14ac:dyDescent="0.25">
      <c r="A90" s="21"/>
      <c r="D90" s="20" t="s">
        <v>162</v>
      </c>
      <c r="E90" s="20"/>
      <c r="F90" s="20"/>
      <c r="G90" s="20" t="s">
        <v>59</v>
      </c>
      <c r="H90" s="21"/>
      <c r="J90" s="21">
        <v>12</v>
      </c>
      <c r="K90" s="21">
        <v>13</v>
      </c>
      <c r="L90" s="50">
        <f t="shared" si="14"/>
        <v>25</v>
      </c>
      <c r="N90" s="21"/>
      <c r="R90" s="21"/>
      <c r="S90" s="21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20"/>
      <c r="AH90" s="10"/>
      <c r="AI90" s="10"/>
      <c r="AJ90" s="10"/>
      <c r="AK90" s="20"/>
      <c r="AL90" s="20"/>
      <c r="AM90" s="10"/>
      <c r="AN90" s="10"/>
      <c r="AO90" s="21"/>
      <c r="AP90" s="21"/>
      <c r="AQ90" s="30"/>
      <c r="AR90" s="21"/>
    </row>
    <row r="91" spans="1:44" ht="15.75" customHeight="1" x14ac:dyDescent="0.25">
      <c r="A91" s="21"/>
      <c r="D91" s="20" t="s">
        <v>113</v>
      </c>
      <c r="E91" s="20"/>
      <c r="F91" s="20"/>
      <c r="G91" s="20" t="s">
        <v>59</v>
      </c>
      <c r="H91" s="21"/>
      <c r="J91" s="21">
        <v>10</v>
      </c>
      <c r="K91" s="21">
        <v>15</v>
      </c>
      <c r="L91" s="50">
        <f t="shared" si="14"/>
        <v>25</v>
      </c>
      <c r="N91" s="21"/>
      <c r="R91" s="21"/>
      <c r="S91" s="21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20"/>
      <c r="AH91" s="10"/>
      <c r="AI91" s="10"/>
      <c r="AJ91" s="10"/>
      <c r="AK91" s="20"/>
      <c r="AL91" s="20"/>
      <c r="AM91" s="10"/>
      <c r="AN91" s="10"/>
      <c r="AO91" s="21"/>
      <c r="AP91" s="21"/>
      <c r="AQ91" s="30"/>
      <c r="AR91" s="21"/>
    </row>
    <row r="92" spans="1:44" ht="15.75" customHeight="1" x14ac:dyDescent="0.25">
      <c r="A92" s="21"/>
      <c r="D92" s="20" t="s">
        <v>170</v>
      </c>
      <c r="E92" s="20"/>
      <c r="F92" s="20"/>
      <c r="G92" s="15" t="s">
        <v>58</v>
      </c>
      <c r="H92" s="21"/>
      <c r="J92" s="21">
        <v>17</v>
      </c>
      <c r="K92" s="21">
        <v>7</v>
      </c>
      <c r="L92" s="50">
        <f t="shared" si="14"/>
        <v>24</v>
      </c>
      <c r="N92" s="21"/>
      <c r="R92" s="21"/>
      <c r="S92" s="21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20"/>
      <c r="AH92" s="10"/>
      <c r="AI92" s="10"/>
      <c r="AJ92" s="10"/>
      <c r="AK92" s="20"/>
      <c r="AL92" s="20"/>
      <c r="AM92" s="10"/>
      <c r="AN92" s="10"/>
      <c r="AO92" s="21"/>
      <c r="AP92" s="21"/>
      <c r="AQ92" s="30"/>
      <c r="AR92" s="21"/>
    </row>
    <row r="93" spans="1:44" ht="15.75" customHeight="1" x14ac:dyDescent="0.25">
      <c r="A93" s="21"/>
      <c r="D93" s="20" t="s">
        <v>85</v>
      </c>
      <c r="E93" s="20"/>
      <c r="F93" s="20"/>
      <c r="G93" s="15" t="s">
        <v>15</v>
      </c>
      <c r="H93" s="21"/>
      <c r="J93" s="21">
        <v>15</v>
      </c>
      <c r="K93" s="21">
        <v>9</v>
      </c>
      <c r="L93" s="50">
        <f t="shared" si="14"/>
        <v>24</v>
      </c>
      <c r="N93" s="21"/>
      <c r="R93" s="21"/>
      <c r="S93" s="21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20"/>
      <c r="AH93" s="10"/>
      <c r="AI93" s="10"/>
      <c r="AJ93" s="10"/>
      <c r="AK93" s="20"/>
      <c r="AL93" s="20"/>
      <c r="AM93" s="10"/>
      <c r="AN93" s="10"/>
      <c r="AO93" s="21"/>
      <c r="AP93" s="21"/>
      <c r="AQ93" s="30"/>
      <c r="AR93" s="21"/>
    </row>
    <row r="94" spans="1:44" ht="15.75" x14ac:dyDescent="0.25">
      <c r="D94" s="20" t="s">
        <v>95</v>
      </c>
      <c r="E94" s="20"/>
      <c r="F94" s="20"/>
      <c r="G94" s="20" t="s">
        <v>134</v>
      </c>
      <c r="H94" s="21"/>
      <c r="J94" s="21">
        <v>12</v>
      </c>
      <c r="K94" s="21">
        <v>12</v>
      </c>
      <c r="L94" s="50">
        <f t="shared" si="14"/>
        <v>24</v>
      </c>
      <c r="N94" s="21"/>
      <c r="R94" s="21"/>
      <c r="S94" s="21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20"/>
      <c r="AH94" s="10"/>
      <c r="AI94" s="10"/>
      <c r="AJ94" s="10"/>
      <c r="AK94" s="20"/>
      <c r="AL94" s="20"/>
      <c r="AM94" s="10"/>
      <c r="AN94" s="10"/>
      <c r="AO94" s="21"/>
      <c r="AP94" s="21"/>
      <c r="AQ94" s="30"/>
      <c r="AR94" s="21"/>
    </row>
    <row r="95" spans="1:44" ht="15.75" x14ac:dyDescent="0.25">
      <c r="D95" s="20" t="s">
        <v>121</v>
      </c>
      <c r="E95" s="20"/>
      <c r="F95" s="20"/>
      <c r="G95" s="20" t="s">
        <v>134</v>
      </c>
      <c r="H95" s="21"/>
      <c r="J95" s="21">
        <v>11</v>
      </c>
      <c r="K95" s="21">
        <v>12</v>
      </c>
      <c r="L95" s="50">
        <f t="shared" si="14"/>
        <v>23</v>
      </c>
      <c r="N95" s="21"/>
      <c r="R95" s="21"/>
      <c r="S95" s="21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20"/>
      <c r="AH95" s="10"/>
      <c r="AI95" s="10"/>
      <c r="AJ95" s="10"/>
      <c r="AK95" s="20"/>
      <c r="AL95" s="20"/>
      <c r="AM95" s="10"/>
      <c r="AN95" s="10"/>
      <c r="AO95" s="21"/>
      <c r="AP95" s="21"/>
      <c r="AQ95" s="30"/>
      <c r="AR95" s="21"/>
    </row>
    <row r="96" spans="1:44" ht="15.75" x14ac:dyDescent="0.25">
      <c r="D96" s="20" t="s">
        <v>81</v>
      </c>
      <c r="E96" s="20"/>
      <c r="F96" s="20"/>
      <c r="G96" s="20" t="s">
        <v>61</v>
      </c>
      <c r="H96" s="21"/>
      <c r="J96" s="21">
        <v>12</v>
      </c>
      <c r="K96" s="21">
        <v>9</v>
      </c>
      <c r="L96" s="50">
        <f t="shared" si="14"/>
        <v>21</v>
      </c>
      <c r="N96" s="21"/>
      <c r="R96" s="21"/>
      <c r="S96" s="21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20"/>
      <c r="AH96" s="10"/>
      <c r="AI96" s="10"/>
      <c r="AJ96" s="10"/>
      <c r="AK96" s="20"/>
      <c r="AL96" s="20"/>
      <c r="AM96" s="10"/>
      <c r="AN96" s="10"/>
      <c r="AO96" s="21"/>
      <c r="AP96" s="21"/>
      <c r="AQ96" s="30"/>
      <c r="AR96" s="21"/>
    </row>
    <row r="97" spans="4:44" ht="15.75" x14ac:dyDescent="0.25">
      <c r="D97" s="20" t="s">
        <v>92</v>
      </c>
      <c r="E97" s="20"/>
      <c r="F97" s="20"/>
      <c r="G97" s="20" t="s">
        <v>56</v>
      </c>
      <c r="H97" s="21"/>
      <c r="J97" s="21">
        <v>12</v>
      </c>
      <c r="K97" s="21">
        <v>9</v>
      </c>
      <c r="L97" s="50">
        <f t="shared" si="14"/>
        <v>21</v>
      </c>
      <c r="N97" s="21"/>
      <c r="R97" s="21"/>
      <c r="S97" s="21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20"/>
      <c r="AH97" s="10"/>
      <c r="AI97" s="10"/>
      <c r="AJ97" s="10"/>
      <c r="AK97" s="20"/>
      <c r="AL97" s="20"/>
      <c r="AM97" s="10"/>
      <c r="AN97" s="10"/>
      <c r="AO97" s="21"/>
      <c r="AP97" s="21"/>
      <c r="AQ97" s="30"/>
      <c r="AR97" s="21"/>
    </row>
    <row r="98" spans="4:44" ht="15.75" x14ac:dyDescent="0.25">
      <c r="D98" s="20" t="s">
        <v>47</v>
      </c>
      <c r="E98" s="20"/>
      <c r="F98" s="20"/>
      <c r="G98" s="20" t="s">
        <v>60</v>
      </c>
      <c r="H98" s="21"/>
      <c r="J98" s="21">
        <v>10</v>
      </c>
      <c r="K98" s="21">
        <v>17</v>
      </c>
      <c r="L98" s="50">
        <v>21</v>
      </c>
      <c r="N98" s="21"/>
      <c r="R98" s="21"/>
      <c r="S98" s="21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20"/>
      <c r="AH98" s="10"/>
      <c r="AI98" s="10"/>
      <c r="AJ98" s="10"/>
      <c r="AK98" s="20"/>
      <c r="AL98" s="20"/>
      <c r="AM98" s="10"/>
      <c r="AN98" s="10"/>
      <c r="AO98" s="21"/>
      <c r="AP98" s="21"/>
      <c r="AQ98" s="30"/>
      <c r="AR98" s="21"/>
    </row>
    <row r="99" spans="4:44" ht="15.75" x14ac:dyDescent="0.25">
      <c r="D99" s="20" t="s">
        <v>102</v>
      </c>
      <c r="E99" s="20"/>
      <c r="F99" s="20"/>
      <c r="G99" s="20" t="s">
        <v>60</v>
      </c>
      <c r="H99" s="21"/>
      <c r="J99" s="21">
        <v>9</v>
      </c>
      <c r="K99" s="21">
        <v>10</v>
      </c>
      <c r="L99" s="50">
        <f t="shared" ref="L99:L108" si="15">+J99+K99</f>
        <v>19</v>
      </c>
      <c r="N99" s="21"/>
    </row>
    <row r="100" spans="4:44" ht="15.75" x14ac:dyDescent="0.25">
      <c r="D100" s="20" t="s">
        <v>107</v>
      </c>
      <c r="E100" s="20"/>
      <c r="F100" s="20"/>
      <c r="G100" s="20" t="s">
        <v>60</v>
      </c>
      <c r="H100" s="21"/>
      <c r="J100" s="21">
        <v>10</v>
      </c>
      <c r="K100" s="21">
        <v>8</v>
      </c>
      <c r="L100" s="50">
        <f t="shared" si="15"/>
        <v>18</v>
      </c>
      <c r="N100" s="21"/>
    </row>
    <row r="101" spans="4:44" ht="15.75" x14ac:dyDescent="0.25">
      <c r="D101" s="20" t="s">
        <v>142</v>
      </c>
      <c r="E101" s="20"/>
      <c r="F101" s="20"/>
      <c r="G101" s="20" t="s">
        <v>134</v>
      </c>
      <c r="H101" s="21"/>
      <c r="J101" s="21">
        <v>7</v>
      </c>
      <c r="K101" s="21">
        <v>11</v>
      </c>
      <c r="L101" s="50">
        <f t="shared" si="15"/>
        <v>18</v>
      </c>
      <c r="N101" s="21"/>
    </row>
    <row r="102" spans="4:44" ht="15.75" x14ac:dyDescent="0.25">
      <c r="D102" s="20" t="s">
        <v>150</v>
      </c>
      <c r="E102" s="20"/>
      <c r="F102" s="20"/>
      <c r="G102" s="20" t="s">
        <v>57</v>
      </c>
      <c r="H102" s="21"/>
      <c r="J102" s="21">
        <v>8</v>
      </c>
      <c r="K102" s="21">
        <v>8</v>
      </c>
      <c r="L102" s="50">
        <f t="shared" si="15"/>
        <v>16</v>
      </c>
      <c r="N102" s="21"/>
    </row>
    <row r="103" spans="4:44" ht="15.75" x14ac:dyDescent="0.25">
      <c r="D103" s="20" t="s">
        <v>135</v>
      </c>
      <c r="E103" s="20"/>
      <c r="F103" s="20"/>
      <c r="G103" s="20" t="s">
        <v>59</v>
      </c>
      <c r="H103" s="35"/>
      <c r="J103" s="21">
        <v>6</v>
      </c>
      <c r="K103" s="21">
        <v>10</v>
      </c>
      <c r="L103" s="50">
        <f t="shared" si="15"/>
        <v>16</v>
      </c>
      <c r="N103" s="21"/>
    </row>
    <row r="104" spans="4:44" ht="15.75" x14ac:dyDescent="0.25">
      <c r="D104" s="20" t="s">
        <v>165</v>
      </c>
      <c r="E104" s="20"/>
      <c r="F104" s="20"/>
      <c r="G104" s="20" t="s">
        <v>60</v>
      </c>
      <c r="H104" s="21"/>
      <c r="J104" s="21">
        <v>4</v>
      </c>
      <c r="K104" s="21">
        <v>12</v>
      </c>
      <c r="L104" s="50">
        <f t="shared" si="15"/>
        <v>16</v>
      </c>
      <c r="N104" s="21"/>
    </row>
    <row r="105" spans="4:44" ht="15.75" x14ac:dyDescent="0.25">
      <c r="D105" s="20" t="s">
        <v>124</v>
      </c>
      <c r="E105" s="20"/>
      <c r="F105" s="20"/>
      <c r="G105" s="15" t="s">
        <v>58</v>
      </c>
      <c r="H105" s="21"/>
      <c r="J105" s="21">
        <v>9</v>
      </c>
      <c r="K105" s="21">
        <v>6</v>
      </c>
      <c r="L105" s="50">
        <f t="shared" si="15"/>
        <v>15</v>
      </c>
      <c r="N105" s="21"/>
    </row>
    <row r="106" spans="4:44" ht="15.75" x14ac:dyDescent="0.25">
      <c r="D106" s="20" t="s">
        <v>14</v>
      </c>
      <c r="E106" s="20"/>
      <c r="F106" s="20"/>
      <c r="G106" s="20" t="s">
        <v>59</v>
      </c>
      <c r="H106" s="35"/>
      <c r="J106" s="21">
        <v>9</v>
      </c>
      <c r="K106" s="21">
        <v>6</v>
      </c>
      <c r="L106" s="50">
        <f t="shared" si="15"/>
        <v>15</v>
      </c>
      <c r="N106" s="21"/>
    </row>
    <row r="107" spans="4:44" ht="15.75" x14ac:dyDescent="0.25">
      <c r="D107" s="20" t="s">
        <v>93</v>
      </c>
      <c r="E107" s="20"/>
      <c r="F107" s="20"/>
      <c r="G107" s="15" t="s">
        <v>15</v>
      </c>
      <c r="H107" s="21"/>
      <c r="J107" s="21">
        <v>7</v>
      </c>
      <c r="K107" s="21">
        <v>8</v>
      </c>
      <c r="L107" s="50">
        <f t="shared" si="15"/>
        <v>15</v>
      </c>
      <c r="N107" s="21"/>
    </row>
    <row r="108" spans="4:44" ht="15.75" x14ac:dyDescent="0.25">
      <c r="D108" s="20" t="s">
        <v>141</v>
      </c>
      <c r="E108" s="20"/>
      <c r="F108" s="20"/>
      <c r="G108" s="20" t="s">
        <v>56</v>
      </c>
      <c r="H108" s="21"/>
      <c r="J108" s="21">
        <v>0</v>
      </c>
      <c r="K108" s="21">
        <v>15</v>
      </c>
      <c r="L108" s="50">
        <f t="shared" si="15"/>
        <v>15</v>
      </c>
    </row>
    <row r="109" spans="4:44" ht="15.75" x14ac:dyDescent="0.25">
      <c r="L109" s="21"/>
      <c r="M109" s="21"/>
      <c r="N109" s="21"/>
    </row>
    <row r="110" spans="4:44" ht="15.75" x14ac:dyDescent="0.25">
      <c r="L110" s="21"/>
      <c r="M110" s="21"/>
      <c r="N110" s="21"/>
    </row>
    <row r="111" spans="4:44" ht="18.75" thickBot="1" x14ac:dyDescent="0.3">
      <c r="E111" s="1" t="s">
        <v>133</v>
      </c>
      <c r="F111" s="1"/>
      <c r="G111" s="1"/>
      <c r="H111" s="3" t="s">
        <v>1</v>
      </c>
      <c r="I111" s="3"/>
      <c r="J111" s="3"/>
      <c r="K111" s="49" t="s">
        <v>2</v>
      </c>
      <c r="L111" s="21"/>
      <c r="M111" s="21"/>
      <c r="N111" s="21"/>
    </row>
    <row r="112" spans="4:44" ht="15.75" x14ac:dyDescent="0.25">
      <c r="E112" s="20" t="s">
        <v>165</v>
      </c>
      <c r="F112" s="20"/>
      <c r="G112" s="20"/>
      <c r="H112" s="20" t="s">
        <v>60</v>
      </c>
      <c r="I112" s="21"/>
      <c r="K112" s="50">
        <v>20</v>
      </c>
      <c r="L112" s="21"/>
      <c r="M112" s="21"/>
      <c r="N112" s="21"/>
    </row>
    <row r="113" spans="5:14" ht="15.75" x14ac:dyDescent="0.25">
      <c r="E113" s="20" t="s">
        <v>91</v>
      </c>
      <c r="F113" s="20"/>
      <c r="G113" s="20"/>
      <c r="H113" s="20" t="s">
        <v>57</v>
      </c>
      <c r="I113" s="21"/>
      <c r="K113" s="50">
        <v>10</v>
      </c>
      <c r="L113" s="21"/>
      <c r="M113" s="21"/>
      <c r="N113" s="21"/>
    </row>
    <row r="114" spans="5:14" ht="15.75" x14ac:dyDescent="0.25">
      <c r="E114" s="20" t="s">
        <v>116</v>
      </c>
      <c r="F114" s="20"/>
      <c r="G114" s="20"/>
      <c r="H114" s="20" t="s">
        <v>57</v>
      </c>
      <c r="I114" s="21"/>
      <c r="K114" s="50">
        <v>8</v>
      </c>
      <c r="L114" s="21"/>
      <c r="M114" s="21"/>
      <c r="N114" s="21"/>
    </row>
    <row r="115" spans="5:14" ht="15.75" x14ac:dyDescent="0.25">
      <c r="E115" s="20" t="s">
        <v>47</v>
      </c>
      <c r="F115" s="20"/>
      <c r="G115" s="20"/>
      <c r="H115" s="20" t="s">
        <v>60</v>
      </c>
      <c r="I115" s="21"/>
      <c r="K115" s="50">
        <v>8</v>
      </c>
      <c r="L115" s="21"/>
      <c r="M115" s="21"/>
      <c r="N115" s="21"/>
    </row>
    <row r="116" spans="5:14" ht="15.75" x14ac:dyDescent="0.25">
      <c r="E116" s="20" t="s">
        <v>107</v>
      </c>
      <c r="F116" s="20"/>
      <c r="G116" s="20"/>
      <c r="H116" s="20" t="s">
        <v>60</v>
      </c>
      <c r="I116" s="21"/>
      <c r="K116" s="50">
        <v>8</v>
      </c>
      <c r="L116" s="21"/>
      <c r="M116" s="21"/>
      <c r="N116" s="21"/>
    </row>
    <row r="117" spans="5:14" ht="15.75" x14ac:dyDescent="0.25">
      <c r="E117" s="20" t="s">
        <v>103</v>
      </c>
      <c r="F117" s="20"/>
      <c r="G117" s="20"/>
      <c r="H117" s="20" t="s">
        <v>60</v>
      </c>
      <c r="I117" s="21"/>
      <c r="K117" s="50">
        <v>8</v>
      </c>
      <c r="L117" s="21"/>
      <c r="M117" s="21"/>
      <c r="N117" s="21"/>
    </row>
    <row r="118" spans="5:14" ht="15.75" x14ac:dyDescent="0.25">
      <c r="E118" s="20" t="s">
        <v>87</v>
      </c>
      <c r="F118" s="20"/>
      <c r="G118" s="20"/>
      <c r="H118" s="15" t="s">
        <v>15</v>
      </c>
      <c r="I118" s="21"/>
      <c r="K118" s="50">
        <v>6</v>
      </c>
      <c r="L118" s="21"/>
      <c r="M118" s="21"/>
      <c r="N118" s="21"/>
    </row>
    <row r="119" spans="5:14" ht="15.75" x14ac:dyDescent="0.25">
      <c r="E119" s="20" t="s">
        <v>84</v>
      </c>
      <c r="F119" s="20"/>
      <c r="G119" s="20"/>
      <c r="H119" s="20" t="s">
        <v>60</v>
      </c>
      <c r="I119" s="21"/>
      <c r="K119" s="50">
        <v>6</v>
      </c>
      <c r="L119" s="21"/>
      <c r="M119" s="21"/>
      <c r="N119" s="21"/>
    </row>
    <row r="120" spans="5:14" ht="15.75" x14ac:dyDescent="0.25">
      <c r="E120" s="20" t="s">
        <v>113</v>
      </c>
      <c r="F120" s="20"/>
      <c r="G120" s="20"/>
      <c r="H120" s="20" t="s">
        <v>59</v>
      </c>
      <c r="I120" s="21"/>
      <c r="K120" s="50">
        <v>6</v>
      </c>
      <c r="L120" s="21"/>
      <c r="M120" s="21"/>
      <c r="N120" s="21"/>
    </row>
    <row r="121" spans="5:14" ht="15.75" x14ac:dyDescent="0.25">
      <c r="E121" s="20" t="s">
        <v>102</v>
      </c>
      <c r="F121" s="20"/>
      <c r="G121" s="20"/>
      <c r="H121" s="20" t="s">
        <v>60</v>
      </c>
      <c r="I121" s="21"/>
      <c r="K121" s="50">
        <v>6</v>
      </c>
      <c r="L121" s="21"/>
      <c r="M121" s="21"/>
      <c r="N121" s="21"/>
    </row>
    <row r="122" spans="5:14" ht="15.75" x14ac:dyDescent="0.25">
      <c r="E122" s="20" t="s">
        <v>117</v>
      </c>
      <c r="F122" s="20"/>
      <c r="G122" s="20"/>
      <c r="H122" s="20" t="s">
        <v>61</v>
      </c>
      <c r="I122" s="21"/>
      <c r="K122" s="50">
        <v>6</v>
      </c>
      <c r="L122" s="21"/>
      <c r="M122" s="21"/>
      <c r="N122" s="21"/>
    </row>
    <row r="123" spans="5:14" ht="15.75" x14ac:dyDescent="0.25">
      <c r="E123" s="20" t="s">
        <v>129</v>
      </c>
      <c r="F123" s="20"/>
      <c r="G123" s="20"/>
      <c r="H123" s="20" t="s">
        <v>60</v>
      </c>
      <c r="I123" s="21"/>
      <c r="K123" s="50">
        <v>6</v>
      </c>
      <c r="L123" s="21"/>
      <c r="M123" s="21"/>
      <c r="N123" s="21"/>
    </row>
    <row r="124" spans="5:14" ht="15.75" x14ac:dyDescent="0.25">
      <c r="E124" s="20" t="s">
        <v>139</v>
      </c>
      <c r="F124" s="20"/>
      <c r="G124" s="20"/>
      <c r="H124" s="20" t="s">
        <v>56</v>
      </c>
      <c r="I124" s="21"/>
      <c r="K124" s="50">
        <v>4</v>
      </c>
      <c r="L124" s="21"/>
      <c r="M124" s="21"/>
      <c r="N124" s="21"/>
    </row>
    <row r="125" spans="5:14" ht="15.75" x14ac:dyDescent="0.25">
      <c r="E125" s="20" t="s">
        <v>162</v>
      </c>
      <c r="F125" s="20"/>
      <c r="G125" s="20"/>
      <c r="H125" s="20" t="s">
        <v>59</v>
      </c>
      <c r="I125" s="21"/>
      <c r="K125" s="50">
        <v>4</v>
      </c>
      <c r="L125" s="21"/>
      <c r="M125" s="21"/>
      <c r="N125" s="21"/>
    </row>
    <row r="126" spans="5:14" ht="15.75" x14ac:dyDescent="0.25">
      <c r="E126" s="20" t="s">
        <v>81</v>
      </c>
      <c r="F126" s="20"/>
      <c r="G126" s="20"/>
      <c r="H126" s="20" t="s">
        <v>61</v>
      </c>
      <c r="I126" s="21"/>
      <c r="K126" s="50">
        <v>4</v>
      </c>
      <c r="L126" s="21"/>
      <c r="M126" s="21"/>
      <c r="N126" s="21"/>
    </row>
    <row r="127" spans="5:14" ht="15.75" x14ac:dyDescent="0.25">
      <c r="E127" s="20" t="s">
        <v>14</v>
      </c>
      <c r="F127" s="20"/>
      <c r="G127" s="20"/>
      <c r="H127" s="20" t="s">
        <v>59</v>
      </c>
      <c r="I127" s="35"/>
      <c r="K127" s="50">
        <v>4</v>
      </c>
      <c r="L127" s="21"/>
      <c r="M127" s="21"/>
      <c r="N127" s="21"/>
    </row>
    <row r="128" spans="5:14" ht="15.75" x14ac:dyDescent="0.25">
      <c r="E128" s="20" t="s">
        <v>128</v>
      </c>
      <c r="F128" s="20"/>
      <c r="G128" s="20"/>
      <c r="H128" s="20" t="s">
        <v>56</v>
      </c>
      <c r="I128" s="21"/>
      <c r="K128" s="50">
        <v>4</v>
      </c>
      <c r="L128" s="21"/>
      <c r="M128" s="21"/>
      <c r="N128" s="21"/>
    </row>
    <row r="129" spans="5:14" ht="15.75" x14ac:dyDescent="0.25">
      <c r="E129" s="20" t="s">
        <v>79</v>
      </c>
      <c r="F129" s="20"/>
      <c r="G129" s="20"/>
      <c r="H129" s="20" t="s">
        <v>134</v>
      </c>
      <c r="I129" s="21"/>
      <c r="K129" s="50">
        <v>4</v>
      </c>
      <c r="L129" s="21"/>
      <c r="M129" s="21"/>
      <c r="N129" s="21"/>
    </row>
    <row r="130" spans="5:14" ht="15.75" x14ac:dyDescent="0.25">
      <c r="E130" s="20" t="s">
        <v>96</v>
      </c>
      <c r="F130" s="20"/>
      <c r="G130" s="20"/>
      <c r="H130" s="20" t="s">
        <v>56</v>
      </c>
      <c r="I130" s="21"/>
      <c r="K130" s="50">
        <v>4</v>
      </c>
      <c r="L130" s="21"/>
      <c r="M130" s="21"/>
      <c r="N130" s="21"/>
    </row>
    <row r="131" spans="5:14" ht="15.75" x14ac:dyDescent="0.25">
      <c r="E131" s="20" t="s">
        <v>169</v>
      </c>
      <c r="F131" s="20"/>
      <c r="G131" s="20"/>
      <c r="H131" s="15" t="s">
        <v>15</v>
      </c>
      <c r="I131" s="21"/>
      <c r="K131" s="50">
        <v>4</v>
      </c>
      <c r="L131" s="21"/>
      <c r="M131" s="21"/>
      <c r="N131" s="21"/>
    </row>
    <row r="132" spans="5:14" ht="15.75" x14ac:dyDescent="0.25">
      <c r="E132" s="20" t="s">
        <v>248</v>
      </c>
      <c r="F132" s="20"/>
      <c r="G132" s="20"/>
      <c r="H132" s="20" t="s">
        <v>56</v>
      </c>
      <c r="I132" s="21"/>
      <c r="K132" s="50">
        <v>4</v>
      </c>
      <c r="L132" s="21"/>
      <c r="M132" s="21"/>
      <c r="N132" s="21"/>
    </row>
    <row r="133" spans="5:14" ht="15.75" x14ac:dyDescent="0.25">
      <c r="E133" s="20" t="s">
        <v>114</v>
      </c>
      <c r="F133" s="20"/>
      <c r="G133" s="20"/>
      <c r="H133" s="15" t="s">
        <v>15</v>
      </c>
      <c r="I133" s="21"/>
      <c r="K133" s="50">
        <v>4</v>
      </c>
      <c r="L133" s="21"/>
      <c r="M133" s="21"/>
      <c r="N133" s="21"/>
    </row>
    <row r="134" spans="5:14" ht="15.75" x14ac:dyDescent="0.25">
      <c r="E134" s="20" t="s">
        <v>82</v>
      </c>
      <c r="F134" s="20"/>
      <c r="G134" s="20"/>
      <c r="H134" s="20" t="s">
        <v>61</v>
      </c>
      <c r="I134" s="21"/>
      <c r="K134" s="50">
        <v>4</v>
      </c>
      <c r="L134" s="21"/>
      <c r="M134" s="21"/>
      <c r="N134" s="21"/>
    </row>
  </sheetData>
  <mergeCells count="17">
    <mergeCell ref="AH11:AI11"/>
    <mergeCell ref="E14:F14"/>
    <mergeCell ref="B72:Q72"/>
    <mergeCell ref="G73:M73"/>
    <mergeCell ref="G74:M74"/>
    <mergeCell ref="AH10:AI10"/>
    <mergeCell ref="B1:Q1"/>
    <mergeCell ref="T1:AR1"/>
    <mergeCell ref="G2:M2"/>
    <mergeCell ref="AH2:AI2"/>
    <mergeCell ref="AH3:AI3"/>
    <mergeCell ref="AH4:AI4"/>
    <mergeCell ref="AH5:AI5"/>
    <mergeCell ref="AH6:AI6"/>
    <mergeCell ref="AH7:AI7"/>
    <mergeCell ref="AH8:AI8"/>
    <mergeCell ref="AH9:AI9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6FB4D-E04B-499F-AB10-A56084F03D87}">
  <dimension ref="A1:AR133"/>
  <sheetViews>
    <sheetView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6" width="10.7109375" customWidth="1"/>
    <col min="17" max="17" width="8.7109375" customWidth="1"/>
    <col min="18" max="19" width="2.7109375" customWidth="1"/>
    <col min="20" max="20" width="5.85546875" customWidth="1"/>
    <col min="21" max="24" width="6" customWidth="1"/>
    <col min="25" max="25" width="4.7109375" customWidth="1"/>
    <col min="26" max="26" width="10.7109375" customWidth="1"/>
    <col min="27" max="31" width="5.85546875" customWidth="1"/>
    <col min="32" max="32" width="5.28515625" customWidth="1"/>
    <col min="33" max="33" width="5.85546875" customWidth="1"/>
    <col min="34" max="37" width="6" customWidth="1"/>
    <col min="38" max="38" width="4.7109375" customWidth="1"/>
    <col min="39" max="39" width="10.7109375" customWidth="1"/>
    <col min="40" max="44" width="5.85546875" customWidth="1"/>
  </cols>
  <sheetData>
    <row r="1" spans="1:44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T1" s="65" t="s">
        <v>55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44" ht="18.600000000000001" customHeight="1" thickBot="1" x14ac:dyDescent="0.35">
      <c r="A2" s="21"/>
      <c r="B2" s="24" t="s">
        <v>42</v>
      </c>
      <c r="C2" s="24">
        <v>18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3"/>
      <c r="R2" s="21"/>
      <c r="S2" s="21"/>
      <c r="V2" s="33" t="s">
        <v>53</v>
      </c>
      <c r="W2" s="9" t="s">
        <v>0</v>
      </c>
      <c r="X2" s="9"/>
      <c r="Y2" s="9"/>
      <c r="Z2" s="9"/>
      <c r="AA2" s="9" t="s">
        <v>1</v>
      </c>
      <c r="AB2" s="9"/>
      <c r="AC2" s="9"/>
      <c r="AD2" s="33" t="s">
        <v>3</v>
      </c>
      <c r="AE2" s="33" t="s">
        <v>7</v>
      </c>
      <c r="AF2" s="33" t="s">
        <v>8</v>
      </c>
      <c r="AG2" s="33" t="s">
        <v>9</v>
      </c>
      <c r="AH2" s="66" t="s">
        <v>39</v>
      </c>
      <c r="AI2" s="66"/>
      <c r="AJ2" s="33" t="s">
        <v>4</v>
      </c>
      <c r="AK2" s="33" t="s">
        <v>6</v>
      </c>
      <c r="AL2" s="33" t="s">
        <v>5</v>
      </c>
      <c r="AM2" s="33" t="s">
        <v>40</v>
      </c>
      <c r="AN2" s="20"/>
      <c r="AO2" s="10"/>
      <c r="AP2" s="10"/>
      <c r="AQ2" s="21"/>
      <c r="AR2" s="21"/>
    </row>
    <row r="3" spans="1:44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57" t="s">
        <v>579</v>
      </c>
      <c r="O3" s="3" t="s">
        <v>13</v>
      </c>
      <c r="P3" s="3" t="s">
        <v>2</v>
      </c>
      <c r="Q3" s="4"/>
      <c r="R3" s="21"/>
      <c r="S3" s="21"/>
      <c r="V3" s="25">
        <v>8</v>
      </c>
      <c r="W3" s="20" t="s">
        <v>75</v>
      </c>
      <c r="Y3" s="20"/>
      <c r="Z3" s="20"/>
      <c r="AA3" s="20" t="s">
        <v>134</v>
      </c>
      <c r="AC3" s="21"/>
      <c r="AD3" s="21">
        <f t="shared" ref="AD3:AD11" si="0">+AE3+AF3+AG3</f>
        <v>17</v>
      </c>
      <c r="AE3" s="21">
        <v>12</v>
      </c>
      <c r="AF3" s="21">
        <v>4</v>
      </c>
      <c r="AG3" s="21">
        <v>1</v>
      </c>
      <c r="AH3" s="64">
        <f t="shared" ref="AH3:AH11" si="1">+(AE3*2+AG3)/(2*AD3)</f>
        <v>0.73529411764705888</v>
      </c>
      <c r="AI3" s="64"/>
      <c r="AJ3" s="14">
        <v>37</v>
      </c>
      <c r="AK3" s="14">
        <v>1</v>
      </c>
      <c r="AL3" s="14">
        <v>2</v>
      </c>
      <c r="AM3" s="51">
        <f t="shared" ref="AM3:AM12" si="2">+AJ3/AD3</f>
        <v>2.1764705882352939</v>
      </c>
      <c r="AR3" s="21"/>
    </row>
    <row r="4" spans="1:44" ht="18" x14ac:dyDescent="0.25">
      <c r="A4" s="34"/>
      <c r="B4" s="4">
        <v>5</v>
      </c>
      <c r="C4" s="5" t="s">
        <v>60</v>
      </c>
      <c r="D4" s="10"/>
      <c r="E4" s="5"/>
      <c r="F4" s="10"/>
      <c r="G4" s="4">
        <v>13</v>
      </c>
      <c r="H4" s="4">
        <v>5</v>
      </c>
      <c r="I4" s="4">
        <v>0</v>
      </c>
      <c r="J4" s="4">
        <f t="shared" ref="J4:J11" si="3">2*G4+I4</f>
        <v>26</v>
      </c>
      <c r="K4" s="31">
        <f t="shared" ref="K4:K11" si="4">+J4/((G4+H4+I4)*2)</f>
        <v>0.72222222222222221</v>
      </c>
      <c r="L4" s="4">
        <f>+$AO$27</f>
        <v>80</v>
      </c>
      <c r="M4" s="4">
        <v>48</v>
      </c>
      <c r="N4" s="4">
        <f>+L4-M4</f>
        <v>32</v>
      </c>
      <c r="O4" s="4">
        <f>+$AP$27</f>
        <v>103</v>
      </c>
      <c r="P4" s="4">
        <f>+$AR$27</f>
        <v>66</v>
      </c>
      <c r="Q4" s="4"/>
      <c r="R4" s="34"/>
      <c r="S4" s="21"/>
      <c r="V4" s="25">
        <v>8</v>
      </c>
      <c r="W4" s="20" t="s">
        <v>138</v>
      </c>
      <c r="Y4" s="20"/>
      <c r="Z4" s="20"/>
      <c r="AA4" s="20" t="s">
        <v>60</v>
      </c>
      <c r="AC4" s="21"/>
      <c r="AD4" s="21">
        <f t="shared" si="0"/>
        <v>18</v>
      </c>
      <c r="AE4" s="21">
        <v>13</v>
      </c>
      <c r="AF4" s="21">
        <v>5</v>
      </c>
      <c r="AG4" s="21">
        <v>0</v>
      </c>
      <c r="AH4" s="64">
        <f t="shared" si="1"/>
        <v>0.72222222222222221</v>
      </c>
      <c r="AI4" s="64"/>
      <c r="AJ4" s="21">
        <v>48</v>
      </c>
      <c r="AK4" s="21">
        <v>0</v>
      </c>
      <c r="AL4" s="21">
        <v>0</v>
      </c>
      <c r="AM4" s="26">
        <f t="shared" si="2"/>
        <v>2.6666666666666665</v>
      </c>
      <c r="AR4" s="21"/>
    </row>
    <row r="5" spans="1:44" ht="18" x14ac:dyDescent="0.25">
      <c r="A5" s="34"/>
      <c r="B5" s="4">
        <v>6</v>
      </c>
      <c r="C5" s="5" t="s">
        <v>134</v>
      </c>
      <c r="D5" s="10"/>
      <c r="E5" s="5"/>
      <c r="F5" s="10"/>
      <c r="G5" s="4">
        <v>11</v>
      </c>
      <c r="H5" s="4">
        <v>6</v>
      </c>
      <c r="I5" s="4">
        <v>1</v>
      </c>
      <c r="J5" s="4">
        <f>2*G5+I5</f>
        <v>23</v>
      </c>
      <c r="K5" s="31">
        <f>+J5/((G5+H5+I5)*2)</f>
        <v>0.63888888888888884</v>
      </c>
      <c r="L5" s="4">
        <f>+$AO$40</f>
        <v>62</v>
      </c>
      <c r="M5" s="4">
        <v>43</v>
      </c>
      <c r="N5" s="4">
        <f t="shared" ref="N5:N11" si="5">+L5-M5</f>
        <v>19</v>
      </c>
      <c r="O5" s="4">
        <f>+$AP$40</f>
        <v>95</v>
      </c>
      <c r="P5" s="4">
        <f>+$AR$40</f>
        <v>22</v>
      </c>
      <c r="Q5" s="4"/>
      <c r="R5" s="34"/>
      <c r="S5" s="21"/>
      <c r="V5" s="25">
        <v>8</v>
      </c>
      <c r="W5" s="20" t="s">
        <v>76</v>
      </c>
      <c r="Y5" s="20"/>
      <c r="Z5" s="20"/>
      <c r="AA5" s="20" t="s">
        <v>56</v>
      </c>
      <c r="AC5" s="21"/>
      <c r="AD5" s="21">
        <f t="shared" si="0"/>
        <v>17</v>
      </c>
      <c r="AE5" s="21">
        <v>9</v>
      </c>
      <c r="AF5" s="21">
        <v>6</v>
      </c>
      <c r="AG5" s="21">
        <v>2</v>
      </c>
      <c r="AH5" s="64">
        <f t="shared" si="1"/>
        <v>0.58823529411764708</v>
      </c>
      <c r="AI5" s="64"/>
      <c r="AJ5" s="21">
        <v>51</v>
      </c>
      <c r="AK5" s="21">
        <v>0</v>
      </c>
      <c r="AL5" s="21">
        <v>0</v>
      </c>
      <c r="AM5" s="26">
        <f t="shared" si="2"/>
        <v>3</v>
      </c>
      <c r="AR5" s="21"/>
    </row>
    <row r="6" spans="1:44" ht="18" x14ac:dyDescent="0.25">
      <c r="A6" s="34"/>
      <c r="B6" s="4">
        <v>7</v>
      </c>
      <c r="C6" s="5" t="s">
        <v>56</v>
      </c>
      <c r="D6" s="10"/>
      <c r="E6" s="10"/>
      <c r="F6" s="10"/>
      <c r="G6" s="4">
        <v>10</v>
      </c>
      <c r="H6" s="4">
        <v>6</v>
      </c>
      <c r="I6" s="4">
        <v>2</v>
      </c>
      <c r="J6" s="4">
        <f>2*G6+I6</f>
        <v>22</v>
      </c>
      <c r="K6" s="31">
        <f>+J6/((G6+H6+I6)*2)</f>
        <v>0.61111111111111116</v>
      </c>
      <c r="L6" s="4">
        <f>+$AO$53</f>
        <v>71</v>
      </c>
      <c r="M6" s="4">
        <v>54</v>
      </c>
      <c r="N6" s="4">
        <f t="shared" si="5"/>
        <v>17</v>
      </c>
      <c r="O6" s="4">
        <f>+$AP$53</f>
        <v>99</v>
      </c>
      <c r="P6" s="4">
        <f>+$AR$53</f>
        <v>24</v>
      </c>
      <c r="Q6" s="4"/>
      <c r="R6" s="34"/>
      <c r="S6" s="21"/>
      <c r="V6" s="25">
        <v>7.5</v>
      </c>
      <c r="W6" s="20" t="s">
        <v>43</v>
      </c>
      <c r="Y6" s="20"/>
      <c r="Z6" s="20"/>
      <c r="AA6" s="20" t="s">
        <v>57</v>
      </c>
      <c r="AC6" s="21"/>
      <c r="AD6" s="21">
        <f>+AE6+AF6+AG6</f>
        <v>6</v>
      </c>
      <c r="AE6" s="21">
        <v>3</v>
      </c>
      <c r="AF6" s="21">
        <v>2</v>
      </c>
      <c r="AG6" s="21">
        <v>1</v>
      </c>
      <c r="AH6" s="64">
        <f>+(AE6*2+AG6)/(2*AD6)</f>
        <v>0.58333333333333337</v>
      </c>
      <c r="AI6" s="64"/>
      <c r="AJ6" s="21">
        <v>19</v>
      </c>
      <c r="AK6" s="21">
        <v>0</v>
      </c>
      <c r="AL6" s="21">
        <v>1</v>
      </c>
      <c r="AM6" s="26">
        <f>+AJ6/AD6</f>
        <v>3.1666666666666665</v>
      </c>
      <c r="AR6" s="21"/>
    </row>
    <row r="7" spans="1:44" ht="18" x14ac:dyDescent="0.25">
      <c r="A7" s="34"/>
      <c r="B7" s="4">
        <v>3</v>
      </c>
      <c r="C7" s="5" t="s">
        <v>57</v>
      </c>
      <c r="D7" s="10"/>
      <c r="E7" s="5"/>
      <c r="F7" s="10"/>
      <c r="G7" s="4">
        <v>10</v>
      </c>
      <c r="H7" s="4">
        <v>7</v>
      </c>
      <c r="I7" s="4">
        <v>1</v>
      </c>
      <c r="J7" s="4">
        <f>2*G7+I7</f>
        <v>21</v>
      </c>
      <c r="K7" s="31">
        <f>+J7/((G7+H7+I7)*2)</f>
        <v>0.58333333333333337</v>
      </c>
      <c r="L7" s="4">
        <f>+$AB$53</f>
        <v>77</v>
      </c>
      <c r="M7" s="4">
        <v>68</v>
      </c>
      <c r="N7" s="4">
        <f t="shared" si="5"/>
        <v>9</v>
      </c>
      <c r="O7" s="4">
        <f>+$AC$53</f>
        <v>112</v>
      </c>
      <c r="P7" s="4">
        <f>+$AE$53</f>
        <v>32</v>
      </c>
      <c r="Q7" s="4"/>
      <c r="R7" s="34"/>
      <c r="S7" s="21"/>
      <c r="V7" s="25">
        <v>8</v>
      </c>
      <c r="W7" s="20" t="s">
        <v>77</v>
      </c>
      <c r="Y7" s="20"/>
      <c r="Z7" s="20"/>
      <c r="AA7" s="20" t="s">
        <v>59</v>
      </c>
      <c r="AC7" s="21"/>
      <c r="AD7" s="21">
        <f>+AE7+AF7+AG7</f>
        <v>13</v>
      </c>
      <c r="AE7" s="21">
        <v>5</v>
      </c>
      <c r="AF7" s="21">
        <v>7</v>
      </c>
      <c r="AG7" s="21">
        <v>1</v>
      </c>
      <c r="AH7" s="64">
        <f>+(AE7*2+AG7)/(2*AD7)</f>
        <v>0.42307692307692307</v>
      </c>
      <c r="AI7" s="64"/>
      <c r="AJ7" s="21">
        <v>46</v>
      </c>
      <c r="AK7" s="21">
        <v>1</v>
      </c>
      <c r="AL7" s="21">
        <v>0</v>
      </c>
      <c r="AM7" s="26">
        <f>+AJ7/AD7</f>
        <v>3.5384615384615383</v>
      </c>
      <c r="AR7" s="21"/>
    </row>
    <row r="8" spans="1:44" ht="18" x14ac:dyDescent="0.25">
      <c r="A8" s="34"/>
      <c r="B8" s="4">
        <v>8</v>
      </c>
      <c r="C8" s="5" t="s">
        <v>59</v>
      </c>
      <c r="D8" s="10"/>
      <c r="E8" s="5"/>
      <c r="F8" s="10"/>
      <c r="G8" s="4">
        <v>10</v>
      </c>
      <c r="H8" s="4">
        <v>8</v>
      </c>
      <c r="I8" s="4">
        <v>0</v>
      </c>
      <c r="J8" s="4">
        <f t="shared" si="3"/>
        <v>20</v>
      </c>
      <c r="K8" s="31">
        <f t="shared" si="4"/>
        <v>0.55555555555555558</v>
      </c>
      <c r="L8" s="4">
        <f>+$AO$66</f>
        <v>70</v>
      </c>
      <c r="M8" s="4">
        <v>61</v>
      </c>
      <c r="N8" s="4">
        <f t="shared" si="5"/>
        <v>9</v>
      </c>
      <c r="O8" s="4">
        <f>+$AP$66</f>
        <v>106</v>
      </c>
      <c r="P8" s="4">
        <f>+$AR$66</f>
        <v>34</v>
      </c>
      <c r="Q8" s="4"/>
      <c r="R8" s="34"/>
      <c r="S8" s="21"/>
      <c r="V8" s="25">
        <v>7.5</v>
      </c>
      <c r="W8" s="20" t="s">
        <v>74</v>
      </c>
      <c r="Y8" s="20"/>
      <c r="Z8" s="20"/>
      <c r="AA8" s="20" t="s">
        <v>61</v>
      </c>
      <c r="AC8" s="21"/>
      <c r="AD8" s="21">
        <f t="shared" si="0"/>
        <v>13</v>
      </c>
      <c r="AE8" s="21">
        <v>2</v>
      </c>
      <c r="AF8" s="21">
        <v>10</v>
      </c>
      <c r="AG8" s="21">
        <v>1</v>
      </c>
      <c r="AH8" s="64">
        <f t="shared" si="1"/>
        <v>0.19230769230769232</v>
      </c>
      <c r="AI8" s="64"/>
      <c r="AJ8" s="21">
        <v>54</v>
      </c>
      <c r="AK8" s="21">
        <v>4</v>
      </c>
      <c r="AL8" s="21">
        <v>0</v>
      </c>
      <c r="AM8" s="26">
        <f t="shared" si="2"/>
        <v>4.1538461538461542</v>
      </c>
      <c r="AR8" s="21"/>
    </row>
    <row r="9" spans="1:44" ht="18" x14ac:dyDescent="0.25">
      <c r="A9" s="34"/>
      <c r="B9" s="4">
        <v>2</v>
      </c>
      <c r="C9" s="5" t="s">
        <v>15</v>
      </c>
      <c r="D9" s="10"/>
      <c r="E9" s="10"/>
      <c r="F9" s="10"/>
      <c r="G9" s="4">
        <v>5</v>
      </c>
      <c r="H9" s="4">
        <v>9</v>
      </c>
      <c r="I9" s="4">
        <v>4</v>
      </c>
      <c r="J9" s="4">
        <f t="shared" si="3"/>
        <v>14</v>
      </c>
      <c r="K9" s="31">
        <f t="shared" si="4"/>
        <v>0.3888888888888889</v>
      </c>
      <c r="L9" s="4">
        <f>+$AB$40</f>
        <v>73</v>
      </c>
      <c r="M9" s="4">
        <v>89</v>
      </c>
      <c r="N9" s="4">
        <f t="shared" si="5"/>
        <v>-16</v>
      </c>
      <c r="O9" s="4">
        <f>+$AC$40</f>
        <v>89</v>
      </c>
      <c r="P9" s="4">
        <f>+$AE$40</f>
        <v>24</v>
      </c>
      <c r="Q9" s="4"/>
      <c r="R9" s="34"/>
      <c r="S9" s="21"/>
      <c r="V9" s="25">
        <v>7.5</v>
      </c>
      <c r="W9" s="20" t="s">
        <v>127</v>
      </c>
      <c r="Y9" s="20"/>
      <c r="Z9" s="20"/>
      <c r="AA9" s="20" t="s">
        <v>15</v>
      </c>
      <c r="AC9" s="21"/>
      <c r="AD9" s="21">
        <f t="shared" si="0"/>
        <v>17</v>
      </c>
      <c r="AE9" s="21">
        <v>5</v>
      </c>
      <c r="AF9" s="21">
        <v>9</v>
      </c>
      <c r="AG9" s="21">
        <v>3</v>
      </c>
      <c r="AH9" s="64">
        <f t="shared" si="1"/>
        <v>0.38235294117647056</v>
      </c>
      <c r="AI9" s="64"/>
      <c r="AJ9" s="21">
        <v>85</v>
      </c>
      <c r="AK9" s="21">
        <v>0</v>
      </c>
      <c r="AL9" s="21">
        <v>0</v>
      </c>
      <c r="AM9" s="26">
        <f t="shared" si="2"/>
        <v>5</v>
      </c>
      <c r="AR9" s="21"/>
    </row>
    <row r="10" spans="1:44" ht="18" x14ac:dyDescent="0.25">
      <c r="A10" s="34"/>
      <c r="B10" s="4">
        <v>4</v>
      </c>
      <c r="C10" s="5" t="s">
        <v>61</v>
      </c>
      <c r="D10" s="10"/>
      <c r="E10" s="5"/>
      <c r="F10" s="10"/>
      <c r="G10" s="4">
        <v>6</v>
      </c>
      <c r="H10" s="4">
        <v>11</v>
      </c>
      <c r="I10" s="4">
        <v>1</v>
      </c>
      <c r="J10" s="4">
        <f t="shared" si="3"/>
        <v>13</v>
      </c>
      <c r="K10" s="31">
        <f t="shared" si="4"/>
        <v>0.3611111111111111</v>
      </c>
      <c r="L10" s="4">
        <f>+$AB$66</f>
        <v>52</v>
      </c>
      <c r="M10" s="4">
        <v>70</v>
      </c>
      <c r="N10" s="4">
        <f t="shared" si="5"/>
        <v>-18</v>
      </c>
      <c r="O10" s="4">
        <f>+$AC$66</f>
        <v>73</v>
      </c>
      <c r="P10" s="4">
        <f>+$AE$66</f>
        <v>20</v>
      </c>
      <c r="Q10" s="4"/>
      <c r="R10" s="34"/>
      <c r="S10" s="34"/>
      <c r="V10" s="25">
        <v>7.5</v>
      </c>
      <c r="W10" s="20" t="s">
        <v>34</v>
      </c>
      <c r="Y10" s="20"/>
      <c r="Z10" s="20"/>
      <c r="AA10" s="20" t="s">
        <v>58</v>
      </c>
      <c r="AC10" s="21"/>
      <c r="AD10" s="21">
        <f t="shared" si="0"/>
        <v>18</v>
      </c>
      <c r="AE10" s="21">
        <v>2</v>
      </c>
      <c r="AF10" s="21">
        <v>14</v>
      </c>
      <c r="AG10" s="21">
        <v>2</v>
      </c>
      <c r="AH10" s="64">
        <f t="shared" si="1"/>
        <v>0.16666666666666666</v>
      </c>
      <c r="AI10" s="64"/>
      <c r="AJ10" s="21">
        <v>98</v>
      </c>
      <c r="AK10" s="21">
        <v>1</v>
      </c>
      <c r="AL10" s="21">
        <v>0</v>
      </c>
      <c r="AM10" s="26">
        <f t="shared" si="2"/>
        <v>5.4444444444444446</v>
      </c>
      <c r="AR10" s="21"/>
    </row>
    <row r="11" spans="1:44" ht="18.75" thickBot="1" x14ac:dyDescent="0.3">
      <c r="A11" s="34"/>
      <c r="B11" s="4">
        <v>1</v>
      </c>
      <c r="C11" s="5" t="s">
        <v>58</v>
      </c>
      <c r="D11" s="10"/>
      <c r="E11" s="10"/>
      <c r="F11" s="10"/>
      <c r="G11" s="4">
        <v>2</v>
      </c>
      <c r="H11" s="4">
        <v>15</v>
      </c>
      <c r="I11" s="4">
        <v>1</v>
      </c>
      <c r="J11" s="4">
        <f t="shared" si="3"/>
        <v>5</v>
      </c>
      <c r="K11" s="31">
        <f t="shared" si="4"/>
        <v>0.1388888888888889</v>
      </c>
      <c r="L11" s="4">
        <f>+$AB$27</f>
        <v>47</v>
      </c>
      <c r="M11" s="4">
        <v>99</v>
      </c>
      <c r="N11" s="4">
        <f t="shared" si="5"/>
        <v>-52</v>
      </c>
      <c r="O11" s="4">
        <f>+$AC$27</f>
        <v>65</v>
      </c>
      <c r="P11" s="4">
        <f>+$AE$27</f>
        <v>20</v>
      </c>
      <c r="Q11" s="4"/>
      <c r="R11" s="34"/>
      <c r="S11" s="34"/>
      <c r="W11" s="20" t="s">
        <v>16</v>
      </c>
      <c r="Y11" s="20"/>
      <c r="Z11" s="20"/>
      <c r="AA11" s="10"/>
      <c r="AB11" s="20"/>
      <c r="AC11" s="21"/>
      <c r="AD11" s="21">
        <f t="shared" si="0"/>
        <v>25</v>
      </c>
      <c r="AE11" s="21">
        <v>15</v>
      </c>
      <c r="AF11" s="21">
        <v>9</v>
      </c>
      <c r="AG11" s="21">
        <v>1</v>
      </c>
      <c r="AH11" s="64">
        <f t="shared" si="1"/>
        <v>0.62</v>
      </c>
      <c r="AI11" s="64"/>
      <c r="AJ11" s="21">
        <v>84</v>
      </c>
      <c r="AK11" s="21">
        <v>3</v>
      </c>
      <c r="AL11" s="21">
        <v>0</v>
      </c>
      <c r="AM11" s="26">
        <f t="shared" si="2"/>
        <v>3.36</v>
      </c>
      <c r="AN11" s="20"/>
      <c r="AO11" s="10"/>
      <c r="AR11" s="10"/>
    </row>
    <row r="12" spans="1:44" ht="18" x14ac:dyDescent="0.25">
      <c r="A12" s="34"/>
      <c r="B12" s="6"/>
      <c r="C12" s="6"/>
      <c r="D12" s="6"/>
      <c r="E12" s="7"/>
      <c r="F12" s="6"/>
      <c r="G12" s="8">
        <f>SUM(G4:G11)</f>
        <v>67</v>
      </c>
      <c r="H12" s="8">
        <f>SUM(H4:H11)</f>
        <v>67</v>
      </c>
      <c r="I12" s="8">
        <f>SUM(I4:I11)</f>
        <v>10</v>
      </c>
      <c r="J12" s="8"/>
      <c r="K12" s="8"/>
      <c r="L12" s="8">
        <f>SUM(L4:L11)</f>
        <v>532</v>
      </c>
      <c r="M12" s="8">
        <f>SUM(M4:M11)</f>
        <v>532</v>
      </c>
      <c r="N12" s="8"/>
      <c r="O12" s="8">
        <f>SUM(O4:O11)</f>
        <v>742</v>
      </c>
      <c r="P12" s="8">
        <f>SUM(P4:P11)</f>
        <v>242</v>
      </c>
      <c r="Q12" s="4"/>
      <c r="R12" s="34"/>
      <c r="S12" s="34"/>
      <c r="T12" s="10"/>
      <c r="U12" s="10"/>
      <c r="V12" s="27" t="s">
        <v>17</v>
      </c>
      <c r="W12" s="28"/>
      <c r="X12" s="28"/>
      <c r="Y12" s="28"/>
      <c r="Z12" s="27"/>
      <c r="AA12" s="14"/>
      <c r="AB12" s="14"/>
      <c r="AC12" s="14"/>
      <c r="AD12" s="14">
        <f>SUM(AD3:AD11)</f>
        <v>144</v>
      </c>
      <c r="AE12" s="14">
        <f>SUM(AE3:AE11)</f>
        <v>66</v>
      </c>
      <c r="AF12" s="14">
        <f>SUM(AF3:AF11)</f>
        <v>66</v>
      </c>
      <c r="AG12" s="14">
        <f>SUM(AG3:AG11)</f>
        <v>12</v>
      </c>
      <c r="AH12" s="14"/>
      <c r="AI12" s="14"/>
      <c r="AJ12" s="14">
        <f>SUM(AJ3:AJ11)</f>
        <v>522</v>
      </c>
      <c r="AK12" s="14">
        <f>SUM(AK3:AK11)</f>
        <v>10</v>
      </c>
      <c r="AL12" s="14">
        <f>SUM(AL3:AL11)</f>
        <v>3</v>
      </c>
      <c r="AM12" s="29">
        <f t="shared" si="2"/>
        <v>3.625</v>
      </c>
    </row>
    <row r="13" spans="1:44" ht="15.75" x14ac:dyDescent="0.25">
      <c r="A13" s="30"/>
      <c r="B13" s="32"/>
      <c r="C13" s="32"/>
      <c r="D13" s="32"/>
      <c r="Q13" s="32"/>
      <c r="R13" s="30"/>
      <c r="S13" s="30"/>
    </row>
    <row r="14" spans="1:44" ht="15.95" customHeight="1" thickBot="1" x14ac:dyDescent="0.3">
      <c r="A14" s="30"/>
      <c r="B14" s="36" t="str">
        <f>"Week "&amp;TEXT(C2,"##")&amp;" Summary:"</f>
        <v>Week 18 Summary:</v>
      </c>
      <c r="C14" s="37"/>
      <c r="D14" s="37"/>
      <c r="E14" s="68">
        <v>45669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9"/>
      <c r="R14" s="30"/>
      <c r="S14" s="30"/>
      <c r="T14" s="21" t="s">
        <v>53</v>
      </c>
      <c r="U14" s="20" t="s">
        <v>44</v>
      </c>
      <c r="V14" s="20"/>
      <c r="W14" s="20"/>
      <c r="X14" s="20"/>
      <c r="Y14" s="20" t="s">
        <v>54</v>
      </c>
      <c r="Z14" s="9" t="s">
        <v>18</v>
      </c>
      <c r="AA14" s="21"/>
      <c r="AB14" s="21" t="s">
        <v>19</v>
      </c>
      <c r="AC14" s="21" t="s">
        <v>20</v>
      </c>
      <c r="AD14" s="21" t="s">
        <v>21</v>
      </c>
      <c r="AE14" s="21" t="s">
        <v>2</v>
      </c>
      <c r="AF14" s="10"/>
      <c r="AG14" s="21" t="s">
        <v>53</v>
      </c>
      <c r="AH14" s="20" t="s">
        <v>44</v>
      </c>
      <c r="AI14" s="20"/>
      <c r="AJ14" s="20"/>
      <c r="AK14" s="20"/>
      <c r="AL14" s="20" t="s">
        <v>54</v>
      </c>
      <c r="AM14" s="9" t="s">
        <v>18</v>
      </c>
      <c r="AN14" s="21"/>
      <c r="AO14" s="21" t="s">
        <v>19</v>
      </c>
      <c r="AP14" s="21" t="s">
        <v>20</v>
      </c>
      <c r="AQ14" s="21" t="s">
        <v>21</v>
      </c>
      <c r="AR14" s="21" t="s">
        <v>2</v>
      </c>
    </row>
    <row r="15" spans="1:44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42"/>
      <c r="R15" s="30"/>
      <c r="S15" s="30"/>
      <c r="T15" s="11" t="s">
        <v>154</v>
      </c>
      <c r="U15" s="11" t="s">
        <v>58</v>
      </c>
      <c r="V15" s="11"/>
      <c r="W15" s="11"/>
      <c r="X15" s="12"/>
      <c r="Y15" s="13" t="s">
        <v>70</v>
      </c>
      <c r="AA15" s="14"/>
      <c r="AB15" s="14">
        <v>11</v>
      </c>
      <c r="AC15" s="14">
        <v>16</v>
      </c>
      <c r="AD15" s="14">
        <f>+AB15+AC15</f>
        <v>27</v>
      </c>
      <c r="AE15" s="14">
        <v>6</v>
      </c>
      <c r="AF15" s="10"/>
      <c r="AG15" s="11" t="s">
        <v>158</v>
      </c>
      <c r="AH15" s="11" t="s">
        <v>60</v>
      </c>
      <c r="AI15" s="11"/>
      <c r="AJ15" s="11"/>
      <c r="AK15" s="12"/>
      <c r="AL15" s="13" t="s">
        <v>72</v>
      </c>
      <c r="AN15" s="14"/>
      <c r="AO15" s="14">
        <v>2</v>
      </c>
      <c r="AP15" s="14">
        <v>6</v>
      </c>
      <c r="AQ15" s="14">
        <f>+AO15+AP15</f>
        <v>8</v>
      </c>
      <c r="AR15" s="14">
        <v>4</v>
      </c>
    </row>
    <row r="16" spans="1:44" ht="15.95" customHeight="1" x14ac:dyDescent="0.25">
      <c r="A16" s="30"/>
      <c r="C16" s="5" t="s">
        <v>182</v>
      </c>
      <c r="E16" s="20"/>
      <c r="F16" s="20"/>
      <c r="G16" s="4">
        <v>1</v>
      </c>
      <c r="H16" s="21">
        <v>2</v>
      </c>
      <c r="I16" s="20" t="s">
        <v>552</v>
      </c>
      <c r="J16" s="20"/>
      <c r="K16" s="20"/>
      <c r="L16" s="20" t="s">
        <v>553</v>
      </c>
      <c r="M16" s="20"/>
      <c r="N16" s="20"/>
      <c r="O16" s="20"/>
      <c r="P16" s="20"/>
      <c r="Q16" s="20"/>
      <c r="R16" s="30"/>
      <c r="S16" s="30"/>
      <c r="T16" s="25">
        <v>7.5</v>
      </c>
      <c r="U16" s="20" t="s">
        <v>34</v>
      </c>
      <c r="V16" s="20"/>
      <c r="W16" s="20"/>
      <c r="X16" s="20"/>
      <c r="Y16" s="21">
        <v>31</v>
      </c>
      <c r="Z16" s="15" t="s">
        <v>58</v>
      </c>
      <c r="AA16" s="21"/>
      <c r="AB16" s="21">
        <v>0</v>
      </c>
      <c r="AC16" s="21">
        <v>3</v>
      </c>
      <c r="AD16" s="21">
        <f t="shared" ref="AD16:AD26" si="6">+AB16+AC16</f>
        <v>3</v>
      </c>
      <c r="AE16" s="21">
        <v>2</v>
      </c>
      <c r="AF16" s="10"/>
      <c r="AG16" s="25">
        <v>8</v>
      </c>
      <c r="AH16" s="20" t="s">
        <v>138</v>
      </c>
      <c r="AI16" s="20"/>
      <c r="AJ16" s="20"/>
      <c r="AK16" s="20"/>
      <c r="AL16" s="21">
        <v>34</v>
      </c>
      <c r="AM16" s="20" t="s">
        <v>60</v>
      </c>
      <c r="AN16" s="21"/>
      <c r="AO16" s="21">
        <v>0</v>
      </c>
      <c r="AP16" s="21">
        <v>1</v>
      </c>
      <c r="AQ16" s="21">
        <f t="shared" ref="AQ16:AQ26" si="7">+AO16+AP16</f>
        <v>1</v>
      </c>
      <c r="AR16" s="21">
        <v>0</v>
      </c>
    </row>
    <row r="17" spans="1:44" ht="15.95" customHeight="1" x14ac:dyDescent="0.25">
      <c r="A17" s="30"/>
      <c r="B17" s="21" t="s">
        <v>23</v>
      </c>
      <c r="C17" s="15"/>
      <c r="D17" s="15" t="s">
        <v>48</v>
      </c>
      <c r="E17" s="20"/>
      <c r="F17" s="20"/>
      <c r="G17" s="4"/>
      <c r="H17" s="21"/>
      <c r="I17" s="20"/>
      <c r="J17" s="20"/>
      <c r="K17" s="20"/>
      <c r="L17" s="20"/>
      <c r="M17" s="20"/>
      <c r="N17" s="20"/>
      <c r="O17" s="20"/>
      <c r="P17" s="20"/>
      <c r="Q17" s="20"/>
      <c r="R17" s="30"/>
      <c r="S17" s="30"/>
      <c r="T17" s="25">
        <v>10</v>
      </c>
      <c r="U17" s="20" t="s">
        <v>124</v>
      </c>
      <c r="V17" s="20"/>
      <c r="W17" s="20"/>
      <c r="X17" s="20"/>
      <c r="Y17" s="21">
        <v>13</v>
      </c>
      <c r="Z17" s="15" t="s">
        <v>58</v>
      </c>
      <c r="AA17" s="21"/>
      <c r="AB17" s="21">
        <v>7</v>
      </c>
      <c r="AC17" s="21">
        <v>6</v>
      </c>
      <c r="AD17" s="21">
        <f t="shared" si="6"/>
        <v>13</v>
      </c>
      <c r="AE17" s="21">
        <v>2</v>
      </c>
      <c r="AF17" s="10"/>
      <c r="AG17" s="25">
        <v>10</v>
      </c>
      <c r="AH17" s="20" t="s">
        <v>84</v>
      </c>
      <c r="AI17" s="20"/>
      <c r="AJ17" s="20"/>
      <c r="AK17" s="20"/>
      <c r="AL17" s="21">
        <v>16</v>
      </c>
      <c r="AM17" s="20" t="s">
        <v>60</v>
      </c>
      <c r="AN17" s="21"/>
      <c r="AO17" s="21">
        <v>15</v>
      </c>
      <c r="AP17" s="21">
        <v>16</v>
      </c>
      <c r="AQ17" s="21">
        <f t="shared" si="7"/>
        <v>31</v>
      </c>
      <c r="AR17" s="21">
        <v>4</v>
      </c>
    </row>
    <row r="18" spans="1:44" ht="15.95" customHeight="1" x14ac:dyDescent="0.25">
      <c r="A18" s="30"/>
      <c r="D18" s="15"/>
      <c r="E18" s="15"/>
      <c r="G18" s="4"/>
      <c r="H18" s="21"/>
      <c r="I18" s="20"/>
      <c r="J18" s="20"/>
      <c r="K18" s="20"/>
      <c r="L18" s="20"/>
      <c r="M18" s="20"/>
      <c r="N18" s="20"/>
      <c r="O18" s="20"/>
      <c r="P18" s="20"/>
      <c r="Q18" s="20"/>
      <c r="R18" s="30"/>
      <c r="S18" s="30"/>
      <c r="T18" s="25">
        <v>9.5</v>
      </c>
      <c r="U18" s="20" t="s">
        <v>170</v>
      </c>
      <c r="V18" s="20"/>
      <c r="W18" s="20"/>
      <c r="X18" s="20"/>
      <c r="Y18" s="21">
        <v>5</v>
      </c>
      <c r="Z18" s="15" t="s">
        <v>58</v>
      </c>
      <c r="AA18" s="21"/>
      <c r="AB18" s="21">
        <v>17</v>
      </c>
      <c r="AC18" s="21">
        <v>7</v>
      </c>
      <c r="AD18" s="21">
        <f t="shared" si="6"/>
        <v>24</v>
      </c>
      <c r="AE18" s="21">
        <v>0</v>
      </c>
      <c r="AF18" s="10"/>
      <c r="AG18" s="25">
        <v>10</v>
      </c>
      <c r="AH18" s="20" t="s">
        <v>104</v>
      </c>
      <c r="AI18" s="20"/>
      <c r="AJ18" s="20"/>
      <c r="AK18" s="20"/>
      <c r="AL18" s="21">
        <v>7</v>
      </c>
      <c r="AM18" s="20" t="s">
        <v>60</v>
      </c>
      <c r="AN18" s="21"/>
      <c r="AO18" s="21">
        <v>24</v>
      </c>
      <c r="AP18" s="21">
        <v>12</v>
      </c>
      <c r="AQ18" s="21">
        <f t="shared" si="7"/>
        <v>36</v>
      </c>
      <c r="AR18" s="21">
        <v>0</v>
      </c>
    </row>
    <row r="19" spans="1:44" ht="15.75" customHeight="1" x14ac:dyDescent="0.25">
      <c r="C19" s="5" t="s">
        <v>179</v>
      </c>
      <c r="G19" s="4">
        <v>4</v>
      </c>
      <c r="H19" s="21">
        <v>1</v>
      </c>
      <c r="I19" s="20" t="s">
        <v>95</v>
      </c>
      <c r="J19" s="20"/>
      <c r="K19" s="20"/>
      <c r="L19" s="20" t="s">
        <v>484</v>
      </c>
      <c r="M19" s="20"/>
      <c r="N19" s="20"/>
      <c r="O19" s="20"/>
      <c r="P19" s="20"/>
      <c r="Q19" s="20"/>
      <c r="R19" s="30"/>
      <c r="S19" s="30"/>
      <c r="T19" s="25">
        <v>8.5</v>
      </c>
      <c r="U19" s="20" t="s">
        <v>88</v>
      </c>
      <c r="V19" s="20"/>
      <c r="W19" s="20"/>
      <c r="X19" s="20"/>
      <c r="Y19" s="35">
        <v>15</v>
      </c>
      <c r="Z19" s="15" t="s">
        <v>58</v>
      </c>
      <c r="AA19" s="21"/>
      <c r="AB19" s="21">
        <v>5</v>
      </c>
      <c r="AC19" s="21">
        <v>4</v>
      </c>
      <c r="AD19" s="21">
        <f t="shared" si="6"/>
        <v>9</v>
      </c>
      <c r="AE19" s="21">
        <v>2</v>
      </c>
      <c r="AF19" s="10"/>
      <c r="AG19" s="25">
        <v>9</v>
      </c>
      <c r="AH19" s="20" t="s">
        <v>107</v>
      </c>
      <c r="AI19" s="20"/>
      <c r="AJ19" s="20"/>
      <c r="AK19" s="20"/>
      <c r="AL19" s="21">
        <v>1</v>
      </c>
      <c r="AM19" s="20" t="s">
        <v>60</v>
      </c>
      <c r="AN19" s="21"/>
      <c r="AO19" s="21">
        <v>9</v>
      </c>
      <c r="AP19" s="21">
        <v>8</v>
      </c>
      <c r="AQ19" s="21">
        <f t="shared" si="7"/>
        <v>17</v>
      </c>
      <c r="AR19" s="21">
        <v>8</v>
      </c>
    </row>
    <row r="20" spans="1:44" ht="15.95" customHeight="1" x14ac:dyDescent="0.25">
      <c r="B20" s="21" t="s">
        <v>23</v>
      </c>
      <c r="C20" s="15"/>
      <c r="D20" s="15" t="s">
        <v>48</v>
      </c>
      <c r="E20" s="20"/>
      <c r="F20" s="20"/>
      <c r="G20" s="4"/>
      <c r="H20" s="21">
        <v>2</v>
      </c>
      <c r="I20" s="20" t="s">
        <v>121</v>
      </c>
      <c r="J20" s="20"/>
      <c r="K20" s="20"/>
      <c r="L20" s="20" t="s">
        <v>108</v>
      </c>
      <c r="M20" s="20"/>
      <c r="N20" s="20"/>
      <c r="O20" s="20"/>
      <c r="P20" s="20"/>
      <c r="Q20" s="20"/>
      <c r="R20" s="30"/>
      <c r="S20" s="30"/>
      <c r="T20" s="25">
        <v>8.5</v>
      </c>
      <c r="U20" s="20" t="s">
        <v>101</v>
      </c>
      <c r="V20" s="20"/>
      <c r="W20" s="20"/>
      <c r="X20" s="20"/>
      <c r="Y20" s="35">
        <v>11</v>
      </c>
      <c r="Z20" s="15" t="s">
        <v>58</v>
      </c>
      <c r="AA20" s="21"/>
      <c r="AB20" s="21">
        <v>2</v>
      </c>
      <c r="AC20" s="21">
        <v>4</v>
      </c>
      <c r="AD20" s="21">
        <f t="shared" si="6"/>
        <v>6</v>
      </c>
      <c r="AE20" s="21">
        <v>2</v>
      </c>
      <c r="AF20" s="10"/>
      <c r="AG20" s="25">
        <v>8.5</v>
      </c>
      <c r="AH20" s="20" t="s">
        <v>165</v>
      </c>
      <c r="AI20" s="20"/>
      <c r="AJ20" s="20"/>
      <c r="AK20" s="20"/>
      <c r="AL20" s="21">
        <v>10</v>
      </c>
      <c r="AM20" s="20" t="s">
        <v>60</v>
      </c>
      <c r="AN20" s="21"/>
      <c r="AO20" s="21">
        <v>4</v>
      </c>
      <c r="AP20" s="21">
        <v>12</v>
      </c>
      <c r="AQ20" s="21">
        <f t="shared" si="7"/>
        <v>16</v>
      </c>
      <c r="AR20" s="21">
        <v>20</v>
      </c>
    </row>
    <row r="21" spans="1:44" ht="15.95" customHeight="1" x14ac:dyDescent="0.25">
      <c r="C21" s="15"/>
      <c r="H21" s="21">
        <v>3</v>
      </c>
      <c r="I21" s="20" t="s">
        <v>108</v>
      </c>
      <c r="L21" s="20"/>
      <c r="M21" s="20" t="s">
        <v>51</v>
      </c>
      <c r="N21" s="20"/>
      <c r="O21" s="20"/>
      <c r="P21" s="20"/>
      <c r="Q21" s="20"/>
      <c r="R21" s="30"/>
      <c r="S21" s="30"/>
      <c r="T21" s="25">
        <v>8</v>
      </c>
      <c r="U21" s="20" t="s">
        <v>147</v>
      </c>
      <c r="V21" s="20"/>
      <c r="W21" s="20"/>
      <c r="X21" s="20"/>
      <c r="Y21" s="21">
        <v>3</v>
      </c>
      <c r="Z21" s="15" t="s">
        <v>58</v>
      </c>
      <c r="AA21" s="21"/>
      <c r="AB21" s="21">
        <v>3</v>
      </c>
      <c r="AC21" s="21">
        <v>5</v>
      </c>
      <c r="AD21" s="21">
        <f t="shared" si="6"/>
        <v>8</v>
      </c>
      <c r="AE21" s="21">
        <v>0</v>
      </c>
      <c r="AF21" s="10"/>
      <c r="AG21" s="25">
        <v>8</v>
      </c>
      <c r="AH21" s="20" t="s">
        <v>47</v>
      </c>
      <c r="AI21" s="20"/>
      <c r="AJ21" s="20"/>
      <c r="AK21" s="20"/>
      <c r="AL21" s="21">
        <v>27</v>
      </c>
      <c r="AM21" s="20" t="s">
        <v>60</v>
      </c>
      <c r="AN21" s="21"/>
      <c r="AO21" s="21">
        <v>9</v>
      </c>
      <c r="AP21" s="21">
        <v>17</v>
      </c>
      <c r="AQ21" s="21">
        <v>21</v>
      </c>
      <c r="AR21" s="21">
        <v>8</v>
      </c>
    </row>
    <row r="22" spans="1:44" ht="15.95" customHeight="1" x14ac:dyDescent="0.25">
      <c r="C22" s="15"/>
      <c r="H22" s="21">
        <v>3</v>
      </c>
      <c r="I22" s="20" t="s">
        <v>78</v>
      </c>
      <c r="L22" s="20"/>
      <c r="M22" s="20" t="s">
        <v>51</v>
      </c>
      <c r="N22" s="20"/>
      <c r="O22" s="20"/>
      <c r="P22" s="20" t="s">
        <v>151</v>
      </c>
      <c r="R22" s="30"/>
      <c r="S22" s="30"/>
      <c r="T22" s="25">
        <v>7.5</v>
      </c>
      <c r="U22" s="20" t="s">
        <v>137</v>
      </c>
      <c r="V22" s="20"/>
      <c r="W22" s="20"/>
      <c r="X22" s="20"/>
      <c r="Y22" s="21">
        <v>7</v>
      </c>
      <c r="Z22" s="15" t="s">
        <v>58</v>
      </c>
      <c r="AA22" s="21"/>
      <c r="AB22" s="21">
        <v>0</v>
      </c>
      <c r="AC22" s="21">
        <v>3</v>
      </c>
      <c r="AD22" s="21">
        <f t="shared" si="6"/>
        <v>3</v>
      </c>
      <c r="AE22" s="21">
        <v>2</v>
      </c>
      <c r="AF22" s="10"/>
      <c r="AG22" s="25">
        <v>7.5</v>
      </c>
      <c r="AH22" s="20" t="s">
        <v>102</v>
      </c>
      <c r="AI22" s="20"/>
      <c r="AJ22" s="20"/>
      <c r="AK22" s="20"/>
      <c r="AL22" s="21">
        <v>91</v>
      </c>
      <c r="AM22" s="20" t="s">
        <v>60</v>
      </c>
      <c r="AN22" s="21"/>
      <c r="AO22" s="21">
        <v>9</v>
      </c>
      <c r="AP22" s="21">
        <v>10</v>
      </c>
      <c r="AQ22" s="21">
        <f t="shared" si="7"/>
        <v>19</v>
      </c>
      <c r="AR22" s="21">
        <v>6</v>
      </c>
    </row>
    <row r="23" spans="1:44" ht="15.95" customHeight="1" x14ac:dyDescent="0.25">
      <c r="B23" s="44" t="s">
        <v>27</v>
      </c>
      <c r="C23" s="45"/>
      <c r="D23" s="45"/>
      <c r="E23" s="45"/>
      <c r="F23" s="45"/>
      <c r="G23" s="45"/>
      <c r="H23" s="46"/>
      <c r="I23" s="45"/>
      <c r="J23" s="45"/>
      <c r="K23" s="45"/>
      <c r="L23" s="45"/>
      <c r="M23" s="47"/>
      <c r="N23" s="45"/>
      <c r="O23" s="45"/>
      <c r="P23" s="45"/>
      <c r="Q23" s="45"/>
      <c r="R23" s="30"/>
      <c r="S23" s="30"/>
      <c r="T23" s="25">
        <v>7.5</v>
      </c>
      <c r="U23" s="20" t="s">
        <v>171</v>
      </c>
      <c r="V23" s="20"/>
      <c r="W23" s="20"/>
      <c r="X23" s="20"/>
      <c r="Y23" s="21">
        <v>11</v>
      </c>
      <c r="Z23" s="15" t="s">
        <v>58</v>
      </c>
      <c r="AA23" s="21"/>
      <c r="AB23" s="21">
        <v>0</v>
      </c>
      <c r="AC23" s="21">
        <v>2</v>
      </c>
      <c r="AD23" s="21">
        <f t="shared" si="6"/>
        <v>2</v>
      </c>
      <c r="AE23" s="21">
        <v>0</v>
      </c>
      <c r="AF23" s="10"/>
      <c r="AG23" s="25">
        <v>7</v>
      </c>
      <c r="AH23" s="20" t="s">
        <v>126</v>
      </c>
      <c r="AI23" s="20"/>
      <c r="AJ23" s="20"/>
      <c r="AK23" s="20"/>
      <c r="AL23" s="21">
        <v>4</v>
      </c>
      <c r="AM23" s="20" t="s">
        <v>60</v>
      </c>
      <c r="AN23" s="21"/>
      <c r="AO23" s="21">
        <v>0</v>
      </c>
      <c r="AP23" s="21">
        <v>8</v>
      </c>
      <c r="AQ23" s="21">
        <f t="shared" si="7"/>
        <v>8</v>
      </c>
      <c r="AR23" s="21">
        <v>2</v>
      </c>
    </row>
    <row r="24" spans="1:44" ht="15.95" customHeight="1" x14ac:dyDescent="0.25">
      <c r="C24" s="5" t="s">
        <v>173</v>
      </c>
      <c r="D24" s="10"/>
      <c r="E24" s="20"/>
      <c r="F24" s="20"/>
      <c r="G24" s="4">
        <v>5</v>
      </c>
      <c r="H24" s="21">
        <v>1</v>
      </c>
      <c r="I24" s="20" t="s">
        <v>139</v>
      </c>
      <c r="J24" s="20"/>
      <c r="K24" s="20"/>
      <c r="L24" s="20" t="s">
        <v>99</v>
      </c>
      <c r="M24" s="20"/>
      <c r="N24" s="20"/>
      <c r="O24" s="20"/>
      <c r="P24" s="20"/>
      <c r="Q24" s="20"/>
      <c r="R24" s="30"/>
      <c r="S24" s="30"/>
      <c r="T24" s="25">
        <v>7</v>
      </c>
      <c r="U24" s="20" t="s">
        <v>109</v>
      </c>
      <c r="V24" s="20"/>
      <c r="W24" s="20"/>
      <c r="X24" s="20"/>
      <c r="Y24" s="21">
        <v>2</v>
      </c>
      <c r="Z24" s="15" t="s">
        <v>58</v>
      </c>
      <c r="AA24" s="21"/>
      <c r="AB24" s="21">
        <v>0</v>
      </c>
      <c r="AC24" s="21">
        <v>6</v>
      </c>
      <c r="AD24" s="21">
        <f t="shared" si="6"/>
        <v>6</v>
      </c>
      <c r="AE24" s="21">
        <v>2</v>
      </c>
      <c r="AF24" s="10"/>
      <c r="AG24" s="25">
        <v>6.5</v>
      </c>
      <c r="AH24" s="20" t="s">
        <v>129</v>
      </c>
      <c r="AI24" s="20"/>
      <c r="AJ24" s="20"/>
      <c r="AK24" s="20"/>
      <c r="AL24" s="21">
        <v>14</v>
      </c>
      <c r="AM24" s="20" t="s">
        <v>60</v>
      </c>
      <c r="AN24" s="21"/>
      <c r="AO24" s="21">
        <v>1</v>
      </c>
      <c r="AP24" s="21">
        <v>5</v>
      </c>
      <c r="AQ24" s="21">
        <f t="shared" si="7"/>
        <v>6</v>
      </c>
      <c r="AR24" s="21">
        <v>6</v>
      </c>
    </row>
    <row r="25" spans="1:44" ht="15.95" customHeight="1" x14ac:dyDescent="0.25">
      <c r="A25" s="30"/>
      <c r="B25" s="21" t="s">
        <v>23</v>
      </c>
      <c r="C25" s="15" t="s">
        <v>554</v>
      </c>
      <c r="D25" s="15"/>
      <c r="E25" s="15"/>
      <c r="F25" s="15"/>
      <c r="G25" s="15"/>
      <c r="H25" s="21">
        <v>1</v>
      </c>
      <c r="I25" s="20" t="s">
        <v>556</v>
      </c>
      <c r="J25" s="20"/>
      <c r="K25" s="20"/>
      <c r="L25" s="20" t="s">
        <v>557</v>
      </c>
      <c r="M25" s="20"/>
      <c r="N25" s="20"/>
      <c r="O25" s="20"/>
      <c r="P25" s="20"/>
      <c r="Q25" s="20"/>
      <c r="R25" s="30"/>
      <c r="S25" s="30"/>
      <c r="T25" s="25">
        <v>7</v>
      </c>
      <c r="U25" s="20" t="s">
        <v>110</v>
      </c>
      <c r="V25" s="20"/>
      <c r="W25" s="20"/>
      <c r="X25" s="20"/>
      <c r="Y25" s="21">
        <v>6</v>
      </c>
      <c r="Z25" s="15" t="s">
        <v>58</v>
      </c>
      <c r="AA25" s="21"/>
      <c r="AB25" s="21">
        <v>1</v>
      </c>
      <c r="AC25" s="21">
        <v>9</v>
      </c>
      <c r="AD25" s="21">
        <f t="shared" si="6"/>
        <v>10</v>
      </c>
      <c r="AE25" s="21">
        <v>0</v>
      </c>
      <c r="AF25" s="10"/>
      <c r="AG25" s="25">
        <v>6</v>
      </c>
      <c r="AH25" s="20" t="s">
        <v>103</v>
      </c>
      <c r="AI25" s="20"/>
      <c r="AJ25" s="20"/>
      <c r="AK25" s="20"/>
      <c r="AL25" s="21">
        <v>2</v>
      </c>
      <c r="AM25" s="20" t="s">
        <v>60</v>
      </c>
      <c r="AN25" s="21"/>
      <c r="AO25" s="21">
        <v>2</v>
      </c>
      <c r="AP25" s="21">
        <v>4</v>
      </c>
      <c r="AQ25" s="21">
        <f t="shared" si="7"/>
        <v>6</v>
      </c>
      <c r="AR25" s="21">
        <v>8</v>
      </c>
    </row>
    <row r="26" spans="1:44" ht="15.95" customHeight="1" x14ac:dyDescent="0.25">
      <c r="A26" s="30"/>
      <c r="C26" s="15" t="s">
        <v>555</v>
      </c>
      <c r="D26" s="15"/>
      <c r="E26" s="15"/>
      <c r="F26" s="15"/>
      <c r="G26" s="15"/>
      <c r="H26" s="21">
        <v>2</v>
      </c>
      <c r="I26" s="20" t="s">
        <v>248</v>
      </c>
      <c r="L26" s="20" t="s">
        <v>92</v>
      </c>
      <c r="M26" s="20"/>
      <c r="N26" s="20"/>
      <c r="O26" s="20"/>
      <c r="P26" s="20"/>
      <c r="Q26" s="20"/>
      <c r="R26" s="30"/>
      <c r="S26" s="30"/>
      <c r="T26" s="25">
        <v>5.5</v>
      </c>
      <c r="U26" s="20" t="s">
        <v>30</v>
      </c>
      <c r="V26" s="20"/>
      <c r="W26" s="20"/>
      <c r="X26" s="20"/>
      <c r="Y26" s="21">
        <v>8</v>
      </c>
      <c r="Z26" s="15" t="s">
        <v>58</v>
      </c>
      <c r="AA26" s="21"/>
      <c r="AB26" s="21">
        <v>1</v>
      </c>
      <c r="AC26" s="21">
        <v>0</v>
      </c>
      <c r="AD26" s="21">
        <f t="shared" si="6"/>
        <v>1</v>
      </c>
      <c r="AE26" s="21">
        <v>2</v>
      </c>
      <c r="AF26" s="10"/>
      <c r="AG26" s="25">
        <v>6</v>
      </c>
      <c r="AH26" s="20" t="s">
        <v>269</v>
      </c>
      <c r="AI26" s="20"/>
      <c r="AJ26" s="20"/>
      <c r="AK26" s="20"/>
      <c r="AL26" s="21">
        <v>6</v>
      </c>
      <c r="AM26" s="20" t="s">
        <v>60</v>
      </c>
      <c r="AN26" s="21"/>
      <c r="AO26" s="21">
        <v>5</v>
      </c>
      <c r="AP26" s="21">
        <v>4</v>
      </c>
      <c r="AQ26" s="21">
        <f t="shared" si="7"/>
        <v>9</v>
      </c>
      <c r="AR26" s="21">
        <v>0</v>
      </c>
    </row>
    <row r="27" spans="1:44" ht="15.95" customHeight="1" thickBot="1" x14ac:dyDescent="0.3">
      <c r="A27" s="30"/>
      <c r="C27" s="15"/>
      <c r="D27" s="15"/>
      <c r="E27" s="15"/>
      <c r="F27" s="15"/>
      <c r="G27" s="15"/>
      <c r="H27" s="21">
        <v>2</v>
      </c>
      <c r="I27" s="20" t="s">
        <v>90</v>
      </c>
      <c r="L27" s="20" t="s">
        <v>558</v>
      </c>
      <c r="R27" s="30"/>
      <c r="S27" s="30"/>
      <c r="T27" s="16" t="s">
        <v>65</v>
      </c>
      <c r="U27" s="16"/>
      <c r="V27" s="16"/>
      <c r="W27" s="16"/>
      <c r="X27" s="16"/>
      <c r="Y27" s="16"/>
      <c r="Z27" s="16"/>
      <c r="AA27" s="22"/>
      <c r="AB27" s="22">
        <f>SUM(AB15:AB26)</f>
        <v>47</v>
      </c>
      <c r="AC27" s="22">
        <f>SUM(AC15:AC26)+SUMIF($AA$3:$AA$10,"Canadiens",$AI$3:$AI$10)</f>
        <v>65</v>
      </c>
      <c r="AD27" s="22">
        <f>SUM(AD15:AD26)+SUMIF($AA$3:$AA$10,"Canadiens",$AI$3:$AI$10)</f>
        <v>112</v>
      </c>
      <c r="AE27" s="22">
        <f>SUM(AE15:AE26)</f>
        <v>20</v>
      </c>
      <c r="AF27" s="10"/>
      <c r="AG27" s="16" t="s">
        <v>62</v>
      </c>
      <c r="AH27" s="16"/>
      <c r="AI27" s="16"/>
      <c r="AJ27" s="16"/>
      <c r="AK27" s="16"/>
      <c r="AL27" s="16"/>
      <c r="AM27" s="16"/>
      <c r="AN27" s="22"/>
      <c r="AO27" s="22">
        <f>SUM(AO15:AO26)</f>
        <v>80</v>
      </c>
      <c r="AP27" s="22">
        <f>SUM(AP15:AP26)+SUMIF($AA$3:$AA$10,"Canadiens",$AI$3:$AI$10)</f>
        <v>103</v>
      </c>
      <c r="AQ27" s="22">
        <f>SUM(AQ15:AQ26)+SUMIF($AA$3:$AA$10,"Canadiens",$AI$3:$AI$10)</f>
        <v>178</v>
      </c>
      <c r="AR27" s="22">
        <f>SUM(AR15:AR26)</f>
        <v>66</v>
      </c>
    </row>
    <row r="28" spans="1:44" ht="15.95" customHeight="1" x14ac:dyDescent="0.25">
      <c r="C28" s="15"/>
      <c r="D28" s="15"/>
      <c r="E28" s="15"/>
      <c r="F28" s="15"/>
      <c r="G28" s="15"/>
      <c r="H28" s="21">
        <v>3</v>
      </c>
      <c r="I28" s="20" t="s">
        <v>92</v>
      </c>
      <c r="L28" s="20"/>
      <c r="M28" s="20" t="s">
        <v>51</v>
      </c>
      <c r="N28" s="20"/>
      <c r="O28" s="20"/>
      <c r="P28" s="20"/>
      <c r="Q28" s="20"/>
      <c r="R28" s="30"/>
      <c r="S28" s="30"/>
      <c r="T28" s="11" t="s">
        <v>155</v>
      </c>
      <c r="U28" s="11" t="s">
        <v>15</v>
      </c>
      <c r="V28" s="11"/>
      <c r="W28" s="11"/>
      <c r="X28" s="12"/>
      <c r="Y28" s="13" t="s">
        <v>31</v>
      </c>
      <c r="AA28" s="14"/>
      <c r="AB28" s="14">
        <v>17</v>
      </c>
      <c r="AC28" s="14">
        <v>15</v>
      </c>
      <c r="AD28" s="14">
        <f>+AB28+AC28</f>
        <v>32</v>
      </c>
      <c r="AE28" s="14">
        <v>6</v>
      </c>
      <c r="AF28" s="10"/>
      <c r="AG28" s="18" t="s">
        <v>160</v>
      </c>
      <c r="AH28" s="18" t="s">
        <v>134</v>
      </c>
      <c r="AI28" s="18"/>
      <c r="AJ28" s="18"/>
      <c r="AK28" s="18"/>
      <c r="AL28" s="15" t="s">
        <v>145</v>
      </c>
      <c r="AN28" s="14"/>
      <c r="AO28" s="14">
        <v>11</v>
      </c>
      <c r="AP28" s="14">
        <v>5</v>
      </c>
      <c r="AQ28" s="14">
        <f>+AO28+AP28</f>
        <v>16</v>
      </c>
      <c r="AR28" s="14">
        <v>4</v>
      </c>
    </row>
    <row r="29" spans="1:44" ht="15.95" customHeight="1" x14ac:dyDescent="0.25">
      <c r="L29" s="20"/>
      <c r="M29" s="20"/>
      <c r="N29" s="20"/>
      <c r="O29" s="20"/>
      <c r="P29" s="20"/>
      <c r="Q29" s="20"/>
      <c r="S29" s="30"/>
      <c r="T29" s="25">
        <v>7.5</v>
      </c>
      <c r="U29" s="20" t="s">
        <v>127</v>
      </c>
      <c r="V29" s="20"/>
      <c r="W29" s="20"/>
      <c r="X29" s="25"/>
      <c r="Y29" s="21"/>
      <c r="Z29" s="15" t="s">
        <v>15</v>
      </c>
      <c r="AA29" s="21"/>
      <c r="AB29" s="21">
        <v>0</v>
      </c>
      <c r="AC29" s="21">
        <v>2</v>
      </c>
      <c r="AD29" s="21">
        <f t="shared" ref="AD29:AD39" si="8">+AB29+AC29</f>
        <v>2</v>
      </c>
      <c r="AE29" s="21">
        <v>0</v>
      </c>
      <c r="AF29" s="10"/>
      <c r="AG29" s="25">
        <v>8</v>
      </c>
      <c r="AH29" s="20" t="s">
        <v>75</v>
      </c>
      <c r="AI29" s="20"/>
      <c r="AJ29" s="20"/>
      <c r="AK29" s="25"/>
      <c r="AL29" s="21">
        <v>31</v>
      </c>
      <c r="AM29" s="20" t="s">
        <v>134</v>
      </c>
      <c r="AN29" s="21"/>
      <c r="AO29" s="21">
        <v>0</v>
      </c>
      <c r="AP29" s="21">
        <v>1</v>
      </c>
      <c r="AQ29" s="21">
        <f t="shared" ref="AQ29:AQ39" si="9">+AO29+AP29</f>
        <v>1</v>
      </c>
      <c r="AR29" s="21">
        <v>0</v>
      </c>
    </row>
    <row r="30" spans="1:44" ht="15.95" customHeight="1" x14ac:dyDescent="0.25">
      <c r="B30" s="21" t="s">
        <v>26</v>
      </c>
      <c r="C30" s="5" t="s">
        <v>186</v>
      </c>
      <c r="D30" s="10"/>
      <c r="E30" s="20"/>
      <c r="F30" s="20"/>
      <c r="G30" s="4">
        <v>3</v>
      </c>
      <c r="H30" s="21">
        <v>1</v>
      </c>
      <c r="I30" s="20" t="s">
        <v>124</v>
      </c>
      <c r="J30" s="20"/>
      <c r="K30" s="20"/>
      <c r="L30" s="20" t="s">
        <v>559</v>
      </c>
      <c r="M30" s="20"/>
      <c r="N30" s="20"/>
      <c r="O30" s="20"/>
      <c r="P30" s="20"/>
      <c r="Q30" s="20"/>
      <c r="S30" s="30"/>
      <c r="T30" s="25">
        <v>8.5</v>
      </c>
      <c r="U30" s="20" t="s">
        <v>93</v>
      </c>
      <c r="V30" s="20"/>
      <c r="W30" s="20"/>
      <c r="X30" s="25"/>
      <c r="Y30" s="21">
        <v>10</v>
      </c>
      <c r="Z30" s="15" t="s">
        <v>15</v>
      </c>
      <c r="AA30" s="21"/>
      <c r="AB30" s="21">
        <v>7</v>
      </c>
      <c r="AC30" s="21">
        <v>8</v>
      </c>
      <c r="AD30" s="21">
        <f t="shared" si="8"/>
        <v>15</v>
      </c>
      <c r="AE30" s="21">
        <v>0</v>
      </c>
      <c r="AF30" s="10"/>
      <c r="AG30" s="25">
        <v>10</v>
      </c>
      <c r="AH30" s="20" t="s">
        <v>78</v>
      </c>
      <c r="AI30" s="20"/>
      <c r="AJ30" s="20"/>
      <c r="AK30" s="25"/>
      <c r="AL30" s="21">
        <v>91</v>
      </c>
      <c r="AM30" s="20" t="s">
        <v>134</v>
      </c>
      <c r="AN30" s="21"/>
      <c r="AO30" s="21">
        <v>14</v>
      </c>
      <c r="AP30" s="21">
        <v>9</v>
      </c>
      <c r="AQ30" s="21">
        <f t="shared" si="9"/>
        <v>23</v>
      </c>
      <c r="AR30" s="21">
        <v>2</v>
      </c>
    </row>
    <row r="31" spans="1:44" ht="15.95" customHeight="1" x14ac:dyDescent="0.25">
      <c r="B31" s="21" t="s">
        <v>23</v>
      </c>
      <c r="C31" s="20"/>
      <c r="D31" s="15" t="s">
        <v>48</v>
      </c>
      <c r="E31" s="20"/>
      <c r="F31" s="20"/>
      <c r="G31" s="4"/>
      <c r="H31" s="21">
        <v>3</v>
      </c>
      <c r="I31" s="20" t="s">
        <v>170</v>
      </c>
      <c r="J31" s="20"/>
      <c r="K31" s="20"/>
      <c r="L31" s="20" t="s">
        <v>560</v>
      </c>
      <c r="M31" s="20"/>
      <c r="N31" s="20"/>
      <c r="O31" s="20"/>
      <c r="P31" s="20"/>
      <c r="Q31" s="20"/>
      <c r="S31" s="30"/>
      <c r="T31" s="25">
        <v>11</v>
      </c>
      <c r="U31" s="20" t="s">
        <v>87</v>
      </c>
      <c r="V31" s="20"/>
      <c r="W31" s="20"/>
      <c r="X31" s="25"/>
      <c r="Y31" s="21">
        <v>4</v>
      </c>
      <c r="Z31" s="15" t="s">
        <v>15</v>
      </c>
      <c r="AA31" s="21"/>
      <c r="AB31" s="21">
        <v>22</v>
      </c>
      <c r="AC31" s="21">
        <v>12</v>
      </c>
      <c r="AD31" s="21">
        <f t="shared" si="8"/>
        <v>34</v>
      </c>
      <c r="AE31" s="21">
        <v>6</v>
      </c>
      <c r="AF31" s="10"/>
      <c r="AG31" s="25">
        <v>9.5</v>
      </c>
      <c r="AH31" s="20" t="s">
        <v>95</v>
      </c>
      <c r="AI31" s="20"/>
      <c r="AJ31" s="20"/>
      <c r="AK31" s="25"/>
      <c r="AL31" s="21">
        <v>7</v>
      </c>
      <c r="AM31" s="20" t="s">
        <v>134</v>
      </c>
      <c r="AN31" s="21"/>
      <c r="AO31" s="21">
        <v>11</v>
      </c>
      <c r="AP31" s="21">
        <v>12</v>
      </c>
      <c r="AQ31" s="21">
        <f t="shared" si="9"/>
        <v>23</v>
      </c>
      <c r="AR31" s="21">
        <v>0</v>
      </c>
    </row>
    <row r="32" spans="1:44" ht="15.95" customHeight="1" x14ac:dyDescent="0.25">
      <c r="H32" s="21">
        <v>3</v>
      </c>
      <c r="I32" s="20" t="s">
        <v>88</v>
      </c>
      <c r="L32" s="20" t="s">
        <v>561</v>
      </c>
      <c r="M32" s="20"/>
      <c r="N32" s="20"/>
      <c r="O32" s="20"/>
      <c r="P32" s="20"/>
      <c r="Q32" s="20"/>
      <c r="S32" s="30"/>
      <c r="T32" s="25">
        <v>9</v>
      </c>
      <c r="U32" s="20" t="s">
        <v>168</v>
      </c>
      <c r="V32" s="20"/>
      <c r="W32" s="20"/>
      <c r="X32" s="25"/>
      <c r="Y32" s="21">
        <v>7</v>
      </c>
      <c r="Z32" s="15" t="s">
        <v>15</v>
      </c>
      <c r="AA32" s="21"/>
      <c r="AB32" s="21">
        <v>5</v>
      </c>
      <c r="AC32" s="21">
        <v>3</v>
      </c>
      <c r="AD32" s="21">
        <f t="shared" si="8"/>
        <v>8</v>
      </c>
      <c r="AE32" s="21">
        <v>0</v>
      </c>
      <c r="AF32" s="10"/>
      <c r="AG32" s="25">
        <v>8.5</v>
      </c>
      <c r="AH32" s="20" t="s">
        <v>121</v>
      </c>
      <c r="AI32" s="20"/>
      <c r="AJ32" s="20"/>
      <c r="AK32" s="25"/>
      <c r="AL32" s="21">
        <v>9</v>
      </c>
      <c r="AM32" s="20" t="s">
        <v>134</v>
      </c>
      <c r="AN32" s="21"/>
      <c r="AO32" s="21">
        <v>11</v>
      </c>
      <c r="AP32" s="21">
        <v>12</v>
      </c>
      <c r="AQ32" s="21">
        <f t="shared" si="9"/>
        <v>23</v>
      </c>
      <c r="AR32" s="21">
        <v>2</v>
      </c>
    </row>
    <row r="33" spans="1:44" ht="15.95" customHeight="1" x14ac:dyDescent="0.25">
      <c r="B33" s="44" t="s">
        <v>29</v>
      </c>
      <c r="C33" s="45"/>
      <c r="D33" s="45"/>
      <c r="E33" s="45"/>
      <c r="F33" s="45"/>
      <c r="G33" s="45"/>
      <c r="H33" s="46"/>
      <c r="I33" s="45"/>
      <c r="J33" s="45"/>
      <c r="K33" s="45"/>
      <c r="L33" s="45"/>
      <c r="M33" s="47"/>
      <c r="N33" s="45"/>
      <c r="O33" s="45"/>
      <c r="P33" s="45"/>
      <c r="Q33" s="45"/>
      <c r="S33" s="30"/>
      <c r="T33" s="25">
        <v>8.5</v>
      </c>
      <c r="U33" s="20" t="s">
        <v>85</v>
      </c>
      <c r="V33" s="20"/>
      <c r="W33" s="20"/>
      <c r="X33" s="25"/>
      <c r="Y33" s="21">
        <v>9</v>
      </c>
      <c r="Z33" s="15" t="s">
        <v>15</v>
      </c>
      <c r="AA33" s="21"/>
      <c r="AB33" s="21">
        <v>14</v>
      </c>
      <c r="AC33" s="21">
        <v>9</v>
      </c>
      <c r="AD33" s="21">
        <f t="shared" si="8"/>
        <v>23</v>
      </c>
      <c r="AE33" s="21">
        <v>0</v>
      </c>
      <c r="AF33" s="10"/>
      <c r="AG33" s="25">
        <v>8</v>
      </c>
      <c r="AH33" s="20" t="s">
        <v>79</v>
      </c>
      <c r="AI33" s="20"/>
      <c r="AJ33" s="20"/>
      <c r="AK33" s="25"/>
      <c r="AL33" s="21">
        <v>8</v>
      </c>
      <c r="AM33" s="20" t="s">
        <v>134</v>
      </c>
      <c r="AN33" s="21"/>
      <c r="AO33" s="21">
        <v>0</v>
      </c>
      <c r="AP33" s="21">
        <v>14</v>
      </c>
      <c r="AQ33" s="21">
        <f t="shared" si="9"/>
        <v>14</v>
      </c>
      <c r="AR33" s="21">
        <v>4</v>
      </c>
    </row>
    <row r="34" spans="1:44" ht="15.95" customHeight="1" x14ac:dyDescent="0.25">
      <c r="C34" s="5" t="s">
        <v>178</v>
      </c>
      <c r="G34" s="4">
        <v>6</v>
      </c>
      <c r="H34" s="21">
        <v>1</v>
      </c>
      <c r="I34" s="20" t="s">
        <v>104</v>
      </c>
      <c r="J34" s="20"/>
      <c r="K34" s="20"/>
      <c r="L34" s="20" t="s">
        <v>392</v>
      </c>
      <c r="M34" s="20"/>
      <c r="N34" s="20"/>
      <c r="O34" s="20"/>
      <c r="P34" s="20"/>
      <c r="Q34" s="20"/>
      <c r="S34" s="30"/>
      <c r="T34" s="25">
        <v>8</v>
      </c>
      <c r="U34" s="20" t="s">
        <v>118</v>
      </c>
      <c r="V34" s="20"/>
      <c r="W34" s="20"/>
      <c r="X34" s="25"/>
      <c r="Y34" s="21">
        <v>13</v>
      </c>
      <c r="Z34" s="15" t="s">
        <v>15</v>
      </c>
      <c r="AA34" s="21"/>
      <c r="AB34" s="21">
        <v>2</v>
      </c>
      <c r="AC34" s="21">
        <v>5</v>
      </c>
      <c r="AD34" s="21">
        <v>3</v>
      </c>
      <c r="AE34" s="21">
        <v>2</v>
      </c>
      <c r="AF34" s="10"/>
      <c r="AG34" s="25">
        <v>8</v>
      </c>
      <c r="AH34" s="20" t="s">
        <v>108</v>
      </c>
      <c r="AI34" s="20"/>
      <c r="AJ34" s="20"/>
      <c r="AK34" s="25"/>
      <c r="AL34" s="21">
        <v>13</v>
      </c>
      <c r="AM34" s="20" t="s">
        <v>134</v>
      </c>
      <c r="AN34" s="21"/>
      <c r="AO34" s="21">
        <v>2</v>
      </c>
      <c r="AP34" s="21">
        <v>8</v>
      </c>
      <c r="AQ34" s="21">
        <f t="shared" si="9"/>
        <v>10</v>
      </c>
      <c r="AR34" s="21">
        <v>2</v>
      </c>
    </row>
    <row r="35" spans="1:44" ht="15.95" customHeight="1" x14ac:dyDescent="0.25">
      <c r="B35" s="21" t="s">
        <v>23</v>
      </c>
      <c r="C35" s="15" t="s">
        <v>564</v>
      </c>
      <c r="D35" s="15"/>
      <c r="E35" s="15"/>
      <c r="H35" s="21">
        <v>2</v>
      </c>
      <c r="I35" s="20" t="s">
        <v>104</v>
      </c>
      <c r="J35" s="20"/>
      <c r="K35" s="20"/>
      <c r="L35" s="20" t="s">
        <v>565</v>
      </c>
      <c r="M35" s="20"/>
      <c r="N35" s="20"/>
      <c r="O35" s="20"/>
      <c r="P35" s="20"/>
      <c r="Q35" s="20"/>
      <c r="S35" s="30"/>
      <c r="T35" s="25">
        <v>7.5</v>
      </c>
      <c r="U35" s="20" t="s">
        <v>122</v>
      </c>
      <c r="V35" s="20"/>
      <c r="W35" s="20"/>
      <c r="X35" s="25"/>
      <c r="Y35" s="21">
        <v>5</v>
      </c>
      <c r="Z35" s="15" t="s">
        <v>15</v>
      </c>
      <c r="AA35" s="21"/>
      <c r="AB35" s="21">
        <v>0</v>
      </c>
      <c r="AC35" s="21">
        <v>7</v>
      </c>
      <c r="AD35" s="21">
        <f t="shared" si="8"/>
        <v>7</v>
      </c>
      <c r="AE35" s="21">
        <v>2</v>
      </c>
      <c r="AF35" s="10"/>
      <c r="AG35" s="25">
        <v>8</v>
      </c>
      <c r="AH35" s="20" t="s">
        <v>132</v>
      </c>
      <c r="AI35" s="20"/>
      <c r="AJ35" s="20"/>
      <c r="AK35" s="25"/>
      <c r="AL35" s="21">
        <v>6</v>
      </c>
      <c r="AM35" s="20" t="s">
        <v>134</v>
      </c>
      <c r="AN35" s="21"/>
      <c r="AO35" s="21">
        <v>1</v>
      </c>
      <c r="AP35" s="21">
        <v>6</v>
      </c>
      <c r="AQ35" s="21">
        <f t="shared" si="9"/>
        <v>7</v>
      </c>
      <c r="AR35" s="21">
        <v>2</v>
      </c>
    </row>
    <row r="36" spans="1:44" ht="15.95" customHeight="1" x14ac:dyDescent="0.25">
      <c r="C36" s="15" t="s">
        <v>266</v>
      </c>
      <c r="D36" s="15"/>
      <c r="E36" s="15"/>
      <c r="F36" s="15"/>
      <c r="H36" s="21">
        <v>2</v>
      </c>
      <c r="I36" s="20" t="s">
        <v>104</v>
      </c>
      <c r="J36" s="20"/>
      <c r="K36" s="20"/>
      <c r="L36" s="20" t="s">
        <v>392</v>
      </c>
      <c r="M36" s="20"/>
      <c r="N36" s="20"/>
      <c r="O36" s="20"/>
      <c r="P36" s="20"/>
      <c r="Q36" s="20"/>
      <c r="S36" s="30"/>
      <c r="T36" s="25">
        <v>7.5</v>
      </c>
      <c r="U36" s="20" t="s">
        <v>169</v>
      </c>
      <c r="V36" s="20"/>
      <c r="W36" s="20"/>
      <c r="X36" s="25"/>
      <c r="Y36" s="21">
        <v>12</v>
      </c>
      <c r="Z36" s="15" t="s">
        <v>15</v>
      </c>
      <c r="AA36" s="21"/>
      <c r="AB36" s="21">
        <v>3</v>
      </c>
      <c r="AC36" s="21">
        <v>12</v>
      </c>
      <c r="AD36" s="21">
        <v>8</v>
      </c>
      <c r="AE36" s="21">
        <v>4</v>
      </c>
      <c r="AF36" s="10"/>
      <c r="AG36" s="25">
        <v>7.5</v>
      </c>
      <c r="AH36" s="20" t="s">
        <v>142</v>
      </c>
      <c r="AI36" s="20"/>
      <c r="AJ36" s="20"/>
      <c r="AK36" s="25"/>
      <c r="AL36" s="21">
        <v>10</v>
      </c>
      <c r="AM36" s="20" t="s">
        <v>134</v>
      </c>
      <c r="AN36" s="21"/>
      <c r="AO36" s="21">
        <v>6</v>
      </c>
      <c r="AP36" s="21">
        <v>9</v>
      </c>
      <c r="AQ36" s="21">
        <f t="shared" si="9"/>
        <v>15</v>
      </c>
      <c r="AR36" s="21">
        <v>2</v>
      </c>
    </row>
    <row r="37" spans="1:44" ht="15.95" customHeight="1" x14ac:dyDescent="0.25">
      <c r="H37" s="21">
        <v>2</v>
      </c>
      <c r="I37" s="20" t="s">
        <v>269</v>
      </c>
      <c r="L37" s="20" t="s">
        <v>566</v>
      </c>
      <c r="S37" s="30"/>
      <c r="T37" s="25">
        <v>7</v>
      </c>
      <c r="U37" s="20" t="s">
        <v>114</v>
      </c>
      <c r="V37" s="20"/>
      <c r="W37" s="20"/>
      <c r="X37" s="25"/>
      <c r="Y37" s="21">
        <v>11</v>
      </c>
      <c r="Z37" s="15" t="s">
        <v>15</v>
      </c>
      <c r="AA37" s="21"/>
      <c r="AB37" s="21">
        <v>1</v>
      </c>
      <c r="AC37" s="21">
        <v>5</v>
      </c>
      <c r="AD37" s="21">
        <f t="shared" si="8"/>
        <v>6</v>
      </c>
      <c r="AE37" s="21">
        <v>2</v>
      </c>
      <c r="AF37" s="10"/>
      <c r="AG37" s="25">
        <v>7</v>
      </c>
      <c r="AH37" s="20" t="s">
        <v>143</v>
      </c>
      <c r="AI37" s="20"/>
      <c r="AJ37" s="20"/>
      <c r="AK37" s="25"/>
      <c r="AL37" s="21">
        <v>4</v>
      </c>
      <c r="AM37" s="20" t="s">
        <v>134</v>
      </c>
      <c r="AN37" s="21"/>
      <c r="AO37" s="21">
        <v>0</v>
      </c>
      <c r="AP37" s="21">
        <v>2</v>
      </c>
      <c r="AQ37" s="21">
        <f t="shared" si="9"/>
        <v>2</v>
      </c>
      <c r="AR37" s="21">
        <v>2</v>
      </c>
    </row>
    <row r="38" spans="1:44" ht="15.95" customHeight="1" x14ac:dyDescent="0.25">
      <c r="H38" s="21">
        <v>3</v>
      </c>
      <c r="I38" s="20" t="s">
        <v>269</v>
      </c>
      <c r="L38" s="20" t="s">
        <v>165</v>
      </c>
      <c r="S38" s="30"/>
      <c r="T38" s="25">
        <v>6</v>
      </c>
      <c r="U38" s="20" t="s">
        <v>111</v>
      </c>
      <c r="V38" s="20"/>
      <c r="W38" s="20"/>
      <c r="X38" s="25"/>
      <c r="Y38" s="21">
        <v>14</v>
      </c>
      <c r="Z38" s="15" t="s">
        <v>15</v>
      </c>
      <c r="AA38" s="21"/>
      <c r="AB38" s="21">
        <v>1</v>
      </c>
      <c r="AC38" s="21">
        <v>3</v>
      </c>
      <c r="AD38" s="21">
        <f t="shared" si="8"/>
        <v>4</v>
      </c>
      <c r="AE38" s="21">
        <v>0</v>
      </c>
      <c r="AF38" s="10"/>
      <c r="AG38" s="25">
        <v>6.5</v>
      </c>
      <c r="AH38" s="20" t="s">
        <v>125</v>
      </c>
      <c r="AI38" s="20"/>
      <c r="AJ38" s="20"/>
      <c r="AK38" s="25"/>
      <c r="AL38" s="21">
        <v>2</v>
      </c>
      <c r="AM38" s="20" t="s">
        <v>134</v>
      </c>
      <c r="AN38" s="21"/>
      <c r="AO38" s="21">
        <v>3</v>
      </c>
      <c r="AP38" s="21">
        <v>10</v>
      </c>
      <c r="AQ38" s="21">
        <f t="shared" si="9"/>
        <v>13</v>
      </c>
      <c r="AR38" s="21">
        <v>0</v>
      </c>
    </row>
    <row r="39" spans="1:44" ht="15.95" customHeight="1" x14ac:dyDescent="0.25">
      <c r="H39" s="21">
        <v>3</v>
      </c>
      <c r="I39" s="20" t="s">
        <v>102</v>
      </c>
      <c r="L39" s="20" t="s">
        <v>567</v>
      </c>
      <c r="S39" s="30"/>
      <c r="T39" s="25">
        <v>6</v>
      </c>
      <c r="U39" s="20" t="s">
        <v>100</v>
      </c>
      <c r="V39" s="20"/>
      <c r="W39" s="20"/>
      <c r="X39" s="25"/>
      <c r="Y39" s="21">
        <v>3</v>
      </c>
      <c r="Z39" s="15" t="s">
        <v>15</v>
      </c>
      <c r="AA39" s="21"/>
      <c r="AB39" s="21">
        <v>1</v>
      </c>
      <c r="AC39" s="21">
        <v>8</v>
      </c>
      <c r="AD39" s="21">
        <f t="shared" si="8"/>
        <v>9</v>
      </c>
      <c r="AE39" s="21">
        <v>2</v>
      </c>
      <c r="AF39" s="10"/>
      <c r="AG39" s="25">
        <v>5.5</v>
      </c>
      <c r="AH39" s="20" t="s">
        <v>144</v>
      </c>
      <c r="AI39" s="20"/>
      <c r="AJ39" s="20"/>
      <c r="AK39" s="25"/>
      <c r="AL39" s="21">
        <v>5</v>
      </c>
      <c r="AM39" s="20" t="s">
        <v>134</v>
      </c>
      <c r="AN39" s="21"/>
      <c r="AO39" s="21">
        <v>3</v>
      </c>
      <c r="AP39" s="21">
        <v>7</v>
      </c>
      <c r="AQ39" s="21">
        <f t="shared" si="9"/>
        <v>10</v>
      </c>
      <c r="AR39" s="21">
        <v>2</v>
      </c>
    </row>
    <row r="40" spans="1:44" ht="15.95" customHeight="1" thickBot="1" x14ac:dyDescent="0.3">
      <c r="S40" s="30"/>
      <c r="T40" s="16" t="s">
        <v>36</v>
      </c>
      <c r="U40" s="16"/>
      <c r="V40" s="16"/>
      <c r="W40" s="16"/>
      <c r="X40" s="16"/>
      <c r="Y40" s="16"/>
      <c r="Z40" s="16"/>
      <c r="AA40" s="22"/>
      <c r="AB40" s="22">
        <f>SUM(AB28:AB39)</f>
        <v>73</v>
      </c>
      <c r="AC40" s="22">
        <f>SUM(AC28:AC39)+SUMIF($AA$3:$AA$10,"SotF",$AI$3:$AI$10)</f>
        <v>89</v>
      </c>
      <c r="AD40" s="22">
        <f>SUM(AD28:AD39)+SUMIF($AA$3:$AA$10,"Canadiens",$AI$3:$AI$10)</f>
        <v>151</v>
      </c>
      <c r="AE40" s="22">
        <f>SUM(AE28:AE39)</f>
        <v>24</v>
      </c>
      <c r="AF40" s="10"/>
      <c r="AG40" s="16" t="s">
        <v>146</v>
      </c>
      <c r="AH40" s="16"/>
      <c r="AI40" s="16"/>
      <c r="AJ40" s="16"/>
      <c r="AK40" s="16"/>
      <c r="AL40" s="16"/>
      <c r="AM40" s="16"/>
      <c r="AN40" s="22"/>
      <c r="AO40" s="22">
        <f>SUM(AO28:AO39)</f>
        <v>62</v>
      </c>
      <c r="AP40" s="22">
        <f>SUM(AP28:AP39)+SUMIF($AA$3:$AA$10,"SotF",$AI$3:$AI$10)</f>
        <v>95</v>
      </c>
      <c r="AQ40" s="22">
        <f>SUM(AQ28:AQ39)+SUMIF($AA$3:$AA$10,"Canadiens",$AI$3:$AI$10)</f>
        <v>157</v>
      </c>
      <c r="AR40" s="22">
        <f>SUM(AR28:AR39)</f>
        <v>22</v>
      </c>
    </row>
    <row r="41" spans="1:44" ht="15.95" customHeight="1" x14ac:dyDescent="0.25">
      <c r="C41" s="5" t="s">
        <v>187</v>
      </c>
      <c r="E41" s="20"/>
      <c r="F41" s="20"/>
      <c r="G41" s="4">
        <v>4</v>
      </c>
      <c r="H41" s="21">
        <v>2</v>
      </c>
      <c r="I41" s="20" t="s">
        <v>87</v>
      </c>
      <c r="J41" s="20"/>
      <c r="K41" s="20"/>
      <c r="L41" s="20" t="s">
        <v>85</v>
      </c>
      <c r="M41" s="20"/>
      <c r="N41" s="20"/>
      <c r="O41" s="20"/>
      <c r="P41" s="20"/>
      <c r="Q41" s="20"/>
      <c r="S41" s="30"/>
      <c r="T41" s="17" t="s">
        <v>156</v>
      </c>
      <c r="U41" s="17" t="s">
        <v>57</v>
      </c>
      <c r="V41" s="17"/>
      <c r="W41" s="17"/>
      <c r="X41" s="17"/>
      <c r="Y41" s="15" t="s">
        <v>69</v>
      </c>
      <c r="AA41" s="14"/>
      <c r="AB41" s="14">
        <v>6</v>
      </c>
      <c r="AC41" s="14">
        <v>13</v>
      </c>
      <c r="AD41" s="14">
        <f>+AB41+AC41</f>
        <v>19</v>
      </c>
      <c r="AE41" s="14">
        <v>0</v>
      </c>
      <c r="AF41" s="10"/>
      <c r="AG41" s="18" t="s">
        <v>159</v>
      </c>
      <c r="AH41" s="18" t="s">
        <v>56</v>
      </c>
      <c r="AI41" s="18"/>
      <c r="AJ41" s="18"/>
      <c r="AK41" s="18"/>
      <c r="AL41" s="15" t="s">
        <v>68</v>
      </c>
      <c r="AN41" s="14"/>
      <c r="AO41" s="14">
        <v>12</v>
      </c>
      <c r="AP41" s="14">
        <v>15</v>
      </c>
      <c r="AQ41" s="14">
        <f>+AO41+AP41</f>
        <v>27</v>
      </c>
      <c r="AR41" s="14">
        <v>2</v>
      </c>
    </row>
    <row r="42" spans="1:44" ht="15.95" customHeight="1" x14ac:dyDescent="0.25">
      <c r="B42" s="21" t="s">
        <v>23</v>
      </c>
      <c r="C42" s="15" t="s">
        <v>562</v>
      </c>
      <c r="D42" s="15"/>
      <c r="H42" s="21">
        <v>3</v>
      </c>
      <c r="I42" s="20" t="s">
        <v>87</v>
      </c>
      <c r="J42" s="20"/>
      <c r="K42" s="20"/>
      <c r="L42" s="20" t="s">
        <v>448</v>
      </c>
      <c r="M42" s="20"/>
      <c r="N42" s="20"/>
      <c r="O42" s="20"/>
      <c r="P42" s="20"/>
      <c r="Q42" s="20"/>
      <c r="S42" s="30"/>
      <c r="T42" s="25">
        <v>7.5</v>
      </c>
      <c r="U42" s="20" t="s">
        <v>43</v>
      </c>
      <c r="V42" s="20"/>
      <c r="W42" s="20"/>
      <c r="X42" s="20"/>
      <c r="Y42" s="21">
        <v>1</v>
      </c>
      <c r="Z42" s="20" t="s">
        <v>57</v>
      </c>
      <c r="AA42" s="21"/>
      <c r="AB42" s="21">
        <v>0</v>
      </c>
      <c r="AC42" s="21">
        <v>0</v>
      </c>
      <c r="AD42" s="21">
        <f t="shared" ref="AD42:AD52" si="10">+AB42+AC42</f>
        <v>0</v>
      </c>
      <c r="AE42" s="21">
        <v>0</v>
      </c>
      <c r="AF42" s="10"/>
      <c r="AG42" s="25">
        <v>8</v>
      </c>
      <c r="AH42" s="20" t="s">
        <v>76</v>
      </c>
      <c r="AI42" s="20"/>
      <c r="AJ42" s="20"/>
      <c r="AK42" s="25"/>
      <c r="AL42" s="21">
        <v>34</v>
      </c>
      <c r="AM42" s="20" t="s">
        <v>56</v>
      </c>
      <c r="AN42" s="21"/>
      <c r="AO42" s="21">
        <v>0</v>
      </c>
      <c r="AP42" s="21">
        <v>0</v>
      </c>
      <c r="AQ42" s="21">
        <f t="shared" ref="AQ42:AQ52" si="11">+AO42+AP42</f>
        <v>0</v>
      </c>
      <c r="AR42" s="21">
        <v>0</v>
      </c>
    </row>
    <row r="43" spans="1:44" ht="15.95" customHeight="1" x14ac:dyDescent="0.25">
      <c r="C43" s="15" t="s">
        <v>563</v>
      </c>
      <c r="H43" s="21">
        <v>3</v>
      </c>
      <c r="I43" s="20" t="s">
        <v>168</v>
      </c>
      <c r="L43" s="20" t="s">
        <v>568</v>
      </c>
      <c r="S43" s="30"/>
      <c r="T43" s="25">
        <v>10</v>
      </c>
      <c r="U43" s="20" t="s">
        <v>83</v>
      </c>
      <c r="V43" s="20"/>
      <c r="W43" s="20"/>
      <c r="X43" s="20"/>
      <c r="Y43" s="21">
        <v>8</v>
      </c>
      <c r="Z43" s="20" t="s">
        <v>57</v>
      </c>
      <c r="AA43" s="21"/>
      <c r="AB43" s="21">
        <v>20</v>
      </c>
      <c r="AC43" s="21">
        <v>5</v>
      </c>
      <c r="AD43" s="21">
        <f t="shared" si="10"/>
        <v>25</v>
      </c>
      <c r="AE43" s="21">
        <v>4</v>
      </c>
      <c r="AF43" s="10"/>
      <c r="AG43" s="25">
        <v>10</v>
      </c>
      <c r="AH43" s="20" t="s">
        <v>90</v>
      </c>
      <c r="AI43" s="20"/>
      <c r="AJ43" s="20"/>
      <c r="AK43" s="25"/>
      <c r="AL43" s="21">
        <v>10</v>
      </c>
      <c r="AM43" s="20" t="s">
        <v>56</v>
      </c>
      <c r="AO43" s="21">
        <v>13</v>
      </c>
      <c r="AP43" s="21">
        <v>14</v>
      </c>
      <c r="AQ43" s="21">
        <f t="shared" si="11"/>
        <v>27</v>
      </c>
      <c r="AR43" s="21">
        <v>0</v>
      </c>
    </row>
    <row r="44" spans="1:44" ht="15.95" customHeight="1" x14ac:dyDescent="0.25">
      <c r="H44" s="21">
        <v>3</v>
      </c>
      <c r="I44" s="20" t="s">
        <v>85</v>
      </c>
      <c r="L44" s="20" t="s">
        <v>569</v>
      </c>
      <c r="M44" s="20"/>
      <c r="S44" s="30"/>
      <c r="T44" s="25">
        <v>9</v>
      </c>
      <c r="U44" s="20" t="s">
        <v>131</v>
      </c>
      <c r="V44" s="20"/>
      <c r="W44" s="20"/>
      <c r="X44" s="20"/>
      <c r="Y44" s="21">
        <v>3</v>
      </c>
      <c r="Z44" s="20" t="s">
        <v>57</v>
      </c>
      <c r="AA44" s="21"/>
      <c r="AB44" s="21">
        <v>13</v>
      </c>
      <c r="AC44" s="21">
        <v>12</v>
      </c>
      <c r="AD44" s="21">
        <f t="shared" si="10"/>
        <v>25</v>
      </c>
      <c r="AE44" s="21">
        <v>2</v>
      </c>
      <c r="AF44" s="10"/>
      <c r="AG44" s="25">
        <v>9</v>
      </c>
      <c r="AH44" s="20" t="s">
        <v>139</v>
      </c>
      <c r="AI44" s="20"/>
      <c r="AJ44" s="20"/>
      <c r="AK44" s="25"/>
      <c r="AL44" s="21">
        <v>23</v>
      </c>
      <c r="AM44" s="20" t="s">
        <v>56</v>
      </c>
      <c r="AO44" s="21">
        <v>18</v>
      </c>
      <c r="AP44" s="21">
        <v>9</v>
      </c>
      <c r="AQ44" s="21">
        <f t="shared" si="11"/>
        <v>27</v>
      </c>
      <c r="AR44" s="21">
        <v>4</v>
      </c>
    </row>
    <row r="45" spans="1:44" ht="15.95" customHeight="1" x14ac:dyDescent="0.25">
      <c r="A45" s="30"/>
      <c r="B45" s="44" t="s">
        <v>33</v>
      </c>
      <c r="C45" s="45"/>
      <c r="D45" s="45"/>
      <c r="E45" s="45"/>
      <c r="F45" s="45"/>
      <c r="G45" s="45"/>
      <c r="H45" s="46"/>
      <c r="I45" s="45"/>
      <c r="J45" s="45"/>
      <c r="K45" s="45"/>
      <c r="L45" s="45"/>
      <c r="M45" s="47"/>
      <c r="N45" s="45"/>
      <c r="O45" s="45"/>
      <c r="P45" s="45"/>
      <c r="Q45" s="45"/>
      <c r="S45" s="30"/>
      <c r="T45" s="25">
        <v>9</v>
      </c>
      <c r="U45" s="20" t="s">
        <v>86</v>
      </c>
      <c r="V45" s="20"/>
      <c r="W45" s="20"/>
      <c r="X45" s="20"/>
      <c r="Y45" s="21">
        <v>11</v>
      </c>
      <c r="Z45" s="20" t="s">
        <v>57</v>
      </c>
      <c r="AA45" s="21"/>
      <c r="AB45" s="21">
        <v>12</v>
      </c>
      <c r="AC45" s="21">
        <v>19</v>
      </c>
      <c r="AD45" s="21">
        <f t="shared" si="10"/>
        <v>31</v>
      </c>
      <c r="AE45" s="21">
        <v>0</v>
      </c>
      <c r="AF45" s="10"/>
      <c r="AG45" s="25">
        <v>8.5</v>
      </c>
      <c r="AH45" s="20" t="s">
        <v>92</v>
      </c>
      <c r="AI45" s="20"/>
      <c r="AJ45" s="20"/>
      <c r="AK45" s="25"/>
      <c r="AL45" s="21">
        <v>9</v>
      </c>
      <c r="AM45" s="20" t="s">
        <v>56</v>
      </c>
      <c r="AO45" s="21">
        <v>11</v>
      </c>
      <c r="AP45" s="21">
        <v>9</v>
      </c>
      <c r="AQ45" s="21">
        <f t="shared" si="11"/>
        <v>20</v>
      </c>
      <c r="AR45" s="21">
        <v>0</v>
      </c>
    </row>
    <row r="46" spans="1:44" ht="15.95" customHeight="1" x14ac:dyDescent="0.25">
      <c r="A46" s="30"/>
      <c r="C46" s="5" t="s">
        <v>181</v>
      </c>
      <c r="E46" s="10"/>
      <c r="F46" s="10"/>
      <c r="G46" s="4">
        <v>4</v>
      </c>
      <c r="H46" s="21">
        <v>2</v>
      </c>
      <c r="I46" s="20" t="s">
        <v>116</v>
      </c>
      <c r="J46" s="20"/>
      <c r="K46" s="20"/>
      <c r="L46" s="20" t="s">
        <v>86</v>
      </c>
      <c r="M46" s="20"/>
      <c r="N46" s="20"/>
      <c r="O46" s="20"/>
      <c r="P46" s="20"/>
      <c r="Q46" s="20"/>
      <c r="S46" s="30"/>
      <c r="T46" s="25">
        <v>8.5</v>
      </c>
      <c r="U46" s="20" t="s">
        <v>116</v>
      </c>
      <c r="V46" s="20"/>
      <c r="W46" s="20"/>
      <c r="X46" s="20"/>
      <c r="Y46" s="21">
        <v>9</v>
      </c>
      <c r="Z46" s="20" t="s">
        <v>57</v>
      </c>
      <c r="AA46" s="21"/>
      <c r="AB46" s="21">
        <v>8</v>
      </c>
      <c r="AC46" s="21">
        <v>21</v>
      </c>
      <c r="AD46" s="21">
        <f t="shared" si="10"/>
        <v>29</v>
      </c>
      <c r="AE46" s="21">
        <v>8</v>
      </c>
      <c r="AF46" s="10"/>
      <c r="AG46" s="25">
        <v>8.5</v>
      </c>
      <c r="AH46" s="20" t="s">
        <v>141</v>
      </c>
      <c r="AI46" s="20"/>
      <c r="AJ46" s="20"/>
      <c r="AK46" s="25"/>
      <c r="AL46" s="21">
        <v>14</v>
      </c>
      <c r="AM46" s="20" t="s">
        <v>56</v>
      </c>
      <c r="AO46" s="21">
        <v>0</v>
      </c>
      <c r="AP46" s="21">
        <v>14</v>
      </c>
      <c r="AQ46" s="21">
        <f t="shared" si="11"/>
        <v>14</v>
      </c>
      <c r="AR46" s="21">
        <v>2</v>
      </c>
    </row>
    <row r="47" spans="1:44" ht="15.95" customHeight="1" x14ac:dyDescent="0.25">
      <c r="B47" s="21" t="s">
        <v>23</v>
      </c>
      <c r="C47" s="20" t="s">
        <v>570</v>
      </c>
      <c r="D47" s="20"/>
      <c r="E47" s="20"/>
      <c r="F47" s="20"/>
      <c r="G47" s="20"/>
      <c r="H47" s="21">
        <v>3</v>
      </c>
      <c r="I47" s="20" t="s">
        <v>86</v>
      </c>
      <c r="J47" s="20"/>
      <c r="K47" s="20"/>
      <c r="L47" s="20" t="s">
        <v>116</v>
      </c>
      <c r="M47" s="20"/>
      <c r="N47" s="20"/>
      <c r="O47" s="20"/>
      <c r="P47" s="20"/>
      <c r="Q47" s="20"/>
      <c r="S47" s="30"/>
      <c r="T47" s="25">
        <v>8</v>
      </c>
      <c r="U47" s="20" t="s">
        <v>150</v>
      </c>
      <c r="V47" s="20"/>
      <c r="W47" s="20"/>
      <c r="X47" s="20"/>
      <c r="Y47" s="21">
        <v>2</v>
      </c>
      <c r="Z47" s="20" t="s">
        <v>57</v>
      </c>
      <c r="AA47" s="21"/>
      <c r="AB47" s="21">
        <v>7</v>
      </c>
      <c r="AC47" s="21">
        <v>8</v>
      </c>
      <c r="AD47" s="21">
        <f t="shared" si="10"/>
        <v>15</v>
      </c>
      <c r="AE47" s="21">
        <v>2</v>
      </c>
      <c r="AF47" s="10"/>
      <c r="AG47" s="25">
        <v>8</v>
      </c>
      <c r="AH47" s="20" t="s">
        <v>140</v>
      </c>
      <c r="AI47" s="20"/>
      <c r="AJ47" s="20"/>
      <c r="AK47" s="25"/>
      <c r="AL47" s="21">
        <v>2</v>
      </c>
      <c r="AM47" s="20" t="s">
        <v>56</v>
      </c>
      <c r="AO47" s="21">
        <v>1</v>
      </c>
      <c r="AP47" s="21">
        <v>10</v>
      </c>
      <c r="AQ47" s="21">
        <f t="shared" si="11"/>
        <v>11</v>
      </c>
      <c r="AR47" s="21">
        <v>2</v>
      </c>
    </row>
    <row r="48" spans="1:44" ht="15.95" customHeight="1" x14ac:dyDescent="0.25">
      <c r="C48" s="20" t="s">
        <v>571</v>
      </c>
      <c r="D48" s="20"/>
      <c r="E48" s="20"/>
      <c r="F48" s="20"/>
      <c r="G48" s="20"/>
      <c r="H48" s="21">
        <v>3</v>
      </c>
      <c r="I48" s="20" t="s">
        <v>150</v>
      </c>
      <c r="L48" s="20"/>
      <c r="M48" s="20" t="s">
        <v>51</v>
      </c>
      <c r="N48" s="20"/>
      <c r="O48" s="20"/>
      <c r="P48" s="20"/>
      <c r="Q48" s="20"/>
      <c r="S48" s="30"/>
      <c r="T48" s="25">
        <v>7.5</v>
      </c>
      <c r="U48" s="20" t="s">
        <v>98</v>
      </c>
      <c r="V48" s="20"/>
      <c r="W48" s="20"/>
      <c r="X48" s="20"/>
      <c r="Y48" s="21">
        <v>12</v>
      </c>
      <c r="Z48" s="20" t="s">
        <v>57</v>
      </c>
      <c r="AA48" s="21"/>
      <c r="AB48" s="21">
        <v>2</v>
      </c>
      <c r="AC48" s="21">
        <v>7</v>
      </c>
      <c r="AD48" s="21">
        <f t="shared" si="10"/>
        <v>9</v>
      </c>
      <c r="AE48" s="21">
        <v>2</v>
      </c>
      <c r="AF48" s="10"/>
      <c r="AG48" s="25">
        <v>8</v>
      </c>
      <c r="AH48" s="20" t="s">
        <v>148</v>
      </c>
      <c r="AI48" s="20"/>
      <c r="AJ48" s="20"/>
      <c r="AK48" s="25"/>
      <c r="AL48" s="21">
        <v>11</v>
      </c>
      <c r="AM48" s="20" t="s">
        <v>56</v>
      </c>
      <c r="AO48" s="21">
        <v>1</v>
      </c>
      <c r="AP48" s="21">
        <v>2</v>
      </c>
      <c r="AQ48" s="21">
        <f t="shared" si="11"/>
        <v>3</v>
      </c>
      <c r="AR48" s="21">
        <v>0</v>
      </c>
    </row>
    <row r="49" spans="1:44" ht="15.95" customHeight="1" x14ac:dyDescent="0.25">
      <c r="A49" s="30"/>
      <c r="C49" s="20" t="s">
        <v>570</v>
      </c>
      <c r="D49" s="20"/>
      <c r="E49" s="20"/>
      <c r="F49" s="20"/>
      <c r="H49" s="21">
        <v>3</v>
      </c>
      <c r="I49" s="20" t="s">
        <v>86</v>
      </c>
      <c r="L49" s="20"/>
      <c r="M49" s="20" t="s">
        <v>51</v>
      </c>
      <c r="N49" s="20"/>
      <c r="O49" s="20"/>
      <c r="P49" s="20"/>
      <c r="Q49" s="20"/>
      <c r="S49" s="30"/>
      <c r="T49" s="25">
        <v>7.5</v>
      </c>
      <c r="U49" s="20" t="s">
        <v>91</v>
      </c>
      <c r="V49" s="20"/>
      <c r="W49" s="20"/>
      <c r="X49" s="20"/>
      <c r="Y49" s="21">
        <v>7</v>
      </c>
      <c r="Z49" s="20" t="s">
        <v>57</v>
      </c>
      <c r="AA49" s="21"/>
      <c r="AB49" s="21">
        <v>2</v>
      </c>
      <c r="AC49" s="21">
        <v>10</v>
      </c>
      <c r="AD49" s="21">
        <f t="shared" si="10"/>
        <v>12</v>
      </c>
      <c r="AE49" s="21">
        <v>10</v>
      </c>
      <c r="AF49" s="10"/>
      <c r="AG49" s="25">
        <v>7.5</v>
      </c>
      <c r="AH49" s="20" t="s">
        <v>128</v>
      </c>
      <c r="AI49" s="20"/>
      <c r="AJ49" s="20"/>
      <c r="AK49" s="25"/>
      <c r="AL49" s="21">
        <v>7</v>
      </c>
      <c r="AM49" s="20" t="s">
        <v>56</v>
      </c>
      <c r="AO49" s="21">
        <v>8</v>
      </c>
      <c r="AP49" s="21">
        <v>6</v>
      </c>
      <c r="AQ49" s="21">
        <f t="shared" si="11"/>
        <v>14</v>
      </c>
      <c r="AR49" s="21">
        <v>4</v>
      </c>
    </row>
    <row r="50" spans="1:44" ht="15.95" customHeight="1" x14ac:dyDescent="0.25">
      <c r="A50" s="30"/>
      <c r="H50" s="21"/>
      <c r="I50" s="20"/>
      <c r="L50" s="20"/>
      <c r="M50" s="20"/>
      <c r="N50" s="20"/>
      <c r="O50" s="20"/>
      <c r="P50" s="20"/>
      <c r="Q50" s="20"/>
      <c r="S50" s="30"/>
      <c r="T50" s="25">
        <v>7</v>
      </c>
      <c r="U50" s="20" t="s">
        <v>52</v>
      </c>
      <c r="V50" s="20"/>
      <c r="W50" s="20"/>
      <c r="X50" s="20"/>
      <c r="Y50" s="21">
        <v>27</v>
      </c>
      <c r="Z50" s="20" t="s">
        <v>57</v>
      </c>
      <c r="AA50" s="21"/>
      <c r="AB50" s="21">
        <v>1</v>
      </c>
      <c r="AC50" s="21">
        <v>6</v>
      </c>
      <c r="AD50" s="21">
        <f t="shared" si="10"/>
        <v>7</v>
      </c>
      <c r="AE50" s="21">
        <v>0</v>
      </c>
      <c r="AF50" s="10"/>
      <c r="AG50" s="25">
        <v>6.5</v>
      </c>
      <c r="AH50" s="20" t="s">
        <v>99</v>
      </c>
      <c r="AI50" s="20"/>
      <c r="AJ50" s="20"/>
      <c r="AK50" s="25"/>
      <c r="AL50" s="21">
        <v>24</v>
      </c>
      <c r="AM50" s="20" t="s">
        <v>56</v>
      </c>
      <c r="AO50" s="21">
        <v>4</v>
      </c>
      <c r="AP50" s="21">
        <v>6</v>
      </c>
      <c r="AQ50" s="21">
        <f t="shared" si="11"/>
        <v>10</v>
      </c>
      <c r="AR50" s="21">
        <v>2</v>
      </c>
    </row>
    <row r="51" spans="1:44" ht="15.95" customHeight="1" x14ac:dyDescent="0.25">
      <c r="A51" s="30"/>
      <c r="B51" s="10"/>
      <c r="C51" s="5" t="s">
        <v>174</v>
      </c>
      <c r="D51" s="15"/>
      <c r="F51" s="10"/>
      <c r="G51" s="4">
        <v>7</v>
      </c>
      <c r="H51" s="21">
        <v>1</v>
      </c>
      <c r="I51" s="20" t="s">
        <v>577</v>
      </c>
      <c r="J51" s="20"/>
      <c r="K51" s="20"/>
      <c r="L51" s="20" t="s">
        <v>575</v>
      </c>
      <c r="M51" s="20"/>
      <c r="N51" s="20"/>
      <c r="O51" s="20"/>
      <c r="P51" s="20"/>
      <c r="Q51" s="20"/>
      <c r="S51" s="30"/>
      <c r="T51" s="25">
        <v>6.5</v>
      </c>
      <c r="U51" s="20" t="s">
        <v>166</v>
      </c>
      <c r="V51" s="20"/>
      <c r="W51" s="20"/>
      <c r="X51" s="20"/>
      <c r="Y51" s="21">
        <v>6</v>
      </c>
      <c r="Z51" s="20" t="s">
        <v>57</v>
      </c>
      <c r="AA51" s="21"/>
      <c r="AB51" s="21">
        <v>3</v>
      </c>
      <c r="AC51" s="21">
        <v>5</v>
      </c>
      <c r="AD51" s="21">
        <f t="shared" si="10"/>
        <v>8</v>
      </c>
      <c r="AE51" s="21">
        <v>2</v>
      </c>
      <c r="AF51" s="10"/>
      <c r="AG51" s="25">
        <v>6.5</v>
      </c>
      <c r="AH51" s="20" t="s">
        <v>96</v>
      </c>
      <c r="AI51" s="20"/>
      <c r="AJ51" s="20"/>
      <c r="AK51" s="25"/>
      <c r="AL51" s="21">
        <v>20</v>
      </c>
      <c r="AM51" s="20" t="s">
        <v>56</v>
      </c>
      <c r="AO51" s="21">
        <v>1</v>
      </c>
      <c r="AP51" s="21">
        <v>9</v>
      </c>
      <c r="AQ51" s="21">
        <f t="shared" si="11"/>
        <v>10</v>
      </c>
      <c r="AR51" s="21">
        <v>4</v>
      </c>
    </row>
    <row r="52" spans="1:44" ht="15.95" customHeight="1" x14ac:dyDescent="0.25">
      <c r="A52" s="30"/>
      <c r="B52" s="21" t="s">
        <v>23</v>
      </c>
      <c r="C52" s="15" t="s">
        <v>580</v>
      </c>
      <c r="D52" s="15"/>
      <c r="E52" s="15"/>
      <c r="F52" s="15"/>
      <c r="G52" s="4"/>
      <c r="H52" s="21">
        <v>1</v>
      </c>
      <c r="I52" s="20" t="s">
        <v>577</v>
      </c>
      <c r="J52" s="20"/>
      <c r="K52" s="20"/>
      <c r="L52" s="20" t="s">
        <v>574</v>
      </c>
      <c r="M52" s="20"/>
      <c r="N52" s="20"/>
      <c r="O52" s="20"/>
      <c r="P52" s="20"/>
      <c r="Q52" s="20"/>
      <c r="S52" s="30"/>
      <c r="T52" s="25">
        <v>6.5</v>
      </c>
      <c r="U52" s="20" t="s">
        <v>167</v>
      </c>
      <c r="V52" s="20"/>
      <c r="W52" s="20"/>
      <c r="X52" s="20"/>
      <c r="Y52" s="21">
        <v>4</v>
      </c>
      <c r="Z52" s="20" t="s">
        <v>57</v>
      </c>
      <c r="AA52" s="21"/>
      <c r="AB52" s="21">
        <v>3</v>
      </c>
      <c r="AC52" s="21">
        <v>6</v>
      </c>
      <c r="AD52" s="21">
        <f t="shared" si="10"/>
        <v>9</v>
      </c>
      <c r="AE52" s="21">
        <v>2</v>
      </c>
      <c r="AF52" s="10"/>
      <c r="AG52" s="25">
        <v>6</v>
      </c>
      <c r="AH52" s="20" t="s">
        <v>248</v>
      </c>
      <c r="AI52" s="20"/>
      <c r="AJ52" s="20"/>
      <c r="AK52" s="25"/>
      <c r="AL52" s="21">
        <v>4</v>
      </c>
      <c r="AM52" s="20" t="s">
        <v>56</v>
      </c>
      <c r="AO52" s="21">
        <v>2</v>
      </c>
      <c r="AP52" s="21">
        <v>5</v>
      </c>
      <c r="AQ52" s="21">
        <f t="shared" si="11"/>
        <v>7</v>
      </c>
      <c r="AR52" s="21">
        <v>4</v>
      </c>
    </row>
    <row r="53" spans="1:44" ht="15.95" customHeight="1" thickBot="1" x14ac:dyDescent="0.3">
      <c r="A53" s="30"/>
      <c r="C53" s="15" t="s">
        <v>576</v>
      </c>
      <c r="H53" s="21">
        <v>2</v>
      </c>
      <c r="I53" s="20" t="s">
        <v>163</v>
      </c>
      <c r="L53" s="20" t="s">
        <v>573</v>
      </c>
      <c r="M53" s="20"/>
      <c r="N53" s="20"/>
      <c r="O53" s="20"/>
      <c r="P53" s="20"/>
      <c r="S53" s="30"/>
      <c r="T53" s="16" t="s">
        <v>66</v>
      </c>
      <c r="U53" s="16"/>
      <c r="V53" s="16"/>
      <c r="W53" s="16"/>
      <c r="X53" s="16"/>
      <c r="Y53" s="16"/>
      <c r="Z53" s="16"/>
      <c r="AA53" s="22"/>
      <c r="AB53" s="22">
        <f>SUM(AB41:AB52)</f>
        <v>77</v>
      </c>
      <c r="AC53" s="22">
        <f>SUM(AC41:AC52)+SUMIF($AA$3:$AA$10,"Dive Shop",$AI$3:$AI$10)</f>
        <v>112</v>
      </c>
      <c r="AD53" s="22">
        <f>SUM(AD41:AD52)+SUMIF($AA$3:$AA$10,"Canadiens",$AI$3:$AI$10)</f>
        <v>189</v>
      </c>
      <c r="AE53" s="22">
        <f>SUM(AE41:AE52)</f>
        <v>32</v>
      </c>
      <c r="AF53" s="10"/>
      <c r="AG53" s="16" t="s">
        <v>67</v>
      </c>
      <c r="AH53" s="16"/>
      <c r="AI53" s="16"/>
      <c r="AJ53" s="16"/>
      <c r="AK53" s="16"/>
      <c r="AL53" s="16"/>
      <c r="AM53" s="16"/>
      <c r="AN53" s="22"/>
      <c r="AO53" s="22">
        <f>SUM(AO41:AO52)</f>
        <v>71</v>
      </c>
      <c r="AP53" s="22">
        <f>SUM(AP41:AP52)+SUMIF($AA$3:$AA$10,"Dive Shop",$AI$3:$AI$10)</f>
        <v>99</v>
      </c>
      <c r="AQ53" s="22">
        <f>SUM(AQ41:AQ52)+SUMIF($AA$3:$AA$10,"Canadiens",$AI$3:$AI$10)</f>
        <v>170</v>
      </c>
      <c r="AR53" s="22">
        <f>SUM(AR41:AR52)</f>
        <v>24</v>
      </c>
    </row>
    <row r="54" spans="1:44" ht="15.95" customHeight="1" x14ac:dyDescent="0.25">
      <c r="A54" s="30"/>
      <c r="H54" s="21">
        <v>2</v>
      </c>
      <c r="I54" s="20" t="s">
        <v>162</v>
      </c>
      <c r="L54" s="20" t="s">
        <v>577</v>
      </c>
      <c r="M54" s="20"/>
      <c r="N54" s="20"/>
      <c r="S54" s="30"/>
      <c r="T54" s="18" t="s">
        <v>157</v>
      </c>
      <c r="U54" s="18" t="s">
        <v>61</v>
      </c>
      <c r="V54" s="18"/>
      <c r="W54" s="18"/>
      <c r="X54" s="18"/>
      <c r="Y54" s="15" t="s">
        <v>71</v>
      </c>
      <c r="AA54" s="14"/>
      <c r="AB54" s="14">
        <v>5</v>
      </c>
      <c r="AC54" s="14">
        <v>12</v>
      </c>
      <c r="AD54" s="14">
        <f t="shared" ref="AD54:AD65" si="12">+AB54+AC54</f>
        <v>17</v>
      </c>
      <c r="AE54" s="14">
        <v>6</v>
      </c>
      <c r="AF54" s="10"/>
      <c r="AG54" s="11" t="s">
        <v>161</v>
      </c>
      <c r="AH54" s="11" t="s">
        <v>59</v>
      </c>
      <c r="AI54" s="11"/>
      <c r="AJ54" s="11"/>
      <c r="AK54" s="12"/>
      <c r="AL54" s="13" t="s">
        <v>73</v>
      </c>
      <c r="AN54" s="14"/>
      <c r="AO54" s="14">
        <v>6</v>
      </c>
      <c r="AP54" s="14">
        <v>15</v>
      </c>
      <c r="AQ54" s="14">
        <f t="shared" ref="AQ54:AQ65" si="13">+AO54+AP54</f>
        <v>21</v>
      </c>
      <c r="AR54" s="14">
        <v>8</v>
      </c>
    </row>
    <row r="55" spans="1:44" ht="15.95" customHeight="1" x14ac:dyDescent="0.25">
      <c r="H55" s="21">
        <v>3</v>
      </c>
      <c r="I55" s="20" t="s">
        <v>163</v>
      </c>
      <c r="L55" s="20" t="s">
        <v>572</v>
      </c>
      <c r="S55" s="30"/>
      <c r="T55" s="25">
        <v>7.5</v>
      </c>
      <c r="U55" s="20" t="s">
        <v>74</v>
      </c>
      <c r="V55" s="20"/>
      <c r="W55" s="20"/>
      <c r="X55" s="25"/>
      <c r="Y55" s="21">
        <v>31</v>
      </c>
      <c r="Z55" s="20" t="s">
        <v>61</v>
      </c>
      <c r="AA55" s="21"/>
      <c r="AB55" s="21">
        <v>0</v>
      </c>
      <c r="AC55" s="21">
        <v>1</v>
      </c>
      <c r="AD55" s="21">
        <f t="shared" si="12"/>
        <v>1</v>
      </c>
      <c r="AE55" s="21">
        <v>0</v>
      </c>
      <c r="AF55" s="10"/>
      <c r="AG55" s="25">
        <v>8</v>
      </c>
      <c r="AH55" s="20" t="s">
        <v>77</v>
      </c>
      <c r="AI55" s="20"/>
      <c r="AJ55" s="20"/>
      <c r="AK55" s="20"/>
      <c r="AL55" s="21"/>
      <c r="AM55" s="20" t="s">
        <v>59</v>
      </c>
      <c r="AN55" s="21"/>
      <c r="AO55" s="21">
        <v>0</v>
      </c>
      <c r="AP55" s="21">
        <v>1</v>
      </c>
      <c r="AQ55" s="21">
        <f t="shared" si="13"/>
        <v>1</v>
      </c>
      <c r="AR55" s="21">
        <v>0</v>
      </c>
    </row>
    <row r="56" spans="1:44" ht="15.95" customHeight="1" x14ac:dyDescent="0.25">
      <c r="H56" s="21">
        <v>3</v>
      </c>
      <c r="I56" s="20" t="s">
        <v>115</v>
      </c>
      <c r="L56" s="20" t="s">
        <v>578</v>
      </c>
      <c r="S56" s="30"/>
      <c r="T56" s="25">
        <v>11</v>
      </c>
      <c r="U56" s="20" t="s">
        <v>80</v>
      </c>
      <c r="V56" s="20"/>
      <c r="W56" s="20"/>
      <c r="X56" s="25"/>
      <c r="Y56" s="21">
        <v>11</v>
      </c>
      <c r="Z56" s="20" t="s">
        <v>61</v>
      </c>
      <c r="AA56" s="21"/>
      <c r="AB56" s="21">
        <v>18</v>
      </c>
      <c r="AC56" s="21">
        <v>12</v>
      </c>
      <c r="AD56" s="21">
        <f t="shared" si="12"/>
        <v>30</v>
      </c>
      <c r="AE56" s="21">
        <v>0</v>
      </c>
      <c r="AF56" s="10"/>
      <c r="AG56" s="25">
        <v>10</v>
      </c>
      <c r="AH56" s="20" t="s">
        <v>162</v>
      </c>
      <c r="AI56" s="20"/>
      <c r="AJ56" s="20"/>
      <c r="AK56" s="20"/>
      <c r="AL56" s="21">
        <v>20</v>
      </c>
      <c r="AM56" s="20" t="s">
        <v>59</v>
      </c>
      <c r="AO56" s="21">
        <v>10</v>
      </c>
      <c r="AP56" s="21">
        <v>11</v>
      </c>
      <c r="AQ56" s="21">
        <f t="shared" si="13"/>
        <v>21</v>
      </c>
      <c r="AR56" s="21">
        <v>4</v>
      </c>
    </row>
    <row r="57" spans="1:44" ht="15.95" customHeight="1" x14ac:dyDescent="0.25">
      <c r="H57" s="21">
        <v>3</v>
      </c>
      <c r="I57" s="20" t="s">
        <v>162</v>
      </c>
      <c r="M57" s="20" t="s">
        <v>51</v>
      </c>
      <c r="Q57" s="56"/>
      <c r="S57" s="30"/>
      <c r="T57" s="25">
        <v>8.5</v>
      </c>
      <c r="U57" s="20" t="s">
        <v>97</v>
      </c>
      <c r="V57" s="20"/>
      <c r="W57" s="20"/>
      <c r="X57" s="25"/>
      <c r="Y57" s="21">
        <v>8</v>
      </c>
      <c r="Z57" s="20" t="s">
        <v>61</v>
      </c>
      <c r="AA57" s="21"/>
      <c r="AB57" s="21">
        <v>7</v>
      </c>
      <c r="AC57" s="21">
        <v>6</v>
      </c>
      <c r="AD57" s="21">
        <f t="shared" si="12"/>
        <v>13</v>
      </c>
      <c r="AE57" s="21">
        <v>0</v>
      </c>
      <c r="AF57" s="10"/>
      <c r="AG57" s="25">
        <v>9</v>
      </c>
      <c r="AH57" s="20" t="s">
        <v>163</v>
      </c>
      <c r="AI57" s="20"/>
      <c r="AJ57" s="20"/>
      <c r="AK57" s="20"/>
      <c r="AL57" s="21">
        <v>17</v>
      </c>
      <c r="AM57" s="20" t="s">
        <v>59</v>
      </c>
      <c r="AO57" s="21">
        <v>20</v>
      </c>
      <c r="AP57" s="21">
        <v>18</v>
      </c>
      <c r="AQ57" s="21">
        <f t="shared" si="13"/>
        <v>38</v>
      </c>
      <c r="AR57" s="21">
        <v>2</v>
      </c>
    </row>
    <row r="58" spans="1:44" ht="15.95" customHeight="1" x14ac:dyDescent="0.25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S58" s="30"/>
      <c r="T58" s="25">
        <v>8.5</v>
      </c>
      <c r="U58" s="20" t="s">
        <v>89</v>
      </c>
      <c r="V58" s="20"/>
      <c r="W58" s="20"/>
      <c r="X58" s="25"/>
      <c r="Y58" s="21">
        <v>6</v>
      </c>
      <c r="Z58" s="20" t="s">
        <v>61</v>
      </c>
      <c r="AA58" s="21"/>
      <c r="AB58" s="21">
        <v>1</v>
      </c>
      <c r="AC58" s="21">
        <v>7</v>
      </c>
      <c r="AD58" s="21">
        <f t="shared" si="12"/>
        <v>8</v>
      </c>
      <c r="AE58" s="21">
        <v>0</v>
      </c>
      <c r="AF58" s="10"/>
      <c r="AG58" s="25">
        <v>9</v>
      </c>
      <c r="AH58" s="20" t="s">
        <v>135</v>
      </c>
      <c r="AI58" s="20"/>
      <c r="AJ58" s="20"/>
      <c r="AK58" s="20"/>
      <c r="AL58" s="35">
        <v>14</v>
      </c>
      <c r="AM58" s="20" t="s">
        <v>59</v>
      </c>
      <c r="AO58" s="21">
        <v>6</v>
      </c>
      <c r="AP58" s="21">
        <v>10</v>
      </c>
      <c r="AQ58" s="21">
        <f t="shared" si="13"/>
        <v>16</v>
      </c>
      <c r="AR58" s="21">
        <v>2</v>
      </c>
    </row>
    <row r="59" spans="1:44" ht="15.95" customHeight="1" x14ac:dyDescent="0.25">
      <c r="B59" s="20" t="s">
        <v>130</v>
      </c>
      <c r="C59" s="10"/>
      <c r="D59" s="10"/>
      <c r="E59" s="20" t="s">
        <v>50</v>
      </c>
      <c r="F59" s="20"/>
      <c r="G59" s="4">
        <f>SUM(G15:G58)</f>
        <v>34</v>
      </c>
      <c r="H59" s="4"/>
      <c r="I59" s="19"/>
      <c r="J59" s="20" t="s">
        <v>35</v>
      </c>
      <c r="K59" s="19"/>
      <c r="L59" s="4">
        <f>COUNTA(C15:C58)-8</f>
        <v>11</v>
      </c>
      <c r="N59" s="20" t="s">
        <v>41</v>
      </c>
      <c r="O59" s="4">
        <f>+L59*2</f>
        <v>22</v>
      </c>
      <c r="P59" s="4"/>
      <c r="Q59" s="10"/>
      <c r="S59" s="30"/>
      <c r="T59" s="25">
        <v>8.5</v>
      </c>
      <c r="U59" s="20" t="s">
        <v>82</v>
      </c>
      <c r="V59" s="20"/>
      <c r="W59" s="20"/>
      <c r="X59" s="25"/>
      <c r="Y59" s="21">
        <v>14</v>
      </c>
      <c r="Z59" s="20" t="s">
        <v>61</v>
      </c>
      <c r="AA59" s="21"/>
      <c r="AB59" s="21">
        <v>1</v>
      </c>
      <c r="AC59" s="21">
        <v>2</v>
      </c>
      <c r="AD59" s="21">
        <f t="shared" si="12"/>
        <v>3</v>
      </c>
      <c r="AE59" s="21">
        <v>4</v>
      </c>
      <c r="AF59" s="10"/>
      <c r="AG59" s="25">
        <v>8.5</v>
      </c>
      <c r="AH59" s="20" t="s">
        <v>136</v>
      </c>
      <c r="AI59" s="20"/>
      <c r="AJ59" s="20"/>
      <c r="AK59" s="20"/>
      <c r="AL59" s="35">
        <v>5</v>
      </c>
      <c r="AM59" s="20" t="s">
        <v>59</v>
      </c>
      <c r="AO59" s="21">
        <v>0</v>
      </c>
      <c r="AP59" s="21">
        <v>10</v>
      </c>
      <c r="AQ59" s="21">
        <f t="shared" si="13"/>
        <v>10</v>
      </c>
      <c r="AR59" s="21">
        <v>2</v>
      </c>
    </row>
    <row r="60" spans="1:44" ht="15.95" customHeight="1" x14ac:dyDescent="0.25">
      <c r="E60" s="20" t="s">
        <v>49</v>
      </c>
      <c r="F60" s="20"/>
      <c r="G60" s="4">
        <f>COUNTA(L15:L58)+COUNTIF(L15:L58,"*&amp;*")</f>
        <v>48</v>
      </c>
      <c r="T60" s="25">
        <v>8</v>
      </c>
      <c r="U60" s="20" t="s">
        <v>81</v>
      </c>
      <c r="V60" s="20"/>
      <c r="W60" s="20"/>
      <c r="X60" s="25"/>
      <c r="Y60" s="21">
        <v>7</v>
      </c>
      <c r="Z60" s="20" t="s">
        <v>61</v>
      </c>
      <c r="AA60" s="21"/>
      <c r="AB60" s="21">
        <v>11</v>
      </c>
      <c r="AC60" s="21">
        <v>9</v>
      </c>
      <c r="AD60" s="21">
        <f t="shared" si="12"/>
        <v>20</v>
      </c>
      <c r="AE60" s="21">
        <v>4</v>
      </c>
      <c r="AF60" s="10"/>
      <c r="AG60" s="25">
        <v>8.5</v>
      </c>
      <c r="AH60" s="20" t="s">
        <v>14</v>
      </c>
      <c r="AI60" s="20"/>
      <c r="AJ60" s="20"/>
      <c r="AK60" s="20"/>
      <c r="AL60" s="35" t="s">
        <v>149</v>
      </c>
      <c r="AM60" s="20" t="s">
        <v>59</v>
      </c>
      <c r="AO60" s="21">
        <v>9</v>
      </c>
      <c r="AP60" s="21">
        <v>6</v>
      </c>
      <c r="AQ60" s="21">
        <f t="shared" si="13"/>
        <v>15</v>
      </c>
      <c r="AR60" s="21">
        <v>4</v>
      </c>
    </row>
    <row r="61" spans="1:44" ht="15.95" customHeight="1" x14ac:dyDescent="0.25">
      <c r="A61" s="30"/>
      <c r="T61" s="25">
        <v>7.5</v>
      </c>
      <c r="U61" s="20" t="s">
        <v>117</v>
      </c>
      <c r="V61" s="20"/>
      <c r="W61" s="20"/>
      <c r="X61" s="25"/>
      <c r="Y61" s="21">
        <v>30</v>
      </c>
      <c r="Z61" s="20" t="s">
        <v>61</v>
      </c>
      <c r="AA61" s="21"/>
      <c r="AB61" s="21">
        <v>4</v>
      </c>
      <c r="AC61" s="21">
        <v>9</v>
      </c>
      <c r="AD61" s="21">
        <f t="shared" si="12"/>
        <v>13</v>
      </c>
      <c r="AE61" s="21">
        <v>6</v>
      </c>
      <c r="AF61" s="10"/>
      <c r="AG61" s="25">
        <v>8</v>
      </c>
      <c r="AH61" s="20" t="s">
        <v>113</v>
      </c>
      <c r="AI61" s="20"/>
      <c r="AJ61" s="20"/>
      <c r="AK61" s="20"/>
      <c r="AL61" s="21">
        <v>13</v>
      </c>
      <c r="AM61" s="20" t="s">
        <v>59</v>
      </c>
      <c r="AO61" s="21">
        <v>10</v>
      </c>
      <c r="AP61" s="21">
        <v>13</v>
      </c>
      <c r="AQ61" s="21">
        <f t="shared" si="13"/>
        <v>23</v>
      </c>
      <c r="AR61" s="21">
        <v>6</v>
      </c>
    </row>
    <row r="62" spans="1:44" ht="15.95" customHeight="1" x14ac:dyDescent="0.25">
      <c r="A62" s="30"/>
      <c r="S62" s="21"/>
      <c r="T62" s="25">
        <v>7</v>
      </c>
      <c r="U62" s="20" t="s">
        <v>24</v>
      </c>
      <c r="V62" s="20"/>
      <c r="W62" s="20"/>
      <c r="X62" s="25"/>
      <c r="Y62" s="21">
        <v>10</v>
      </c>
      <c r="Z62" s="20" t="s">
        <v>61</v>
      </c>
      <c r="AA62" s="21"/>
      <c r="AB62" s="21">
        <v>1</v>
      </c>
      <c r="AC62" s="21">
        <v>3</v>
      </c>
      <c r="AD62" s="21">
        <f t="shared" si="12"/>
        <v>4</v>
      </c>
      <c r="AE62" s="21">
        <v>0</v>
      </c>
      <c r="AF62" s="10"/>
      <c r="AG62" s="25">
        <v>7</v>
      </c>
      <c r="AH62" s="20" t="s">
        <v>164</v>
      </c>
      <c r="AI62" s="20"/>
      <c r="AJ62" s="20"/>
      <c r="AK62" s="20"/>
      <c r="AL62" s="21">
        <v>7</v>
      </c>
      <c r="AM62" s="20" t="s">
        <v>59</v>
      </c>
      <c r="AO62" s="21">
        <v>3</v>
      </c>
      <c r="AP62" s="21">
        <v>8</v>
      </c>
      <c r="AQ62" s="21">
        <f t="shared" si="13"/>
        <v>11</v>
      </c>
      <c r="AR62" s="21">
        <v>2</v>
      </c>
    </row>
    <row r="63" spans="1:44" ht="15.95" customHeight="1" x14ac:dyDescent="0.25">
      <c r="A63" s="21"/>
      <c r="S63" s="30"/>
      <c r="T63" s="25">
        <v>7</v>
      </c>
      <c r="U63" s="20" t="s">
        <v>105</v>
      </c>
      <c r="V63" s="20"/>
      <c r="W63" s="20"/>
      <c r="X63" s="25"/>
      <c r="Y63" s="21">
        <v>12</v>
      </c>
      <c r="Z63" s="20" t="s">
        <v>61</v>
      </c>
      <c r="AA63" s="21"/>
      <c r="AB63" s="21">
        <v>2</v>
      </c>
      <c r="AC63" s="21">
        <v>3</v>
      </c>
      <c r="AD63" s="21">
        <f t="shared" si="12"/>
        <v>5</v>
      </c>
      <c r="AE63" s="21">
        <v>0</v>
      </c>
      <c r="AF63" s="10"/>
      <c r="AG63" s="25">
        <v>7</v>
      </c>
      <c r="AH63" s="20" t="s">
        <v>115</v>
      </c>
      <c r="AI63" s="20"/>
      <c r="AJ63" s="20"/>
      <c r="AK63" s="20"/>
      <c r="AL63" s="21">
        <v>9</v>
      </c>
      <c r="AM63" s="20" t="s">
        <v>59</v>
      </c>
      <c r="AO63" s="21">
        <v>4</v>
      </c>
      <c r="AP63" s="21">
        <v>8</v>
      </c>
      <c r="AQ63" s="21">
        <f t="shared" si="13"/>
        <v>12</v>
      </c>
      <c r="AR63" s="21">
        <v>2</v>
      </c>
    </row>
    <row r="64" spans="1:44" ht="15.95" customHeight="1" x14ac:dyDescent="0.25">
      <c r="A64" s="30"/>
      <c r="S64" s="21"/>
      <c r="T64" s="25">
        <v>7</v>
      </c>
      <c r="U64" s="20" t="s">
        <v>106</v>
      </c>
      <c r="V64" s="20"/>
      <c r="W64" s="20"/>
      <c r="X64" s="25"/>
      <c r="Y64" s="21">
        <v>5</v>
      </c>
      <c r="Z64" s="20" t="s">
        <v>61</v>
      </c>
      <c r="AA64" s="21"/>
      <c r="AB64" s="21">
        <v>1</v>
      </c>
      <c r="AC64" s="21">
        <v>4</v>
      </c>
      <c r="AD64" s="21">
        <f t="shared" si="12"/>
        <v>5</v>
      </c>
      <c r="AE64" s="21">
        <v>0</v>
      </c>
      <c r="AF64" s="10"/>
      <c r="AG64" s="25">
        <v>6.5</v>
      </c>
      <c r="AH64" s="20" t="s">
        <v>123</v>
      </c>
      <c r="AI64" s="20"/>
      <c r="AJ64" s="20"/>
      <c r="AK64" s="20"/>
      <c r="AL64" s="21">
        <v>6</v>
      </c>
      <c r="AM64" s="20" t="s">
        <v>59</v>
      </c>
      <c r="AO64" s="21">
        <v>2</v>
      </c>
      <c r="AP64" s="21">
        <v>2</v>
      </c>
      <c r="AQ64" s="21">
        <f t="shared" si="13"/>
        <v>4</v>
      </c>
      <c r="AR64" s="21">
        <v>2</v>
      </c>
    </row>
    <row r="65" spans="1:44" ht="15.95" customHeight="1" x14ac:dyDescent="0.25">
      <c r="A65" s="21"/>
      <c r="R65" s="30"/>
      <c r="S65" s="30"/>
      <c r="T65" s="25">
        <v>5.5</v>
      </c>
      <c r="U65" s="20" t="s">
        <v>119</v>
      </c>
      <c r="V65" s="20"/>
      <c r="W65" s="20"/>
      <c r="X65" s="25"/>
      <c r="Y65" s="21">
        <v>4</v>
      </c>
      <c r="Z65" s="20" t="s">
        <v>61</v>
      </c>
      <c r="AA65" s="21"/>
      <c r="AB65" s="21">
        <v>1</v>
      </c>
      <c r="AC65" s="21">
        <v>5</v>
      </c>
      <c r="AD65" s="21">
        <f t="shared" si="12"/>
        <v>6</v>
      </c>
      <c r="AE65" s="21">
        <v>0</v>
      </c>
      <c r="AF65" s="10"/>
      <c r="AG65" s="25">
        <v>5.5</v>
      </c>
      <c r="AH65" s="20" t="s">
        <v>32</v>
      </c>
      <c r="AI65" s="20"/>
      <c r="AJ65" s="20"/>
      <c r="AK65" s="20"/>
      <c r="AL65" s="21">
        <v>11</v>
      </c>
      <c r="AM65" s="20" t="s">
        <v>59</v>
      </c>
      <c r="AO65" s="21">
        <v>0</v>
      </c>
      <c r="AP65" s="21">
        <v>4</v>
      </c>
      <c r="AQ65" s="21">
        <f t="shared" si="13"/>
        <v>4</v>
      </c>
      <c r="AR65" s="21">
        <v>0</v>
      </c>
    </row>
    <row r="66" spans="1:44" ht="15.95" customHeight="1" thickBot="1" x14ac:dyDescent="0.3">
      <c r="A66" s="30"/>
      <c r="R66" s="21"/>
      <c r="S66" s="21"/>
      <c r="T66" s="16" t="s">
        <v>63</v>
      </c>
      <c r="U66" s="16"/>
      <c r="V66" s="16"/>
      <c r="W66" s="16"/>
      <c r="X66" s="16"/>
      <c r="Y66" s="16"/>
      <c r="Z66" s="16"/>
      <c r="AA66" s="22"/>
      <c r="AB66" s="22">
        <f>SUM(AB54:AB65)</f>
        <v>52</v>
      </c>
      <c r="AC66" s="22">
        <f>SUM(AC54:AC65)+SUMIF($AA$3:$AA$10,"Eriton",$AI$3:$AI$10)</f>
        <v>73</v>
      </c>
      <c r="AD66" s="22">
        <f>SUM(AD54:AD65)+SUMIF($AA$3:$AA$10,"Canadiens",$AI$3:$AI$10)</f>
        <v>125</v>
      </c>
      <c r="AE66" s="22">
        <f>SUM(AE54:AE65)</f>
        <v>20</v>
      </c>
      <c r="AF66" s="10"/>
      <c r="AG66" s="16" t="s">
        <v>64</v>
      </c>
      <c r="AH66" s="16"/>
      <c r="AI66" s="16"/>
      <c r="AJ66" s="16"/>
      <c r="AK66" s="16"/>
      <c r="AL66" s="16"/>
      <c r="AM66" s="16"/>
      <c r="AN66" s="22"/>
      <c r="AO66" s="22">
        <f>SUM(AO54:AO65)</f>
        <v>70</v>
      </c>
      <c r="AP66" s="22">
        <f>SUM(AP54:AP65)+SUMIF($AA$3:$AA$10,"Eriton",$AI$3:$AI$10)</f>
        <v>106</v>
      </c>
      <c r="AQ66" s="22">
        <f>SUM(AQ54:AQ65)+SUMIF($AA$3:$AA$10,"Canadiens",$AI$3:$AI$10)</f>
        <v>176</v>
      </c>
      <c r="AR66" s="22">
        <f>SUM(AR54:AR65)</f>
        <v>34</v>
      </c>
    </row>
    <row r="67" spans="1:44" ht="15.95" customHeight="1" x14ac:dyDescent="0.25">
      <c r="A67" s="21"/>
      <c r="R67" s="21"/>
      <c r="S67" s="21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H67" s="20" t="s">
        <v>94</v>
      </c>
      <c r="AI67" s="10"/>
      <c r="AJ67" s="10"/>
      <c r="AK67" s="20"/>
      <c r="AL67" s="20"/>
      <c r="AM67" s="10"/>
      <c r="AN67" s="10"/>
      <c r="AO67" s="21">
        <f>+AB27+AB40+AB53+AB66+AO27+AO40+AO53+AO66</f>
        <v>532</v>
      </c>
      <c r="AP67" s="21">
        <f>+AC27+AC40+AC53+AC66+AP27+AP40+AP53+AP66</f>
        <v>742</v>
      </c>
      <c r="AQ67" s="21">
        <f>+AD27+AD40+AD53+AD66+AQ27+AQ40+AQ53+AQ66</f>
        <v>1258</v>
      </c>
      <c r="AR67" s="21">
        <f>+AE27+AE40+AE53+AE66+AR27+AR40+AR53+AR66</f>
        <v>242</v>
      </c>
    </row>
    <row r="68" spans="1:44" ht="15.95" customHeight="1" x14ac:dyDescent="0.25">
      <c r="A68" s="21"/>
      <c r="R68" s="21"/>
      <c r="S68" s="21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0"/>
      <c r="AH68" s="10"/>
      <c r="AI68" s="10"/>
      <c r="AJ68" s="10"/>
      <c r="AK68" s="20"/>
      <c r="AL68" s="20"/>
      <c r="AM68" s="10"/>
      <c r="AN68" s="10"/>
      <c r="AO68" s="21"/>
      <c r="AP68" s="21"/>
      <c r="AQ68" s="30"/>
      <c r="AR68" s="21"/>
    </row>
    <row r="69" spans="1:44" ht="15.95" customHeight="1" x14ac:dyDescent="0.25">
      <c r="A69" s="21"/>
      <c r="R69" s="21"/>
      <c r="S69" s="21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0"/>
      <c r="AH69" s="10"/>
      <c r="AI69" s="10"/>
      <c r="AJ69" s="10"/>
      <c r="AK69" s="20"/>
      <c r="AL69" s="20"/>
      <c r="AM69" s="10"/>
      <c r="AN69" s="10"/>
      <c r="AO69" s="21"/>
      <c r="AP69" s="21"/>
      <c r="AQ69" s="30"/>
      <c r="AR69" s="21"/>
    </row>
    <row r="70" spans="1:44" ht="15.95" customHeight="1" x14ac:dyDescent="0.25">
      <c r="A70" s="21"/>
      <c r="R70" s="21"/>
      <c r="S70" s="21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20"/>
      <c r="AH70" s="10"/>
      <c r="AI70" s="10"/>
      <c r="AJ70" s="10"/>
      <c r="AK70" s="20"/>
      <c r="AL70" s="20"/>
      <c r="AM70" s="10"/>
      <c r="AN70" s="10"/>
      <c r="AO70" s="21"/>
      <c r="AP70" s="21"/>
      <c r="AQ70" s="30"/>
      <c r="AR70" s="21"/>
    </row>
    <row r="71" spans="1:44" ht="15.95" customHeight="1" x14ac:dyDescent="0.25">
      <c r="A71" s="21"/>
      <c r="C71" s="20"/>
      <c r="F71" s="20"/>
      <c r="I71" s="20"/>
      <c r="L71" s="20"/>
      <c r="O71" s="20"/>
      <c r="P71" s="20"/>
      <c r="Q71" s="20"/>
      <c r="R71" s="21"/>
      <c r="S71" s="21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20"/>
      <c r="AH71" s="10"/>
      <c r="AI71" s="10"/>
      <c r="AJ71" s="10"/>
      <c r="AK71" s="20"/>
      <c r="AL71" s="20"/>
      <c r="AM71" s="10"/>
      <c r="AN71" s="10"/>
      <c r="AO71" s="21"/>
      <c r="AP71" s="21"/>
      <c r="AQ71" s="30"/>
      <c r="AR71" s="21"/>
    </row>
    <row r="72" spans="1:44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44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3"/>
      <c r="R73" s="21"/>
      <c r="S73" s="21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20"/>
      <c r="AH73" s="10"/>
      <c r="AI73" s="10"/>
      <c r="AJ73" s="10"/>
      <c r="AK73" s="20"/>
      <c r="AL73" s="20"/>
      <c r="AM73" s="10"/>
      <c r="AN73" s="10"/>
      <c r="AO73" s="21"/>
      <c r="AP73" s="21"/>
      <c r="AQ73" s="30"/>
      <c r="AR73" s="21"/>
    </row>
    <row r="74" spans="1:44" ht="20.25" x14ac:dyDescent="0.3">
      <c r="B74" s="24" t="s">
        <v>42</v>
      </c>
      <c r="C74" s="24">
        <f>+C2</f>
        <v>18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3"/>
      <c r="R74" s="21"/>
      <c r="S74" s="21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20"/>
      <c r="AH74" s="10"/>
      <c r="AI74" s="10"/>
      <c r="AJ74" s="10"/>
      <c r="AK74" s="20"/>
      <c r="AL74" s="20"/>
      <c r="AM74" s="10"/>
      <c r="AN74" s="10"/>
      <c r="AO74" s="21"/>
      <c r="AP74" s="21"/>
      <c r="AQ74" s="30"/>
      <c r="AR74" s="21"/>
    </row>
    <row r="75" spans="1:44" ht="18.600000000000001" customHeight="1" x14ac:dyDescent="0.3">
      <c r="A75" s="21"/>
      <c r="N75" s="23"/>
      <c r="O75" s="23"/>
      <c r="P75" s="23"/>
      <c r="Q75" s="23"/>
      <c r="R75" s="21"/>
      <c r="S75" s="21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20"/>
      <c r="AH75" s="10"/>
      <c r="AI75" s="10"/>
      <c r="AJ75" s="10"/>
      <c r="AK75" s="20"/>
      <c r="AL75" s="20"/>
      <c r="AM75" s="10"/>
      <c r="AN75" s="10"/>
      <c r="AO75" s="21"/>
      <c r="AP75" s="21"/>
      <c r="AQ75" s="30"/>
      <c r="AR75" s="21"/>
    </row>
    <row r="76" spans="1:44" ht="15.75" x14ac:dyDescent="0.25">
      <c r="R76" s="21"/>
      <c r="S76" s="21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20"/>
      <c r="AH76" s="10"/>
      <c r="AI76" s="10"/>
      <c r="AJ76" s="10"/>
      <c r="AK76" s="20"/>
      <c r="AL76" s="20"/>
      <c r="AM76" s="10"/>
      <c r="AN76" s="10"/>
      <c r="AO76" s="21"/>
      <c r="AP76" s="21"/>
      <c r="AQ76" s="30"/>
      <c r="AR76" s="21"/>
    </row>
    <row r="77" spans="1:44" ht="15.75" customHeight="1" x14ac:dyDescent="0.25">
      <c r="R77" s="21"/>
      <c r="S77" s="21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20"/>
      <c r="AH77" s="10"/>
      <c r="AI77" s="10"/>
      <c r="AJ77" s="10"/>
      <c r="AK77" s="20"/>
      <c r="AL77" s="20"/>
      <c r="AM77" s="10"/>
      <c r="AN77" s="10"/>
      <c r="AO77" s="21"/>
      <c r="AP77" s="21"/>
      <c r="AQ77" s="30"/>
      <c r="AR77" s="21"/>
    </row>
    <row r="78" spans="1:44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R78" s="21"/>
      <c r="S78" s="21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20"/>
      <c r="AH78" s="10"/>
      <c r="AI78" s="10"/>
      <c r="AJ78" s="10"/>
      <c r="AK78" s="20"/>
      <c r="AL78" s="20"/>
      <c r="AM78" s="10"/>
      <c r="AN78" s="10"/>
      <c r="AO78" s="21"/>
      <c r="AP78" s="21"/>
      <c r="AQ78" s="30"/>
      <c r="AR78" s="21"/>
    </row>
    <row r="79" spans="1:44" ht="15.75" customHeight="1" x14ac:dyDescent="0.25">
      <c r="A79" s="21"/>
      <c r="D79" s="20" t="s">
        <v>163</v>
      </c>
      <c r="E79" s="20"/>
      <c r="F79" s="20"/>
      <c r="G79" s="20" t="s">
        <v>59</v>
      </c>
      <c r="H79" s="21"/>
      <c r="J79" s="21">
        <v>20</v>
      </c>
      <c r="K79" s="21">
        <v>18</v>
      </c>
      <c r="L79" s="50">
        <f t="shared" ref="L79:L96" si="14">+J79+K79</f>
        <v>38</v>
      </c>
      <c r="N79" s="21"/>
      <c r="R79" s="21"/>
      <c r="S79" s="21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20"/>
      <c r="AH79" s="10"/>
      <c r="AI79" s="10"/>
      <c r="AJ79" s="10"/>
      <c r="AK79" s="20"/>
      <c r="AL79" s="20"/>
      <c r="AM79" s="10"/>
      <c r="AN79" s="10"/>
      <c r="AO79" s="21"/>
      <c r="AP79" s="21"/>
      <c r="AQ79" s="30"/>
      <c r="AR79" s="21"/>
    </row>
    <row r="80" spans="1:44" ht="15.75" customHeight="1" x14ac:dyDescent="0.25">
      <c r="A80" s="21"/>
      <c r="D80" s="20" t="s">
        <v>104</v>
      </c>
      <c r="E80" s="20"/>
      <c r="F80" s="20"/>
      <c r="G80" s="20" t="s">
        <v>60</v>
      </c>
      <c r="H80" s="21"/>
      <c r="J80" s="21">
        <v>24</v>
      </c>
      <c r="K80" s="21">
        <v>12</v>
      </c>
      <c r="L80" s="50">
        <f t="shared" si="14"/>
        <v>36</v>
      </c>
      <c r="N80" s="21"/>
      <c r="R80" s="21"/>
      <c r="S80" s="21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20"/>
      <c r="AH80" s="10"/>
      <c r="AI80" s="10"/>
      <c r="AJ80" s="10"/>
      <c r="AK80" s="20"/>
      <c r="AL80" s="20"/>
      <c r="AM80" s="10"/>
      <c r="AN80" s="10"/>
      <c r="AO80" s="21"/>
      <c r="AP80" s="21"/>
      <c r="AQ80" s="30"/>
      <c r="AR80" s="21"/>
    </row>
    <row r="81" spans="1:44" ht="15.75" customHeight="1" x14ac:dyDescent="0.25">
      <c r="A81" s="21"/>
      <c r="D81" s="20" t="s">
        <v>87</v>
      </c>
      <c r="E81" s="20"/>
      <c r="F81" s="20"/>
      <c r="G81" s="15" t="s">
        <v>15</v>
      </c>
      <c r="H81" s="21"/>
      <c r="J81" s="21">
        <v>22</v>
      </c>
      <c r="K81" s="21">
        <v>12</v>
      </c>
      <c r="L81" s="50">
        <f t="shared" si="14"/>
        <v>34</v>
      </c>
      <c r="N81" s="21"/>
      <c r="R81" s="21"/>
      <c r="S81" s="21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20"/>
      <c r="AH81" s="10"/>
      <c r="AI81" s="10"/>
      <c r="AJ81" s="10"/>
      <c r="AK81" s="20"/>
      <c r="AL81" s="20"/>
      <c r="AM81" s="10"/>
      <c r="AN81" s="10"/>
      <c r="AO81" s="21"/>
      <c r="AP81" s="21"/>
      <c r="AQ81" s="30"/>
      <c r="AR81" s="21"/>
    </row>
    <row r="82" spans="1:44" ht="15.75" customHeight="1" x14ac:dyDescent="0.25">
      <c r="A82" s="21"/>
      <c r="D82" s="20" t="s">
        <v>84</v>
      </c>
      <c r="E82" s="20"/>
      <c r="F82" s="20"/>
      <c r="G82" s="20" t="s">
        <v>60</v>
      </c>
      <c r="H82" s="21"/>
      <c r="J82" s="21">
        <v>15</v>
      </c>
      <c r="K82" s="21">
        <v>16</v>
      </c>
      <c r="L82" s="50">
        <f t="shared" si="14"/>
        <v>31</v>
      </c>
      <c r="N82" s="21"/>
      <c r="R82" s="21"/>
      <c r="S82" s="21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20"/>
      <c r="AH82" s="10"/>
      <c r="AI82" s="10"/>
      <c r="AJ82" s="10"/>
      <c r="AK82" s="20"/>
      <c r="AL82" s="20"/>
      <c r="AM82" s="10"/>
      <c r="AN82" s="10"/>
      <c r="AO82" s="21"/>
      <c r="AP82" s="21"/>
      <c r="AQ82" s="30"/>
      <c r="AR82" s="21"/>
    </row>
    <row r="83" spans="1:44" ht="15.75" customHeight="1" x14ac:dyDescent="0.25">
      <c r="A83" s="21"/>
      <c r="D83" s="20" t="s">
        <v>86</v>
      </c>
      <c r="E83" s="20"/>
      <c r="F83" s="20"/>
      <c r="G83" s="20" t="s">
        <v>57</v>
      </c>
      <c r="H83" s="21"/>
      <c r="J83" s="21">
        <v>12</v>
      </c>
      <c r="K83" s="21">
        <v>19</v>
      </c>
      <c r="L83" s="50">
        <f t="shared" si="14"/>
        <v>31</v>
      </c>
      <c r="N83" s="21"/>
      <c r="R83" s="21"/>
      <c r="S83" s="21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20"/>
      <c r="AH83" s="10"/>
      <c r="AI83" s="10"/>
      <c r="AJ83" s="10"/>
      <c r="AK83" s="20"/>
      <c r="AL83" s="20"/>
      <c r="AM83" s="10"/>
      <c r="AN83" s="10"/>
      <c r="AO83" s="21"/>
      <c r="AP83" s="21"/>
      <c r="AQ83" s="30"/>
      <c r="AR83" s="21"/>
    </row>
    <row r="84" spans="1:44" ht="15.75" customHeight="1" x14ac:dyDescent="0.25">
      <c r="A84" s="21"/>
      <c r="D84" s="20" t="s">
        <v>80</v>
      </c>
      <c r="E84" s="20"/>
      <c r="F84" s="20"/>
      <c r="G84" s="20" t="s">
        <v>61</v>
      </c>
      <c r="H84" s="21"/>
      <c r="J84" s="21">
        <v>18</v>
      </c>
      <c r="K84" s="21">
        <v>12</v>
      </c>
      <c r="L84" s="50">
        <f t="shared" si="14"/>
        <v>30</v>
      </c>
      <c r="N84" s="21"/>
      <c r="R84" s="21"/>
      <c r="S84" s="21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20"/>
      <c r="AH84" s="10"/>
      <c r="AI84" s="10"/>
      <c r="AJ84" s="10"/>
      <c r="AK84" s="20"/>
      <c r="AL84" s="20"/>
      <c r="AM84" s="10"/>
      <c r="AN84" s="10"/>
      <c r="AO84" s="21"/>
      <c r="AP84" s="21"/>
      <c r="AQ84" s="30"/>
      <c r="AR84" s="21"/>
    </row>
    <row r="85" spans="1:44" ht="15.75" customHeight="1" x14ac:dyDescent="0.25">
      <c r="A85" s="21"/>
      <c r="D85" s="20" t="s">
        <v>116</v>
      </c>
      <c r="E85" s="20"/>
      <c r="F85" s="20"/>
      <c r="G85" s="20" t="s">
        <v>57</v>
      </c>
      <c r="H85" s="21"/>
      <c r="J85" s="21">
        <v>8</v>
      </c>
      <c r="K85" s="21">
        <v>21</v>
      </c>
      <c r="L85" s="50">
        <f t="shared" si="14"/>
        <v>29</v>
      </c>
      <c r="N85" s="21"/>
      <c r="R85" s="21"/>
      <c r="S85" s="21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20"/>
      <c r="AH85" s="10"/>
      <c r="AI85" s="10"/>
      <c r="AJ85" s="10"/>
      <c r="AK85" s="20"/>
      <c r="AL85" s="20"/>
      <c r="AM85" s="10"/>
      <c r="AN85" s="10"/>
      <c r="AO85" s="21"/>
      <c r="AP85" s="21"/>
      <c r="AQ85" s="30"/>
      <c r="AR85" s="21"/>
    </row>
    <row r="86" spans="1:44" ht="15.75" customHeight="1" x14ac:dyDescent="0.25">
      <c r="A86" s="21"/>
      <c r="D86" s="20" t="s">
        <v>139</v>
      </c>
      <c r="E86" s="20"/>
      <c r="F86" s="20"/>
      <c r="G86" s="20" t="s">
        <v>56</v>
      </c>
      <c r="H86" s="21"/>
      <c r="J86" s="21">
        <v>18</v>
      </c>
      <c r="K86" s="21">
        <v>9</v>
      </c>
      <c r="L86" s="50">
        <f t="shared" si="14"/>
        <v>27</v>
      </c>
      <c r="N86" s="21"/>
      <c r="R86" s="21"/>
      <c r="S86" s="21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20"/>
      <c r="AH86" s="10"/>
      <c r="AI86" s="10"/>
      <c r="AJ86" s="10"/>
      <c r="AK86" s="20"/>
      <c r="AL86" s="20"/>
      <c r="AM86" s="10"/>
      <c r="AN86" s="10"/>
      <c r="AO86" s="21"/>
      <c r="AP86" s="21"/>
      <c r="AQ86" s="30"/>
      <c r="AR86" s="21"/>
    </row>
    <row r="87" spans="1:44" ht="15.75" customHeight="1" x14ac:dyDescent="0.25">
      <c r="A87" s="21"/>
      <c r="D87" s="20" t="s">
        <v>90</v>
      </c>
      <c r="E87" s="20"/>
      <c r="F87" s="20"/>
      <c r="G87" s="20" t="s">
        <v>56</v>
      </c>
      <c r="H87" s="21"/>
      <c r="J87" s="21">
        <v>13</v>
      </c>
      <c r="K87" s="21">
        <v>14</v>
      </c>
      <c r="L87" s="50">
        <f t="shared" si="14"/>
        <v>27</v>
      </c>
      <c r="N87" s="21"/>
      <c r="R87" s="21"/>
      <c r="S87" s="21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20"/>
      <c r="AH87" s="10"/>
      <c r="AI87" s="10"/>
      <c r="AJ87" s="10"/>
      <c r="AK87" s="20"/>
      <c r="AL87" s="20"/>
      <c r="AM87" s="10"/>
      <c r="AN87" s="10"/>
      <c r="AO87" s="21"/>
      <c r="AP87" s="21"/>
      <c r="AQ87" s="30"/>
      <c r="AR87" s="21"/>
    </row>
    <row r="88" spans="1:44" ht="15.75" customHeight="1" x14ac:dyDescent="0.25">
      <c r="A88" s="21"/>
      <c r="D88" s="20" t="s">
        <v>83</v>
      </c>
      <c r="E88" s="20"/>
      <c r="F88" s="20"/>
      <c r="G88" s="20" t="s">
        <v>57</v>
      </c>
      <c r="H88" s="21"/>
      <c r="J88" s="21">
        <v>20</v>
      </c>
      <c r="K88" s="21">
        <v>5</v>
      </c>
      <c r="L88" s="50">
        <f t="shared" si="14"/>
        <v>25</v>
      </c>
      <c r="N88" s="21"/>
      <c r="R88" s="21"/>
      <c r="S88" s="21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20"/>
      <c r="AH88" s="10"/>
      <c r="AI88" s="10"/>
      <c r="AJ88" s="10"/>
      <c r="AK88" s="20"/>
      <c r="AL88" s="20"/>
      <c r="AM88" s="10"/>
      <c r="AN88" s="10"/>
      <c r="AO88" s="21"/>
      <c r="AP88" s="21"/>
      <c r="AQ88" s="30"/>
      <c r="AR88" s="21"/>
    </row>
    <row r="89" spans="1:44" ht="15.75" customHeight="1" x14ac:dyDescent="0.25">
      <c r="A89" s="21"/>
      <c r="D89" s="20" t="s">
        <v>131</v>
      </c>
      <c r="E89" s="20"/>
      <c r="F89" s="20"/>
      <c r="G89" s="20" t="s">
        <v>57</v>
      </c>
      <c r="H89" s="21"/>
      <c r="J89" s="21">
        <v>13</v>
      </c>
      <c r="K89" s="21">
        <v>12</v>
      </c>
      <c r="L89" s="50">
        <f t="shared" si="14"/>
        <v>25</v>
      </c>
      <c r="N89" s="21"/>
      <c r="R89" s="21"/>
      <c r="S89" s="21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20"/>
      <c r="AH89" s="10"/>
      <c r="AI89" s="10"/>
      <c r="AJ89" s="10"/>
      <c r="AK89" s="20"/>
      <c r="AL89" s="20"/>
      <c r="AM89" s="10"/>
      <c r="AN89" s="10"/>
      <c r="AO89" s="21"/>
      <c r="AP89" s="21"/>
      <c r="AQ89" s="30"/>
      <c r="AR89" s="21"/>
    </row>
    <row r="90" spans="1:44" ht="15.75" customHeight="1" x14ac:dyDescent="0.25">
      <c r="A90" s="21"/>
      <c r="D90" s="20" t="s">
        <v>170</v>
      </c>
      <c r="E90" s="20"/>
      <c r="F90" s="20"/>
      <c r="G90" s="15" t="s">
        <v>58</v>
      </c>
      <c r="H90" s="21"/>
      <c r="J90" s="21">
        <v>17</v>
      </c>
      <c r="K90" s="21">
        <v>7</v>
      </c>
      <c r="L90" s="50">
        <f t="shared" si="14"/>
        <v>24</v>
      </c>
      <c r="N90" s="21"/>
      <c r="R90" s="21"/>
      <c r="S90" s="21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20"/>
      <c r="AH90" s="10"/>
      <c r="AI90" s="10"/>
      <c r="AJ90" s="10"/>
      <c r="AK90" s="20"/>
      <c r="AL90" s="20"/>
      <c r="AM90" s="10"/>
      <c r="AN90" s="10"/>
      <c r="AO90" s="21"/>
      <c r="AP90" s="21"/>
      <c r="AQ90" s="30"/>
      <c r="AR90" s="21"/>
    </row>
    <row r="91" spans="1:44" ht="15.75" customHeight="1" x14ac:dyDescent="0.25">
      <c r="A91" s="21"/>
      <c r="D91" s="20" t="s">
        <v>85</v>
      </c>
      <c r="E91" s="20"/>
      <c r="F91" s="20"/>
      <c r="G91" s="15" t="s">
        <v>15</v>
      </c>
      <c r="H91" s="21"/>
      <c r="J91" s="21">
        <v>14</v>
      </c>
      <c r="K91" s="21">
        <v>9</v>
      </c>
      <c r="L91" s="50">
        <f t="shared" si="14"/>
        <v>23</v>
      </c>
      <c r="N91" s="21"/>
      <c r="R91" s="21"/>
      <c r="S91" s="21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20"/>
      <c r="AH91" s="10"/>
      <c r="AI91" s="10"/>
      <c r="AJ91" s="10"/>
      <c r="AK91" s="20"/>
      <c r="AL91" s="20"/>
      <c r="AM91" s="10"/>
      <c r="AN91" s="10"/>
      <c r="AO91" s="21"/>
      <c r="AP91" s="21"/>
      <c r="AQ91" s="30"/>
      <c r="AR91" s="21"/>
    </row>
    <row r="92" spans="1:44" ht="15.75" customHeight="1" x14ac:dyDescent="0.25">
      <c r="A92" s="21"/>
      <c r="D92" s="20" t="s">
        <v>78</v>
      </c>
      <c r="E92" s="20"/>
      <c r="F92" s="20"/>
      <c r="G92" s="20" t="s">
        <v>134</v>
      </c>
      <c r="H92" s="21"/>
      <c r="J92" s="21">
        <v>14</v>
      </c>
      <c r="K92" s="21">
        <v>9</v>
      </c>
      <c r="L92" s="50">
        <f t="shared" si="14"/>
        <v>23</v>
      </c>
      <c r="N92" s="21"/>
      <c r="R92" s="21"/>
      <c r="S92" s="21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20"/>
      <c r="AH92" s="10"/>
      <c r="AI92" s="10"/>
      <c r="AJ92" s="10"/>
      <c r="AK92" s="20"/>
      <c r="AL92" s="20"/>
      <c r="AM92" s="10"/>
      <c r="AN92" s="10"/>
      <c r="AO92" s="21"/>
      <c r="AP92" s="21"/>
      <c r="AQ92" s="30"/>
      <c r="AR92" s="21"/>
    </row>
    <row r="93" spans="1:44" ht="15.75" customHeight="1" x14ac:dyDescent="0.25">
      <c r="A93" s="21"/>
      <c r="D93" s="20" t="s">
        <v>95</v>
      </c>
      <c r="E93" s="20"/>
      <c r="F93" s="20"/>
      <c r="G93" s="20" t="s">
        <v>134</v>
      </c>
      <c r="H93" s="21"/>
      <c r="J93" s="21">
        <v>11</v>
      </c>
      <c r="K93" s="21">
        <v>12</v>
      </c>
      <c r="L93" s="50">
        <f t="shared" si="14"/>
        <v>23</v>
      </c>
      <c r="N93" s="21"/>
      <c r="R93" s="21"/>
      <c r="S93" s="21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20"/>
      <c r="AH93" s="10"/>
      <c r="AI93" s="10"/>
      <c r="AJ93" s="10"/>
      <c r="AK93" s="20"/>
      <c r="AL93" s="20"/>
      <c r="AM93" s="10"/>
      <c r="AN93" s="10"/>
      <c r="AO93" s="21"/>
      <c r="AP93" s="21"/>
      <c r="AQ93" s="30"/>
      <c r="AR93" s="21"/>
    </row>
    <row r="94" spans="1:44" ht="15.75" x14ac:dyDescent="0.25">
      <c r="D94" s="20" t="s">
        <v>121</v>
      </c>
      <c r="E94" s="20"/>
      <c r="F94" s="20"/>
      <c r="G94" s="20" t="s">
        <v>134</v>
      </c>
      <c r="H94" s="21"/>
      <c r="J94" s="21">
        <v>11</v>
      </c>
      <c r="K94" s="21">
        <v>12</v>
      </c>
      <c r="L94" s="50">
        <f t="shared" si="14"/>
        <v>23</v>
      </c>
      <c r="N94" s="21"/>
      <c r="R94" s="21"/>
      <c r="S94" s="21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20"/>
      <c r="AH94" s="10"/>
      <c r="AI94" s="10"/>
      <c r="AJ94" s="10"/>
      <c r="AK94" s="20"/>
      <c r="AL94" s="20"/>
      <c r="AM94" s="10"/>
      <c r="AN94" s="10"/>
      <c r="AO94" s="21"/>
      <c r="AP94" s="21"/>
      <c r="AQ94" s="30"/>
      <c r="AR94" s="21"/>
    </row>
    <row r="95" spans="1:44" ht="15.75" x14ac:dyDescent="0.25">
      <c r="D95" s="20" t="s">
        <v>113</v>
      </c>
      <c r="E95" s="20"/>
      <c r="F95" s="20"/>
      <c r="G95" s="20" t="s">
        <v>59</v>
      </c>
      <c r="H95" s="21"/>
      <c r="J95" s="21">
        <v>10</v>
      </c>
      <c r="K95" s="21">
        <v>13</v>
      </c>
      <c r="L95" s="50">
        <f t="shared" si="14"/>
        <v>23</v>
      </c>
      <c r="N95" s="21"/>
      <c r="R95" s="21"/>
      <c r="S95" s="21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20"/>
      <c r="AH95" s="10"/>
      <c r="AI95" s="10"/>
      <c r="AJ95" s="10"/>
      <c r="AK95" s="20"/>
      <c r="AL95" s="20"/>
      <c r="AM95" s="10"/>
      <c r="AN95" s="10"/>
      <c r="AO95" s="21"/>
      <c r="AP95" s="21"/>
      <c r="AQ95" s="30"/>
      <c r="AR95" s="21"/>
    </row>
    <row r="96" spans="1:44" ht="15.75" x14ac:dyDescent="0.25">
      <c r="D96" s="20" t="s">
        <v>162</v>
      </c>
      <c r="E96" s="20"/>
      <c r="F96" s="20"/>
      <c r="G96" s="20" t="s">
        <v>59</v>
      </c>
      <c r="H96" s="21"/>
      <c r="J96" s="21">
        <v>10</v>
      </c>
      <c r="K96" s="21">
        <v>11</v>
      </c>
      <c r="L96" s="50">
        <f t="shared" si="14"/>
        <v>21</v>
      </c>
      <c r="N96" s="21"/>
      <c r="R96" s="21"/>
      <c r="S96" s="21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20"/>
      <c r="AH96" s="10"/>
      <c r="AI96" s="10"/>
      <c r="AJ96" s="10"/>
      <c r="AK96" s="20"/>
      <c r="AL96" s="20"/>
      <c r="AM96" s="10"/>
      <c r="AN96" s="10"/>
      <c r="AO96" s="21"/>
      <c r="AP96" s="21"/>
      <c r="AQ96" s="30"/>
      <c r="AR96" s="21"/>
    </row>
    <row r="97" spans="4:44" ht="15.75" x14ac:dyDescent="0.25">
      <c r="D97" s="20" t="s">
        <v>47</v>
      </c>
      <c r="E97" s="20"/>
      <c r="F97" s="20"/>
      <c r="G97" s="20" t="s">
        <v>60</v>
      </c>
      <c r="H97" s="21"/>
      <c r="J97" s="21">
        <v>9</v>
      </c>
      <c r="K97" s="21">
        <v>17</v>
      </c>
      <c r="L97" s="50">
        <v>21</v>
      </c>
      <c r="N97" s="21"/>
      <c r="R97" s="21"/>
      <c r="S97" s="21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20"/>
      <c r="AH97" s="10"/>
      <c r="AI97" s="10"/>
      <c r="AJ97" s="10"/>
      <c r="AK97" s="20"/>
      <c r="AL97" s="20"/>
      <c r="AM97" s="10"/>
      <c r="AN97" s="10"/>
      <c r="AO97" s="21"/>
      <c r="AP97" s="21"/>
      <c r="AQ97" s="30"/>
      <c r="AR97" s="21"/>
    </row>
    <row r="98" spans="4:44" ht="15.75" x14ac:dyDescent="0.25">
      <c r="D98" s="20" t="s">
        <v>81</v>
      </c>
      <c r="E98" s="20"/>
      <c r="F98" s="20"/>
      <c r="G98" s="20" t="s">
        <v>61</v>
      </c>
      <c r="H98" s="21"/>
      <c r="J98" s="21">
        <v>11</v>
      </c>
      <c r="K98" s="21">
        <v>9</v>
      </c>
      <c r="L98" s="50">
        <f t="shared" ref="L98:L107" si="15">+J98+K98</f>
        <v>20</v>
      </c>
      <c r="N98" s="21"/>
      <c r="R98" s="21"/>
      <c r="S98" s="21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20"/>
      <c r="AH98" s="10"/>
      <c r="AI98" s="10"/>
      <c r="AJ98" s="10"/>
      <c r="AK98" s="20"/>
      <c r="AL98" s="20"/>
      <c r="AM98" s="10"/>
      <c r="AN98" s="10"/>
      <c r="AO98" s="21"/>
      <c r="AP98" s="21"/>
      <c r="AQ98" s="30"/>
      <c r="AR98" s="21"/>
    </row>
    <row r="99" spans="4:44" ht="15.75" x14ac:dyDescent="0.25">
      <c r="D99" s="20" t="s">
        <v>92</v>
      </c>
      <c r="E99" s="20"/>
      <c r="F99" s="20"/>
      <c r="G99" s="20" t="s">
        <v>56</v>
      </c>
      <c r="H99" s="21"/>
      <c r="J99" s="21">
        <v>11</v>
      </c>
      <c r="K99" s="21">
        <v>9</v>
      </c>
      <c r="L99" s="50">
        <f t="shared" si="15"/>
        <v>20</v>
      </c>
      <c r="N99" s="21"/>
    </row>
    <row r="100" spans="4:44" ht="15.75" x14ac:dyDescent="0.25">
      <c r="D100" s="20" t="s">
        <v>102</v>
      </c>
      <c r="E100" s="20"/>
      <c r="F100" s="20"/>
      <c r="G100" s="20" t="s">
        <v>60</v>
      </c>
      <c r="H100" s="21"/>
      <c r="J100" s="21">
        <v>9</v>
      </c>
      <c r="K100" s="21">
        <v>10</v>
      </c>
      <c r="L100" s="50">
        <f t="shared" si="15"/>
        <v>19</v>
      </c>
      <c r="N100" s="21"/>
    </row>
    <row r="101" spans="4:44" ht="15.75" x14ac:dyDescent="0.25">
      <c r="D101" s="20" t="s">
        <v>107</v>
      </c>
      <c r="E101" s="20"/>
      <c r="F101" s="20"/>
      <c r="G101" s="20" t="s">
        <v>60</v>
      </c>
      <c r="H101" s="21"/>
      <c r="J101" s="21">
        <v>9</v>
      </c>
      <c r="K101" s="21">
        <v>8</v>
      </c>
      <c r="L101" s="50">
        <f t="shared" si="15"/>
        <v>17</v>
      </c>
      <c r="N101" s="21"/>
    </row>
    <row r="102" spans="4:44" ht="15.75" x14ac:dyDescent="0.25">
      <c r="D102" s="20" t="s">
        <v>135</v>
      </c>
      <c r="E102" s="20"/>
      <c r="F102" s="20"/>
      <c r="G102" s="20" t="s">
        <v>59</v>
      </c>
      <c r="H102" s="35"/>
      <c r="J102" s="21">
        <v>6</v>
      </c>
      <c r="K102" s="21">
        <v>10</v>
      </c>
      <c r="L102" s="50">
        <f t="shared" si="15"/>
        <v>16</v>
      </c>
      <c r="N102" s="21"/>
    </row>
    <row r="103" spans="4:44" ht="15.75" x14ac:dyDescent="0.25">
      <c r="D103" s="20" t="s">
        <v>165</v>
      </c>
      <c r="E103" s="20"/>
      <c r="F103" s="20"/>
      <c r="G103" s="20" t="s">
        <v>60</v>
      </c>
      <c r="H103" s="21"/>
      <c r="J103" s="21">
        <v>4</v>
      </c>
      <c r="K103" s="21">
        <v>12</v>
      </c>
      <c r="L103" s="50">
        <f t="shared" si="15"/>
        <v>16</v>
      </c>
      <c r="N103" s="21"/>
    </row>
    <row r="104" spans="4:44" ht="15.75" x14ac:dyDescent="0.25">
      <c r="D104" s="20" t="s">
        <v>14</v>
      </c>
      <c r="E104" s="20"/>
      <c r="F104" s="20"/>
      <c r="G104" s="20" t="s">
        <v>59</v>
      </c>
      <c r="H104" s="35"/>
      <c r="J104" s="21">
        <v>9</v>
      </c>
      <c r="K104" s="21">
        <v>6</v>
      </c>
      <c r="L104" s="50">
        <f t="shared" si="15"/>
        <v>15</v>
      </c>
      <c r="N104" s="21"/>
    </row>
    <row r="105" spans="4:44" ht="15.75" x14ac:dyDescent="0.25">
      <c r="D105" s="20" t="s">
        <v>93</v>
      </c>
      <c r="E105" s="20"/>
      <c r="F105" s="20"/>
      <c r="G105" s="15" t="s">
        <v>15</v>
      </c>
      <c r="H105" s="21"/>
      <c r="J105" s="21">
        <v>7</v>
      </c>
      <c r="K105" s="21">
        <v>8</v>
      </c>
      <c r="L105" s="50">
        <f t="shared" si="15"/>
        <v>15</v>
      </c>
      <c r="N105" s="21"/>
    </row>
    <row r="106" spans="4:44" ht="15.75" x14ac:dyDescent="0.25">
      <c r="D106" s="20" t="s">
        <v>150</v>
      </c>
      <c r="E106" s="20"/>
      <c r="F106" s="20"/>
      <c r="G106" s="20" t="s">
        <v>57</v>
      </c>
      <c r="H106" s="21"/>
      <c r="J106" s="21">
        <v>7</v>
      </c>
      <c r="K106" s="21">
        <v>8</v>
      </c>
      <c r="L106" s="50">
        <f t="shared" si="15"/>
        <v>15</v>
      </c>
      <c r="N106" s="21"/>
    </row>
    <row r="107" spans="4:44" ht="15.75" x14ac:dyDescent="0.25">
      <c r="D107" s="20" t="s">
        <v>142</v>
      </c>
      <c r="E107" s="20"/>
      <c r="F107" s="20"/>
      <c r="G107" s="20" t="s">
        <v>134</v>
      </c>
      <c r="H107" s="21"/>
      <c r="J107" s="21">
        <v>6</v>
      </c>
      <c r="K107" s="21">
        <v>9</v>
      </c>
      <c r="L107" s="50">
        <f t="shared" si="15"/>
        <v>15</v>
      </c>
      <c r="N107" s="21"/>
    </row>
    <row r="110" spans="4:44" ht="18.75" thickBot="1" x14ac:dyDescent="0.3">
      <c r="E110" s="1" t="s">
        <v>133</v>
      </c>
      <c r="F110" s="1"/>
      <c r="G110" s="1"/>
      <c r="H110" s="3" t="s">
        <v>1</v>
      </c>
      <c r="I110" s="3"/>
      <c r="J110" s="3"/>
      <c r="K110" s="49" t="s">
        <v>2</v>
      </c>
    </row>
    <row r="111" spans="4:44" ht="15.75" x14ac:dyDescent="0.25">
      <c r="E111" s="20" t="s">
        <v>165</v>
      </c>
      <c r="F111" s="20"/>
      <c r="G111" s="20"/>
      <c r="H111" s="20" t="s">
        <v>60</v>
      </c>
      <c r="I111" s="21"/>
      <c r="K111" s="50">
        <v>20</v>
      </c>
      <c r="L111" s="21"/>
      <c r="M111" s="21"/>
      <c r="N111" s="21"/>
    </row>
    <row r="112" spans="4:44" ht="15.75" x14ac:dyDescent="0.25">
      <c r="E112" s="20" t="s">
        <v>91</v>
      </c>
      <c r="F112" s="20"/>
      <c r="G112" s="20"/>
      <c r="H112" s="20" t="s">
        <v>57</v>
      </c>
      <c r="I112" s="21"/>
      <c r="K112" s="50">
        <v>10</v>
      </c>
      <c r="L112" s="21"/>
      <c r="M112" s="21"/>
      <c r="N112" s="21"/>
    </row>
    <row r="113" spans="5:14" ht="15.75" x14ac:dyDescent="0.25">
      <c r="E113" s="20" t="s">
        <v>116</v>
      </c>
      <c r="F113" s="20"/>
      <c r="G113" s="20"/>
      <c r="H113" s="20" t="s">
        <v>57</v>
      </c>
      <c r="I113" s="21"/>
      <c r="K113" s="50">
        <v>8</v>
      </c>
      <c r="L113" s="21"/>
      <c r="M113" s="21"/>
      <c r="N113" s="21"/>
    </row>
    <row r="114" spans="5:14" ht="15.75" x14ac:dyDescent="0.25">
      <c r="E114" s="20" t="s">
        <v>47</v>
      </c>
      <c r="F114" s="20"/>
      <c r="G114" s="20"/>
      <c r="H114" s="20" t="s">
        <v>60</v>
      </c>
      <c r="I114" s="21"/>
      <c r="K114" s="50">
        <v>8</v>
      </c>
      <c r="L114" s="21"/>
      <c r="M114" s="21"/>
      <c r="N114" s="21"/>
    </row>
    <row r="115" spans="5:14" ht="15.75" x14ac:dyDescent="0.25">
      <c r="E115" s="20" t="s">
        <v>107</v>
      </c>
      <c r="F115" s="20"/>
      <c r="G115" s="20"/>
      <c r="H115" s="20" t="s">
        <v>60</v>
      </c>
      <c r="I115" s="21"/>
      <c r="K115" s="50">
        <v>8</v>
      </c>
      <c r="L115" s="21"/>
      <c r="M115" s="21"/>
      <c r="N115" s="21"/>
    </row>
    <row r="116" spans="5:14" ht="15.75" x14ac:dyDescent="0.25">
      <c r="E116" s="20" t="s">
        <v>103</v>
      </c>
      <c r="F116" s="20"/>
      <c r="G116" s="20"/>
      <c r="H116" s="20" t="s">
        <v>60</v>
      </c>
      <c r="I116" s="21"/>
      <c r="K116" s="50">
        <v>8</v>
      </c>
      <c r="L116" s="21"/>
      <c r="M116" s="21"/>
      <c r="N116" s="21"/>
    </row>
    <row r="117" spans="5:14" ht="15.75" x14ac:dyDescent="0.25">
      <c r="E117" s="20" t="s">
        <v>87</v>
      </c>
      <c r="F117" s="20"/>
      <c r="G117" s="20"/>
      <c r="H117" s="15" t="s">
        <v>15</v>
      </c>
      <c r="I117" s="21"/>
      <c r="K117" s="50">
        <v>6</v>
      </c>
      <c r="L117" s="21"/>
      <c r="M117" s="21"/>
      <c r="N117" s="21"/>
    </row>
    <row r="118" spans="5:14" ht="15.75" x14ac:dyDescent="0.25">
      <c r="E118" s="20" t="s">
        <v>113</v>
      </c>
      <c r="F118" s="20"/>
      <c r="G118" s="20"/>
      <c r="H118" s="20" t="s">
        <v>59</v>
      </c>
      <c r="I118" s="21"/>
      <c r="K118" s="50">
        <v>6</v>
      </c>
      <c r="L118" s="21"/>
      <c r="M118" s="21"/>
      <c r="N118" s="21"/>
    </row>
    <row r="119" spans="5:14" ht="15.75" x14ac:dyDescent="0.25">
      <c r="E119" s="20" t="s">
        <v>102</v>
      </c>
      <c r="F119" s="20"/>
      <c r="G119" s="20"/>
      <c r="H119" s="20" t="s">
        <v>60</v>
      </c>
      <c r="I119" s="21"/>
      <c r="K119" s="50">
        <v>6</v>
      </c>
      <c r="L119" s="21"/>
      <c r="M119" s="21"/>
      <c r="N119" s="21"/>
    </row>
    <row r="120" spans="5:14" ht="15.75" x14ac:dyDescent="0.25">
      <c r="E120" s="20" t="s">
        <v>117</v>
      </c>
      <c r="F120" s="20"/>
      <c r="G120" s="20"/>
      <c r="H120" s="20" t="s">
        <v>61</v>
      </c>
      <c r="I120" s="21"/>
      <c r="K120" s="50">
        <v>6</v>
      </c>
      <c r="L120" s="21"/>
      <c r="M120" s="21"/>
      <c r="N120" s="21"/>
    </row>
    <row r="121" spans="5:14" ht="15.75" x14ac:dyDescent="0.25">
      <c r="E121" s="20" t="s">
        <v>129</v>
      </c>
      <c r="F121" s="20"/>
      <c r="G121" s="20"/>
      <c r="H121" s="20" t="s">
        <v>60</v>
      </c>
      <c r="I121" s="21"/>
      <c r="K121" s="50">
        <v>6</v>
      </c>
      <c r="L121" s="21"/>
      <c r="M121" s="21"/>
      <c r="N121" s="21"/>
    </row>
    <row r="122" spans="5:14" ht="15.75" x14ac:dyDescent="0.25">
      <c r="E122" s="20" t="s">
        <v>84</v>
      </c>
      <c r="F122" s="20"/>
      <c r="G122" s="20"/>
      <c r="H122" s="20" t="s">
        <v>60</v>
      </c>
      <c r="I122" s="21"/>
      <c r="K122" s="50">
        <v>4</v>
      </c>
      <c r="L122" s="21"/>
      <c r="M122" s="21"/>
      <c r="N122" s="21"/>
    </row>
    <row r="123" spans="5:14" ht="15.75" x14ac:dyDescent="0.25">
      <c r="E123" s="20" t="s">
        <v>139</v>
      </c>
      <c r="F123" s="20"/>
      <c r="G123" s="20"/>
      <c r="H123" s="20" t="s">
        <v>56</v>
      </c>
      <c r="I123" s="21"/>
      <c r="K123" s="50">
        <v>4</v>
      </c>
      <c r="L123" s="21"/>
      <c r="M123" s="21"/>
      <c r="N123" s="21"/>
    </row>
    <row r="124" spans="5:14" ht="15.75" x14ac:dyDescent="0.25">
      <c r="E124" s="20" t="s">
        <v>83</v>
      </c>
      <c r="F124" s="20"/>
      <c r="G124" s="20"/>
      <c r="H124" s="20" t="s">
        <v>57</v>
      </c>
      <c r="I124" s="21"/>
      <c r="K124" s="50">
        <v>4</v>
      </c>
      <c r="L124" s="21"/>
      <c r="M124" s="21"/>
      <c r="N124" s="21"/>
    </row>
    <row r="125" spans="5:14" ht="15.75" x14ac:dyDescent="0.25">
      <c r="E125" s="20" t="s">
        <v>162</v>
      </c>
      <c r="F125" s="20"/>
      <c r="G125" s="20"/>
      <c r="H125" s="20" t="s">
        <v>59</v>
      </c>
      <c r="I125" s="21"/>
      <c r="K125" s="50">
        <v>4</v>
      </c>
      <c r="L125" s="21"/>
      <c r="M125" s="21"/>
      <c r="N125" s="21"/>
    </row>
    <row r="126" spans="5:14" ht="15.75" x14ac:dyDescent="0.25">
      <c r="E126" s="20" t="s">
        <v>81</v>
      </c>
      <c r="F126" s="20"/>
      <c r="G126" s="20"/>
      <c r="H126" s="20" t="s">
        <v>61</v>
      </c>
      <c r="I126" s="21"/>
      <c r="K126" s="50">
        <v>4</v>
      </c>
      <c r="L126" s="21"/>
      <c r="M126" s="21"/>
      <c r="N126" s="21"/>
    </row>
    <row r="127" spans="5:14" ht="15.75" x14ac:dyDescent="0.25">
      <c r="E127" s="20" t="s">
        <v>14</v>
      </c>
      <c r="F127" s="20"/>
      <c r="G127" s="20"/>
      <c r="H127" s="20" t="s">
        <v>59</v>
      </c>
      <c r="I127" s="35"/>
      <c r="K127" s="50">
        <v>4</v>
      </c>
      <c r="L127" s="21"/>
      <c r="M127" s="21"/>
      <c r="N127" s="21"/>
    </row>
    <row r="128" spans="5:14" ht="15.75" x14ac:dyDescent="0.25">
      <c r="E128" s="20" t="s">
        <v>128</v>
      </c>
      <c r="F128" s="20"/>
      <c r="G128" s="20"/>
      <c r="H128" s="20" t="s">
        <v>56</v>
      </c>
      <c r="I128" s="21"/>
      <c r="K128" s="50">
        <v>4</v>
      </c>
      <c r="L128" s="21"/>
      <c r="M128" s="21"/>
      <c r="N128" s="21"/>
    </row>
    <row r="129" spans="5:14" ht="15.75" x14ac:dyDescent="0.25">
      <c r="E129" s="20" t="s">
        <v>79</v>
      </c>
      <c r="F129" s="20"/>
      <c r="G129" s="20"/>
      <c r="H129" s="20" t="s">
        <v>134</v>
      </c>
      <c r="I129" s="21"/>
      <c r="K129" s="50">
        <v>4</v>
      </c>
      <c r="L129" s="21"/>
      <c r="M129" s="21"/>
      <c r="N129" s="21"/>
    </row>
    <row r="130" spans="5:14" ht="15.75" x14ac:dyDescent="0.25">
      <c r="E130" s="20" t="s">
        <v>96</v>
      </c>
      <c r="F130" s="20"/>
      <c r="G130" s="20"/>
      <c r="H130" s="20" t="s">
        <v>56</v>
      </c>
      <c r="I130" s="21"/>
      <c r="K130" s="50">
        <v>4</v>
      </c>
      <c r="L130" s="21"/>
      <c r="M130" s="21"/>
      <c r="N130" s="21"/>
    </row>
    <row r="131" spans="5:14" ht="15.75" x14ac:dyDescent="0.25">
      <c r="E131" s="20" t="s">
        <v>169</v>
      </c>
      <c r="F131" s="20"/>
      <c r="G131" s="20"/>
      <c r="H131" s="15" t="s">
        <v>15</v>
      </c>
      <c r="I131" s="21"/>
      <c r="K131" s="50">
        <v>4</v>
      </c>
      <c r="L131" s="21"/>
      <c r="M131" s="21"/>
      <c r="N131" s="21"/>
    </row>
    <row r="132" spans="5:14" ht="15.75" x14ac:dyDescent="0.25">
      <c r="E132" s="20" t="s">
        <v>248</v>
      </c>
      <c r="F132" s="20"/>
      <c r="G132" s="20"/>
      <c r="H132" s="20" t="s">
        <v>56</v>
      </c>
      <c r="I132" s="21"/>
      <c r="K132" s="50">
        <v>4</v>
      </c>
      <c r="L132" s="21"/>
      <c r="M132" s="21"/>
      <c r="N132" s="21"/>
    </row>
    <row r="133" spans="5:14" ht="15.75" x14ac:dyDescent="0.25">
      <c r="E133" s="20" t="s">
        <v>82</v>
      </c>
      <c r="F133" s="20"/>
      <c r="G133" s="20"/>
      <c r="H133" s="20" t="s">
        <v>61</v>
      </c>
      <c r="I133" s="21"/>
      <c r="K133" s="50">
        <v>4</v>
      </c>
      <c r="L133" s="21"/>
      <c r="M133" s="21"/>
      <c r="N133" s="21"/>
    </row>
  </sheetData>
  <mergeCells count="17">
    <mergeCell ref="AH10:AI10"/>
    <mergeCell ref="B1:Q1"/>
    <mergeCell ref="T1:AR1"/>
    <mergeCell ref="G2:M2"/>
    <mergeCell ref="AH2:AI2"/>
    <mergeCell ref="AH3:AI3"/>
    <mergeCell ref="AH4:AI4"/>
    <mergeCell ref="AH5:AI5"/>
    <mergeCell ref="AH6:AI6"/>
    <mergeCell ref="AH7:AI7"/>
    <mergeCell ref="AH8:AI8"/>
    <mergeCell ref="AH9:AI9"/>
    <mergeCell ref="AH11:AI11"/>
    <mergeCell ref="E14:F14"/>
    <mergeCell ref="B72:Q72"/>
    <mergeCell ref="G73:M73"/>
    <mergeCell ref="G74:M74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F60B-838E-48EC-B00F-8AB5C7FEE680}">
  <dimension ref="A1:AQ129"/>
  <sheetViews>
    <sheetView topLeftCell="A77" zoomScale="70" zoomScaleNormal="70" zoomScaleSheetLayoutView="78" workbookViewId="0">
      <selection activeCell="A133" sqref="A133:XFD243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S1" s="65" t="s">
        <v>55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18.600000000000001" customHeight="1" thickBot="1" x14ac:dyDescent="0.35">
      <c r="A2" s="21"/>
      <c r="B2" s="24" t="s">
        <v>42</v>
      </c>
      <c r="C2" s="24">
        <v>17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1"/>
      <c r="R2" s="21"/>
      <c r="U2" s="33" t="s">
        <v>53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66" t="s">
        <v>39</v>
      </c>
      <c r="AH2" s="66"/>
      <c r="AI2" s="33" t="s">
        <v>4</v>
      </c>
      <c r="AJ2" s="33" t="s">
        <v>6</v>
      </c>
      <c r="AK2" s="33" t="s">
        <v>5</v>
      </c>
      <c r="AL2" s="33" t="s">
        <v>40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75</v>
      </c>
      <c r="X3" s="20"/>
      <c r="Y3" s="20"/>
      <c r="Z3" s="20" t="s">
        <v>134</v>
      </c>
      <c r="AB3" s="21"/>
      <c r="AC3" s="21">
        <f t="shared" ref="AC3:AC11" si="0">+AD3+AE3+AF3</f>
        <v>16</v>
      </c>
      <c r="AD3" s="21">
        <v>11</v>
      </c>
      <c r="AE3" s="21">
        <v>4</v>
      </c>
      <c r="AF3" s="21">
        <v>1</v>
      </c>
      <c r="AG3" s="64">
        <f t="shared" ref="AG3:AG11" si="1">+(AD3*2+AF3)/(2*AC3)</f>
        <v>0.71875</v>
      </c>
      <c r="AH3" s="64"/>
      <c r="AI3" s="14">
        <v>36</v>
      </c>
      <c r="AJ3" s="14">
        <v>1</v>
      </c>
      <c r="AK3" s="14">
        <v>2</v>
      </c>
      <c r="AL3" s="51">
        <f t="shared" ref="AL3:AL12" si="2">+AI3/AC3</f>
        <v>2.25</v>
      </c>
      <c r="AQ3" s="21"/>
    </row>
    <row r="4" spans="1:43" ht="18" x14ac:dyDescent="0.25">
      <c r="A4" s="34"/>
      <c r="B4" s="4">
        <v>5</v>
      </c>
      <c r="C4" s="5" t="s">
        <v>60</v>
      </c>
      <c r="D4" s="10"/>
      <c r="E4" s="5"/>
      <c r="F4" s="10"/>
      <c r="G4" s="4">
        <v>12</v>
      </c>
      <c r="H4" s="4">
        <v>5</v>
      </c>
      <c r="I4" s="4">
        <v>0</v>
      </c>
      <c r="J4" s="4">
        <f t="shared" ref="J4:J11" si="3">2*G4+I4</f>
        <v>24</v>
      </c>
      <c r="K4" s="31">
        <f t="shared" ref="K4:K11" si="4">+J4/((G4+H4+I4)*2)</f>
        <v>0.70588235294117652</v>
      </c>
      <c r="L4" s="4">
        <f>+$AN$27</f>
        <v>74</v>
      </c>
      <c r="M4" s="4">
        <v>44</v>
      </c>
      <c r="N4" s="4">
        <f>+$AO$27</f>
        <v>92</v>
      </c>
      <c r="O4" s="4">
        <f>+$AQ$27</f>
        <v>62</v>
      </c>
      <c r="P4" s="4"/>
      <c r="Q4" s="34"/>
      <c r="R4" s="21"/>
      <c r="U4" s="25">
        <v>8</v>
      </c>
      <c r="V4" s="20" t="s">
        <v>138</v>
      </c>
      <c r="X4" s="20"/>
      <c r="Y4" s="20"/>
      <c r="Z4" s="20" t="s">
        <v>60</v>
      </c>
      <c r="AB4" s="21"/>
      <c r="AC4" s="21">
        <f t="shared" si="0"/>
        <v>17</v>
      </c>
      <c r="AD4" s="21">
        <v>12</v>
      </c>
      <c r="AE4" s="21">
        <v>5</v>
      </c>
      <c r="AF4" s="21">
        <v>0</v>
      </c>
      <c r="AG4" s="64">
        <f t="shared" si="1"/>
        <v>0.70588235294117652</v>
      </c>
      <c r="AH4" s="64"/>
      <c r="AI4" s="21">
        <v>44</v>
      </c>
      <c r="AJ4" s="21">
        <v>0</v>
      </c>
      <c r="AK4" s="21">
        <v>0</v>
      </c>
      <c r="AL4" s="26">
        <f t="shared" si="2"/>
        <v>2.5882352941176472</v>
      </c>
      <c r="AQ4" s="21"/>
    </row>
    <row r="5" spans="1:43" ht="18" x14ac:dyDescent="0.25">
      <c r="A5" s="34"/>
      <c r="B5" s="4">
        <v>6</v>
      </c>
      <c r="C5" s="5" t="s">
        <v>134</v>
      </c>
      <c r="D5" s="10"/>
      <c r="E5" s="5"/>
      <c r="F5" s="10"/>
      <c r="G5" s="4">
        <v>10</v>
      </c>
      <c r="H5" s="4">
        <v>6</v>
      </c>
      <c r="I5" s="4">
        <v>1</v>
      </c>
      <c r="J5" s="4">
        <f>2*G5+I5</f>
        <v>21</v>
      </c>
      <c r="K5" s="31">
        <f>+J5/((G5+H5+I5)*2)</f>
        <v>0.61764705882352944</v>
      </c>
      <c r="L5" s="4">
        <f>+$AN$40</f>
        <v>58</v>
      </c>
      <c r="M5" s="4">
        <v>42</v>
      </c>
      <c r="N5" s="4">
        <f>+$AO$40</f>
        <v>92</v>
      </c>
      <c r="O5" s="4">
        <f>+$AQ$40</f>
        <v>22</v>
      </c>
      <c r="P5" s="4"/>
      <c r="Q5" s="34"/>
      <c r="R5" s="21"/>
      <c r="U5" s="25">
        <v>8</v>
      </c>
      <c r="V5" s="20" t="s">
        <v>76</v>
      </c>
      <c r="X5" s="20"/>
      <c r="Y5" s="20"/>
      <c r="Z5" s="20" t="s">
        <v>56</v>
      </c>
      <c r="AB5" s="21"/>
      <c r="AC5" s="21">
        <f t="shared" si="0"/>
        <v>16</v>
      </c>
      <c r="AD5" s="21">
        <v>8</v>
      </c>
      <c r="AE5" s="21">
        <v>6</v>
      </c>
      <c r="AF5" s="21">
        <v>2</v>
      </c>
      <c r="AG5" s="64">
        <f t="shared" si="1"/>
        <v>0.5625</v>
      </c>
      <c r="AH5" s="64"/>
      <c r="AI5" s="21">
        <v>48</v>
      </c>
      <c r="AJ5" s="21">
        <v>0</v>
      </c>
      <c r="AK5" s="21">
        <v>0</v>
      </c>
      <c r="AL5" s="26">
        <f t="shared" si="2"/>
        <v>3</v>
      </c>
      <c r="AQ5" s="21"/>
    </row>
    <row r="6" spans="1:43" ht="18" x14ac:dyDescent="0.25">
      <c r="A6" s="34"/>
      <c r="B6" s="4">
        <v>3</v>
      </c>
      <c r="C6" s="5" t="s">
        <v>57</v>
      </c>
      <c r="D6" s="10"/>
      <c r="E6" s="5"/>
      <c r="F6" s="10"/>
      <c r="G6" s="4">
        <v>10</v>
      </c>
      <c r="H6" s="4">
        <v>6</v>
      </c>
      <c r="I6" s="4">
        <v>1</v>
      </c>
      <c r="J6" s="4">
        <f>2*G6+I6</f>
        <v>21</v>
      </c>
      <c r="K6" s="31">
        <f>+J6/((G6+H6+I6)*2)</f>
        <v>0.61764705882352944</v>
      </c>
      <c r="L6" s="4">
        <f>+$AA$53</f>
        <v>73</v>
      </c>
      <c r="M6" s="4">
        <v>61</v>
      </c>
      <c r="N6" s="4">
        <f>+$AB$53</f>
        <v>110</v>
      </c>
      <c r="O6" s="4">
        <f>+$AD$53</f>
        <v>26</v>
      </c>
      <c r="P6" s="4"/>
      <c r="Q6" s="34"/>
      <c r="R6" s="21"/>
      <c r="U6" s="25">
        <v>7.5</v>
      </c>
      <c r="V6" s="20" t="s">
        <v>43</v>
      </c>
      <c r="X6" s="20"/>
      <c r="Y6" s="20"/>
      <c r="Z6" s="20" t="s">
        <v>57</v>
      </c>
      <c r="AB6" s="21"/>
      <c r="AC6" s="21">
        <f>+AD6+AE6+AF6</f>
        <v>6</v>
      </c>
      <c r="AD6" s="21">
        <v>3</v>
      </c>
      <c r="AE6" s="21">
        <v>2</v>
      </c>
      <c r="AF6" s="21">
        <v>1</v>
      </c>
      <c r="AG6" s="64">
        <f>+(AD6*2+AF6)/(2*AC6)</f>
        <v>0.58333333333333337</v>
      </c>
      <c r="AH6" s="64"/>
      <c r="AI6" s="21">
        <v>19</v>
      </c>
      <c r="AJ6" s="21">
        <v>0</v>
      </c>
      <c r="AK6" s="21">
        <v>1</v>
      </c>
      <c r="AL6" s="26">
        <f>+AI6/AC6</f>
        <v>3.1666666666666665</v>
      </c>
      <c r="AQ6" s="21"/>
    </row>
    <row r="7" spans="1:43" ht="18" x14ac:dyDescent="0.25">
      <c r="A7" s="34"/>
      <c r="B7" s="4">
        <v>7</v>
      </c>
      <c r="C7" s="5" t="s">
        <v>56</v>
      </c>
      <c r="D7" s="10"/>
      <c r="E7" s="10"/>
      <c r="F7" s="10"/>
      <c r="G7" s="4">
        <v>9</v>
      </c>
      <c r="H7" s="4">
        <v>6</v>
      </c>
      <c r="I7" s="4">
        <v>2</v>
      </c>
      <c r="J7" s="4">
        <f>2*G7+I7</f>
        <v>20</v>
      </c>
      <c r="K7" s="31">
        <f>+J7/((G7+H7+I7)*2)</f>
        <v>0.58823529411764708</v>
      </c>
      <c r="L7" s="4">
        <f>+$AN$53</f>
        <v>66</v>
      </c>
      <c r="M7" s="4">
        <v>51</v>
      </c>
      <c r="N7" s="4">
        <f>+$AO$53</f>
        <v>93</v>
      </c>
      <c r="O7" s="4">
        <f>+$AQ$53</f>
        <v>20</v>
      </c>
      <c r="P7" s="4"/>
      <c r="Q7" s="34"/>
      <c r="R7" s="21"/>
      <c r="U7" s="25">
        <v>8</v>
      </c>
      <c r="V7" s="20" t="s">
        <v>77</v>
      </c>
      <c r="X7" s="20"/>
      <c r="Y7" s="20"/>
      <c r="Z7" s="20" t="s">
        <v>59</v>
      </c>
      <c r="AB7" s="21"/>
      <c r="AC7" s="21">
        <f>+AD7+AE7+AF7</f>
        <v>12</v>
      </c>
      <c r="AD7" s="21">
        <v>4</v>
      </c>
      <c r="AE7" s="21">
        <v>7</v>
      </c>
      <c r="AF7" s="21">
        <v>1</v>
      </c>
      <c r="AG7" s="64">
        <f>+(AD7*2+AF7)/(2*AC7)</f>
        <v>0.375</v>
      </c>
      <c r="AH7" s="64"/>
      <c r="AI7" s="21">
        <v>42</v>
      </c>
      <c r="AJ7" s="21">
        <v>1</v>
      </c>
      <c r="AK7" s="21">
        <v>0</v>
      </c>
      <c r="AL7" s="26">
        <f>+AI7/AC7</f>
        <v>3.5</v>
      </c>
      <c r="AQ7" s="21"/>
    </row>
    <row r="8" spans="1:43" ht="18" x14ac:dyDescent="0.25">
      <c r="A8" s="34"/>
      <c r="B8" s="4">
        <v>8</v>
      </c>
      <c r="C8" s="5" t="s">
        <v>59</v>
      </c>
      <c r="D8" s="10"/>
      <c r="E8" s="5"/>
      <c r="F8" s="10"/>
      <c r="G8" s="4">
        <v>9</v>
      </c>
      <c r="H8" s="4">
        <v>8</v>
      </c>
      <c r="I8" s="4">
        <v>0</v>
      </c>
      <c r="J8" s="4">
        <f t="shared" si="3"/>
        <v>18</v>
      </c>
      <c r="K8" s="31">
        <f t="shared" si="4"/>
        <v>0.52941176470588236</v>
      </c>
      <c r="L8" s="4">
        <f>+$AN$66</f>
        <v>63</v>
      </c>
      <c r="M8" s="4">
        <v>57</v>
      </c>
      <c r="N8" s="4">
        <f>+$AO$66</f>
        <v>95</v>
      </c>
      <c r="O8" s="4">
        <f>+$AQ$66</f>
        <v>30</v>
      </c>
      <c r="P8" s="4"/>
      <c r="Q8" s="34"/>
      <c r="R8" s="21"/>
      <c r="U8" s="25">
        <v>7.5</v>
      </c>
      <c r="V8" s="20" t="s">
        <v>74</v>
      </c>
      <c r="X8" s="20"/>
      <c r="Y8" s="20"/>
      <c r="Z8" s="20" t="s">
        <v>61</v>
      </c>
      <c r="AB8" s="21"/>
      <c r="AC8" s="21">
        <f t="shared" si="0"/>
        <v>12</v>
      </c>
      <c r="AD8" s="21">
        <v>2</v>
      </c>
      <c r="AE8" s="21">
        <v>9</v>
      </c>
      <c r="AF8" s="21">
        <v>1</v>
      </c>
      <c r="AG8" s="64">
        <f t="shared" si="1"/>
        <v>0.20833333333333334</v>
      </c>
      <c r="AH8" s="64"/>
      <c r="AI8" s="21">
        <v>51</v>
      </c>
      <c r="AJ8" s="21">
        <v>3</v>
      </c>
      <c r="AK8" s="21">
        <v>0</v>
      </c>
      <c r="AL8" s="26">
        <f t="shared" si="2"/>
        <v>4.25</v>
      </c>
      <c r="AQ8" s="21"/>
    </row>
    <row r="9" spans="1:43" ht="18" x14ac:dyDescent="0.25">
      <c r="A9" s="34"/>
      <c r="B9" s="4">
        <v>2</v>
      </c>
      <c r="C9" s="5" t="s">
        <v>15</v>
      </c>
      <c r="D9" s="10"/>
      <c r="E9" s="10"/>
      <c r="F9" s="10"/>
      <c r="G9" s="4">
        <v>5</v>
      </c>
      <c r="H9" s="4">
        <v>8</v>
      </c>
      <c r="I9" s="4">
        <v>4</v>
      </c>
      <c r="J9" s="4">
        <f t="shared" si="3"/>
        <v>14</v>
      </c>
      <c r="K9" s="31">
        <f t="shared" si="4"/>
        <v>0.41176470588235292</v>
      </c>
      <c r="L9" s="4">
        <f>+$AA$40</f>
        <v>69</v>
      </c>
      <c r="M9" s="4">
        <v>83</v>
      </c>
      <c r="N9" s="4">
        <f>+$AB$40</f>
        <v>82</v>
      </c>
      <c r="O9" s="4">
        <f>+$AD$40</f>
        <v>20</v>
      </c>
      <c r="P9" s="4"/>
      <c r="Q9" s="34"/>
      <c r="R9" s="21"/>
      <c r="U9" s="25">
        <v>7.5</v>
      </c>
      <c r="V9" s="20" t="s">
        <v>127</v>
      </c>
      <c r="X9" s="20"/>
      <c r="Y9" s="20"/>
      <c r="Z9" s="20" t="s">
        <v>15</v>
      </c>
      <c r="AB9" s="21"/>
      <c r="AC9" s="21">
        <f t="shared" si="0"/>
        <v>16</v>
      </c>
      <c r="AD9" s="21">
        <v>5</v>
      </c>
      <c r="AE9" s="21">
        <v>8</v>
      </c>
      <c r="AF9" s="21">
        <v>3</v>
      </c>
      <c r="AG9" s="64">
        <f t="shared" si="1"/>
        <v>0.40625</v>
      </c>
      <c r="AH9" s="64"/>
      <c r="AI9" s="21">
        <v>79</v>
      </c>
      <c r="AJ9" s="21">
        <v>0</v>
      </c>
      <c r="AK9" s="21">
        <v>0</v>
      </c>
      <c r="AL9" s="26">
        <f t="shared" si="2"/>
        <v>4.9375</v>
      </c>
      <c r="AQ9" s="21"/>
    </row>
    <row r="10" spans="1:43" ht="18" x14ac:dyDescent="0.25">
      <c r="A10" s="34"/>
      <c r="B10" s="4">
        <v>4</v>
      </c>
      <c r="C10" s="5" t="s">
        <v>61</v>
      </c>
      <c r="D10" s="10"/>
      <c r="E10" s="5"/>
      <c r="F10" s="10"/>
      <c r="G10" s="4">
        <v>6</v>
      </c>
      <c r="H10" s="4">
        <v>10</v>
      </c>
      <c r="I10" s="4">
        <v>1</v>
      </c>
      <c r="J10" s="4">
        <f t="shared" si="3"/>
        <v>13</v>
      </c>
      <c r="K10" s="31">
        <f t="shared" si="4"/>
        <v>0.38235294117647056</v>
      </c>
      <c r="L10" s="4">
        <f>+$AA$66</f>
        <v>51</v>
      </c>
      <c r="M10" s="4">
        <v>66</v>
      </c>
      <c r="N10" s="4">
        <f>+$AB$66</f>
        <v>71</v>
      </c>
      <c r="O10" s="4">
        <f>+$AD$66</f>
        <v>20</v>
      </c>
      <c r="P10" s="4"/>
      <c r="Q10" s="34"/>
      <c r="R10" s="34"/>
      <c r="U10" s="25">
        <v>7.5</v>
      </c>
      <c r="V10" s="20" t="s">
        <v>34</v>
      </c>
      <c r="X10" s="20"/>
      <c r="Y10" s="20"/>
      <c r="Z10" s="20" t="s">
        <v>58</v>
      </c>
      <c r="AB10" s="21"/>
      <c r="AC10" s="21">
        <f t="shared" si="0"/>
        <v>17</v>
      </c>
      <c r="AD10" s="21">
        <v>2</v>
      </c>
      <c r="AE10" s="21">
        <v>13</v>
      </c>
      <c r="AF10" s="21">
        <v>2</v>
      </c>
      <c r="AG10" s="64">
        <f t="shared" si="1"/>
        <v>0.17647058823529413</v>
      </c>
      <c r="AH10" s="64"/>
      <c r="AI10" s="21">
        <v>93</v>
      </c>
      <c r="AJ10" s="21">
        <v>1</v>
      </c>
      <c r="AK10" s="21">
        <v>0</v>
      </c>
      <c r="AL10" s="26">
        <f t="shared" si="2"/>
        <v>5.4705882352941178</v>
      </c>
      <c r="AQ10" s="21"/>
    </row>
    <row r="11" spans="1:43" ht="18.75" thickBot="1" x14ac:dyDescent="0.3">
      <c r="A11" s="34"/>
      <c r="B11" s="4">
        <v>1</v>
      </c>
      <c r="C11" s="5" t="s">
        <v>58</v>
      </c>
      <c r="D11" s="10"/>
      <c r="E11" s="10"/>
      <c r="F11" s="10"/>
      <c r="G11" s="4">
        <v>2</v>
      </c>
      <c r="H11" s="4">
        <v>14</v>
      </c>
      <c r="I11" s="4">
        <v>1</v>
      </c>
      <c r="J11" s="4">
        <f t="shared" si="3"/>
        <v>5</v>
      </c>
      <c r="K11" s="31">
        <f t="shared" si="4"/>
        <v>0.14705882352941177</v>
      </c>
      <c r="L11" s="4">
        <f>+$AA$27</f>
        <v>44</v>
      </c>
      <c r="M11" s="4">
        <v>94</v>
      </c>
      <c r="N11" s="4">
        <f>+$AB$27</f>
        <v>59</v>
      </c>
      <c r="O11" s="4">
        <f>+$AD$27</f>
        <v>20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si="0"/>
        <v>24</v>
      </c>
      <c r="AD11" s="21">
        <v>15</v>
      </c>
      <c r="AE11" s="21">
        <v>8</v>
      </c>
      <c r="AF11" s="21">
        <v>1</v>
      </c>
      <c r="AG11" s="64">
        <f t="shared" si="1"/>
        <v>0.64583333333333337</v>
      </c>
      <c r="AH11" s="64"/>
      <c r="AI11" s="21">
        <v>77</v>
      </c>
      <c r="AJ11" s="21">
        <v>3</v>
      </c>
      <c r="AK11" s="21">
        <v>0</v>
      </c>
      <c r="AL11" s="26">
        <f t="shared" si="2"/>
        <v>3.2083333333333335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63</v>
      </c>
      <c r="H12" s="8">
        <f>SUM(H4:H11)</f>
        <v>63</v>
      </c>
      <c r="I12" s="8">
        <f>SUM(I4:I11)</f>
        <v>10</v>
      </c>
      <c r="J12" s="8"/>
      <c r="K12" s="8"/>
      <c r="L12" s="8">
        <f>SUM(L4:L11)</f>
        <v>498</v>
      </c>
      <c r="M12" s="8">
        <f>SUM(M4:M11)</f>
        <v>498</v>
      </c>
      <c r="N12" s="8">
        <f>SUM(N4:N11)</f>
        <v>694</v>
      </c>
      <c r="O12" s="8">
        <f>SUM(O4:O11)</f>
        <v>220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136</v>
      </c>
      <c r="AD12" s="14">
        <f>SUM(AD3:AD11)</f>
        <v>62</v>
      </c>
      <c r="AE12" s="14">
        <f>SUM(AE3:AE11)</f>
        <v>62</v>
      </c>
      <c r="AF12" s="14">
        <f>SUM(AF3:AF11)</f>
        <v>12</v>
      </c>
      <c r="AG12" s="14"/>
      <c r="AH12" s="14"/>
      <c r="AI12" s="14">
        <f>SUM(AI3:AI11)</f>
        <v>489</v>
      </c>
      <c r="AJ12" s="14">
        <f>SUM(AJ3:AJ11)</f>
        <v>9</v>
      </c>
      <c r="AK12" s="14">
        <f>SUM(AK3:AK11)</f>
        <v>3</v>
      </c>
      <c r="AL12" s="29">
        <f t="shared" si="2"/>
        <v>3.5955882352941178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17 Summary:</v>
      </c>
      <c r="C14" s="37"/>
      <c r="D14" s="37"/>
      <c r="E14" s="68">
        <v>45662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0"/>
      <c r="R14" s="30"/>
      <c r="S14" s="21" t="s">
        <v>53</v>
      </c>
      <c r="T14" s="20" t="s">
        <v>44</v>
      </c>
      <c r="U14" s="20"/>
      <c r="V14" s="20"/>
      <c r="W14" s="20"/>
      <c r="X14" s="20" t="s">
        <v>54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53</v>
      </c>
      <c r="AG14" s="20" t="s">
        <v>44</v>
      </c>
      <c r="AH14" s="20"/>
      <c r="AI14" s="20"/>
      <c r="AJ14" s="20"/>
      <c r="AK14" s="20" t="s">
        <v>54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154</v>
      </c>
      <c r="T15" s="11" t="s">
        <v>58</v>
      </c>
      <c r="U15" s="11"/>
      <c r="V15" s="11"/>
      <c r="W15" s="12"/>
      <c r="X15" s="13" t="s">
        <v>70</v>
      </c>
      <c r="Z15" s="14"/>
      <c r="AA15" s="14">
        <v>11</v>
      </c>
      <c r="AB15" s="14">
        <v>15</v>
      </c>
      <c r="AC15" s="14">
        <f>+AA15+AB15</f>
        <v>26</v>
      </c>
      <c r="AD15" s="14">
        <v>6</v>
      </c>
      <c r="AE15" s="10"/>
      <c r="AF15" s="11" t="s">
        <v>158</v>
      </c>
      <c r="AG15" s="11" t="s">
        <v>60</v>
      </c>
      <c r="AH15" s="11"/>
      <c r="AI15" s="11"/>
      <c r="AJ15" s="12"/>
      <c r="AK15" s="13" t="s">
        <v>72</v>
      </c>
      <c r="AM15" s="14"/>
      <c r="AN15" s="14">
        <v>2</v>
      </c>
      <c r="AO15" s="14">
        <v>6</v>
      </c>
      <c r="AP15" s="14">
        <f>+AN15+AO15</f>
        <v>8</v>
      </c>
      <c r="AQ15" s="14">
        <v>4</v>
      </c>
    </row>
    <row r="16" spans="1:43" ht="15.95" customHeight="1" x14ac:dyDescent="0.25">
      <c r="A16" s="30"/>
      <c r="C16" s="5" t="s">
        <v>173</v>
      </c>
      <c r="E16" s="20"/>
      <c r="F16" s="20"/>
      <c r="G16" s="4">
        <v>6</v>
      </c>
      <c r="H16" s="21">
        <v>1</v>
      </c>
      <c r="I16" s="20" t="s">
        <v>90</v>
      </c>
      <c r="J16" s="20"/>
      <c r="K16" s="20"/>
      <c r="L16" s="20" t="s">
        <v>488</v>
      </c>
      <c r="M16" s="20"/>
      <c r="N16" s="20"/>
      <c r="O16" s="20"/>
      <c r="P16" s="20"/>
      <c r="Q16" s="30"/>
      <c r="R16" s="30"/>
      <c r="S16" s="25">
        <v>7.5</v>
      </c>
      <c r="T16" s="20" t="s">
        <v>34</v>
      </c>
      <c r="U16" s="20"/>
      <c r="V16" s="20"/>
      <c r="W16" s="20"/>
      <c r="X16" s="21">
        <v>31</v>
      </c>
      <c r="Y16" s="15" t="s">
        <v>58</v>
      </c>
      <c r="Z16" s="21"/>
      <c r="AA16" s="21">
        <v>0</v>
      </c>
      <c r="AB16" s="21">
        <v>1</v>
      </c>
      <c r="AC16" s="21">
        <f t="shared" ref="AC16:AC26" si="5">+AA16+AB16</f>
        <v>1</v>
      </c>
      <c r="AD16" s="21">
        <v>2</v>
      </c>
      <c r="AE16" s="10"/>
      <c r="AF16" s="25">
        <v>8</v>
      </c>
      <c r="AG16" s="20" t="s">
        <v>138</v>
      </c>
      <c r="AH16" s="20"/>
      <c r="AI16" s="20"/>
      <c r="AJ16" s="20"/>
      <c r="AK16" s="21">
        <v>34</v>
      </c>
      <c r="AL16" s="20" t="s">
        <v>60</v>
      </c>
      <c r="AM16" s="21"/>
      <c r="AN16" s="21">
        <v>0</v>
      </c>
      <c r="AO16" s="21">
        <v>1</v>
      </c>
      <c r="AP16" s="21">
        <f t="shared" ref="AP16:AP26" si="6">+AN16+AO16</f>
        <v>1</v>
      </c>
      <c r="AQ16" s="21">
        <v>0</v>
      </c>
    </row>
    <row r="17" spans="1:43" ht="15.95" customHeight="1" x14ac:dyDescent="0.25">
      <c r="A17" s="30"/>
      <c r="B17" s="21" t="s">
        <v>23</v>
      </c>
      <c r="C17" s="15" t="s">
        <v>530</v>
      </c>
      <c r="D17" s="15"/>
      <c r="E17" s="20"/>
      <c r="F17" s="20"/>
      <c r="G17" s="4"/>
      <c r="H17" s="21">
        <v>2</v>
      </c>
      <c r="I17" s="20" t="s">
        <v>92</v>
      </c>
      <c r="J17" s="20"/>
      <c r="K17" s="20"/>
      <c r="L17" s="20" t="s">
        <v>292</v>
      </c>
      <c r="M17" s="20"/>
      <c r="N17" s="20"/>
      <c r="O17" s="20"/>
      <c r="P17" s="20"/>
      <c r="Q17" s="30"/>
      <c r="R17" s="30"/>
      <c r="S17" s="25">
        <v>10</v>
      </c>
      <c r="T17" s="20" t="s">
        <v>124</v>
      </c>
      <c r="U17" s="20"/>
      <c r="V17" s="20"/>
      <c r="W17" s="20"/>
      <c r="X17" s="21">
        <v>13</v>
      </c>
      <c r="Y17" s="15" t="s">
        <v>58</v>
      </c>
      <c r="Z17" s="21"/>
      <c r="AA17" s="21">
        <v>6</v>
      </c>
      <c r="AB17" s="21">
        <v>6</v>
      </c>
      <c r="AC17" s="21">
        <f t="shared" si="5"/>
        <v>12</v>
      </c>
      <c r="AD17" s="21">
        <v>2</v>
      </c>
      <c r="AE17" s="10"/>
      <c r="AF17" s="25">
        <v>10</v>
      </c>
      <c r="AG17" s="20" t="s">
        <v>84</v>
      </c>
      <c r="AH17" s="20"/>
      <c r="AI17" s="20"/>
      <c r="AJ17" s="20"/>
      <c r="AK17" s="21">
        <v>16</v>
      </c>
      <c r="AL17" s="20" t="s">
        <v>60</v>
      </c>
      <c r="AM17" s="21"/>
      <c r="AN17" s="21">
        <v>15</v>
      </c>
      <c r="AO17" s="21">
        <v>13</v>
      </c>
      <c r="AP17" s="21">
        <f t="shared" si="6"/>
        <v>28</v>
      </c>
      <c r="AQ17" s="21">
        <v>4</v>
      </c>
    </row>
    <row r="18" spans="1:43" ht="15.95" customHeight="1" x14ac:dyDescent="0.25">
      <c r="A18" s="30"/>
      <c r="D18" s="15"/>
      <c r="E18" s="15"/>
      <c r="G18" s="4"/>
      <c r="H18" s="21">
        <v>2</v>
      </c>
      <c r="I18" s="20" t="s">
        <v>92</v>
      </c>
      <c r="J18" s="20"/>
      <c r="K18" s="20"/>
      <c r="L18" s="20" t="s">
        <v>531</v>
      </c>
      <c r="M18" s="20"/>
      <c r="N18" s="20"/>
      <c r="O18" s="20"/>
      <c r="P18" s="20"/>
      <c r="Q18" s="30"/>
      <c r="R18" s="30"/>
      <c r="S18" s="25">
        <v>9.5</v>
      </c>
      <c r="T18" s="20" t="s">
        <v>170</v>
      </c>
      <c r="U18" s="20"/>
      <c r="V18" s="20"/>
      <c r="W18" s="20"/>
      <c r="X18" s="21">
        <v>5</v>
      </c>
      <c r="Y18" s="15" t="s">
        <v>58</v>
      </c>
      <c r="Z18" s="21"/>
      <c r="AA18" s="21">
        <v>16</v>
      </c>
      <c r="AB18" s="21">
        <v>6</v>
      </c>
      <c r="AC18" s="21">
        <f t="shared" si="5"/>
        <v>22</v>
      </c>
      <c r="AD18" s="21">
        <v>0</v>
      </c>
      <c r="AE18" s="10"/>
      <c r="AF18" s="25">
        <v>10</v>
      </c>
      <c r="AG18" s="20" t="s">
        <v>104</v>
      </c>
      <c r="AH18" s="20"/>
      <c r="AI18" s="20"/>
      <c r="AJ18" s="20"/>
      <c r="AK18" s="21">
        <v>7</v>
      </c>
      <c r="AL18" s="20" t="s">
        <v>60</v>
      </c>
      <c r="AM18" s="21"/>
      <c r="AN18" s="21">
        <v>21</v>
      </c>
      <c r="AO18" s="21">
        <v>12</v>
      </c>
      <c r="AP18" s="21">
        <f t="shared" si="6"/>
        <v>33</v>
      </c>
      <c r="AQ18" s="21">
        <v>0</v>
      </c>
    </row>
    <row r="19" spans="1:43" ht="15.75" customHeight="1" x14ac:dyDescent="0.25">
      <c r="D19" s="15"/>
      <c r="E19" s="15"/>
      <c r="H19" s="21">
        <v>2</v>
      </c>
      <c r="I19" s="20" t="s">
        <v>139</v>
      </c>
      <c r="J19" s="20"/>
      <c r="K19" s="20"/>
      <c r="L19" s="20"/>
      <c r="M19" s="20" t="s">
        <v>51</v>
      </c>
      <c r="N19" s="20"/>
      <c r="O19" s="20"/>
      <c r="P19" s="20"/>
      <c r="Q19" s="30"/>
      <c r="R19" s="30"/>
      <c r="S19" s="25">
        <v>8.5</v>
      </c>
      <c r="T19" s="20" t="s">
        <v>88</v>
      </c>
      <c r="U19" s="20"/>
      <c r="V19" s="20"/>
      <c r="W19" s="20"/>
      <c r="X19" s="35">
        <v>15</v>
      </c>
      <c r="Y19" s="15" t="s">
        <v>58</v>
      </c>
      <c r="Z19" s="21"/>
      <c r="AA19" s="21">
        <v>4</v>
      </c>
      <c r="AB19" s="21">
        <v>4</v>
      </c>
      <c r="AC19" s="21">
        <f t="shared" si="5"/>
        <v>8</v>
      </c>
      <c r="AD19" s="21">
        <v>2</v>
      </c>
      <c r="AE19" s="10"/>
      <c r="AF19" s="25">
        <v>9</v>
      </c>
      <c r="AG19" s="20" t="s">
        <v>107</v>
      </c>
      <c r="AH19" s="20"/>
      <c r="AI19" s="20"/>
      <c r="AJ19" s="20"/>
      <c r="AK19" s="21">
        <v>1</v>
      </c>
      <c r="AL19" s="20" t="s">
        <v>60</v>
      </c>
      <c r="AM19" s="21"/>
      <c r="AN19" s="21">
        <v>9</v>
      </c>
      <c r="AO19" s="21">
        <v>8</v>
      </c>
      <c r="AP19" s="21">
        <f t="shared" si="6"/>
        <v>17</v>
      </c>
      <c r="AQ19" s="21">
        <v>8</v>
      </c>
    </row>
    <row r="20" spans="1:43" ht="15.95" customHeight="1" x14ac:dyDescent="0.25">
      <c r="H20" s="21">
        <v>3</v>
      </c>
      <c r="I20" s="20" t="s">
        <v>248</v>
      </c>
      <c r="L20" s="20" t="s">
        <v>212</v>
      </c>
      <c r="Q20" s="30"/>
      <c r="R20" s="30"/>
      <c r="S20" s="25">
        <v>8.5</v>
      </c>
      <c r="T20" s="20" t="s">
        <v>101</v>
      </c>
      <c r="U20" s="20"/>
      <c r="V20" s="20"/>
      <c r="W20" s="20"/>
      <c r="X20" s="35">
        <v>11</v>
      </c>
      <c r="Y20" s="15" t="s">
        <v>58</v>
      </c>
      <c r="Z20" s="21"/>
      <c r="AA20" s="21">
        <v>2</v>
      </c>
      <c r="AB20" s="21">
        <v>4</v>
      </c>
      <c r="AC20" s="21">
        <f t="shared" si="5"/>
        <v>6</v>
      </c>
      <c r="AD20" s="21">
        <v>2</v>
      </c>
      <c r="AE20" s="10"/>
      <c r="AF20" s="25">
        <v>8.5</v>
      </c>
      <c r="AG20" s="20" t="s">
        <v>165</v>
      </c>
      <c r="AH20" s="20"/>
      <c r="AI20" s="20"/>
      <c r="AJ20" s="20"/>
      <c r="AK20" s="21">
        <v>10</v>
      </c>
      <c r="AL20" s="20" t="s">
        <v>60</v>
      </c>
      <c r="AM20" s="21"/>
      <c r="AN20" s="21">
        <v>4</v>
      </c>
      <c r="AO20" s="21">
        <v>11</v>
      </c>
      <c r="AP20" s="21">
        <f t="shared" si="6"/>
        <v>15</v>
      </c>
      <c r="AQ20" s="21">
        <v>18</v>
      </c>
    </row>
    <row r="21" spans="1:43" ht="15.95" customHeight="1" x14ac:dyDescent="0.25">
      <c r="H21" s="21">
        <v>3</v>
      </c>
      <c r="I21" s="20" t="s">
        <v>139</v>
      </c>
      <c r="L21" s="20" t="s">
        <v>532</v>
      </c>
      <c r="Q21" s="30"/>
      <c r="R21" s="30"/>
      <c r="S21" s="25">
        <v>8</v>
      </c>
      <c r="T21" s="20" t="s">
        <v>147</v>
      </c>
      <c r="U21" s="20"/>
      <c r="V21" s="20"/>
      <c r="W21" s="20"/>
      <c r="X21" s="21">
        <v>3</v>
      </c>
      <c r="Y21" s="15" t="s">
        <v>58</v>
      </c>
      <c r="Z21" s="21"/>
      <c r="AA21" s="21">
        <v>3</v>
      </c>
      <c r="AB21" s="21">
        <v>5</v>
      </c>
      <c r="AC21" s="21">
        <f t="shared" si="5"/>
        <v>8</v>
      </c>
      <c r="AD21" s="21">
        <v>0</v>
      </c>
      <c r="AE21" s="10"/>
      <c r="AF21" s="25">
        <v>8</v>
      </c>
      <c r="AG21" s="20" t="s">
        <v>47</v>
      </c>
      <c r="AH21" s="20"/>
      <c r="AI21" s="20"/>
      <c r="AJ21" s="20"/>
      <c r="AK21" s="21">
        <v>27</v>
      </c>
      <c r="AL21" s="20" t="s">
        <v>60</v>
      </c>
      <c r="AM21" s="21"/>
      <c r="AN21" s="21">
        <v>9</v>
      </c>
      <c r="AO21" s="21">
        <v>15</v>
      </c>
      <c r="AP21" s="21">
        <v>21</v>
      </c>
      <c r="AQ21" s="21">
        <v>8</v>
      </c>
    </row>
    <row r="22" spans="1:43" ht="15.95" customHeight="1" x14ac:dyDescent="0.25">
      <c r="Q22" s="30"/>
      <c r="R22" s="30"/>
      <c r="S22" s="25">
        <v>7.5</v>
      </c>
      <c r="T22" s="20" t="s">
        <v>137</v>
      </c>
      <c r="U22" s="20"/>
      <c r="V22" s="20"/>
      <c r="W22" s="20"/>
      <c r="X22" s="21">
        <v>7</v>
      </c>
      <c r="Y22" s="15" t="s">
        <v>58</v>
      </c>
      <c r="Z22" s="21"/>
      <c r="AA22" s="21">
        <v>0</v>
      </c>
      <c r="AB22" s="21">
        <v>3</v>
      </c>
      <c r="AC22" s="21">
        <f t="shared" si="5"/>
        <v>3</v>
      </c>
      <c r="AD22" s="21">
        <v>2</v>
      </c>
      <c r="AE22" s="10"/>
      <c r="AF22" s="25">
        <v>7.5</v>
      </c>
      <c r="AG22" s="20" t="s">
        <v>102</v>
      </c>
      <c r="AH22" s="20"/>
      <c r="AI22" s="20"/>
      <c r="AJ22" s="20"/>
      <c r="AK22" s="21">
        <v>91</v>
      </c>
      <c r="AL22" s="20" t="s">
        <v>60</v>
      </c>
      <c r="AM22" s="21"/>
      <c r="AN22" s="21">
        <v>8</v>
      </c>
      <c r="AO22" s="21">
        <v>9</v>
      </c>
      <c r="AP22" s="21">
        <f t="shared" si="6"/>
        <v>17</v>
      </c>
      <c r="AQ22" s="21">
        <v>6</v>
      </c>
    </row>
    <row r="23" spans="1:43" ht="15.95" customHeight="1" x14ac:dyDescent="0.25">
      <c r="C23" s="5" t="s">
        <v>187</v>
      </c>
      <c r="G23" s="4">
        <v>7</v>
      </c>
      <c r="H23" s="21">
        <v>1</v>
      </c>
      <c r="I23" s="20" t="s">
        <v>93</v>
      </c>
      <c r="J23" s="20"/>
      <c r="K23" s="20"/>
      <c r="L23" s="20" t="s">
        <v>534</v>
      </c>
      <c r="M23" s="20"/>
      <c r="N23" s="20"/>
      <c r="O23" s="20"/>
      <c r="P23" s="20"/>
      <c r="Q23" s="30"/>
      <c r="R23" s="30"/>
      <c r="S23" s="25">
        <v>7.5</v>
      </c>
      <c r="T23" s="20" t="s">
        <v>171</v>
      </c>
      <c r="U23" s="20"/>
      <c r="V23" s="20"/>
      <c r="W23" s="20"/>
      <c r="X23" s="21">
        <v>11</v>
      </c>
      <c r="Y23" s="15" t="s">
        <v>58</v>
      </c>
      <c r="Z23" s="21"/>
      <c r="AA23" s="21">
        <v>0</v>
      </c>
      <c r="AB23" s="21">
        <v>2</v>
      </c>
      <c r="AC23" s="21">
        <f t="shared" si="5"/>
        <v>2</v>
      </c>
      <c r="AD23" s="21">
        <v>0</v>
      </c>
      <c r="AE23" s="10"/>
      <c r="AF23" s="25">
        <v>7</v>
      </c>
      <c r="AG23" s="20" t="s">
        <v>126</v>
      </c>
      <c r="AH23" s="20"/>
      <c r="AI23" s="20"/>
      <c r="AJ23" s="20"/>
      <c r="AK23" s="21">
        <v>4</v>
      </c>
      <c r="AL23" s="20" t="s">
        <v>60</v>
      </c>
      <c r="AM23" s="21"/>
      <c r="AN23" s="21">
        <v>0</v>
      </c>
      <c r="AO23" s="21">
        <v>6</v>
      </c>
      <c r="AP23" s="21">
        <f t="shared" si="6"/>
        <v>6</v>
      </c>
      <c r="AQ23" s="21">
        <v>2</v>
      </c>
    </row>
    <row r="24" spans="1:43" ht="15.95" customHeight="1" x14ac:dyDescent="0.25">
      <c r="B24" s="21" t="s">
        <v>23</v>
      </c>
      <c r="C24" s="15"/>
      <c r="D24" s="15" t="s">
        <v>48</v>
      </c>
      <c r="E24" s="20"/>
      <c r="F24" s="20"/>
      <c r="G24" s="4"/>
      <c r="H24" s="21">
        <v>2</v>
      </c>
      <c r="I24" s="20" t="s">
        <v>85</v>
      </c>
      <c r="J24" s="20"/>
      <c r="K24" s="20"/>
      <c r="L24" s="20" t="s">
        <v>535</v>
      </c>
      <c r="M24" s="20"/>
      <c r="N24" s="20"/>
      <c r="O24" s="20"/>
      <c r="P24" s="20"/>
      <c r="Q24" s="30"/>
      <c r="R24" s="30"/>
      <c r="S24" s="25">
        <v>7</v>
      </c>
      <c r="T24" s="20" t="s">
        <v>109</v>
      </c>
      <c r="U24" s="20"/>
      <c r="V24" s="20"/>
      <c r="W24" s="20"/>
      <c r="X24" s="21">
        <v>2</v>
      </c>
      <c r="Y24" s="15" t="s">
        <v>58</v>
      </c>
      <c r="Z24" s="21"/>
      <c r="AA24" s="21">
        <v>0</v>
      </c>
      <c r="AB24" s="21">
        <v>5</v>
      </c>
      <c r="AC24" s="21">
        <f t="shared" si="5"/>
        <v>5</v>
      </c>
      <c r="AD24" s="21">
        <v>2</v>
      </c>
      <c r="AE24" s="10"/>
      <c r="AF24" s="25">
        <v>6.5</v>
      </c>
      <c r="AG24" s="20" t="s">
        <v>129</v>
      </c>
      <c r="AH24" s="20"/>
      <c r="AI24" s="20"/>
      <c r="AJ24" s="20"/>
      <c r="AK24" s="21">
        <v>14</v>
      </c>
      <c r="AL24" s="20" t="s">
        <v>60</v>
      </c>
      <c r="AM24" s="21"/>
      <c r="AN24" s="21">
        <v>1</v>
      </c>
      <c r="AO24" s="21">
        <v>4</v>
      </c>
      <c r="AP24" s="21">
        <f t="shared" si="6"/>
        <v>5</v>
      </c>
      <c r="AQ24" s="21">
        <v>4</v>
      </c>
    </row>
    <row r="25" spans="1:43" ht="15.95" customHeight="1" x14ac:dyDescent="0.25">
      <c r="A25" s="30"/>
      <c r="C25" s="15"/>
      <c r="H25" s="21">
        <v>2</v>
      </c>
      <c r="I25" s="20" t="s">
        <v>118</v>
      </c>
      <c r="L25" s="20" t="s">
        <v>93</v>
      </c>
      <c r="M25" s="20"/>
      <c r="N25" s="20"/>
      <c r="O25" s="20"/>
      <c r="P25" s="20"/>
      <c r="Q25" s="30"/>
      <c r="R25" s="30"/>
      <c r="S25" s="25">
        <v>7</v>
      </c>
      <c r="T25" s="20" t="s">
        <v>110</v>
      </c>
      <c r="U25" s="20"/>
      <c r="V25" s="20"/>
      <c r="W25" s="20"/>
      <c r="X25" s="21">
        <v>6</v>
      </c>
      <c r="Y25" s="15" t="s">
        <v>58</v>
      </c>
      <c r="Z25" s="21"/>
      <c r="AA25" s="21">
        <v>1</v>
      </c>
      <c r="AB25" s="21">
        <v>8</v>
      </c>
      <c r="AC25" s="21">
        <f t="shared" si="5"/>
        <v>9</v>
      </c>
      <c r="AD25" s="21">
        <v>0</v>
      </c>
      <c r="AE25" s="10"/>
      <c r="AF25" s="25">
        <v>6</v>
      </c>
      <c r="AG25" s="20" t="s">
        <v>103</v>
      </c>
      <c r="AH25" s="20"/>
      <c r="AI25" s="20"/>
      <c r="AJ25" s="20"/>
      <c r="AK25" s="21">
        <v>2</v>
      </c>
      <c r="AL25" s="20" t="s">
        <v>60</v>
      </c>
      <c r="AM25" s="21"/>
      <c r="AN25" s="21">
        <v>2</v>
      </c>
      <c r="AO25" s="21">
        <v>3</v>
      </c>
      <c r="AP25" s="21">
        <f t="shared" si="6"/>
        <v>5</v>
      </c>
      <c r="AQ25" s="21">
        <v>8</v>
      </c>
    </row>
    <row r="26" spans="1:43" ht="15.95" customHeight="1" x14ac:dyDescent="0.25">
      <c r="A26" s="30"/>
      <c r="C26" s="15"/>
      <c r="H26" s="21">
        <v>2</v>
      </c>
      <c r="I26" s="20" t="s">
        <v>533</v>
      </c>
      <c r="L26" s="20" t="s">
        <v>536</v>
      </c>
      <c r="Q26" s="30"/>
      <c r="R26" s="30"/>
      <c r="S26" s="25">
        <v>5.5</v>
      </c>
      <c r="T26" s="20" t="s">
        <v>30</v>
      </c>
      <c r="U26" s="20"/>
      <c r="V26" s="20"/>
      <c r="W26" s="20"/>
      <c r="X26" s="21">
        <v>8</v>
      </c>
      <c r="Y26" s="15" t="s">
        <v>58</v>
      </c>
      <c r="Z26" s="21"/>
      <c r="AA26" s="21">
        <v>1</v>
      </c>
      <c r="AB26" s="21">
        <v>0</v>
      </c>
      <c r="AC26" s="21">
        <f t="shared" si="5"/>
        <v>1</v>
      </c>
      <c r="AD26" s="21">
        <v>2</v>
      </c>
      <c r="AE26" s="10"/>
      <c r="AF26" s="25">
        <v>6</v>
      </c>
      <c r="AG26" s="20" t="s">
        <v>269</v>
      </c>
      <c r="AH26" s="20"/>
      <c r="AI26" s="20"/>
      <c r="AJ26" s="20"/>
      <c r="AK26" s="21">
        <v>6</v>
      </c>
      <c r="AL26" s="20" t="s">
        <v>60</v>
      </c>
      <c r="AM26" s="21"/>
      <c r="AN26" s="21">
        <v>3</v>
      </c>
      <c r="AO26" s="21">
        <v>4</v>
      </c>
      <c r="AP26" s="21">
        <f t="shared" si="6"/>
        <v>7</v>
      </c>
      <c r="AQ26" s="21">
        <v>0</v>
      </c>
    </row>
    <row r="27" spans="1:43" ht="15.95" customHeight="1" thickBot="1" x14ac:dyDescent="0.3">
      <c r="A27" s="30"/>
      <c r="H27" s="21">
        <v>3</v>
      </c>
      <c r="I27" s="20" t="s">
        <v>533</v>
      </c>
      <c r="M27" s="20" t="s">
        <v>51</v>
      </c>
      <c r="Q27" s="30"/>
      <c r="R27" s="30"/>
      <c r="S27" s="16" t="s">
        <v>65</v>
      </c>
      <c r="T27" s="16"/>
      <c r="U27" s="16"/>
      <c r="V27" s="16"/>
      <c r="W27" s="16"/>
      <c r="X27" s="16"/>
      <c r="Y27" s="16"/>
      <c r="Z27" s="22"/>
      <c r="AA27" s="22">
        <f>SUM(AA15:AA26)</f>
        <v>44</v>
      </c>
      <c r="AB27" s="22">
        <f>SUM(AB15:AB26)+SUMIF($Z$3:$Z$10,"Canadiens",$AH$3:$AH$10)</f>
        <v>59</v>
      </c>
      <c r="AC27" s="22">
        <f>SUM(AC15:AC26)+SUMIF($Z$3:$Z$10,"Canadiens",$AH$3:$AH$10)</f>
        <v>103</v>
      </c>
      <c r="AD27" s="22">
        <f>SUM(AD15:AD26)</f>
        <v>20</v>
      </c>
      <c r="AE27" s="10"/>
      <c r="AF27" s="16" t="s">
        <v>62</v>
      </c>
      <c r="AG27" s="16"/>
      <c r="AH27" s="16"/>
      <c r="AI27" s="16"/>
      <c r="AJ27" s="16"/>
      <c r="AK27" s="16"/>
      <c r="AL27" s="16"/>
      <c r="AM27" s="22"/>
      <c r="AN27" s="22">
        <f>SUM(AN15:AN26)</f>
        <v>74</v>
      </c>
      <c r="AO27" s="22">
        <f>SUM(AO15:AO26)+SUMIF($Z$3:$Z$10,"Canadiens",$AH$3:$AH$10)</f>
        <v>92</v>
      </c>
      <c r="AP27" s="22">
        <f>SUM(AP15:AP26)+SUMIF($Z$3:$Z$10,"Canadiens",$AH$3:$AH$10)</f>
        <v>163</v>
      </c>
      <c r="AQ27" s="22">
        <f>SUM(AQ15:AQ26)</f>
        <v>62</v>
      </c>
    </row>
    <row r="28" spans="1:43" ht="15.95" customHeight="1" x14ac:dyDescent="0.25">
      <c r="H28" s="21">
        <v>3</v>
      </c>
      <c r="I28" s="20" t="s">
        <v>533</v>
      </c>
      <c r="L28" s="20" t="s">
        <v>537</v>
      </c>
      <c r="Q28" s="30"/>
      <c r="R28" s="30"/>
      <c r="S28" s="11" t="s">
        <v>155</v>
      </c>
      <c r="T28" s="11" t="s">
        <v>15</v>
      </c>
      <c r="U28" s="11"/>
      <c r="V28" s="11"/>
      <c r="W28" s="12"/>
      <c r="X28" s="13" t="s">
        <v>31</v>
      </c>
      <c r="Z28" s="14"/>
      <c r="AA28" s="14">
        <v>17</v>
      </c>
      <c r="AB28" s="14">
        <v>15</v>
      </c>
      <c r="AC28" s="14">
        <f>+AA28+AB28</f>
        <v>32</v>
      </c>
      <c r="AD28" s="14">
        <v>6</v>
      </c>
      <c r="AE28" s="10"/>
      <c r="AF28" s="18" t="s">
        <v>160</v>
      </c>
      <c r="AG28" s="18" t="s">
        <v>134</v>
      </c>
      <c r="AH28" s="18"/>
      <c r="AI28" s="18"/>
      <c r="AJ28" s="18"/>
      <c r="AK28" s="15" t="s">
        <v>145</v>
      </c>
      <c r="AM28" s="14"/>
      <c r="AN28" s="14">
        <v>11</v>
      </c>
      <c r="AO28" s="14">
        <v>5</v>
      </c>
      <c r="AP28" s="14">
        <f>+AN28+AO28</f>
        <v>16</v>
      </c>
      <c r="AQ28" s="14">
        <v>4</v>
      </c>
    </row>
    <row r="29" spans="1:43" ht="15.95" customHeight="1" x14ac:dyDescent="0.25">
      <c r="H29" s="21">
        <v>3</v>
      </c>
      <c r="I29" s="20" t="s">
        <v>533</v>
      </c>
      <c r="L29" s="20" t="s">
        <v>538</v>
      </c>
      <c r="R29" s="30"/>
      <c r="S29" s="25">
        <v>7.5</v>
      </c>
      <c r="T29" s="20" t="s">
        <v>127</v>
      </c>
      <c r="U29" s="20"/>
      <c r="V29" s="20"/>
      <c r="W29" s="25"/>
      <c r="X29" s="21"/>
      <c r="Y29" s="15" t="s">
        <v>15</v>
      </c>
      <c r="Z29" s="21"/>
      <c r="AA29" s="21">
        <v>0</v>
      </c>
      <c r="AB29" s="21">
        <v>2</v>
      </c>
      <c r="AC29" s="21">
        <f t="shared" ref="AC29:AC39" si="7">+AA29+AB29</f>
        <v>2</v>
      </c>
      <c r="AD29" s="21">
        <v>0</v>
      </c>
      <c r="AE29" s="10"/>
      <c r="AF29" s="25">
        <v>8</v>
      </c>
      <c r="AG29" s="20" t="s">
        <v>75</v>
      </c>
      <c r="AH29" s="20"/>
      <c r="AI29" s="20"/>
      <c r="AJ29" s="25"/>
      <c r="AK29" s="21">
        <v>31</v>
      </c>
      <c r="AL29" s="20" t="s">
        <v>134</v>
      </c>
      <c r="AM29" s="21"/>
      <c r="AN29" s="21">
        <v>0</v>
      </c>
      <c r="AO29" s="21">
        <v>1</v>
      </c>
      <c r="AP29" s="21">
        <f t="shared" ref="AP29:AP39" si="8">+AN29+AO29</f>
        <v>1</v>
      </c>
      <c r="AQ29" s="21">
        <v>0</v>
      </c>
    </row>
    <row r="30" spans="1:43" ht="15.95" customHeight="1" x14ac:dyDescent="0.25">
      <c r="B30" s="44" t="s">
        <v>27</v>
      </c>
      <c r="C30" s="45"/>
      <c r="D30" s="45"/>
      <c r="E30" s="45"/>
      <c r="F30" s="45"/>
      <c r="G30" s="45"/>
      <c r="H30" s="46"/>
      <c r="I30" s="45"/>
      <c r="J30" s="45"/>
      <c r="K30" s="45"/>
      <c r="L30" s="45"/>
      <c r="M30" s="47"/>
      <c r="N30" s="45"/>
      <c r="O30" s="45"/>
      <c r="P30" s="45"/>
      <c r="R30" s="30"/>
      <c r="S30" s="25">
        <v>8.5</v>
      </c>
      <c r="T30" s="20" t="s">
        <v>93</v>
      </c>
      <c r="U30" s="20"/>
      <c r="V30" s="20"/>
      <c r="W30" s="25"/>
      <c r="X30" s="21">
        <v>10</v>
      </c>
      <c r="Y30" s="15" t="s">
        <v>15</v>
      </c>
      <c r="Z30" s="21"/>
      <c r="AA30" s="21">
        <v>7</v>
      </c>
      <c r="AB30" s="21">
        <v>7</v>
      </c>
      <c r="AC30" s="21">
        <f t="shared" si="7"/>
        <v>14</v>
      </c>
      <c r="AD30" s="21">
        <v>0</v>
      </c>
      <c r="AE30" s="10"/>
      <c r="AF30" s="25">
        <v>10</v>
      </c>
      <c r="AG30" s="20" t="s">
        <v>78</v>
      </c>
      <c r="AH30" s="20"/>
      <c r="AI30" s="20"/>
      <c r="AJ30" s="25"/>
      <c r="AK30" s="21">
        <v>91</v>
      </c>
      <c r="AL30" s="20" t="s">
        <v>134</v>
      </c>
      <c r="AM30" s="21"/>
      <c r="AN30" s="21">
        <v>13</v>
      </c>
      <c r="AO30" s="21">
        <v>9</v>
      </c>
      <c r="AP30" s="21">
        <f t="shared" si="8"/>
        <v>22</v>
      </c>
      <c r="AQ30" s="21">
        <v>2</v>
      </c>
    </row>
    <row r="31" spans="1:43" ht="15.95" customHeight="1" x14ac:dyDescent="0.25">
      <c r="C31" s="5" t="s">
        <v>181</v>
      </c>
      <c r="D31" s="10"/>
      <c r="E31" s="20"/>
      <c r="F31" s="20"/>
      <c r="G31" s="4">
        <v>2</v>
      </c>
      <c r="H31" s="21">
        <v>1</v>
      </c>
      <c r="I31" s="20" t="s">
        <v>150</v>
      </c>
      <c r="J31" s="20"/>
      <c r="K31" s="20"/>
      <c r="L31" s="20" t="s">
        <v>540</v>
      </c>
      <c r="M31" s="20"/>
      <c r="N31" s="20"/>
      <c r="O31" s="20"/>
      <c r="P31" s="20"/>
      <c r="R31" s="30"/>
      <c r="S31" s="25">
        <v>11</v>
      </c>
      <c r="T31" s="20" t="s">
        <v>87</v>
      </c>
      <c r="U31" s="20"/>
      <c r="V31" s="20"/>
      <c r="W31" s="25"/>
      <c r="X31" s="21">
        <v>4</v>
      </c>
      <c r="Y31" s="15" t="s">
        <v>15</v>
      </c>
      <c r="Z31" s="21"/>
      <c r="AA31" s="21">
        <v>20</v>
      </c>
      <c r="AB31" s="21">
        <v>11</v>
      </c>
      <c r="AC31" s="21">
        <f t="shared" si="7"/>
        <v>31</v>
      </c>
      <c r="AD31" s="21">
        <v>2</v>
      </c>
      <c r="AE31" s="10"/>
      <c r="AF31" s="25">
        <v>9.5</v>
      </c>
      <c r="AG31" s="20" t="s">
        <v>95</v>
      </c>
      <c r="AH31" s="20"/>
      <c r="AI31" s="20"/>
      <c r="AJ31" s="25"/>
      <c r="AK31" s="21">
        <v>7</v>
      </c>
      <c r="AL31" s="20" t="s">
        <v>134</v>
      </c>
      <c r="AM31" s="21"/>
      <c r="AN31" s="21">
        <v>10</v>
      </c>
      <c r="AO31" s="21">
        <v>12</v>
      </c>
      <c r="AP31" s="21">
        <f t="shared" si="8"/>
        <v>22</v>
      </c>
      <c r="AQ31" s="21">
        <v>0</v>
      </c>
    </row>
    <row r="32" spans="1:43" ht="15.95" customHeight="1" x14ac:dyDescent="0.25">
      <c r="B32" s="21" t="s">
        <v>23</v>
      </c>
      <c r="C32" s="15"/>
      <c r="D32" s="15" t="s">
        <v>48</v>
      </c>
      <c r="E32" s="15"/>
      <c r="F32" s="15"/>
      <c r="G32" s="15"/>
      <c r="H32" s="21">
        <v>3</v>
      </c>
      <c r="I32" s="20" t="s">
        <v>150</v>
      </c>
      <c r="J32" s="20"/>
      <c r="K32" s="20"/>
      <c r="L32" s="20" t="s">
        <v>540</v>
      </c>
      <c r="M32" s="20"/>
      <c r="N32" s="20"/>
      <c r="O32" s="20"/>
      <c r="P32" s="20"/>
      <c r="R32" s="30"/>
      <c r="S32" s="25">
        <v>9</v>
      </c>
      <c r="T32" s="20" t="s">
        <v>168</v>
      </c>
      <c r="U32" s="20"/>
      <c r="V32" s="20"/>
      <c r="W32" s="25"/>
      <c r="X32" s="21">
        <v>7</v>
      </c>
      <c r="Y32" s="15" t="s">
        <v>15</v>
      </c>
      <c r="Z32" s="21"/>
      <c r="AA32" s="21">
        <v>4</v>
      </c>
      <c r="AB32" s="21">
        <v>3</v>
      </c>
      <c r="AC32" s="21">
        <f t="shared" si="7"/>
        <v>7</v>
      </c>
      <c r="AD32" s="21">
        <v>0</v>
      </c>
      <c r="AE32" s="10"/>
      <c r="AF32" s="25">
        <v>8.5</v>
      </c>
      <c r="AG32" s="20" t="s">
        <v>121</v>
      </c>
      <c r="AH32" s="20"/>
      <c r="AI32" s="20"/>
      <c r="AJ32" s="25"/>
      <c r="AK32" s="21">
        <v>9</v>
      </c>
      <c r="AL32" s="20" t="s">
        <v>134</v>
      </c>
      <c r="AM32" s="21"/>
      <c r="AN32" s="21">
        <v>10</v>
      </c>
      <c r="AO32" s="21">
        <v>11</v>
      </c>
      <c r="AP32" s="21">
        <f t="shared" si="8"/>
        <v>21</v>
      </c>
      <c r="AQ32" s="21">
        <v>2</v>
      </c>
    </row>
    <row r="33" spans="1:43" ht="15.95" customHeight="1" x14ac:dyDescent="0.25">
      <c r="H33" s="21"/>
      <c r="I33" s="20"/>
      <c r="L33" s="20"/>
      <c r="M33" s="20"/>
      <c r="N33" s="20"/>
      <c r="O33" s="20"/>
      <c r="P33" s="20"/>
      <c r="R33" s="30"/>
      <c r="S33" s="25">
        <v>8.5</v>
      </c>
      <c r="T33" s="20" t="s">
        <v>85</v>
      </c>
      <c r="U33" s="20"/>
      <c r="V33" s="20"/>
      <c r="W33" s="25"/>
      <c r="X33" s="21">
        <v>9</v>
      </c>
      <c r="Y33" s="15" t="s">
        <v>15</v>
      </c>
      <c r="Z33" s="21"/>
      <c r="AA33" s="21">
        <v>13</v>
      </c>
      <c r="AB33" s="21">
        <v>8</v>
      </c>
      <c r="AC33" s="21">
        <f t="shared" si="7"/>
        <v>21</v>
      </c>
      <c r="AD33" s="21">
        <v>0</v>
      </c>
      <c r="AE33" s="10"/>
      <c r="AF33" s="25">
        <v>8</v>
      </c>
      <c r="AG33" s="20" t="s">
        <v>79</v>
      </c>
      <c r="AH33" s="20"/>
      <c r="AI33" s="20"/>
      <c r="AJ33" s="25"/>
      <c r="AK33" s="21">
        <v>8</v>
      </c>
      <c r="AL33" s="20" t="s">
        <v>134</v>
      </c>
      <c r="AM33" s="21"/>
      <c r="AN33" s="21">
        <v>0</v>
      </c>
      <c r="AO33" s="21">
        <v>14</v>
      </c>
      <c r="AP33" s="21">
        <f t="shared" si="8"/>
        <v>14</v>
      </c>
      <c r="AQ33" s="21">
        <v>4</v>
      </c>
    </row>
    <row r="34" spans="1:43" ht="15.95" customHeight="1" x14ac:dyDescent="0.25">
      <c r="B34" s="21" t="s">
        <v>26</v>
      </c>
      <c r="C34" s="5" t="s">
        <v>179</v>
      </c>
      <c r="D34" s="10"/>
      <c r="E34" s="20"/>
      <c r="F34" s="20"/>
      <c r="G34" s="4">
        <v>0</v>
      </c>
      <c r="H34" s="21"/>
      <c r="I34" s="20"/>
      <c r="J34" s="20"/>
      <c r="K34" s="20"/>
      <c r="L34" s="20"/>
      <c r="M34" s="20"/>
      <c r="N34" s="20"/>
      <c r="O34" s="20"/>
      <c r="P34" s="20"/>
      <c r="R34" s="30"/>
      <c r="S34" s="25">
        <v>8</v>
      </c>
      <c r="T34" s="20" t="s">
        <v>118</v>
      </c>
      <c r="U34" s="20"/>
      <c r="V34" s="20"/>
      <c r="W34" s="25"/>
      <c r="X34" s="21">
        <v>13</v>
      </c>
      <c r="Y34" s="15" t="s">
        <v>15</v>
      </c>
      <c r="Z34" s="21"/>
      <c r="AA34" s="21">
        <v>2</v>
      </c>
      <c r="AB34" s="21">
        <v>5</v>
      </c>
      <c r="AC34" s="21">
        <v>3</v>
      </c>
      <c r="AD34" s="21">
        <v>2</v>
      </c>
      <c r="AE34" s="10"/>
      <c r="AF34" s="25">
        <v>8</v>
      </c>
      <c r="AG34" s="20" t="s">
        <v>108</v>
      </c>
      <c r="AH34" s="20"/>
      <c r="AI34" s="20"/>
      <c r="AJ34" s="25"/>
      <c r="AK34" s="21">
        <v>13</v>
      </c>
      <c r="AL34" s="20" t="s">
        <v>134</v>
      </c>
      <c r="AM34" s="21"/>
      <c r="AN34" s="21">
        <v>1</v>
      </c>
      <c r="AO34" s="21">
        <v>7</v>
      </c>
      <c r="AP34" s="21">
        <f t="shared" si="8"/>
        <v>8</v>
      </c>
      <c r="AQ34" s="21">
        <v>2</v>
      </c>
    </row>
    <row r="35" spans="1:43" ht="15.95" customHeight="1" x14ac:dyDescent="0.25">
      <c r="B35" s="21" t="s">
        <v>23</v>
      </c>
      <c r="C35" s="20" t="s">
        <v>539</v>
      </c>
      <c r="D35" s="15"/>
      <c r="E35" s="20"/>
      <c r="F35" s="20"/>
      <c r="G35" s="4"/>
      <c r="H35" s="21"/>
      <c r="I35" s="20"/>
      <c r="J35" s="20"/>
      <c r="K35" s="20"/>
      <c r="L35" s="20"/>
      <c r="M35" s="20"/>
      <c r="N35" s="20"/>
      <c r="O35" s="20"/>
      <c r="P35" s="20"/>
      <c r="R35" s="30"/>
      <c r="S35" s="25">
        <v>7.5</v>
      </c>
      <c r="T35" s="20" t="s">
        <v>122</v>
      </c>
      <c r="U35" s="20"/>
      <c r="V35" s="20"/>
      <c r="W35" s="25"/>
      <c r="X35" s="21">
        <v>5</v>
      </c>
      <c r="Y35" s="15" t="s">
        <v>15</v>
      </c>
      <c r="Z35" s="21"/>
      <c r="AA35" s="21">
        <v>0</v>
      </c>
      <c r="AB35" s="21">
        <v>5</v>
      </c>
      <c r="AC35" s="21">
        <f t="shared" si="7"/>
        <v>5</v>
      </c>
      <c r="AD35" s="21">
        <v>2</v>
      </c>
      <c r="AE35" s="10"/>
      <c r="AF35" s="25">
        <v>8</v>
      </c>
      <c r="AG35" s="20" t="s">
        <v>132</v>
      </c>
      <c r="AH35" s="20"/>
      <c r="AI35" s="20"/>
      <c r="AJ35" s="25"/>
      <c r="AK35" s="21">
        <v>6</v>
      </c>
      <c r="AL35" s="20" t="s">
        <v>134</v>
      </c>
      <c r="AM35" s="21"/>
      <c r="AN35" s="21">
        <v>1</v>
      </c>
      <c r="AO35" s="21">
        <v>5</v>
      </c>
      <c r="AP35" s="21">
        <f t="shared" si="8"/>
        <v>6</v>
      </c>
      <c r="AQ35" s="21">
        <v>2</v>
      </c>
    </row>
    <row r="36" spans="1:43" ht="15.95" customHeight="1" x14ac:dyDescent="0.25">
      <c r="B36" s="44" t="s">
        <v>29</v>
      </c>
      <c r="C36" s="45"/>
      <c r="D36" s="45"/>
      <c r="E36" s="45"/>
      <c r="F36" s="45"/>
      <c r="G36" s="45"/>
      <c r="H36" s="46"/>
      <c r="I36" s="45"/>
      <c r="J36" s="45"/>
      <c r="K36" s="45"/>
      <c r="L36" s="45"/>
      <c r="M36" s="47"/>
      <c r="N36" s="45"/>
      <c r="O36" s="45"/>
      <c r="P36" s="45"/>
      <c r="R36" s="30"/>
      <c r="S36" s="25">
        <v>7.5</v>
      </c>
      <c r="T36" s="20" t="s">
        <v>169</v>
      </c>
      <c r="U36" s="20"/>
      <c r="V36" s="20"/>
      <c r="W36" s="25"/>
      <c r="X36" s="21">
        <v>12</v>
      </c>
      <c r="Y36" s="15" t="s">
        <v>15</v>
      </c>
      <c r="Z36" s="21"/>
      <c r="AA36" s="21">
        <v>3</v>
      </c>
      <c r="AB36" s="21">
        <v>12</v>
      </c>
      <c r="AC36" s="21">
        <v>8</v>
      </c>
      <c r="AD36" s="21">
        <v>4</v>
      </c>
      <c r="AE36" s="10"/>
      <c r="AF36" s="25">
        <v>7.5</v>
      </c>
      <c r="AG36" s="20" t="s">
        <v>142</v>
      </c>
      <c r="AH36" s="20"/>
      <c r="AI36" s="20"/>
      <c r="AJ36" s="25"/>
      <c r="AK36" s="21">
        <v>10</v>
      </c>
      <c r="AL36" s="20" t="s">
        <v>134</v>
      </c>
      <c r="AM36" s="21"/>
      <c r="AN36" s="21">
        <v>6</v>
      </c>
      <c r="AO36" s="21">
        <v>9</v>
      </c>
      <c r="AP36" s="21">
        <f t="shared" si="8"/>
        <v>15</v>
      </c>
      <c r="AQ36" s="21">
        <v>2</v>
      </c>
    </row>
    <row r="37" spans="1:43" ht="15.95" customHeight="1" x14ac:dyDescent="0.25">
      <c r="C37" s="5" t="s">
        <v>174</v>
      </c>
      <c r="G37" s="4">
        <v>2</v>
      </c>
      <c r="H37" s="21">
        <v>1</v>
      </c>
      <c r="I37" s="20" t="s">
        <v>162</v>
      </c>
      <c r="J37" s="20"/>
      <c r="K37" s="20"/>
      <c r="L37" s="20" t="s">
        <v>543</v>
      </c>
      <c r="M37" s="20"/>
      <c r="N37" s="20"/>
      <c r="O37" s="20"/>
      <c r="P37" s="20"/>
      <c r="R37" s="30"/>
      <c r="S37" s="25">
        <v>7</v>
      </c>
      <c r="T37" s="20" t="s">
        <v>114</v>
      </c>
      <c r="U37" s="20"/>
      <c r="V37" s="20"/>
      <c r="W37" s="25"/>
      <c r="X37" s="21">
        <v>11</v>
      </c>
      <c r="Y37" s="15" t="s">
        <v>15</v>
      </c>
      <c r="Z37" s="21"/>
      <c r="AA37" s="21">
        <v>1</v>
      </c>
      <c r="AB37" s="21">
        <v>4</v>
      </c>
      <c r="AC37" s="21">
        <f t="shared" si="7"/>
        <v>5</v>
      </c>
      <c r="AD37" s="21">
        <v>2</v>
      </c>
      <c r="AE37" s="10"/>
      <c r="AF37" s="25">
        <v>7</v>
      </c>
      <c r="AG37" s="20" t="s">
        <v>143</v>
      </c>
      <c r="AH37" s="20"/>
      <c r="AI37" s="20"/>
      <c r="AJ37" s="25"/>
      <c r="AK37" s="21">
        <v>4</v>
      </c>
      <c r="AL37" s="20" t="s">
        <v>134</v>
      </c>
      <c r="AM37" s="21"/>
      <c r="AN37" s="21">
        <v>0</v>
      </c>
      <c r="AO37" s="21">
        <v>2</v>
      </c>
      <c r="AP37" s="21">
        <f t="shared" si="8"/>
        <v>2</v>
      </c>
      <c r="AQ37" s="21">
        <v>2</v>
      </c>
    </row>
    <row r="38" spans="1:43" ht="15.95" customHeight="1" x14ac:dyDescent="0.25">
      <c r="B38" s="21" t="s">
        <v>23</v>
      </c>
      <c r="C38" s="15" t="s">
        <v>541</v>
      </c>
      <c r="D38" s="15"/>
      <c r="E38" s="15"/>
      <c r="H38" s="21">
        <v>3</v>
      </c>
      <c r="I38" s="20" t="s">
        <v>113</v>
      </c>
      <c r="J38" s="20"/>
      <c r="K38" s="20"/>
      <c r="L38" s="20" t="s">
        <v>550</v>
      </c>
      <c r="M38" s="20"/>
      <c r="N38" s="20"/>
      <c r="O38" s="20"/>
      <c r="P38" s="20"/>
      <c r="R38" s="30"/>
      <c r="S38" s="25">
        <v>6</v>
      </c>
      <c r="T38" s="20" t="s">
        <v>111</v>
      </c>
      <c r="U38" s="20"/>
      <c r="V38" s="20"/>
      <c r="W38" s="25"/>
      <c r="X38" s="21">
        <v>14</v>
      </c>
      <c r="Y38" s="15" t="s">
        <v>15</v>
      </c>
      <c r="Z38" s="21"/>
      <c r="AA38" s="21">
        <v>1</v>
      </c>
      <c r="AB38" s="21">
        <v>3</v>
      </c>
      <c r="AC38" s="21">
        <f t="shared" si="7"/>
        <v>4</v>
      </c>
      <c r="AD38" s="21">
        <v>0</v>
      </c>
      <c r="AE38" s="10"/>
      <c r="AF38" s="25">
        <v>6.5</v>
      </c>
      <c r="AG38" s="20" t="s">
        <v>125</v>
      </c>
      <c r="AH38" s="20"/>
      <c r="AI38" s="20"/>
      <c r="AJ38" s="25"/>
      <c r="AK38" s="21">
        <v>2</v>
      </c>
      <c r="AL38" s="20" t="s">
        <v>134</v>
      </c>
      <c r="AM38" s="21"/>
      <c r="AN38" s="21">
        <v>3</v>
      </c>
      <c r="AO38" s="21">
        <v>10</v>
      </c>
      <c r="AP38" s="21">
        <f t="shared" si="8"/>
        <v>13</v>
      </c>
      <c r="AQ38" s="21">
        <v>0</v>
      </c>
    </row>
    <row r="39" spans="1:43" ht="15.95" customHeight="1" x14ac:dyDescent="0.25">
      <c r="C39" s="15"/>
      <c r="D39" s="15"/>
      <c r="E39" s="15"/>
      <c r="F39" s="15"/>
      <c r="H39" s="21"/>
      <c r="I39" s="20"/>
      <c r="J39" s="20"/>
      <c r="K39" s="20"/>
      <c r="L39" s="20"/>
      <c r="M39" s="20"/>
      <c r="N39" s="20"/>
      <c r="O39" s="20"/>
      <c r="P39" s="20"/>
      <c r="R39" s="30"/>
      <c r="S39" s="25">
        <v>6</v>
      </c>
      <c r="T39" s="20" t="s">
        <v>100</v>
      </c>
      <c r="U39" s="20"/>
      <c r="V39" s="20"/>
      <c r="W39" s="25"/>
      <c r="X39" s="21">
        <v>3</v>
      </c>
      <c r="Y39" s="15" t="s">
        <v>15</v>
      </c>
      <c r="Z39" s="21"/>
      <c r="AA39" s="21">
        <v>1</v>
      </c>
      <c r="AB39" s="21">
        <v>7</v>
      </c>
      <c r="AC39" s="21">
        <f t="shared" si="7"/>
        <v>8</v>
      </c>
      <c r="AD39" s="21">
        <v>2</v>
      </c>
      <c r="AE39" s="10"/>
      <c r="AF39" s="25">
        <v>5.5</v>
      </c>
      <c r="AG39" s="20" t="s">
        <v>144</v>
      </c>
      <c r="AH39" s="20"/>
      <c r="AI39" s="20"/>
      <c r="AJ39" s="25"/>
      <c r="AK39" s="21">
        <v>5</v>
      </c>
      <c r="AL39" s="20" t="s">
        <v>134</v>
      </c>
      <c r="AM39" s="21"/>
      <c r="AN39" s="21">
        <v>3</v>
      </c>
      <c r="AO39" s="21">
        <v>7</v>
      </c>
      <c r="AP39" s="21">
        <f t="shared" si="8"/>
        <v>10</v>
      </c>
      <c r="AQ39" s="21">
        <v>2</v>
      </c>
    </row>
    <row r="40" spans="1:43" ht="15.95" customHeight="1" thickBot="1" x14ac:dyDescent="0.3">
      <c r="C40" s="5" t="s">
        <v>182</v>
      </c>
      <c r="E40" s="20"/>
      <c r="F40" s="20"/>
      <c r="G40" s="4">
        <v>5</v>
      </c>
      <c r="H40" s="21">
        <v>1</v>
      </c>
      <c r="I40" s="20" t="s">
        <v>117</v>
      </c>
      <c r="J40" s="20"/>
      <c r="K40" s="20"/>
      <c r="L40" s="20" t="s">
        <v>544</v>
      </c>
      <c r="M40" s="20"/>
      <c r="N40" s="20"/>
      <c r="O40" s="20"/>
      <c r="P40" s="20"/>
      <c r="R40" s="30"/>
      <c r="S40" s="16" t="s">
        <v>36</v>
      </c>
      <c r="T40" s="16"/>
      <c r="U40" s="16"/>
      <c r="V40" s="16"/>
      <c r="W40" s="16"/>
      <c r="X40" s="16"/>
      <c r="Y40" s="16"/>
      <c r="Z40" s="22"/>
      <c r="AA40" s="22">
        <f>SUM(AA28:AA39)</f>
        <v>69</v>
      </c>
      <c r="AB40" s="22">
        <f>SUM(AB28:AB39)+SUMIF($Z$3:$Z$10,"SotF",$AH$3:$AH$10)</f>
        <v>82</v>
      </c>
      <c r="AC40" s="22">
        <f>SUM(AC28:AC39)+SUMIF($Z$3:$Z$10,"Canadiens",$AH$3:$AH$10)</f>
        <v>140</v>
      </c>
      <c r="AD40" s="22">
        <f>SUM(AD28:AD39)</f>
        <v>20</v>
      </c>
      <c r="AE40" s="10"/>
      <c r="AF40" s="16" t="s">
        <v>146</v>
      </c>
      <c r="AG40" s="16"/>
      <c r="AH40" s="16"/>
      <c r="AI40" s="16"/>
      <c r="AJ40" s="16"/>
      <c r="AK40" s="16"/>
      <c r="AL40" s="16"/>
      <c r="AM40" s="22"/>
      <c r="AN40" s="22">
        <f>SUM(AN28:AN39)</f>
        <v>58</v>
      </c>
      <c r="AO40" s="22">
        <f>SUM(AO28:AO39)+SUMIF($Z$3:$Z$10,"SotF",$AH$3:$AH$10)</f>
        <v>92</v>
      </c>
      <c r="AP40" s="22">
        <f>SUM(AP28:AP39)+SUMIF($Z$3:$Z$10,"Canadiens",$AH$3:$AH$10)</f>
        <v>150</v>
      </c>
      <c r="AQ40" s="22">
        <f>SUM(AQ28:AQ39)</f>
        <v>22</v>
      </c>
    </row>
    <row r="41" spans="1:43" ht="15.95" customHeight="1" x14ac:dyDescent="0.25">
      <c r="B41" s="21" t="s">
        <v>23</v>
      </c>
      <c r="C41" s="15" t="s">
        <v>383</v>
      </c>
      <c r="D41" s="15"/>
      <c r="H41" s="21">
        <v>1</v>
      </c>
      <c r="I41" s="20" t="s">
        <v>81</v>
      </c>
      <c r="J41" s="20"/>
      <c r="K41" s="20"/>
      <c r="L41" s="20" t="s">
        <v>545</v>
      </c>
      <c r="M41" s="20"/>
      <c r="N41" s="20"/>
      <c r="O41" s="20"/>
      <c r="P41" s="20"/>
      <c r="R41" s="30"/>
      <c r="S41" s="17" t="s">
        <v>156</v>
      </c>
      <c r="T41" s="17" t="s">
        <v>57</v>
      </c>
      <c r="U41" s="17"/>
      <c r="V41" s="17"/>
      <c r="W41" s="17"/>
      <c r="X41" s="15" t="s">
        <v>69</v>
      </c>
      <c r="Z41" s="14"/>
      <c r="AA41" s="14">
        <v>6</v>
      </c>
      <c r="AB41" s="14">
        <v>13</v>
      </c>
      <c r="AC41" s="14">
        <f>+AA41+AB41</f>
        <v>19</v>
      </c>
      <c r="AD41" s="14">
        <v>0</v>
      </c>
      <c r="AE41" s="10"/>
      <c r="AF41" s="18" t="s">
        <v>159</v>
      </c>
      <c r="AG41" s="18" t="s">
        <v>56</v>
      </c>
      <c r="AH41" s="18"/>
      <c r="AI41" s="18"/>
      <c r="AJ41" s="18"/>
      <c r="AK41" s="15" t="s">
        <v>68</v>
      </c>
      <c r="AM41" s="14"/>
      <c r="AN41" s="14">
        <v>12</v>
      </c>
      <c r="AO41" s="14">
        <v>15</v>
      </c>
      <c r="AP41" s="14">
        <f>+AN41+AO41</f>
        <v>27</v>
      </c>
      <c r="AQ41" s="14">
        <v>2</v>
      </c>
    </row>
    <row r="42" spans="1:43" ht="15.95" customHeight="1" x14ac:dyDescent="0.25">
      <c r="C42" s="15" t="s">
        <v>542</v>
      </c>
      <c r="H42" s="21">
        <v>1</v>
      </c>
      <c r="I42" s="20" t="s">
        <v>80</v>
      </c>
      <c r="L42" s="20" t="s">
        <v>546</v>
      </c>
      <c r="R42" s="30"/>
      <c r="S42" s="25">
        <v>7.5</v>
      </c>
      <c r="T42" s="20" t="s">
        <v>43</v>
      </c>
      <c r="U42" s="20"/>
      <c r="V42" s="20"/>
      <c r="W42" s="20"/>
      <c r="X42" s="21">
        <v>1</v>
      </c>
      <c r="Y42" s="20" t="s">
        <v>57</v>
      </c>
      <c r="Z42" s="21"/>
      <c r="AA42" s="21">
        <v>0</v>
      </c>
      <c r="AB42" s="21">
        <v>0</v>
      </c>
      <c r="AC42" s="21">
        <f t="shared" ref="AC42:AC52" si="9">+AA42+AB42</f>
        <v>0</v>
      </c>
      <c r="AD42" s="21">
        <v>0</v>
      </c>
      <c r="AE42" s="10"/>
      <c r="AF42" s="25">
        <v>8</v>
      </c>
      <c r="AG42" s="20" t="s">
        <v>76</v>
      </c>
      <c r="AH42" s="20"/>
      <c r="AI42" s="20"/>
      <c r="AJ42" s="25"/>
      <c r="AK42" s="21">
        <v>34</v>
      </c>
      <c r="AL42" s="20" t="s">
        <v>56</v>
      </c>
      <c r="AM42" s="21"/>
      <c r="AN42" s="21">
        <v>0</v>
      </c>
      <c r="AO42" s="21">
        <v>0</v>
      </c>
      <c r="AP42" s="21">
        <f t="shared" ref="AP42:AP52" si="10">+AN42+AO42</f>
        <v>0</v>
      </c>
      <c r="AQ42" s="21">
        <v>0</v>
      </c>
    </row>
    <row r="43" spans="1:43" ht="15.95" customHeight="1" x14ac:dyDescent="0.25">
      <c r="H43" s="21">
        <v>3</v>
      </c>
      <c r="I43" s="20" t="s">
        <v>80</v>
      </c>
      <c r="L43" s="20" t="s">
        <v>74</v>
      </c>
      <c r="M43" s="20"/>
      <c r="R43" s="30"/>
      <c r="S43" s="25">
        <v>10</v>
      </c>
      <c r="T43" s="20" t="s">
        <v>83</v>
      </c>
      <c r="U43" s="20"/>
      <c r="V43" s="20"/>
      <c r="W43" s="20"/>
      <c r="X43" s="21">
        <v>8</v>
      </c>
      <c r="Y43" s="20" t="s">
        <v>57</v>
      </c>
      <c r="Z43" s="21"/>
      <c r="AA43" s="21">
        <v>20</v>
      </c>
      <c r="AB43" s="21">
        <v>5</v>
      </c>
      <c r="AC43" s="21">
        <f t="shared" si="9"/>
        <v>25</v>
      </c>
      <c r="AD43" s="21">
        <v>4</v>
      </c>
      <c r="AE43" s="10"/>
      <c r="AF43" s="25">
        <v>10</v>
      </c>
      <c r="AG43" s="20" t="s">
        <v>90</v>
      </c>
      <c r="AH43" s="20"/>
      <c r="AI43" s="20"/>
      <c r="AJ43" s="25"/>
      <c r="AK43" s="21">
        <v>10</v>
      </c>
      <c r="AL43" s="20" t="s">
        <v>56</v>
      </c>
      <c r="AN43" s="21">
        <v>12</v>
      </c>
      <c r="AO43" s="21">
        <v>14</v>
      </c>
      <c r="AP43" s="21">
        <f t="shared" si="10"/>
        <v>26</v>
      </c>
      <c r="AQ43" s="21">
        <v>0</v>
      </c>
    </row>
    <row r="44" spans="1:43" ht="15.95" customHeight="1" x14ac:dyDescent="0.25">
      <c r="H44" s="21">
        <v>3</v>
      </c>
      <c r="I44" s="20" t="s">
        <v>81</v>
      </c>
      <c r="L44" s="20" t="s">
        <v>117</v>
      </c>
      <c r="P44" s="56"/>
      <c r="R44" s="30"/>
      <c r="S44" s="25">
        <v>9</v>
      </c>
      <c r="T44" s="20" t="s">
        <v>131</v>
      </c>
      <c r="U44" s="20"/>
      <c r="V44" s="20"/>
      <c r="W44" s="20"/>
      <c r="X44" s="21">
        <v>3</v>
      </c>
      <c r="Y44" s="20" t="s">
        <v>57</v>
      </c>
      <c r="Z44" s="21"/>
      <c r="AA44" s="21">
        <v>13</v>
      </c>
      <c r="AB44" s="21">
        <v>12</v>
      </c>
      <c r="AC44" s="21">
        <f t="shared" si="9"/>
        <v>25</v>
      </c>
      <c r="AD44" s="21">
        <v>2</v>
      </c>
      <c r="AE44" s="10"/>
      <c r="AF44" s="25">
        <v>9</v>
      </c>
      <c r="AG44" s="20" t="s">
        <v>139</v>
      </c>
      <c r="AH44" s="20"/>
      <c r="AI44" s="20"/>
      <c r="AJ44" s="25"/>
      <c r="AK44" s="21">
        <v>23</v>
      </c>
      <c r="AL44" s="20" t="s">
        <v>56</v>
      </c>
      <c r="AN44" s="21">
        <v>17</v>
      </c>
      <c r="AO44" s="21">
        <v>9</v>
      </c>
      <c r="AP44" s="21">
        <f t="shared" si="10"/>
        <v>26</v>
      </c>
      <c r="AQ44" s="21">
        <v>2</v>
      </c>
    </row>
    <row r="45" spans="1:43" ht="15.95" customHeight="1" x14ac:dyDescent="0.25">
      <c r="A45" s="30"/>
      <c r="B45" s="44" t="s">
        <v>33</v>
      </c>
      <c r="C45" s="45"/>
      <c r="D45" s="45"/>
      <c r="E45" s="45"/>
      <c r="F45" s="45"/>
      <c r="G45" s="45"/>
      <c r="H45" s="46"/>
      <c r="I45" s="45"/>
      <c r="J45" s="45"/>
      <c r="K45" s="45"/>
      <c r="L45" s="45"/>
      <c r="M45" s="47"/>
      <c r="N45" s="45"/>
      <c r="O45" s="45"/>
      <c r="P45" s="45"/>
      <c r="R45" s="30"/>
      <c r="S45" s="25">
        <v>9</v>
      </c>
      <c r="T45" s="20" t="s">
        <v>86</v>
      </c>
      <c r="U45" s="20"/>
      <c r="V45" s="20"/>
      <c r="W45" s="20"/>
      <c r="X45" s="21">
        <v>11</v>
      </c>
      <c r="Y45" s="20" t="s">
        <v>57</v>
      </c>
      <c r="Z45" s="21"/>
      <c r="AA45" s="21">
        <v>10</v>
      </c>
      <c r="AB45" s="21">
        <v>18</v>
      </c>
      <c r="AC45" s="21">
        <f t="shared" si="9"/>
        <v>28</v>
      </c>
      <c r="AD45" s="21">
        <v>0</v>
      </c>
      <c r="AE45" s="10"/>
      <c r="AF45" s="25">
        <v>8.5</v>
      </c>
      <c r="AG45" s="20" t="s">
        <v>92</v>
      </c>
      <c r="AH45" s="20"/>
      <c r="AI45" s="20"/>
      <c r="AJ45" s="25"/>
      <c r="AK45" s="21">
        <v>9</v>
      </c>
      <c r="AL45" s="20" t="s">
        <v>56</v>
      </c>
      <c r="AN45" s="21">
        <v>10</v>
      </c>
      <c r="AO45" s="21">
        <v>7</v>
      </c>
      <c r="AP45" s="21">
        <f t="shared" si="10"/>
        <v>17</v>
      </c>
      <c r="AQ45" s="21">
        <v>0</v>
      </c>
    </row>
    <row r="46" spans="1:43" ht="15.95" customHeight="1" x14ac:dyDescent="0.25">
      <c r="A46" s="30"/>
      <c r="C46" s="5" t="s">
        <v>186</v>
      </c>
      <c r="E46" s="10"/>
      <c r="F46" s="10"/>
      <c r="G46" s="4">
        <v>4</v>
      </c>
      <c r="H46" s="21">
        <v>1</v>
      </c>
      <c r="I46" s="20" t="s">
        <v>110</v>
      </c>
      <c r="J46" s="20"/>
      <c r="K46" s="20"/>
      <c r="L46" s="20" t="s">
        <v>547</v>
      </c>
      <c r="M46" s="20"/>
      <c r="N46" s="20"/>
      <c r="O46" s="20"/>
      <c r="P46" s="20"/>
      <c r="R46" s="30"/>
      <c r="S46" s="25">
        <v>8.5</v>
      </c>
      <c r="T46" s="20" t="s">
        <v>116</v>
      </c>
      <c r="U46" s="20"/>
      <c r="V46" s="20"/>
      <c r="W46" s="20"/>
      <c r="X46" s="21">
        <v>9</v>
      </c>
      <c r="Y46" s="20" t="s">
        <v>57</v>
      </c>
      <c r="Z46" s="21"/>
      <c r="AA46" s="21">
        <v>7</v>
      </c>
      <c r="AB46" s="21">
        <v>20</v>
      </c>
      <c r="AC46" s="21">
        <f t="shared" si="9"/>
        <v>27</v>
      </c>
      <c r="AD46" s="21">
        <v>8</v>
      </c>
      <c r="AE46" s="10"/>
      <c r="AF46" s="25">
        <v>8.5</v>
      </c>
      <c r="AG46" s="20" t="s">
        <v>141</v>
      </c>
      <c r="AH46" s="20"/>
      <c r="AI46" s="20"/>
      <c r="AJ46" s="25"/>
      <c r="AK46" s="21">
        <v>14</v>
      </c>
      <c r="AL46" s="20" t="s">
        <v>56</v>
      </c>
      <c r="AN46" s="21">
        <v>0</v>
      </c>
      <c r="AO46" s="21">
        <v>14</v>
      </c>
      <c r="AP46" s="21">
        <f t="shared" si="10"/>
        <v>14</v>
      </c>
      <c r="AQ46" s="21">
        <v>2</v>
      </c>
    </row>
    <row r="47" spans="1:43" ht="15.95" customHeight="1" x14ac:dyDescent="0.25">
      <c r="B47" s="21" t="s">
        <v>23</v>
      </c>
      <c r="C47" s="20"/>
      <c r="D47" s="20" t="s">
        <v>48</v>
      </c>
      <c r="E47" s="20"/>
      <c r="F47" s="20"/>
      <c r="G47" s="20"/>
      <c r="H47" s="21">
        <v>1</v>
      </c>
      <c r="I47" s="20" t="s">
        <v>188</v>
      </c>
      <c r="J47" s="20"/>
      <c r="K47" s="20"/>
      <c r="L47" s="20" t="s">
        <v>548</v>
      </c>
      <c r="M47" s="20"/>
      <c r="N47" s="20"/>
      <c r="O47" s="20"/>
      <c r="P47" s="20"/>
      <c r="R47" s="30"/>
      <c r="S47" s="25">
        <v>8</v>
      </c>
      <c r="T47" s="20" t="s">
        <v>150</v>
      </c>
      <c r="U47" s="20"/>
      <c r="V47" s="20"/>
      <c r="W47" s="20"/>
      <c r="X47" s="21">
        <v>2</v>
      </c>
      <c r="Y47" s="20" t="s">
        <v>57</v>
      </c>
      <c r="Z47" s="21"/>
      <c r="AA47" s="21">
        <v>6</v>
      </c>
      <c r="AB47" s="21">
        <v>8</v>
      </c>
      <c r="AC47" s="21">
        <f t="shared" si="9"/>
        <v>14</v>
      </c>
      <c r="AD47" s="21">
        <v>2</v>
      </c>
      <c r="AE47" s="10"/>
      <c r="AF47" s="25">
        <v>8</v>
      </c>
      <c r="AG47" s="20" t="s">
        <v>140</v>
      </c>
      <c r="AH47" s="20"/>
      <c r="AI47" s="20"/>
      <c r="AJ47" s="25"/>
      <c r="AK47" s="21">
        <v>2</v>
      </c>
      <c r="AL47" s="20" t="s">
        <v>56</v>
      </c>
      <c r="AN47" s="21">
        <v>1</v>
      </c>
      <c r="AO47" s="21">
        <v>10</v>
      </c>
      <c r="AP47" s="21">
        <f t="shared" si="10"/>
        <v>11</v>
      </c>
      <c r="AQ47" s="21">
        <v>0</v>
      </c>
    </row>
    <row r="48" spans="1:43" ht="15.95" customHeight="1" x14ac:dyDescent="0.25">
      <c r="C48" s="20"/>
      <c r="D48" s="20"/>
      <c r="E48" s="20"/>
      <c r="F48" s="20"/>
      <c r="G48" s="20"/>
      <c r="H48" s="21">
        <v>2</v>
      </c>
      <c r="I48" s="20" t="s">
        <v>170</v>
      </c>
      <c r="L48" s="20"/>
      <c r="M48" s="20" t="s">
        <v>51</v>
      </c>
      <c r="N48" s="20"/>
      <c r="O48" s="20"/>
      <c r="P48" s="20"/>
      <c r="R48" s="30"/>
      <c r="S48" s="25">
        <v>7.5</v>
      </c>
      <c r="T48" s="20" t="s">
        <v>98</v>
      </c>
      <c r="U48" s="20"/>
      <c r="V48" s="20"/>
      <c r="W48" s="20"/>
      <c r="X48" s="21">
        <v>12</v>
      </c>
      <c r="Y48" s="20" t="s">
        <v>57</v>
      </c>
      <c r="Z48" s="21"/>
      <c r="AA48" s="21">
        <v>2</v>
      </c>
      <c r="AB48" s="21">
        <v>7</v>
      </c>
      <c r="AC48" s="21">
        <f t="shared" si="9"/>
        <v>9</v>
      </c>
      <c r="AD48" s="21">
        <v>0</v>
      </c>
      <c r="AE48" s="10"/>
      <c r="AF48" s="25">
        <v>8</v>
      </c>
      <c r="AG48" s="20" t="s">
        <v>148</v>
      </c>
      <c r="AH48" s="20"/>
      <c r="AI48" s="20"/>
      <c r="AJ48" s="25"/>
      <c r="AK48" s="21">
        <v>11</v>
      </c>
      <c r="AL48" s="20" t="s">
        <v>56</v>
      </c>
      <c r="AN48" s="21">
        <v>0</v>
      </c>
      <c r="AO48" s="21">
        <v>1</v>
      </c>
      <c r="AP48" s="21">
        <f t="shared" si="10"/>
        <v>1</v>
      </c>
      <c r="AQ48" s="21">
        <v>0</v>
      </c>
    </row>
    <row r="49" spans="1:43" ht="15.95" customHeight="1" x14ac:dyDescent="0.25">
      <c r="A49" s="30"/>
      <c r="C49" s="20"/>
      <c r="D49" s="20"/>
      <c r="E49" s="20"/>
      <c r="F49" s="20"/>
      <c r="H49" s="21">
        <v>2</v>
      </c>
      <c r="I49" s="20" t="s">
        <v>188</v>
      </c>
      <c r="L49" s="20"/>
      <c r="M49" s="20" t="s">
        <v>51</v>
      </c>
      <c r="N49" s="20"/>
      <c r="O49" s="20"/>
      <c r="P49" s="20"/>
      <c r="R49" s="30"/>
      <c r="S49" s="25">
        <v>7.5</v>
      </c>
      <c r="T49" s="20" t="s">
        <v>91</v>
      </c>
      <c r="U49" s="20"/>
      <c r="V49" s="20"/>
      <c r="W49" s="20"/>
      <c r="X49" s="21">
        <v>7</v>
      </c>
      <c r="Y49" s="20" t="s">
        <v>57</v>
      </c>
      <c r="Z49" s="21"/>
      <c r="AA49" s="21">
        <v>2</v>
      </c>
      <c r="AB49" s="21">
        <v>10</v>
      </c>
      <c r="AC49" s="21">
        <f t="shared" si="9"/>
        <v>12</v>
      </c>
      <c r="AD49" s="21">
        <v>6</v>
      </c>
      <c r="AE49" s="10"/>
      <c r="AF49" s="25">
        <v>7.5</v>
      </c>
      <c r="AG49" s="20" t="s">
        <v>128</v>
      </c>
      <c r="AH49" s="20"/>
      <c r="AI49" s="20"/>
      <c r="AJ49" s="25"/>
      <c r="AK49" s="21">
        <v>7</v>
      </c>
      <c r="AL49" s="20" t="s">
        <v>56</v>
      </c>
      <c r="AN49" s="21">
        <v>8</v>
      </c>
      <c r="AO49" s="21">
        <v>6</v>
      </c>
      <c r="AP49" s="21">
        <f t="shared" si="10"/>
        <v>14</v>
      </c>
      <c r="AQ49" s="21">
        <v>4</v>
      </c>
    </row>
    <row r="50" spans="1:43" ht="15.95" customHeight="1" x14ac:dyDescent="0.25">
      <c r="A50" s="30"/>
      <c r="H50" s="21"/>
      <c r="I50" s="20"/>
      <c r="L50" s="20"/>
      <c r="M50" s="20"/>
      <c r="N50" s="20"/>
      <c r="O50" s="20"/>
      <c r="P50" s="20"/>
      <c r="R50" s="30"/>
      <c r="S50" s="25">
        <v>7</v>
      </c>
      <c r="T50" s="20" t="s">
        <v>52</v>
      </c>
      <c r="U50" s="20"/>
      <c r="V50" s="20"/>
      <c r="W50" s="20"/>
      <c r="X50" s="21">
        <v>27</v>
      </c>
      <c r="Y50" s="20" t="s">
        <v>57</v>
      </c>
      <c r="Z50" s="21"/>
      <c r="AA50" s="21">
        <v>1</v>
      </c>
      <c r="AB50" s="21">
        <v>6</v>
      </c>
      <c r="AC50" s="21">
        <f t="shared" si="9"/>
        <v>7</v>
      </c>
      <c r="AD50" s="21">
        <v>0</v>
      </c>
      <c r="AE50" s="10"/>
      <c r="AF50" s="25">
        <v>6.5</v>
      </c>
      <c r="AG50" s="20" t="s">
        <v>99</v>
      </c>
      <c r="AH50" s="20"/>
      <c r="AI50" s="20"/>
      <c r="AJ50" s="25"/>
      <c r="AK50" s="21">
        <v>24</v>
      </c>
      <c r="AL50" s="20" t="s">
        <v>56</v>
      </c>
      <c r="AN50" s="21">
        <v>4</v>
      </c>
      <c r="AO50" s="21">
        <v>5</v>
      </c>
      <c r="AP50" s="21">
        <f t="shared" si="10"/>
        <v>9</v>
      </c>
      <c r="AQ50" s="21">
        <v>2</v>
      </c>
    </row>
    <row r="51" spans="1:43" ht="15.95" customHeight="1" x14ac:dyDescent="0.25">
      <c r="A51" s="30"/>
      <c r="B51" s="10"/>
      <c r="C51" s="5" t="s">
        <v>178</v>
      </c>
      <c r="D51" s="15"/>
      <c r="F51" s="10"/>
      <c r="G51" s="4">
        <v>7</v>
      </c>
      <c r="H51" s="21">
        <v>1</v>
      </c>
      <c r="I51" s="20" t="s">
        <v>84</v>
      </c>
      <c r="J51" s="20"/>
      <c r="K51" s="20"/>
      <c r="L51" s="20" t="s">
        <v>416</v>
      </c>
      <c r="M51" s="20"/>
      <c r="N51" s="20"/>
      <c r="O51" s="20"/>
      <c r="P51" s="20"/>
      <c r="R51" s="30"/>
      <c r="S51" s="25">
        <v>6.5</v>
      </c>
      <c r="T51" s="20" t="s">
        <v>166</v>
      </c>
      <c r="U51" s="20"/>
      <c r="V51" s="20"/>
      <c r="W51" s="20"/>
      <c r="X51" s="21">
        <v>6</v>
      </c>
      <c r="Y51" s="20" t="s">
        <v>57</v>
      </c>
      <c r="Z51" s="21"/>
      <c r="AA51" s="21">
        <v>3</v>
      </c>
      <c r="AB51" s="21">
        <v>5</v>
      </c>
      <c r="AC51" s="21">
        <f t="shared" si="9"/>
        <v>8</v>
      </c>
      <c r="AD51" s="21">
        <v>2</v>
      </c>
      <c r="AE51" s="10"/>
      <c r="AF51" s="25">
        <v>6.5</v>
      </c>
      <c r="AG51" s="20" t="s">
        <v>96</v>
      </c>
      <c r="AH51" s="20"/>
      <c r="AI51" s="20"/>
      <c r="AJ51" s="25"/>
      <c r="AK51" s="21">
        <v>20</v>
      </c>
      <c r="AL51" s="20" t="s">
        <v>56</v>
      </c>
      <c r="AN51" s="21">
        <v>1</v>
      </c>
      <c r="AO51" s="21">
        <v>9</v>
      </c>
      <c r="AP51" s="21">
        <f t="shared" si="10"/>
        <v>10</v>
      </c>
      <c r="AQ51" s="21">
        <v>4</v>
      </c>
    </row>
    <row r="52" spans="1:43" ht="15.95" customHeight="1" x14ac:dyDescent="0.25">
      <c r="A52" s="30"/>
      <c r="B52" s="21" t="s">
        <v>23</v>
      </c>
      <c r="C52" s="15"/>
      <c r="D52" s="15" t="s">
        <v>48</v>
      </c>
      <c r="E52" s="15"/>
      <c r="F52" s="15"/>
      <c r="G52" s="4"/>
      <c r="H52" s="21">
        <v>1</v>
      </c>
      <c r="I52" s="20" t="s">
        <v>107</v>
      </c>
      <c r="J52" s="20"/>
      <c r="K52" s="20"/>
      <c r="L52" s="20" t="s">
        <v>350</v>
      </c>
      <c r="M52" s="20"/>
      <c r="N52" s="20"/>
      <c r="O52" s="20"/>
      <c r="P52" s="20"/>
      <c r="R52" s="30"/>
      <c r="S52" s="25">
        <v>6.5</v>
      </c>
      <c r="T52" s="20" t="s">
        <v>167</v>
      </c>
      <c r="U52" s="20"/>
      <c r="V52" s="20"/>
      <c r="W52" s="20"/>
      <c r="X52" s="21">
        <v>4</v>
      </c>
      <c r="Y52" s="20" t="s">
        <v>57</v>
      </c>
      <c r="Z52" s="21"/>
      <c r="AA52" s="21">
        <v>3</v>
      </c>
      <c r="AB52" s="21">
        <v>6</v>
      </c>
      <c r="AC52" s="21">
        <f t="shared" si="9"/>
        <v>9</v>
      </c>
      <c r="AD52" s="21">
        <v>2</v>
      </c>
      <c r="AE52" s="10"/>
      <c r="AF52" s="25">
        <v>6</v>
      </c>
      <c r="AG52" s="20" t="s">
        <v>248</v>
      </c>
      <c r="AH52" s="20"/>
      <c r="AI52" s="20"/>
      <c r="AJ52" s="25"/>
      <c r="AK52" s="21">
        <v>4</v>
      </c>
      <c r="AL52" s="20" t="s">
        <v>56</v>
      </c>
      <c r="AN52" s="21">
        <v>1</v>
      </c>
      <c r="AO52" s="21">
        <v>3</v>
      </c>
      <c r="AP52" s="21">
        <f t="shared" si="10"/>
        <v>4</v>
      </c>
      <c r="AQ52" s="21">
        <v>4</v>
      </c>
    </row>
    <row r="53" spans="1:43" ht="15.95" customHeight="1" thickBot="1" x14ac:dyDescent="0.3">
      <c r="A53" s="30"/>
      <c r="H53" s="21">
        <v>2</v>
      </c>
      <c r="I53" s="20" t="s">
        <v>104</v>
      </c>
      <c r="L53" s="20"/>
      <c r="M53" s="20" t="s">
        <v>51</v>
      </c>
      <c r="N53" s="20"/>
      <c r="O53" s="20"/>
      <c r="R53" s="30"/>
      <c r="S53" s="16" t="s">
        <v>66</v>
      </c>
      <c r="T53" s="16"/>
      <c r="U53" s="16"/>
      <c r="V53" s="16"/>
      <c r="W53" s="16"/>
      <c r="X53" s="16"/>
      <c r="Y53" s="16"/>
      <c r="Z53" s="22"/>
      <c r="AA53" s="22">
        <f>SUM(AA41:AA52)</f>
        <v>73</v>
      </c>
      <c r="AB53" s="22">
        <f>SUM(AB41:AB52)+SUMIF($Z$3:$Z$10,"Dive Shop",$AH$3:$AH$10)</f>
        <v>110</v>
      </c>
      <c r="AC53" s="22">
        <f>SUM(AC41:AC52)+SUMIF($Z$3:$Z$10,"Canadiens",$AH$3:$AH$10)</f>
        <v>183</v>
      </c>
      <c r="AD53" s="22">
        <f>SUM(AD41:AD52)</f>
        <v>26</v>
      </c>
      <c r="AE53" s="10"/>
      <c r="AF53" s="16" t="s">
        <v>67</v>
      </c>
      <c r="AG53" s="16"/>
      <c r="AH53" s="16"/>
      <c r="AI53" s="16"/>
      <c r="AJ53" s="16"/>
      <c r="AK53" s="16"/>
      <c r="AL53" s="16"/>
      <c r="AM53" s="22"/>
      <c r="AN53" s="22">
        <f>SUM(AN41:AN52)</f>
        <v>66</v>
      </c>
      <c r="AO53" s="22">
        <f>SUM(AO41:AO52)+SUMIF($Z$3:$Z$10,"Dive Shop",$AH$3:$AH$10)</f>
        <v>93</v>
      </c>
      <c r="AP53" s="22">
        <f>SUM(AP41:AP52)+SUMIF($Z$3:$Z$10,"Canadiens",$AH$3:$AH$10)</f>
        <v>159</v>
      </c>
      <c r="AQ53" s="22">
        <f>SUM(AQ41:AQ52)</f>
        <v>20</v>
      </c>
    </row>
    <row r="54" spans="1:43" ht="15.95" customHeight="1" x14ac:dyDescent="0.25">
      <c r="A54" s="30"/>
      <c r="H54" s="21">
        <v>2</v>
      </c>
      <c r="I54" s="20" t="s">
        <v>107</v>
      </c>
      <c r="L54" s="20" t="s">
        <v>551</v>
      </c>
      <c r="R54" s="30"/>
      <c r="S54" s="18" t="s">
        <v>157</v>
      </c>
      <c r="T54" s="18" t="s">
        <v>61</v>
      </c>
      <c r="U54" s="18"/>
      <c r="V54" s="18"/>
      <c r="W54" s="18"/>
      <c r="X54" s="15" t="s">
        <v>71</v>
      </c>
      <c r="Z54" s="14"/>
      <c r="AA54" s="14">
        <v>4</v>
      </c>
      <c r="AB54" s="14">
        <v>12</v>
      </c>
      <c r="AC54" s="14">
        <f t="shared" ref="AC54:AC65" si="11">+AA54+AB54</f>
        <v>16</v>
      </c>
      <c r="AD54" s="14">
        <v>6</v>
      </c>
      <c r="AE54" s="10"/>
      <c r="AF54" s="11" t="s">
        <v>161</v>
      </c>
      <c r="AG54" s="11" t="s">
        <v>59</v>
      </c>
      <c r="AH54" s="11"/>
      <c r="AI54" s="11"/>
      <c r="AJ54" s="12"/>
      <c r="AK54" s="13" t="s">
        <v>73</v>
      </c>
      <c r="AM54" s="14"/>
      <c r="AN54" s="14">
        <v>4</v>
      </c>
      <c r="AO54" s="14">
        <v>11</v>
      </c>
      <c r="AP54" s="14">
        <f t="shared" ref="AP54:AP65" si="12">+AN54+AO54</f>
        <v>15</v>
      </c>
      <c r="AQ54" s="14">
        <v>4</v>
      </c>
    </row>
    <row r="55" spans="1:43" ht="15.95" customHeight="1" x14ac:dyDescent="0.25">
      <c r="H55" s="21">
        <v>3</v>
      </c>
      <c r="I55" s="20" t="s">
        <v>104</v>
      </c>
      <c r="L55" s="20" t="s">
        <v>47</v>
      </c>
      <c r="R55" s="30"/>
      <c r="S55" s="25">
        <v>7.5</v>
      </c>
      <c r="T55" s="20" t="s">
        <v>74</v>
      </c>
      <c r="U55" s="20"/>
      <c r="V55" s="20"/>
      <c r="W55" s="25"/>
      <c r="X55" s="21">
        <v>31</v>
      </c>
      <c r="Y55" s="20" t="s">
        <v>61</v>
      </c>
      <c r="Z55" s="21"/>
      <c r="AA55" s="21">
        <v>0</v>
      </c>
      <c r="AB55" s="21">
        <v>1</v>
      </c>
      <c r="AC55" s="21">
        <f t="shared" si="11"/>
        <v>1</v>
      </c>
      <c r="AD55" s="21">
        <v>0</v>
      </c>
      <c r="AE55" s="10"/>
      <c r="AF55" s="25">
        <v>8</v>
      </c>
      <c r="AG55" s="20" t="s">
        <v>77</v>
      </c>
      <c r="AH55" s="20"/>
      <c r="AI55" s="20"/>
      <c r="AJ55" s="20"/>
      <c r="AK55" s="21"/>
      <c r="AL55" s="20" t="s">
        <v>59</v>
      </c>
      <c r="AM55" s="21"/>
      <c r="AN55" s="21">
        <v>0</v>
      </c>
      <c r="AO55" s="21">
        <v>1</v>
      </c>
      <c r="AP55" s="21">
        <f t="shared" si="12"/>
        <v>1</v>
      </c>
      <c r="AQ55" s="21">
        <v>0</v>
      </c>
    </row>
    <row r="56" spans="1:43" ht="15.95" customHeight="1" x14ac:dyDescent="0.25">
      <c r="H56" s="21">
        <v>3</v>
      </c>
      <c r="I56" s="20" t="s">
        <v>47</v>
      </c>
      <c r="L56" s="20" t="s">
        <v>549</v>
      </c>
      <c r="R56" s="30"/>
      <c r="S56" s="25">
        <v>11</v>
      </c>
      <c r="T56" s="20" t="s">
        <v>80</v>
      </c>
      <c r="U56" s="20"/>
      <c r="V56" s="20"/>
      <c r="W56" s="25"/>
      <c r="X56" s="21">
        <v>11</v>
      </c>
      <c r="Y56" s="20" t="s">
        <v>61</v>
      </c>
      <c r="Z56" s="21"/>
      <c r="AA56" s="21">
        <v>18</v>
      </c>
      <c r="AB56" s="21">
        <v>11</v>
      </c>
      <c r="AC56" s="21">
        <f t="shared" si="11"/>
        <v>29</v>
      </c>
      <c r="AD56" s="21">
        <v>0</v>
      </c>
      <c r="AE56" s="10"/>
      <c r="AF56" s="25">
        <v>10</v>
      </c>
      <c r="AG56" s="20" t="s">
        <v>162</v>
      </c>
      <c r="AH56" s="20"/>
      <c r="AI56" s="20"/>
      <c r="AJ56" s="20"/>
      <c r="AK56" s="21">
        <v>20</v>
      </c>
      <c r="AL56" s="20" t="s">
        <v>59</v>
      </c>
      <c r="AN56" s="21">
        <v>8</v>
      </c>
      <c r="AO56" s="21">
        <v>9</v>
      </c>
      <c r="AP56" s="21">
        <f t="shared" si="12"/>
        <v>17</v>
      </c>
      <c r="AQ56" s="21">
        <v>4</v>
      </c>
    </row>
    <row r="57" spans="1:43" ht="15.95" customHeight="1" x14ac:dyDescent="0.25">
      <c r="H57" s="21">
        <v>3</v>
      </c>
      <c r="I57" s="20" t="s">
        <v>107</v>
      </c>
      <c r="M57" s="20" t="s">
        <v>51</v>
      </c>
      <c r="P57" s="56"/>
      <c r="R57" s="30"/>
      <c r="S57" s="25">
        <v>8.5</v>
      </c>
      <c r="T57" s="20" t="s">
        <v>97</v>
      </c>
      <c r="U57" s="20"/>
      <c r="V57" s="20"/>
      <c r="W57" s="25"/>
      <c r="X57" s="21">
        <v>8</v>
      </c>
      <c r="Y57" s="20" t="s">
        <v>61</v>
      </c>
      <c r="Z57" s="21"/>
      <c r="AA57" s="21">
        <v>7</v>
      </c>
      <c r="AB57" s="21">
        <v>6</v>
      </c>
      <c r="AC57" s="21">
        <f t="shared" si="11"/>
        <v>13</v>
      </c>
      <c r="AD57" s="21">
        <v>0</v>
      </c>
      <c r="AE57" s="10"/>
      <c r="AF57" s="25">
        <v>9</v>
      </c>
      <c r="AG57" s="20" t="s">
        <v>163</v>
      </c>
      <c r="AH57" s="20"/>
      <c r="AI57" s="20"/>
      <c r="AJ57" s="20"/>
      <c r="AK57" s="21">
        <v>17</v>
      </c>
      <c r="AL57" s="20" t="s">
        <v>59</v>
      </c>
      <c r="AN57" s="21">
        <v>18</v>
      </c>
      <c r="AO57" s="21">
        <v>16</v>
      </c>
      <c r="AP57" s="21">
        <f t="shared" si="12"/>
        <v>34</v>
      </c>
      <c r="AQ57" s="21">
        <v>2</v>
      </c>
    </row>
    <row r="58" spans="1:43" ht="15.95" customHeight="1" x14ac:dyDescent="0.25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R58" s="30"/>
      <c r="S58" s="25">
        <v>8.5</v>
      </c>
      <c r="T58" s="20" t="s">
        <v>89</v>
      </c>
      <c r="U58" s="20"/>
      <c r="V58" s="20"/>
      <c r="W58" s="25"/>
      <c r="X58" s="21">
        <v>6</v>
      </c>
      <c r="Y58" s="20" t="s">
        <v>61</v>
      </c>
      <c r="Z58" s="21"/>
      <c r="AA58" s="21">
        <v>1</v>
      </c>
      <c r="AB58" s="21">
        <v>7</v>
      </c>
      <c r="AC58" s="21">
        <f t="shared" si="11"/>
        <v>8</v>
      </c>
      <c r="AD58" s="21">
        <v>0</v>
      </c>
      <c r="AE58" s="10"/>
      <c r="AF58" s="25">
        <v>9</v>
      </c>
      <c r="AG58" s="20" t="s">
        <v>135</v>
      </c>
      <c r="AH58" s="20"/>
      <c r="AI58" s="20"/>
      <c r="AJ58" s="20"/>
      <c r="AK58" s="35">
        <v>14</v>
      </c>
      <c r="AL58" s="20" t="s">
        <v>59</v>
      </c>
      <c r="AN58" s="21">
        <v>6</v>
      </c>
      <c r="AO58" s="21">
        <v>10</v>
      </c>
      <c r="AP58" s="21">
        <f t="shared" si="12"/>
        <v>16</v>
      </c>
      <c r="AQ58" s="21">
        <v>2</v>
      </c>
    </row>
    <row r="59" spans="1:43" ht="15.95" customHeight="1" x14ac:dyDescent="0.25">
      <c r="B59" s="20" t="s">
        <v>130</v>
      </c>
      <c r="C59" s="10"/>
      <c r="D59" s="10"/>
      <c r="E59" s="20" t="s">
        <v>50</v>
      </c>
      <c r="F59" s="20"/>
      <c r="G59" s="4">
        <f>SUM(G15:G58)</f>
        <v>33</v>
      </c>
      <c r="H59" s="4"/>
      <c r="I59" s="19"/>
      <c r="J59" s="20" t="s">
        <v>35</v>
      </c>
      <c r="K59" s="19"/>
      <c r="L59" s="4">
        <f>COUNTA(C15:C58)-8</f>
        <v>5</v>
      </c>
      <c r="N59" s="20" t="s">
        <v>41</v>
      </c>
      <c r="O59" s="4">
        <f>+L59*2</f>
        <v>10</v>
      </c>
      <c r="P59" s="10"/>
      <c r="R59" s="30"/>
      <c r="S59" s="25">
        <v>8.5</v>
      </c>
      <c r="T59" s="20" t="s">
        <v>82</v>
      </c>
      <c r="U59" s="20"/>
      <c r="V59" s="20"/>
      <c r="W59" s="25"/>
      <c r="X59" s="21">
        <v>14</v>
      </c>
      <c r="Y59" s="20" t="s">
        <v>61</v>
      </c>
      <c r="Z59" s="21"/>
      <c r="AA59" s="21">
        <v>1</v>
      </c>
      <c r="AB59" s="21">
        <v>2</v>
      </c>
      <c r="AC59" s="21">
        <f t="shared" si="11"/>
        <v>3</v>
      </c>
      <c r="AD59" s="21">
        <v>4</v>
      </c>
      <c r="AE59" s="10"/>
      <c r="AF59" s="25">
        <v>8.5</v>
      </c>
      <c r="AG59" s="20" t="s">
        <v>136</v>
      </c>
      <c r="AH59" s="20"/>
      <c r="AI59" s="20"/>
      <c r="AJ59" s="20"/>
      <c r="AK59" s="35">
        <v>5</v>
      </c>
      <c r="AL59" s="20" t="s">
        <v>59</v>
      </c>
      <c r="AN59" s="21">
        <v>0</v>
      </c>
      <c r="AO59" s="21">
        <v>10</v>
      </c>
      <c r="AP59" s="21">
        <f t="shared" si="12"/>
        <v>10</v>
      </c>
      <c r="AQ59" s="21">
        <v>2</v>
      </c>
    </row>
    <row r="60" spans="1:43" ht="15.95" customHeight="1" x14ac:dyDescent="0.25">
      <c r="E60" s="20" t="s">
        <v>49</v>
      </c>
      <c r="F60" s="20"/>
      <c r="G60" s="4">
        <f>COUNTA(L15:L58)+COUNTIF(L15:L58,"*&amp;*")</f>
        <v>48</v>
      </c>
      <c r="S60" s="25">
        <v>8</v>
      </c>
      <c r="T60" s="20" t="s">
        <v>81</v>
      </c>
      <c r="U60" s="20"/>
      <c r="V60" s="20"/>
      <c r="W60" s="25"/>
      <c r="X60" s="21">
        <v>7</v>
      </c>
      <c r="Y60" s="20" t="s">
        <v>61</v>
      </c>
      <c r="Z60" s="21"/>
      <c r="AA60" s="21">
        <v>11</v>
      </c>
      <c r="AB60" s="21">
        <v>8</v>
      </c>
      <c r="AC60" s="21">
        <f t="shared" si="11"/>
        <v>19</v>
      </c>
      <c r="AD60" s="21">
        <v>4</v>
      </c>
      <c r="AE60" s="10"/>
      <c r="AF60" s="25">
        <v>8.5</v>
      </c>
      <c r="AG60" s="20" t="s">
        <v>14</v>
      </c>
      <c r="AH60" s="20"/>
      <c r="AI60" s="20"/>
      <c r="AJ60" s="20"/>
      <c r="AK60" s="35" t="s">
        <v>149</v>
      </c>
      <c r="AL60" s="20" t="s">
        <v>59</v>
      </c>
      <c r="AN60" s="21">
        <v>9</v>
      </c>
      <c r="AO60" s="21">
        <v>6</v>
      </c>
      <c r="AP60" s="21">
        <f t="shared" si="12"/>
        <v>15</v>
      </c>
      <c r="AQ60" s="21">
        <v>4</v>
      </c>
    </row>
    <row r="61" spans="1:43" ht="15.95" customHeight="1" x14ac:dyDescent="0.25">
      <c r="A61" s="30"/>
      <c r="S61" s="25">
        <v>7.5</v>
      </c>
      <c r="T61" s="20" t="s">
        <v>117</v>
      </c>
      <c r="U61" s="20"/>
      <c r="V61" s="20"/>
      <c r="W61" s="25"/>
      <c r="X61" s="21">
        <v>30</v>
      </c>
      <c r="Y61" s="20" t="s">
        <v>61</v>
      </c>
      <c r="Z61" s="21"/>
      <c r="AA61" s="21">
        <v>4</v>
      </c>
      <c r="AB61" s="21">
        <v>9</v>
      </c>
      <c r="AC61" s="21">
        <f t="shared" si="11"/>
        <v>13</v>
      </c>
      <c r="AD61" s="21">
        <v>6</v>
      </c>
      <c r="AE61" s="10"/>
      <c r="AF61" s="25">
        <v>8</v>
      </c>
      <c r="AG61" s="20" t="s">
        <v>113</v>
      </c>
      <c r="AH61" s="20"/>
      <c r="AI61" s="20"/>
      <c r="AJ61" s="20"/>
      <c r="AK61" s="21">
        <v>13</v>
      </c>
      <c r="AL61" s="20" t="s">
        <v>59</v>
      </c>
      <c r="AN61" s="21">
        <v>10</v>
      </c>
      <c r="AO61" s="21">
        <v>13</v>
      </c>
      <c r="AP61" s="21">
        <f t="shared" si="12"/>
        <v>23</v>
      </c>
      <c r="AQ61" s="21">
        <v>6</v>
      </c>
    </row>
    <row r="62" spans="1:43" ht="15.95" customHeight="1" x14ac:dyDescent="0.25">
      <c r="A62" s="30"/>
      <c r="R62" s="21"/>
      <c r="S62" s="25">
        <v>7</v>
      </c>
      <c r="T62" s="20" t="s">
        <v>24</v>
      </c>
      <c r="U62" s="20"/>
      <c r="V62" s="20"/>
      <c r="W62" s="25"/>
      <c r="X62" s="21">
        <v>10</v>
      </c>
      <c r="Y62" s="20" t="s">
        <v>61</v>
      </c>
      <c r="Z62" s="21"/>
      <c r="AA62" s="21">
        <v>1</v>
      </c>
      <c r="AB62" s="21">
        <v>3</v>
      </c>
      <c r="AC62" s="21">
        <f t="shared" si="11"/>
        <v>4</v>
      </c>
      <c r="AD62" s="21">
        <v>0</v>
      </c>
      <c r="AE62" s="10"/>
      <c r="AF62" s="25">
        <v>7</v>
      </c>
      <c r="AG62" s="20" t="s">
        <v>164</v>
      </c>
      <c r="AH62" s="20"/>
      <c r="AI62" s="20"/>
      <c r="AJ62" s="20"/>
      <c r="AK62" s="21">
        <v>7</v>
      </c>
      <c r="AL62" s="20" t="s">
        <v>59</v>
      </c>
      <c r="AN62" s="21">
        <v>3</v>
      </c>
      <c r="AO62" s="21">
        <v>8</v>
      </c>
      <c r="AP62" s="21">
        <f t="shared" si="12"/>
        <v>11</v>
      </c>
      <c r="AQ62" s="21">
        <v>2</v>
      </c>
    </row>
    <row r="63" spans="1:43" ht="15.95" customHeight="1" x14ac:dyDescent="0.25">
      <c r="A63" s="21"/>
      <c r="R63" s="30"/>
      <c r="S63" s="25">
        <v>7</v>
      </c>
      <c r="T63" s="20" t="s">
        <v>105</v>
      </c>
      <c r="U63" s="20"/>
      <c r="V63" s="20"/>
      <c r="W63" s="25"/>
      <c r="X63" s="21">
        <v>12</v>
      </c>
      <c r="Y63" s="20" t="s">
        <v>61</v>
      </c>
      <c r="Z63" s="21"/>
      <c r="AA63" s="21">
        <v>2</v>
      </c>
      <c r="AB63" s="21">
        <v>3</v>
      </c>
      <c r="AC63" s="21">
        <f t="shared" si="11"/>
        <v>5</v>
      </c>
      <c r="AD63" s="21">
        <v>0</v>
      </c>
      <c r="AE63" s="10"/>
      <c r="AF63" s="25">
        <v>7</v>
      </c>
      <c r="AG63" s="20" t="s">
        <v>115</v>
      </c>
      <c r="AH63" s="20"/>
      <c r="AI63" s="20"/>
      <c r="AJ63" s="20"/>
      <c r="AK63" s="21">
        <v>9</v>
      </c>
      <c r="AL63" s="20" t="s">
        <v>59</v>
      </c>
      <c r="AN63" s="21">
        <v>3</v>
      </c>
      <c r="AO63" s="21">
        <v>7</v>
      </c>
      <c r="AP63" s="21">
        <f t="shared" si="12"/>
        <v>10</v>
      </c>
      <c r="AQ63" s="21">
        <v>2</v>
      </c>
    </row>
    <row r="64" spans="1:43" ht="15.95" customHeight="1" x14ac:dyDescent="0.25">
      <c r="A64" s="30"/>
      <c r="R64" s="21"/>
      <c r="S64" s="25">
        <v>7</v>
      </c>
      <c r="T64" s="20" t="s">
        <v>106</v>
      </c>
      <c r="U64" s="20"/>
      <c r="V64" s="20"/>
      <c r="W64" s="25"/>
      <c r="X64" s="21">
        <v>5</v>
      </c>
      <c r="Y64" s="20" t="s">
        <v>61</v>
      </c>
      <c r="Z64" s="21"/>
      <c r="AA64" s="21">
        <v>1</v>
      </c>
      <c r="AB64" s="21">
        <v>4</v>
      </c>
      <c r="AC64" s="21">
        <f t="shared" si="11"/>
        <v>5</v>
      </c>
      <c r="AD64" s="21">
        <v>0</v>
      </c>
      <c r="AE64" s="10"/>
      <c r="AF64" s="25">
        <v>6.5</v>
      </c>
      <c r="AG64" s="20" t="s">
        <v>123</v>
      </c>
      <c r="AH64" s="20"/>
      <c r="AI64" s="20"/>
      <c r="AJ64" s="20"/>
      <c r="AK64" s="21">
        <v>6</v>
      </c>
      <c r="AL64" s="20" t="s">
        <v>59</v>
      </c>
      <c r="AN64" s="21">
        <v>2</v>
      </c>
      <c r="AO64" s="21">
        <v>1</v>
      </c>
      <c r="AP64" s="21">
        <f t="shared" si="12"/>
        <v>3</v>
      </c>
      <c r="AQ64" s="21">
        <v>2</v>
      </c>
    </row>
    <row r="65" spans="1:43" ht="15.95" customHeight="1" x14ac:dyDescent="0.25">
      <c r="A65" s="21"/>
      <c r="Q65" s="30"/>
      <c r="R65" s="30"/>
      <c r="S65" s="25">
        <v>5.5</v>
      </c>
      <c r="T65" s="20" t="s">
        <v>119</v>
      </c>
      <c r="U65" s="20"/>
      <c r="V65" s="20"/>
      <c r="W65" s="25"/>
      <c r="X65" s="21">
        <v>4</v>
      </c>
      <c r="Y65" s="20" t="s">
        <v>61</v>
      </c>
      <c r="Z65" s="21"/>
      <c r="AA65" s="21">
        <v>1</v>
      </c>
      <c r="AB65" s="21">
        <v>5</v>
      </c>
      <c r="AC65" s="21">
        <f t="shared" si="11"/>
        <v>6</v>
      </c>
      <c r="AD65" s="21">
        <v>0</v>
      </c>
      <c r="AE65" s="10"/>
      <c r="AF65" s="25">
        <v>5.5</v>
      </c>
      <c r="AG65" s="20" t="s">
        <v>32</v>
      </c>
      <c r="AH65" s="20"/>
      <c r="AI65" s="20"/>
      <c r="AJ65" s="20"/>
      <c r="AK65" s="21">
        <v>11</v>
      </c>
      <c r="AL65" s="20" t="s">
        <v>59</v>
      </c>
      <c r="AN65" s="21">
        <v>0</v>
      </c>
      <c r="AO65" s="21">
        <v>3</v>
      </c>
      <c r="AP65" s="21">
        <f t="shared" si="12"/>
        <v>3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63</v>
      </c>
      <c r="T66" s="16"/>
      <c r="U66" s="16"/>
      <c r="V66" s="16"/>
      <c r="W66" s="16"/>
      <c r="X66" s="16"/>
      <c r="Y66" s="16"/>
      <c r="Z66" s="22"/>
      <c r="AA66" s="22">
        <f>SUM(AA54:AA65)</f>
        <v>51</v>
      </c>
      <c r="AB66" s="22">
        <f>SUM(AB54:AB65)+SUMIF($Z$3:$Z$10,"Eriton",$AH$3:$AH$10)</f>
        <v>71</v>
      </c>
      <c r="AC66" s="22">
        <f>SUM(AC54:AC65)+SUMIF($Z$3:$Z$10,"Canadiens",$AH$3:$AH$10)</f>
        <v>122</v>
      </c>
      <c r="AD66" s="22">
        <f>SUM(AD54:AD65)</f>
        <v>20</v>
      </c>
      <c r="AE66" s="10"/>
      <c r="AF66" s="16" t="s">
        <v>64</v>
      </c>
      <c r="AG66" s="16"/>
      <c r="AH66" s="16"/>
      <c r="AI66" s="16"/>
      <c r="AJ66" s="16"/>
      <c r="AK66" s="16"/>
      <c r="AL66" s="16"/>
      <c r="AM66" s="22"/>
      <c r="AN66" s="22">
        <f>SUM(AN54:AN65)</f>
        <v>63</v>
      </c>
      <c r="AO66" s="22">
        <f>SUM(AO54:AO65)+SUMIF($Z$3:$Z$10,"Eriton",$AH$3:$AH$10)</f>
        <v>95</v>
      </c>
      <c r="AP66" s="22">
        <f>SUM(AP54:AP65)+SUMIF($Z$3:$Z$10,"Canadiens",$AH$3:$AH$10)</f>
        <v>158</v>
      </c>
      <c r="AQ66" s="22">
        <f>SUM(AQ54:AQ65)</f>
        <v>30</v>
      </c>
    </row>
    <row r="67" spans="1:43" ht="15.95" customHeight="1" x14ac:dyDescent="0.25">
      <c r="A67" s="21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94</v>
      </c>
      <c r="AH67" s="10"/>
      <c r="AI67" s="10"/>
      <c r="AJ67" s="20"/>
      <c r="AK67" s="20"/>
      <c r="AL67" s="10"/>
      <c r="AM67" s="10"/>
      <c r="AN67" s="21">
        <f>+AA27+AA40+AA53+AA66+AN27+AN40+AN53+AN66</f>
        <v>498</v>
      </c>
      <c r="AO67" s="21">
        <f>+AB27+AB40+AB53+AB66+AO27+AO40+AO53+AO66</f>
        <v>694</v>
      </c>
      <c r="AP67" s="21">
        <f>+AC27+AC40+AC53+AC66+AP27+AP40+AP53+AP66</f>
        <v>1178</v>
      </c>
      <c r="AQ67" s="21">
        <f>+AD27+AD40+AD53+AD66+AQ27+AQ40+AQ53+AQ66</f>
        <v>220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21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43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42</v>
      </c>
      <c r="C74" s="24">
        <f>+C2</f>
        <v>17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163</v>
      </c>
      <c r="E79" s="20"/>
      <c r="F79" s="20"/>
      <c r="G79" s="20" t="s">
        <v>59</v>
      </c>
      <c r="H79" s="21"/>
      <c r="J79" s="21">
        <v>18</v>
      </c>
      <c r="K79" s="21">
        <v>16</v>
      </c>
      <c r="L79" s="50">
        <v>34</v>
      </c>
      <c r="N79" s="21"/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104</v>
      </c>
      <c r="E80" s="20"/>
      <c r="F80" s="20"/>
      <c r="G80" s="20" t="s">
        <v>60</v>
      </c>
      <c r="H80" s="21"/>
      <c r="J80" s="21">
        <v>21</v>
      </c>
      <c r="K80" s="21">
        <v>12</v>
      </c>
      <c r="L80" s="50">
        <v>33</v>
      </c>
      <c r="N80" s="21"/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87</v>
      </c>
      <c r="E81" s="20"/>
      <c r="F81" s="20"/>
      <c r="G81" s="20" t="s">
        <v>15</v>
      </c>
      <c r="H81" s="21"/>
      <c r="J81" s="21">
        <v>20</v>
      </c>
      <c r="K81" s="21">
        <v>11</v>
      </c>
      <c r="L81" s="50">
        <v>31</v>
      </c>
      <c r="N81" s="21"/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80</v>
      </c>
      <c r="E82" s="20"/>
      <c r="F82" s="20"/>
      <c r="G82" s="20" t="s">
        <v>61</v>
      </c>
      <c r="H82" s="21"/>
      <c r="J82" s="21">
        <v>18</v>
      </c>
      <c r="K82" s="21">
        <v>11</v>
      </c>
      <c r="L82" s="50">
        <v>29</v>
      </c>
      <c r="N82" s="21"/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84</v>
      </c>
      <c r="E83" s="20"/>
      <c r="F83" s="20"/>
      <c r="G83" s="20" t="s">
        <v>60</v>
      </c>
      <c r="H83" s="21"/>
      <c r="J83" s="21">
        <v>15</v>
      </c>
      <c r="K83" s="21">
        <v>13</v>
      </c>
      <c r="L83" s="50">
        <v>28</v>
      </c>
      <c r="N83" s="21"/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86</v>
      </c>
      <c r="E84" s="20"/>
      <c r="F84" s="20"/>
      <c r="G84" s="20" t="s">
        <v>57</v>
      </c>
      <c r="H84" s="21"/>
      <c r="J84" s="21">
        <v>10</v>
      </c>
      <c r="K84" s="21">
        <v>18</v>
      </c>
      <c r="L84" s="50">
        <v>28</v>
      </c>
      <c r="N84" s="21"/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116</v>
      </c>
      <c r="E85" s="20"/>
      <c r="F85" s="20"/>
      <c r="G85" s="20" t="s">
        <v>57</v>
      </c>
      <c r="H85" s="21"/>
      <c r="J85" s="21">
        <v>7</v>
      </c>
      <c r="K85" s="21">
        <v>20</v>
      </c>
      <c r="L85" s="50">
        <v>27</v>
      </c>
      <c r="N85" s="21"/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139</v>
      </c>
      <c r="E86" s="20"/>
      <c r="F86" s="20"/>
      <c r="G86" s="20" t="s">
        <v>56</v>
      </c>
      <c r="H86" s="21"/>
      <c r="J86" s="21">
        <v>17</v>
      </c>
      <c r="K86" s="21">
        <v>9</v>
      </c>
      <c r="L86" s="50">
        <v>26</v>
      </c>
      <c r="N86" s="21"/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90</v>
      </c>
      <c r="E87" s="20"/>
      <c r="F87" s="20"/>
      <c r="G87" s="20" t="s">
        <v>56</v>
      </c>
      <c r="H87" s="21"/>
      <c r="J87" s="21">
        <v>12</v>
      </c>
      <c r="K87" s="21">
        <v>14</v>
      </c>
      <c r="L87" s="50">
        <v>26</v>
      </c>
      <c r="N87" s="21"/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83</v>
      </c>
      <c r="E88" s="20"/>
      <c r="F88" s="20"/>
      <c r="G88" s="20" t="s">
        <v>57</v>
      </c>
      <c r="H88" s="21"/>
      <c r="J88" s="21">
        <v>20</v>
      </c>
      <c r="K88" s="21">
        <v>5</v>
      </c>
      <c r="L88" s="50">
        <v>25</v>
      </c>
      <c r="N88" s="21"/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131</v>
      </c>
      <c r="E89" s="20"/>
      <c r="F89" s="20"/>
      <c r="G89" s="20" t="s">
        <v>57</v>
      </c>
      <c r="H89" s="21"/>
      <c r="J89" s="21">
        <v>13</v>
      </c>
      <c r="K89" s="21">
        <v>12</v>
      </c>
      <c r="L89" s="50">
        <v>25</v>
      </c>
      <c r="N89" s="21"/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113</v>
      </c>
      <c r="E90" s="20"/>
      <c r="F90" s="20"/>
      <c r="G90" s="20" t="s">
        <v>59</v>
      </c>
      <c r="H90" s="21"/>
      <c r="J90" s="21">
        <v>10</v>
      </c>
      <c r="K90" s="21">
        <v>13</v>
      </c>
      <c r="L90" s="50">
        <v>23</v>
      </c>
      <c r="N90" s="21"/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170</v>
      </c>
      <c r="E91" s="20"/>
      <c r="F91" s="20"/>
      <c r="G91" s="20" t="s">
        <v>58</v>
      </c>
      <c r="H91" s="21"/>
      <c r="J91" s="21">
        <v>16</v>
      </c>
      <c r="K91" s="21">
        <v>6</v>
      </c>
      <c r="L91" s="50">
        <v>22</v>
      </c>
      <c r="N91" s="21"/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78</v>
      </c>
      <c r="E92" s="20"/>
      <c r="F92" s="20"/>
      <c r="G92" s="20" t="s">
        <v>134</v>
      </c>
      <c r="H92" s="21"/>
      <c r="J92" s="21">
        <v>13</v>
      </c>
      <c r="K92" s="21">
        <v>9</v>
      </c>
      <c r="L92" s="50">
        <v>22</v>
      </c>
      <c r="N92" s="21"/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95</v>
      </c>
      <c r="E93" s="20"/>
      <c r="F93" s="20"/>
      <c r="G93" s="20" t="s">
        <v>134</v>
      </c>
      <c r="H93" s="21"/>
      <c r="J93" s="21">
        <v>10</v>
      </c>
      <c r="K93" s="21">
        <v>12</v>
      </c>
      <c r="L93" s="50">
        <v>22</v>
      </c>
      <c r="N93" s="21"/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85</v>
      </c>
      <c r="E94" s="20"/>
      <c r="F94" s="20"/>
      <c r="G94" s="20" t="s">
        <v>15</v>
      </c>
      <c r="H94" s="21"/>
      <c r="J94" s="21">
        <v>13</v>
      </c>
      <c r="K94" s="21">
        <v>8</v>
      </c>
      <c r="L94" s="50">
        <v>21</v>
      </c>
      <c r="N94" s="21"/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D95" s="20" t="s">
        <v>121</v>
      </c>
      <c r="E95" s="20"/>
      <c r="F95" s="20"/>
      <c r="G95" s="20" t="s">
        <v>134</v>
      </c>
      <c r="H95" s="21"/>
      <c r="J95" s="21">
        <v>10</v>
      </c>
      <c r="K95" s="21">
        <v>11</v>
      </c>
      <c r="L95" s="50">
        <v>21</v>
      </c>
      <c r="N95" s="21"/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D96" s="20" t="s">
        <v>47</v>
      </c>
      <c r="E96" s="20"/>
      <c r="F96" s="20"/>
      <c r="G96" s="20" t="s">
        <v>60</v>
      </c>
      <c r="H96" s="21"/>
      <c r="J96" s="21">
        <v>9</v>
      </c>
      <c r="K96" s="21">
        <v>15</v>
      </c>
      <c r="L96" s="50">
        <v>21</v>
      </c>
      <c r="N96" s="21"/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43" ht="15.75" x14ac:dyDescent="0.25">
      <c r="D97" s="20" t="s">
        <v>81</v>
      </c>
      <c r="E97" s="20"/>
      <c r="F97" s="20"/>
      <c r="G97" s="20" t="s">
        <v>61</v>
      </c>
      <c r="H97" s="21"/>
      <c r="J97" s="21">
        <v>11</v>
      </c>
      <c r="K97" s="21">
        <v>8</v>
      </c>
      <c r="L97" s="50">
        <v>19</v>
      </c>
      <c r="N97" s="21"/>
      <c r="Q97" s="21"/>
      <c r="R97" s="2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20"/>
      <c r="AG97" s="10"/>
      <c r="AH97" s="10"/>
      <c r="AI97" s="10"/>
      <c r="AJ97" s="20"/>
      <c r="AK97" s="20"/>
      <c r="AL97" s="10"/>
      <c r="AM97" s="10"/>
      <c r="AN97" s="21"/>
      <c r="AO97" s="21"/>
      <c r="AP97" s="30"/>
      <c r="AQ97" s="21"/>
    </row>
    <row r="98" spans="4:43" ht="15.75" x14ac:dyDescent="0.25">
      <c r="D98" s="20" t="s">
        <v>92</v>
      </c>
      <c r="E98" s="20"/>
      <c r="F98" s="20"/>
      <c r="G98" s="20" t="s">
        <v>56</v>
      </c>
      <c r="H98" s="21"/>
      <c r="J98" s="21">
        <v>10</v>
      </c>
      <c r="K98" s="21">
        <v>7</v>
      </c>
      <c r="L98" s="50">
        <v>17</v>
      </c>
      <c r="N98" s="21"/>
      <c r="Q98" s="21"/>
      <c r="R98" s="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20"/>
      <c r="AG98" s="10"/>
      <c r="AH98" s="10"/>
      <c r="AI98" s="10"/>
      <c r="AJ98" s="20"/>
      <c r="AK98" s="20"/>
      <c r="AL98" s="10"/>
      <c r="AM98" s="10"/>
      <c r="AN98" s="21"/>
      <c r="AO98" s="21"/>
      <c r="AP98" s="30"/>
      <c r="AQ98" s="21"/>
    </row>
    <row r="99" spans="4:43" ht="15.75" x14ac:dyDescent="0.25">
      <c r="D99" s="20" t="s">
        <v>107</v>
      </c>
      <c r="E99" s="20"/>
      <c r="F99" s="20"/>
      <c r="G99" s="20" t="s">
        <v>60</v>
      </c>
      <c r="H99" s="21"/>
      <c r="J99" s="21">
        <v>9</v>
      </c>
      <c r="K99" s="21">
        <v>8</v>
      </c>
      <c r="L99" s="50">
        <v>17</v>
      </c>
      <c r="N99" s="21"/>
    </row>
    <row r="100" spans="4:43" ht="15.75" x14ac:dyDescent="0.25">
      <c r="D100" s="20" t="s">
        <v>102</v>
      </c>
      <c r="E100" s="20"/>
      <c r="F100" s="20"/>
      <c r="G100" s="20" t="s">
        <v>60</v>
      </c>
      <c r="H100" s="21"/>
      <c r="J100" s="21">
        <v>8</v>
      </c>
      <c r="K100" s="21">
        <v>9</v>
      </c>
      <c r="L100" s="50">
        <v>17</v>
      </c>
      <c r="N100" s="21"/>
    </row>
    <row r="101" spans="4:43" ht="15.75" x14ac:dyDescent="0.25">
      <c r="D101" s="20" t="s">
        <v>162</v>
      </c>
      <c r="E101" s="20"/>
      <c r="F101" s="20"/>
      <c r="G101" s="20" t="s">
        <v>59</v>
      </c>
      <c r="H101" s="21"/>
      <c r="J101" s="21">
        <v>8</v>
      </c>
      <c r="K101" s="21">
        <v>9</v>
      </c>
      <c r="L101" s="50">
        <v>17</v>
      </c>
      <c r="N101" s="21"/>
    </row>
    <row r="102" spans="4:43" ht="15.75" x14ac:dyDescent="0.25">
      <c r="D102" s="20" t="s">
        <v>135</v>
      </c>
      <c r="E102" s="20"/>
      <c r="F102" s="20"/>
      <c r="G102" s="20" t="s">
        <v>59</v>
      </c>
      <c r="H102" s="21"/>
      <c r="J102" s="21">
        <v>6</v>
      </c>
      <c r="K102" s="21">
        <v>10</v>
      </c>
      <c r="L102" s="50">
        <v>16</v>
      </c>
      <c r="N102" s="21"/>
    </row>
    <row r="103" spans="4:43" ht="15.75" x14ac:dyDescent="0.25">
      <c r="D103" s="20" t="s">
        <v>14</v>
      </c>
      <c r="E103" s="20"/>
      <c r="F103" s="20"/>
      <c r="G103" s="20" t="s">
        <v>59</v>
      </c>
      <c r="H103" s="21"/>
      <c r="J103" s="21">
        <v>9</v>
      </c>
      <c r="K103" s="21">
        <v>6</v>
      </c>
      <c r="L103" s="50">
        <f>+J103+K103</f>
        <v>15</v>
      </c>
      <c r="N103" s="21"/>
    </row>
    <row r="104" spans="4:43" ht="15.75" x14ac:dyDescent="0.25">
      <c r="D104" s="20" t="s">
        <v>142</v>
      </c>
      <c r="E104" s="20"/>
      <c r="F104" s="20"/>
      <c r="G104" s="20" t="s">
        <v>134</v>
      </c>
      <c r="H104" s="21"/>
      <c r="J104" s="21">
        <v>6</v>
      </c>
      <c r="K104" s="21">
        <v>9</v>
      </c>
      <c r="L104" s="50">
        <f>+J104+K104</f>
        <v>15</v>
      </c>
      <c r="N104" s="21"/>
    </row>
    <row r="105" spans="4:43" ht="15.75" x14ac:dyDescent="0.25">
      <c r="D105" s="20" t="s">
        <v>165</v>
      </c>
      <c r="E105" s="20"/>
      <c r="F105" s="20"/>
      <c r="G105" s="20" t="s">
        <v>60</v>
      </c>
      <c r="H105" s="21"/>
      <c r="J105" s="21">
        <v>4</v>
      </c>
      <c r="K105" s="21">
        <v>11</v>
      </c>
      <c r="L105" s="50">
        <f>+J105+K105</f>
        <v>15</v>
      </c>
      <c r="N105" s="21"/>
    </row>
    <row r="106" spans="4:43" ht="15.75" x14ac:dyDescent="0.25">
      <c r="D106" s="20"/>
      <c r="E106" s="20"/>
      <c r="F106" s="20"/>
      <c r="G106" s="20"/>
      <c r="H106" s="21"/>
      <c r="J106" s="21"/>
      <c r="K106" s="21"/>
      <c r="L106" s="50"/>
      <c r="N106" s="21"/>
    </row>
    <row r="108" spans="4:43" ht="18.75" thickBot="1" x14ac:dyDescent="0.3">
      <c r="E108" s="1" t="s">
        <v>133</v>
      </c>
      <c r="F108" s="1"/>
      <c r="G108" s="1"/>
      <c r="H108" s="3" t="s">
        <v>1</v>
      </c>
      <c r="I108" s="3"/>
      <c r="J108" s="3"/>
      <c r="K108" s="49" t="s">
        <v>2</v>
      </c>
    </row>
    <row r="109" spans="4:43" ht="15.75" x14ac:dyDescent="0.25">
      <c r="E109" s="20" t="s">
        <v>165</v>
      </c>
      <c r="F109" s="20"/>
      <c r="G109" s="20"/>
      <c r="H109" s="20" t="s">
        <v>60</v>
      </c>
      <c r="I109" s="21"/>
      <c r="K109" s="50">
        <v>18</v>
      </c>
      <c r="L109" s="21"/>
      <c r="M109" s="21"/>
      <c r="N109" s="21"/>
    </row>
    <row r="110" spans="4:43" ht="15.75" x14ac:dyDescent="0.25">
      <c r="E110" s="20" t="s">
        <v>116</v>
      </c>
      <c r="F110" s="20"/>
      <c r="G110" s="20"/>
      <c r="H110" s="20" t="s">
        <v>57</v>
      </c>
      <c r="I110" s="21"/>
      <c r="K110" s="50">
        <v>8</v>
      </c>
      <c r="L110" s="21"/>
      <c r="M110" s="21"/>
      <c r="N110" s="21"/>
    </row>
    <row r="111" spans="4:43" ht="15.75" x14ac:dyDescent="0.25">
      <c r="E111" s="20" t="s">
        <v>47</v>
      </c>
      <c r="F111" s="20"/>
      <c r="G111" s="20"/>
      <c r="H111" s="20" t="s">
        <v>60</v>
      </c>
      <c r="I111" s="21"/>
      <c r="K111" s="50">
        <v>8</v>
      </c>
      <c r="L111" s="21"/>
      <c r="M111" s="21"/>
      <c r="N111" s="21"/>
    </row>
    <row r="112" spans="4:43" ht="15.75" x14ac:dyDescent="0.25">
      <c r="E112" s="20" t="s">
        <v>107</v>
      </c>
      <c r="F112" s="20"/>
      <c r="G112" s="20"/>
      <c r="H112" s="20" t="s">
        <v>60</v>
      </c>
      <c r="I112" s="21"/>
      <c r="K112" s="50">
        <v>8</v>
      </c>
      <c r="L112" s="21"/>
      <c r="M112" s="21"/>
      <c r="N112" s="21"/>
    </row>
    <row r="113" spans="5:14" ht="15.75" x14ac:dyDescent="0.25">
      <c r="E113" s="20" t="s">
        <v>103</v>
      </c>
      <c r="F113" s="20"/>
      <c r="G113" s="20"/>
      <c r="H113" s="20" t="s">
        <v>60</v>
      </c>
      <c r="I113" s="21"/>
      <c r="K113" s="50">
        <v>8</v>
      </c>
      <c r="L113" s="21"/>
      <c r="M113" s="21"/>
      <c r="N113" s="21"/>
    </row>
    <row r="114" spans="5:14" ht="15.75" x14ac:dyDescent="0.25">
      <c r="E114" s="20" t="s">
        <v>113</v>
      </c>
      <c r="F114" s="20"/>
      <c r="G114" s="20"/>
      <c r="H114" s="20" t="s">
        <v>59</v>
      </c>
      <c r="I114" s="21"/>
      <c r="K114" s="50">
        <v>6</v>
      </c>
      <c r="L114" s="21"/>
      <c r="M114" s="21"/>
      <c r="N114" s="21"/>
    </row>
    <row r="115" spans="5:14" ht="15.75" x14ac:dyDescent="0.25">
      <c r="E115" s="20" t="s">
        <v>102</v>
      </c>
      <c r="F115" s="20"/>
      <c r="G115" s="20"/>
      <c r="H115" s="20" t="s">
        <v>60</v>
      </c>
      <c r="I115" s="21"/>
      <c r="K115" s="50">
        <v>6</v>
      </c>
      <c r="L115" s="21"/>
      <c r="M115" s="21"/>
      <c r="N115" s="21"/>
    </row>
    <row r="116" spans="5:14" ht="15.75" x14ac:dyDescent="0.25">
      <c r="E116" s="20" t="s">
        <v>117</v>
      </c>
      <c r="F116" s="20"/>
      <c r="G116" s="20"/>
      <c r="H116" s="20" t="s">
        <v>61</v>
      </c>
      <c r="I116" s="21"/>
      <c r="K116" s="50">
        <v>6</v>
      </c>
      <c r="L116" s="21"/>
      <c r="M116" s="21"/>
      <c r="N116" s="21"/>
    </row>
    <row r="117" spans="5:14" ht="15.75" x14ac:dyDescent="0.25">
      <c r="E117" s="20" t="s">
        <v>91</v>
      </c>
      <c r="F117" s="20"/>
      <c r="G117" s="20"/>
      <c r="H117" s="20" t="s">
        <v>57</v>
      </c>
      <c r="I117" s="21"/>
      <c r="K117" s="50">
        <v>6</v>
      </c>
      <c r="L117" s="21"/>
      <c r="M117" s="21"/>
      <c r="N117" s="21"/>
    </row>
    <row r="118" spans="5:14" ht="15.75" x14ac:dyDescent="0.25">
      <c r="E118" s="20" t="s">
        <v>84</v>
      </c>
      <c r="F118" s="20"/>
      <c r="G118" s="20"/>
      <c r="H118" s="20" t="s">
        <v>60</v>
      </c>
      <c r="I118" s="21"/>
      <c r="K118" s="50">
        <v>4</v>
      </c>
      <c r="L118" s="21"/>
      <c r="M118" s="21"/>
      <c r="N118" s="21"/>
    </row>
    <row r="119" spans="5:14" ht="15.75" x14ac:dyDescent="0.25">
      <c r="E119" s="20" t="s">
        <v>83</v>
      </c>
      <c r="F119" s="20"/>
      <c r="G119" s="20"/>
      <c r="H119" s="20" t="s">
        <v>57</v>
      </c>
      <c r="I119" s="21"/>
      <c r="K119" s="50">
        <v>4</v>
      </c>
      <c r="L119" s="21"/>
      <c r="M119" s="21"/>
      <c r="N119" s="21"/>
    </row>
    <row r="120" spans="5:14" ht="15.75" x14ac:dyDescent="0.25">
      <c r="E120" s="20" t="s">
        <v>81</v>
      </c>
      <c r="F120" s="20"/>
      <c r="G120" s="20"/>
      <c r="H120" s="20" t="s">
        <v>61</v>
      </c>
      <c r="I120" s="21"/>
      <c r="K120" s="50">
        <v>4</v>
      </c>
      <c r="L120" s="21"/>
      <c r="M120" s="21"/>
      <c r="N120" s="21"/>
    </row>
    <row r="121" spans="5:14" ht="15.75" x14ac:dyDescent="0.25">
      <c r="E121" s="20" t="s">
        <v>162</v>
      </c>
      <c r="F121" s="20"/>
      <c r="G121" s="20"/>
      <c r="H121" s="20" t="s">
        <v>59</v>
      </c>
      <c r="I121" s="21"/>
      <c r="K121" s="50">
        <v>4</v>
      </c>
      <c r="L121" s="21"/>
      <c r="M121" s="21"/>
      <c r="N121" s="21"/>
    </row>
    <row r="122" spans="5:14" ht="15.75" x14ac:dyDescent="0.25">
      <c r="E122" s="20" t="s">
        <v>14</v>
      </c>
      <c r="F122" s="20"/>
      <c r="G122" s="20"/>
      <c r="H122" s="20" t="s">
        <v>59</v>
      </c>
      <c r="I122" s="35"/>
      <c r="K122" s="50">
        <v>4</v>
      </c>
      <c r="L122" s="21"/>
      <c r="M122" s="21"/>
      <c r="N122" s="21"/>
    </row>
    <row r="123" spans="5:14" ht="15.75" x14ac:dyDescent="0.25">
      <c r="E123" s="20" t="s">
        <v>128</v>
      </c>
      <c r="F123" s="20"/>
      <c r="G123" s="20"/>
      <c r="H123" s="20" t="s">
        <v>56</v>
      </c>
      <c r="I123" s="21"/>
      <c r="K123" s="50">
        <v>4</v>
      </c>
      <c r="L123" s="21"/>
      <c r="M123" s="21"/>
      <c r="N123" s="21"/>
    </row>
    <row r="124" spans="5:14" ht="15.75" x14ac:dyDescent="0.25">
      <c r="E124" s="20" t="s">
        <v>79</v>
      </c>
      <c r="F124" s="20"/>
      <c r="G124" s="20"/>
      <c r="H124" s="20" t="s">
        <v>134</v>
      </c>
      <c r="I124" s="21"/>
      <c r="K124" s="50">
        <v>4</v>
      </c>
      <c r="L124" s="21"/>
      <c r="M124" s="21"/>
      <c r="N124" s="21"/>
    </row>
    <row r="125" spans="5:14" ht="15.75" x14ac:dyDescent="0.25">
      <c r="E125" s="20" t="s">
        <v>96</v>
      </c>
      <c r="F125" s="20"/>
      <c r="G125" s="20"/>
      <c r="H125" s="20" t="s">
        <v>56</v>
      </c>
      <c r="I125" s="21"/>
      <c r="K125" s="50">
        <v>4</v>
      </c>
      <c r="L125" s="21"/>
      <c r="M125" s="21"/>
      <c r="N125" s="21"/>
    </row>
    <row r="126" spans="5:14" ht="15.75" x14ac:dyDescent="0.25">
      <c r="E126" s="20" t="s">
        <v>169</v>
      </c>
      <c r="F126" s="20"/>
      <c r="G126" s="20"/>
      <c r="H126" s="15" t="s">
        <v>15</v>
      </c>
      <c r="I126" s="21"/>
      <c r="K126" s="50">
        <v>4</v>
      </c>
      <c r="L126" s="21"/>
      <c r="M126" s="21"/>
      <c r="N126" s="21"/>
    </row>
    <row r="127" spans="5:14" ht="15.75" x14ac:dyDescent="0.25">
      <c r="E127" s="20" t="s">
        <v>129</v>
      </c>
      <c r="F127" s="20"/>
      <c r="G127" s="20"/>
      <c r="H127" s="20" t="s">
        <v>60</v>
      </c>
      <c r="I127" s="21"/>
      <c r="K127" s="50">
        <v>4</v>
      </c>
      <c r="L127" s="21"/>
      <c r="M127" s="21"/>
      <c r="N127" s="21"/>
    </row>
    <row r="128" spans="5:14" ht="15.75" x14ac:dyDescent="0.25">
      <c r="E128" s="20" t="s">
        <v>248</v>
      </c>
      <c r="F128" s="20"/>
      <c r="G128" s="20"/>
      <c r="H128" s="20" t="s">
        <v>56</v>
      </c>
      <c r="I128" s="21"/>
      <c r="K128" s="50">
        <v>4</v>
      </c>
      <c r="L128" s="21"/>
      <c r="M128" s="21"/>
      <c r="N128" s="21"/>
    </row>
    <row r="129" spans="5:14" ht="15.75" x14ac:dyDescent="0.25">
      <c r="E129" s="20" t="s">
        <v>82</v>
      </c>
      <c r="F129" s="20"/>
      <c r="G129" s="20"/>
      <c r="H129" s="20" t="s">
        <v>61</v>
      </c>
      <c r="I129" s="21"/>
      <c r="K129" s="50">
        <v>4</v>
      </c>
      <c r="L129" s="21"/>
      <c r="M129" s="21"/>
      <c r="N129" s="21"/>
    </row>
  </sheetData>
  <mergeCells count="17">
    <mergeCell ref="AG10:AH10"/>
    <mergeCell ref="B1:P1"/>
    <mergeCell ref="S1:AQ1"/>
    <mergeCell ref="G2:M2"/>
    <mergeCell ref="AG2:AH2"/>
    <mergeCell ref="AG3:AH3"/>
    <mergeCell ref="AG4:AH4"/>
    <mergeCell ref="AG5:AH5"/>
    <mergeCell ref="AG6:AH6"/>
    <mergeCell ref="AG7:AH7"/>
    <mergeCell ref="AG8:AH8"/>
    <mergeCell ref="AG9:AH9"/>
    <mergeCell ref="AG11:AH11"/>
    <mergeCell ref="E14:F14"/>
    <mergeCell ref="B72:P72"/>
    <mergeCell ref="G73:M73"/>
    <mergeCell ref="G74:M74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03816-D918-400B-86C3-58A69BA1F598}">
  <dimension ref="A1:AQ128"/>
  <sheetViews>
    <sheetView topLeftCell="A15"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S1" s="65" t="s">
        <v>55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18.600000000000001" customHeight="1" thickBot="1" x14ac:dyDescent="0.35">
      <c r="A2" s="21"/>
      <c r="B2" s="24" t="s">
        <v>42</v>
      </c>
      <c r="C2" s="24">
        <v>16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1"/>
      <c r="R2" s="21"/>
      <c r="U2" s="33" t="s">
        <v>53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66" t="s">
        <v>39</v>
      </c>
      <c r="AH2" s="66"/>
      <c r="AI2" s="33" t="s">
        <v>4</v>
      </c>
      <c r="AJ2" s="33" t="s">
        <v>6</v>
      </c>
      <c r="AK2" s="33" t="s">
        <v>5</v>
      </c>
      <c r="AL2" s="33" t="s">
        <v>40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75</v>
      </c>
      <c r="X3" s="20"/>
      <c r="Y3" s="20"/>
      <c r="Z3" s="20" t="s">
        <v>134</v>
      </c>
      <c r="AB3" s="21"/>
      <c r="AC3" s="21">
        <f t="shared" ref="AC3:AC11" si="0">+AD3+AE3+AF3</f>
        <v>15</v>
      </c>
      <c r="AD3" s="21">
        <v>11</v>
      </c>
      <c r="AE3" s="21">
        <v>3</v>
      </c>
      <c r="AF3" s="21">
        <v>1</v>
      </c>
      <c r="AG3" s="64">
        <f t="shared" ref="AG3:AG11" si="1">+(AD3*2+AF3)/(2*AC3)</f>
        <v>0.76666666666666672</v>
      </c>
      <c r="AH3" s="64"/>
      <c r="AI3" s="14">
        <v>34</v>
      </c>
      <c r="AJ3" s="14">
        <v>1</v>
      </c>
      <c r="AK3" s="14">
        <v>2</v>
      </c>
      <c r="AL3" s="51">
        <f t="shared" ref="AL3:AL12" si="2">+AI3/AC3</f>
        <v>2.2666666666666666</v>
      </c>
      <c r="AQ3" s="21"/>
    </row>
    <row r="4" spans="1:43" ht="18" x14ac:dyDescent="0.25">
      <c r="A4" s="34"/>
      <c r="B4" s="4">
        <v>5</v>
      </c>
      <c r="C4" s="5" t="s">
        <v>60</v>
      </c>
      <c r="D4" s="10"/>
      <c r="E4" s="5"/>
      <c r="F4" s="10"/>
      <c r="G4" s="4">
        <v>11</v>
      </c>
      <c r="H4" s="4">
        <v>5</v>
      </c>
      <c r="I4" s="4">
        <v>0</v>
      </c>
      <c r="J4" s="4">
        <f t="shared" ref="J4:J10" si="3">2*G4+I4</f>
        <v>22</v>
      </c>
      <c r="K4" s="31">
        <f t="shared" ref="K4:K10" si="4">+J4/((G4+H4+I4)*2)</f>
        <v>0.6875</v>
      </c>
      <c r="L4" s="4">
        <f>+$AN$27</f>
        <v>67</v>
      </c>
      <c r="M4" s="4">
        <v>40</v>
      </c>
      <c r="N4" s="4">
        <f>+$AO$27</f>
        <v>83</v>
      </c>
      <c r="O4" s="4">
        <f>+$AQ$27</f>
        <v>62</v>
      </c>
      <c r="P4" s="4"/>
      <c r="Q4" s="34"/>
      <c r="R4" s="21"/>
      <c r="U4" s="25">
        <v>8</v>
      </c>
      <c r="V4" s="20" t="s">
        <v>138</v>
      </c>
      <c r="X4" s="20"/>
      <c r="Y4" s="20"/>
      <c r="Z4" s="20" t="s">
        <v>60</v>
      </c>
      <c r="AB4" s="21"/>
      <c r="AC4" s="21">
        <f t="shared" si="0"/>
        <v>16</v>
      </c>
      <c r="AD4" s="21">
        <v>11</v>
      </c>
      <c r="AE4" s="21">
        <v>5</v>
      </c>
      <c r="AF4" s="21">
        <v>0</v>
      </c>
      <c r="AG4" s="64">
        <f t="shared" si="1"/>
        <v>0.6875</v>
      </c>
      <c r="AH4" s="64"/>
      <c r="AI4" s="21">
        <v>40</v>
      </c>
      <c r="AJ4" s="21">
        <v>0</v>
      </c>
      <c r="AK4" s="21">
        <v>0</v>
      </c>
      <c r="AL4" s="26">
        <f t="shared" si="2"/>
        <v>2.5</v>
      </c>
      <c r="AQ4" s="21"/>
    </row>
    <row r="5" spans="1:43" ht="18" x14ac:dyDescent="0.25">
      <c r="A5" s="34"/>
      <c r="B5" s="4">
        <v>6</v>
      </c>
      <c r="C5" s="5" t="s">
        <v>134</v>
      </c>
      <c r="D5" s="10"/>
      <c r="E5" s="5"/>
      <c r="F5" s="10"/>
      <c r="G5" s="4">
        <v>10</v>
      </c>
      <c r="H5" s="4">
        <v>5</v>
      </c>
      <c r="I5" s="4">
        <v>1</v>
      </c>
      <c r="J5" s="4">
        <f t="shared" si="3"/>
        <v>21</v>
      </c>
      <c r="K5" s="31">
        <f t="shared" si="4"/>
        <v>0.65625</v>
      </c>
      <c r="L5" s="4">
        <f>+$AN$40</f>
        <v>58</v>
      </c>
      <c r="M5" s="4">
        <v>40</v>
      </c>
      <c r="N5" s="4">
        <f>+$AO$40</f>
        <v>92</v>
      </c>
      <c r="O5" s="4">
        <f>+$AQ$40</f>
        <v>20</v>
      </c>
      <c r="P5" s="4"/>
      <c r="Q5" s="34"/>
      <c r="R5" s="21"/>
      <c r="U5" s="25">
        <v>8</v>
      </c>
      <c r="V5" s="20" t="s">
        <v>76</v>
      </c>
      <c r="X5" s="20"/>
      <c r="Y5" s="20"/>
      <c r="Z5" s="20" t="s">
        <v>56</v>
      </c>
      <c r="AB5" s="21"/>
      <c r="AC5" s="21">
        <f t="shared" si="0"/>
        <v>15</v>
      </c>
      <c r="AD5" s="21">
        <v>8</v>
      </c>
      <c r="AE5" s="21">
        <v>5</v>
      </c>
      <c r="AF5" s="21">
        <v>2</v>
      </c>
      <c r="AG5" s="64">
        <f t="shared" si="1"/>
        <v>0.6</v>
      </c>
      <c r="AH5" s="64"/>
      <c r="AI5" s="21">
        <v>41</v>
      </c>
      <c r="AJ5" s="21">
        <v>0</v>
      </c>
      <c r="AK5" s="21">
        <v>0</v>
      </c>
      <c r="AL5" s="26">
        <f t="shared" si="2"/>
        <v>2.7333333333333334</v>
      </c>
      <c r="AQ5" s="21"/>
    </row>
    <row r="6" spans="1:43" ht="18" x14ac:dyDescent="0.25">
      <c r="A6" s="34"/>
      <c r="B6" s="4">
        <v>7</v>
      </c>
      <c r="C6" s="5" t="s">
        <v>56</v>
      </c>
      <c r="D6" s="10"/>
      <c r="E6" s="10"/>
      <c r="F6" s="10"/>
      <c r="G6" s="4">
        <v>9</v>
      </c>
      <c r="H6" s="4">
        <v>5</v>
      </c>
      <c r="I6" s="4">
        <v>2</v>
      </c>
      <c r="J6" s="4">
        <f t="shared" si="3"/>
        <v>20</v>
      </c>
      <c r="K6" s="31">
        <f t="shared" si="4"/>
        <v>0.625</v>
      </c>
      <c r="L6" s="4">
        <f>+$AN$53</f>
        <v>60</v>
      </c>
      <c r="M6" s="4">
        <v>44</v>
      </c>
      <c r="N6" s="4">
        <f>+$AO$53</f>
        <v>84</v>
      </c>
      <c r="O6" s="4">
        <f>+$AQ$53</f>
        <v>18</v>
      </c>
      <c r="P6" s="4"/>
      <c r="Q6" s="34"/>
      <c r="R6" s="21"/>
      <c r="U6" s="25">
        <v>8</v>
      </c>
      <c r="V6" s="20" t="s">
        <v>77</v>
      </c>
      <c r="X6" s="20"/>
      <c r="Y6" s="20"/>
      <c r="Z6" s="20" t="s">
        <v>59</v>
      </c>
      <c r="AB6" s="21"/>
      <c r="AC6" s="21">
        <f>+AD6+AE6+AF6</f>
        <v>11</v>
      </c>
      <c r="AD6" s="21">
        <v>4</v>
      </c>
      <c r="AE6" s="21">
        <v>6</v>
      </c>
      <c r="AF6" s="21">
        <v>1</v>
      </c>
      <c r="AG6" s="64">
        <f>+(AD6*2+AF6)/(2*AC6)</f>
        <v>0.40909090909090912</v>
      </c>
      <c r="AH6" s="64"/>
      <c r="AI6" s="21">
        <v>37</v>
      </c>
      <c r="AJ6" s="21">
        <v>1</v>
      </c>
      <c r="AK6" s="21">
        <v>0</v>
      </c>
      <c r="AL6" s="26">
        <f>+AI6/AC6</f>
        <v>3.3636363636363638</v>
      </c>
      <c r="AQ6" s="21"/>
    </row>
    <row r="7" spans="1:43" ht="18" x14ac:dyDescent="0.25">
      <c r="A7" s="34"/>
      <c r="B7" s="4">
        <v>3</v>
      </c>
      <c r="C7" s="5" t="s">
        <v>57</v>
      </c>
      <c r="D7" s="10"/>
      <c r="E7" s="5"/>
      <c r="F7" s="10"/>
      <c r="G7" s="4">
        <v>9</v>
      </c>
      <c r="H7" s="4">
        <v>6</v>
      </c>
      <c r="I7" s="4">
        <v>1</v>
      </c>
      <c r="J7" s="4">
        <f t="shared" si="3"/>
        <v>19</v>
      </c>
      <c r="K7" s="31">
        <f t="shared" si="4"/>
        <v>0.59375</v>
      </c>
      <c r="L7" s="4">
        <f>+$AA$53</f>
        <v>71</v>
      </c>
      <c r="M7" s="4">
        <v>61</v>
      </c>
      <c r="N7" s="4">
        <f>+$AB$53</f>
        <v>106</v>
      </c>
      <c r="O7" s="4">
        <f>+$AD$53</f>
        <v>26</v>
      </c>
      <c r="P7" s="4"/>
      <c r="Q7" s="34"/>
      <c r="R7" s="21"/>
      <c r="U7" s="25">
        <v>7.5</v>
      </c>
      <c r="V7" s="20" t="s">
        <v>43</v>
      </c>
      <c r="X7" s="20"/>
      <c r="Y7" s="20"/>
      <c r="Z7" s="20" t="s">
        <v>57</v>
      </c>
      <c r="AB7" s="21"/>
      <c r="AC7" s="21">
        <f>+AD7+AE7+AF7</f>
        <v>5</v>
      </c>
      <c r="AD7" s="21">
        <v>2</v>
      </c>
      <c r="AE7" s="21">
        <v>2</v>
      </c>
      <c r="AF7" s="21">
        <v>1</v>
      </c>
      <c r="AG7" s="64">
        <f>+(AD7*2+AF7)/(2*AC7)</f>
        <v>0.5</v>
      </c>
      <c r="AH7" s="64"/>
      <c r="AI7" s="21">
        <v>19</v>
      </c>
      <c r="AJ7" s="21">
        <v>0</v>
      </c>
      <c r="AK7" s="21">
        <v>0</v>
      </c>
      <c r="AL7" s="26">
        <f>+AI7/AC7</f>
        <v>3.8</v>
      </c>
      <c r="AQ7" s="21"/>
    </row>
    <row r="8" spans="1:43" ht="18" x14ac:dyDescent="0.25">
      <c r="A8" s="34"/>
      <c r="B8" s="4">
        <v>8</v>
      </c>
      <c r="C8" s="5" t="s">
        <v>59</v>
      </c>
      <c r="D8" s="10"/>
      <c r="E8" s="5"/>
      <c r="F8" s="10"/>
      <c r="G8" s="4">
        <v>9</v>
      </c>
      <c r="H8" s="4">
        <v>7</v>
      </c>
      <c r="I8" s="4">
        <v>0</v>
      </c>
      <c r="J8" s="4">
        <f t="shared" si="3"/>
        <v>18</v>
      </c>
      <c r="K8" s="31">
        <f t="shared" si="4"/>
        <v>0.5625</v>
      </c>
      <c r="L8" s="4">
        <f>+$AN$66</f>
        <v>61</v>
      </c>
      <c r="M8" s="4">
        <v>52</v>
      </c>
      <c r="N8" s="4">
        <f>+$AO$66</f>
        <v>91</v>
      </c>
      <c r="O8" s="4">
        <f>+$AQ$66</f>
        <v>28</v>
      </c>
      <c r="P8" s="4"/>
      <c r="Q8" s="34"/>
      <c r="R8" s="21"/>
      <c r="U8" s="25">
        <v>7.5</v>
      </c>
      <c r="V8" s="20" t="s">
        <v>74</v>
      </c>
      <c r="X8" s="20"/>
      <c r="Y8" s="20"/>
      <c r="Z8" s="20" t="s">
        <v>61</v>
      </c>
      <c r="AB8" s="21"/>
      <c r="AC8" s="21">
        <f t="shared" si="0"/>
        <v>11</v>
      </c>
      <c r="AD8" s="21">
        <v>1</v>
      </c>
      <c r="AE8" s="21">
        <v>9</v>
      </c>
      <c r="AF8" s="21">
        <v>1</v>
      </c>
      <c r="AG8" s="64">
        <f t="shared" si="1"/>
        <v>0.13636363636363635</v>
      </c>
      <c r="AH8" s="64"/>
      <c r="AI8" s="21">
        <v>49</v>
      </c>
      <c r="AJ8" s="21">
        <v>3</v>
      </c>
      <c r="AK8" s="21">
        <v>0</v>
      </c>
      <c r="AL8" s="26">
        <f t="shared" si="2"/>
        <v>4.4545454545454541</v>
      </c>
      <c r="AQ8" s="21"/>
    </row>
    <row r="9" spans="1:43" ht="18" x14ac:dyDescent="0.25">
      <c r="A9" s="34"/>
      <c r="B9" s="4">
        <v>2</v>
      </c>
      <c r="C9" s="5" t="s">
        <v>15</v>
      </c>
      <c r="D9" s="10"/>
      <c r="E9" s="10"/>
      <c r="F9" s="10"/>
      <c r="G9" s="4">
        <v>4</v>
      </c>
      <c r="H9" s="4">
        <v>8</v>
      </c>
      <c r="I9" s="4">
        <v>4</v>
      </c>
      <c r="J9" s="4">
        <f t="shared" si="3"/>
        <v>12</v>
      </c>
      <c r="K9" s="31">
        <f t="shared" si="4"/>
        <v>0.375</v>
      </c>
      <c r="L9" s="4">
        <f>+$AA$40</f>
        <v>62</v>
      </c>
      <c r="M9" s="4">
        <v>77</v>
      </c>
      <c r="N9" s="4">
        <f>+$AB$40</f>
        <v>72</v>
      </c>
      <c r="O9" s="4">
        <f>+$AD$40</f>
        <v>20</v>
      </c>
      <c r="P9" s="4"/>
      <c r="Q9" s="34"/>
      <c r="R9" s="21"/>
      <c r="U9" s="25">
        <v>7.5</v>
      </c>
      <c r="V9" s="20" t="s">
        <v>127</v>
      </c>
      <c r="X9" s="20"/>
      <c r="Y9" s="20"/>
      <c r="Z9" s="20" t="s">
        <v>15</v>
      </c>
      <c r="AB9" s="21"/>
      <c r="AC9" s="21">
        <f t="shared" si="0"/>
        <v>15</v>
      </c>
      <c r="AD9" s="21">
        <v>4</v>
      </c>
      <c r="AE9" s="21">
        <v>8</v>
      </c>
      <c r="AF9" s="21">
        <v>3</v>
      </c>
      <c r="AG9" s="64">
        <f t="shared" si="1"/>
        <v>0.36666666666666664</v>
      </c>
      <c r="AH9" s="64"/>
      <c r="AI9" s="21">
        <v>73</v>
      </c>
      <c r="AJ9" s="21">
        <v>0</v>
      </c>
      <c r="AK9" s="21">
        <v>0</v>
      </c>
      <c r="AL9" s="26">
        <f t="shared" si="2"/>
        <v>4.8666666666666663</v>
      </c>
      <c r="AQ9" s="21"/>
    </row>
    <row r="10" spans="1:43" ht="18" x14ac:dyDescent="0.25">
      <c r="A10" s="34"/>
      <c r="B10" s="4">
        <v>4</v>
      </c>
      <c r="C10" s="5" t="s">
        <v>61</v>
      </c>
      <c r="D10" s="10"/>
      <c r="E10" s="5"/>
      <c r="F10" s="10"/>
      <c r="G10" s="4">
        <v>5</v>
      </c>
      <c r="H10" s="4">
        <v>10</v>
      </c>
      <c r="I10" s="4">
        <v>1</v>
      </c>
      <c r="J10" s="4">
        <f t="shared" si="3"/>
        <v>11</v>
      </c>
      <c r="K10" s="31">
        <f t="shared" si="4"/>
        <v>0.34375</v>
      </c>
      <c r="L10" s="4">
        <f>+$AA$66</f>
        <v>46</v>
      </c>
      <c r="M10" s="4">
        <v>64</v>
      </c>
      <c r="N10" s="4">
        <f>+$AB$66</f>
        <v>63</v>
      </c>
      <c r="O10" s="4">
        <f>+$AD$66</f>
        <v>16</v>
      </c>
      <c r="P10" s="4"/>
      <c r="Q10" s="34"/>
      <c r="R10" s="34"/>
      <c r="U10" s="25">
        <v>7.5</v>
      </c>
      <c r="V10" s="20" t="s">
        <v>34</v>
      </c>
      <c r="X10" s="20"/>
      <c r="Y10" s="20"/>
      <c r="Z10" s="20" t="s">
        <v>58</v>
      </c>
      <c r="AB10" s="21"/>
      <c r="AC10" s="21">
        <f t="shared" si="0"/>
        <v>16</v>
      </c>
      <c r="AD10" s="21">
        <v>2</v>
      </c>
      <c r="AE10" s="21">
        <v>12</v>
      </c>
      <c r="AF10" s="21">
        <v>2</v>
      </c>
      <c r="AG10" s="64">
        <f t="shared" si="1"/>
        <v>0.1875</v>
      </c>
      <c r="AH10" s="64"/>
      <c r="AI10" s="21">
        <v>86</v>
      </c>
      <c r="AJ10" s="21">
        <v>1</v>
      </c>
      <c r="AK10" s="21">
        <v>0</v>
      </c>
      <c r="AL10" s="26">
        <f t="shared" si="2"/>
        <v>5.375</v>
      </c>
      <c r="AQ10" s="21"/>
    </row>
    <row r="11" spans="1:43" ht="18.75" thickBot="1" x14ac:dyDescent="0.3">
      <c r="A11" s="34"/>
      <c r="B11" s="4">
        <v>1</v>
      </c>
      <c r="C11" s="5" t="s">
        <v>58</v>
      </c>
      <c r="D11" s="10"/>
      <c r="E11" s="10"/>
      <c r="F11" s="10"/>
      <c r="G11" s="4">
        <v>2</v>
      </c>
      <c r="H11" s="4">
        <v>13</v>
      </c>
      <c r="I11" s="4">
        <v>1</v>
      </c>
      <c r="J11" s="4">
        <f t="shared" ref="J11" si="5">2*G11+I11</f>
        <v>5</v>
      </c>
      <c r="K11" s="31">
        <f t="shared" ref="K11" si="6">+J11/((G11+H11+I11)*2)</f>
        <v>0.15625</v>
      </c>
      <c r="L11" s="4">
        <f>+$AA$27</f>
        <v>40</v>
      </c>
      <c r="M11" s="4">
        <v>87</v>
      </c>
      <c r="N11" s="4">
        <f>+$AB$27</f>
        <v>55</v>
      </c>
      <c r="O11" s="4">
        <f>+$AD$27</f>
        <v>20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si="0"/>
        <v>24</v>
      </c>
      <c r="AD11" s="21">
        <v>15</v>
      </c>
      <c r="AE11" s="21">
        <v>8</v>
      </c>
      <c r="AF11" s="21">
        <v>1</v>
      </c>
      <c r="AG11" s="64">
        <f t="shared" si="1"/>
        <v>0.64583333333333337</v>
      </c>
      <c r="AH11" s="64"/>
      <c r="AI11" s="21">
        <v>77</v>
      </c>
      <c r="AJ11" s="21">
        <v>3</v>
      </c>
      <c r="AK11" s="21">
        <v>0</v>
      </c>
      <c r="AL11" s="26">
        <f t="shared" si="2"/>
        <v>3.2083333333333335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59</v>
      </c>
      <c r="H12" s="8">
        <f>SUM(H4:H11)</f>
        <v>59</v>
      </c>
      <c r="I12" s="8">
        <f>SUM(I4:I11)</f>
        <v>10</v>
      </c>
      <c r="J12" s="8"/>
      <c r="K12" s="8"/>
      <c r="L12" s="8">
        <f>SUM(L4:L11)</f>
        <v>465</v>
      </c>
      <c r="M12" s="8">
        <f>SUM(M4:M11)</f>
        <v>465</v>
      </c>
      <c r="N12" s="8">
        <f>SUM(N4:N11)</f>
        <v>646</v>
      </c>
      <c r="O12" s="8">
        <f>SUM(O4:O11)</f>
        <v>210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128</v>
      </c>
      <c r="AD12" s="14">
        <f>SUM(AD3:AD11)</f>
        <v>58</v>
      </c>
      <c r="AE12" s="14">
        <f>SUM(AE3:AE11)</f>
        <v>58</v>
      </c>
      <c r="AF12" s="14">
        <f>SUM(AF3:AF11)</f>
        <v>12</v>
      </c>
      <c r="AG12" s="14"/>
      <c r="AH12" s="14"/>
      <c r="AI12" s="14">
        <f>SUM(AI3:AI11)</f>
        <v>456</v>
      </c>
      <c r="AJ12" s="14">
        <f>SUM(AJ3:AJ11)</f>
        <v>9</v>
      </c>
      <c r="AK12" s="14">
        <f>SUM(AK3:AK11)</f>
        <v>2</v>
      </c>
      <c r="AL12" s="29">
        <f t="shared" si="2"/>
        <v>3.5625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16 Summary:</v>
      </c>
      <c r="C14" s="37"/>
      <c r="D14" s="37"/>
      <c r="E14" s="68">
        <v>45655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0"/>
      <c r="R14" s="30"/>
      <c r="S14" s="21" t="s">
        <v>53</v>
      </c>
      <c r="T14" s="20" t="s">
        <v>44</v>
      </c>
      <c r="U14" s="20"/>
      <c r="V14" s="20"/>
      <c r="W14" s="20"/>
      <c r="X14" s="20" t="s">
        <v>54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53</v>
      </c>
      <c r="AG14" s="20" t="s">
        <v>44</v>
      </c>
      <c r="AH14" s="20"/>
      <c r="AI14" s="20"/>
      <c r="AJ14" s="20"/>
      <c r="AK14" s="20" t="s">
        <v>54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154</v>
      </c>
      <c r="T15" s="11" t="s">
        <v>58</v>
      </c>
      <c r="U15" s="11"/>
      <c r="V15" s="11"/>
      <c r="W15" s="12"/>
      <c r="X15" s="13" t="s">
        <v>70</v>
      </c>
      <c r="Z15" s="14"/>
      <c r="AA15" s="14">
        <v>9</v>
      </c>
      <c r="AB15" s="14">
        <v>14</v>
      </c>
      <c r="AC15" s="14">
        <f>+AA15+AB15</f>
        <v>23</v>
      </c>
      <c r="AD15" s="14">
        <v>6</v>
      </c>
      <c r="AE15" s="10"/>
      <c r="AF15" s="11" t="s">
        <v>158</v>
      </c>
      <c r="AG15" s="11" t="s">
        <v>60</v>
      </c>
      <c r="AH15" s="11"/>
      <c r="AI15" s="11"/>
      <c r="AJ15" s="12"/>
      <c r="AK15" s="13" t="s">
        <v>72</v>
      </c>
      <c r="AM15" s="14"/>
      <c r="AN15" s="14">
        <v>2</v>
      </c>
      <c r="AO15" s="14">
        <v>6</v>
      </c>
      <c r="AP15" s="14">
        <f>+AN15+AO15</f>
        <v>8</v>
      </c>
      <c r="AQ15" s="14">
        <v>4</v>
      </c>
    </row>
    <row r="16" spans="1:43" ht="15.95" customHeight="1" x14ac:dyDescent="0.25">
      <c r="A16" s="30"/>
      <c r="C16" s="5" t="s">
        <v>186</v>
      </c>
      <c r="E16" s="20"/>
      <c r="F16" s="20"/>
      <c r="G16" s="4">
        <v>4</v>
      </c>
      <c r="H16" s="21">
        <v>1</v>
      </c>
      <c r="I16" s="20" t="s">
        <v>124</v>
      </c>
      <c r="J16" s="20"/>
      <c r="K16" s="20"/>
      <c r="L16" s="20" t="s">
        <v>518</v>
      </c>
      <c r="M16" s="20"/>
      <c r="N16" s="20"/>
      <c r="O16" s="20"/>
      <c r="P16" s="20"/>
      <c r="Q16" s="30"/>
      <c r="R16" s="30"/>
      <c r="S16" s="25">
        <v>7.5</v>
      </c>
      <c r="T16" s="20" t="s">
        <v>34</v>
      </c>
      <c r="U16" s="20"/>
      <c r="V16" s="20"/>
      <c r="W16" s="20"/>
      <c r="X16" s="21">
        <v>31</v>
      </c>
      <c r="Y16" s="15" t="s">
        <v>58</v>
      </c>
      <c r="Z16" s="21"/>
      <c r="AA16" s="21">
        <v>0</v>
      </c>
      <c r="AB16" s="21">
        <v>1</v>
      </c>
      <c r="AC16" s="21">
        <f t="shared" ref="AC16:AC26" si="7">+AA16+AB16</f>
        <v>1</v>
      </c>
      <c r="AD16" s="21">
        <v>2</v>
      </c>
      <c r="AE16" s="10"/>
      <c r="AF16" s="25">
        <v>8</v>
      </c>
      <c r="AG16" s="20" t="s">
        <v>138</v>
      </c>
      <c r="AH16" s="20"/>
      <c r="AI16" s="20"/>
      <c r="AJ16" s="20"/>
      <c r="AK16" s="21">
        <v>34</v>
      </c>
      <c r="AL16" s="20" t="s">
        <v>60</v>
      </c>
      <c r="AM16" s="21"/>
      <c r="AN16" s="21">
        <v>0</v>
      </c>
      <c r="AO16" s="21">
        <v>1</v>
      </c>
      <c r="AP16" s="21">
        <f t="shared" ref="AP16:AP26" si="8">+AN16+AO16</f>
        <v>1</v>
      </c>
      <c r="AQ16" s="21">
        <v>0</v>
      </c>
    </row>
    <row r="17" spans="1:43" ht="15.95" customHeight="1" x14ac:dyDescent="0.25">
      <c r="A17" s="30"/>
      <c r="B17" s="21" t="s">
        <v>23</v>
      </c>
      <c r="C17" s="15"/>
      <c r="D17" s="15" t="s">
        <v>48</v>
      </c>
      <c r="E17" s="20"/>
      <c r="F17" s="20"/>
      <c r="G17" s="4"/>
      <c r="H17" s="21">
        <v>2</v>
      </c>
      <c r="I17" s="20" t="s">
        <v>147</v>
      </c>
      <c r="J17" s="20"/>
      <c r="K17" s="20"/>
      <c r="L17" s="20"/>
      <c r="M17" s="20" t="s">
        <v>51</v>
      </c>
      <c r="N17" s="20"/>
      <c r="O17" s="20"/>
      <c r="P17" s="20"/>
      <c r="Q17" s="30"/>
      <c r="R17" s="30"/>
      <c r="S17" s="25">
        <v>10</v>
      </c>
      <c r="T17" s="20" t="s">
        <v>124</v>
      </c>
      <c r="U17" s="20"/>
      <c r="V17" s="20"/>
      <c r="W17" s="20"/>
      <c r="X17" s="21">
        <v>13</v>
      </c>
      <c r="Y17" s="15" t="s">
        <v>58</v>
      </c>
      <c r="Z17" s="21"/>
      <c r="AA17" s="21">
        <v>6</v>
      </c>
      <c r="AB17" s="21">
        <v>6</v>
      </c>
      <c r="AC17" s="21">
        <f t="shared" si="7"/>
        <v>12</v>
      </c>
      <c r="AD17" s="21">
        <v>2</v>
      </c>
      <c r="AE17" s="10"/>
      <c r="AF17" s="25">
        <v>10</v>
      </c>
      <c r="AG17" s="20" t="s">
        <v>84</v>
      </c>
      <c r="AH17" s="20"/>
      <c r="AI17" s="20"/>
      <c r="AJ17" s="20"/>
      <c r="AK17" s="21">
        <v>16</v>
      </c>
      <c r="AL17" s="20" t="s">
        <v>60</v>
      </c>
      <c r="AM17" s="21"/>
      <c r="AN17" s="21">
        <v>14</v>
      </c>
      <c r="AO17" s="21">
        <v>12</v>
      </c>
      <c r="AP17" s="21">
        <f t="shared" si="8"/>
        <v>26</v>
      </c>
      <c r="AQ17" s="21">
        <v>4</v>
      </c>
    </row>
    <row r="18" spans="1:43" ht="15.95" customHeight="1" x14ac:dyDescent="0.25">
      <c r="A18" s="30"/>
      <c r="D18" s="15"/>
      <c r="E18" s="15"/>
      <c r="G18" s="4"/>
      <c r="H18" s="21">
        <v>2</v>
      </c>
      <c r="I18" s="20" t="s">
        <v>101</v>
      </c>
      <c r="J18" s="20"/>
      <c r="K18" s="20"/>
      <c r="L18" s="20" t="s">
        <v>519</v>
      </c>
      <c r="M18" s="20"/>
      <c r="N18" s="20"/>
      <c r="O18" s="20"/>
      <c r="P18" s="20"/>
      <c r="Q18" s="30"/>
      <c r="R18" s="30"/>
      <c r="S18" s="25">
        <v>9.5</v>
      </c>
      <c r="T18" s="20" t="s">
        <v>170</v>
      </c>
      <c r="U18" s="20"/>
      <c r="V18" s="20"/>
      <c r="W18" s="20"/>
      <c r="X18" s="21">
        <v>5</v>
      </c>
      <c r="Y18" s="15" t="s">
        <v>58</v>
      </c>
      <c r="Z18" s="21"/>
      <c r="AA18" s="21">
        <v>15</v>
      </c>
      <c r="AB18" s="21">
        <v>5</v>
      </c>
      <c r="AC18" s="21">
        <f t="shared" si="7"/>
        <v>20</v>
      </c>
      <c r="AD18" s="21">
        <v>0</v>
      </c>
      <c r="AE18" s="10"/>
      <c r="AF18" s="25">
        <v>10</v>
      </c>
      <c r="AG18" s="20" t="s">
        <v>104</v>
      </c>
      <c r="AH18" s="20"/>
      <c r="AI18" s="20"/>
      <c r="AJ18" s="20"/>
      <c r="AK18" s="21">
        <v>7</v>
      </c>
      <c r="AL18" s="20" t="s">
        <v>60</v>
      </c>
      <c r="AM18" s="21"/>
      <c r="AN18" s="21">
        <v>19</v>
      </c>
      <c r="AO18" s="21">
        <v>10</v>
      </c>
      <c r="AP18" s="21">
        <f t="shared" si="8"/>
        <v>29</v>
      </c>
      <c r="AQ18" s="21">
        <v>0</v>
      </c>
    </row>
    <row r="19" spans="1:43" ht="15.75" customHeight="1" x14ac:dyDescent="0.25">
      <c r="D19" s="15"/>
      <c r="E19" s="15"/>
      <c r="H19" s="21">
        <v>2</v>
      </c>
      <c r="I19" s="20" t="s">
        <v>170</v>
      </c>
      <c r="J19" s="20"/>
      <c r="K19" s="20"/>
      <c r="L19" s="20" t="s">
        <v>101</v>
      </c>
      <c r="M19" s="20"/>
      <c r="N19" s="20"/>
      <c r="O19" s="20"/>
      <c r="P19" s="20"/>
      <c r="Q19" s="30"/>
      <c r="R19" s="30"/>
      <c r="S19" s="25">
        <v>8.5</v>
      </c>
      <c r="T19" s="20" t="s">
        <v>88</v>
      </c>
      <c r="U19" s="20"/>
      <c r="V19" s="20"/>
      <c r="W19" s="20"/>
      <c r="X19" s="35">
        <v>15</v>
      </c>
      <c r="Y19" s="15" t="s">
        <v>58</v>
      </c>
      <c r="Z19" s="21"/>
      <c r="AA19" s="21">
        <v>4</v>
      </c>
      <c r="AB19" s="21">
        <v>3</v>
      </c>
      <c r="AC19" s="21">
        <f t="shared" si="7"/>
        <v>7</v>
      </c>
      <c r="AD19" s="21">
        <v>2</v>
      </c>
      <c r="AE19" s="10"/>
      <c r="AF19" s="25">
        <v>9</v>
      </c>
      <c r="AG19" s="20" t="s">
        <v>107</v>
      </c>
      <c r="AH19" s="20"/>
      <c r="AI19" s="20"/>
      <c r="AJ19" s="20"/>
      <c r="AK19" s="21">
        <v>1</v>
      </c>
      <c r="AL19" s="20" t="s">
        <v>60</v>
      </c>
      <c r="AM19" s="21"/>
      <c r="AN19" s="21">
        <v>6</v>
      </c>
      <c r="AO19" s="21">
        <v>8</v>
      </c>
      <c r="AP19" s="21">
        <f t="shared" si="8"/>
        <v>14</v>
      </c>
      <c r="AQ19" s="21">
        <v>8</v>
      </c>
    </row>
    <row r="20" spans="1:43" ht="15.95" customHeight="1" x14ac:dyDescent="0.25">
      <c r="Q20" s="30"/>
      <c r="R20" s="30"/>
      <c r="S20" s="25">
        <v>8.5</v>
      </c>
      <c r="T20" s="20" t="s">
        <v>101</v>
      </c>
      <c r="U20" s="20"/>
      <c r="V20" s="20"/>
      <c r="W20" s="20"/>
      <c r="X20" s="35">
        <v>11</v>
      </c>
      <c r="Y20" s="15" t="s">
        <v>58</v>
      </c>
      <c r="Z20" s="21"/>
      <c r="AA20" s="21">
        <v>2</v>
      </c>
      <c r="AB20" s="21">
        <v>4</v>
      </c>
      <c r="AC20" s="21">
        <f t="shared" si="7"/>
        <v>6</v>
      </c>
      <c r="AD20" s="21">
        <v>2</v>
      </c>
      <c r="AE20" s="10"/>
      <c r="AF20" s="25">
        <v>8.5</v>
      </c>
      <c r="AG20" s="20" t="s">
        <v>165</v>
      </c>
      <c r="AH20" s="20"/>
      <c r="AI20" s="20"/>
      <c r="AJ20" s="20"/>
      <c r="AK20" s="21">
        <v>10</v>
      </c>
      <c r="AL20" s="20" t="s">
        <v>60</v>
      </c>
      <c r="AM20" s="21"/>
      <c r="AN20" s="21">
        <v>4</v>
      </c>
      <c r="AO20" s="21">
        <v>9</v>
      </c>
      <c r="AP20" s="21">
        <f t="shared" si="8"/>
        <v>13</v>
      </c>
      <c r="AQ20" s="21">
        <v>18</v>
      </c>
    </row>
    <row r="21" spans="1:43" ht="15.95" customHeight="1" x14ac:dyDescent="0.25">
      <c r="C21" s="5" t="s">
        <v>174</v>
      </c>
      <c r="G21" s="4">
        <v>2</v>
      </c>
      <c r="H21" s="21">
        <v>2</v>
      </c>
      <c r="I21" s="20" t="s">
        <v>163</v>
      </c>
      <c r="J21" s="20"/>
      <c r="K21" s="20"/>
      <c r="L21" s="20" t="s">
        <v>520</v>
      </c>
      <c r="M21" s="20"/>
      <c r="N21" s="20"/>
      <c r="O21" s="20"/>
      <c r="P21" s="20"/>
      <c r="Q21" s="30"/>
      <c r="R21" s="30"/>
      <c r="S21" s="25">
        <v>8</v>
      </c>
      <c r="T21" s="20" t="s">
        <v>147</v>
      </c>
      <c r="U21" s="20"/>
      <c r="V21" s="20"/>
      <c r="W21" s="20"/>
      <c r="X21" s="21">
        <v>3</v>
      </c>
      <c r="Y21" s="15" t="s">
        <v>58</v>
      </c>
      <c r="Z21" s="21"/>
      <c r="AA21" s="21">
        <v>3</v>
      </c>
      <c r="AB21" s="21">
        <v>4</v>
      </c>
      <c r="AC21" s="21">
        <f t="shared" si="7"/>
        <v>7</v>
      </c>
      <c r="AD21" s="21">
        <v>0</v>
      </c>
      <c r="AE21" s="10"/>
      <c r="AF21" s="25">
        <v>8</v>
      </c>
      <c r="AG21" s="20" t="s">
        <v>47</v>
      </c>
      <c r="AH21" s="20"/>
      <c r="AI21" s="20"/>
      <c r="AJ21" s="20"/>
      <c r="AK21" s="21">
        <v>27</v>
      </c>
      <c r="AL21" s="20" t="s">
        <v>60</v>
      </c>
      <c r="AM21" s="21"/>
      <c r="AN21" s="21">
        <v>8</v>
      </c>
      <c r="AO21" s="21">
        <v>14</v>
      </c>
      <c r="AP21" s="21">
        <v>21</v>
      </c>
      <c r="AQ21" s="21">
        <v>8</v>
      </c>
    </row>
    <row r="22" spans="1:43" ht="15.95" customHeight="1" x14ac:dyDescent="0.25">
      <c r="B22" s="21" t="s">
        <v>23</v>
      </c>
      <c r="C22" s="15" t="s">
        <v>522</v>
      </c>
      <c r="D22" s="15"/>
      <c r="E22" s="20"/>
      <c r="F22" s="20"/>
      <c r="G22" s="4"/>
      <c r="H22" s="21">
        <v>2</v>
      </c>
      <c r="I22" s="20" t="s">
        <v>135</v>
      </c>
      <c r="J22" s="20"/>
      <c r="K22" s="20"/>
      <c r="L22" s="20" t="s">
        <v>521</v>
      </c>
      <c r="M22" s="20"/>
      <c r="N22" s="20"/>
      <c r="O22" s="20"/>
      <c r="P22" s="20"/>
      <c r="Q22" s="30"/>
      <c r="R22" s="30"/>
      <c r="S22" s="25">
        <v>7.5</v>
      </c>
      <c r="T22" s="20" t="s">
        <v>137</v>
      </c>
      <c r="U22" s="20"/>
      <c r="V22" s="20"/>
      <c r="W22" s="20"/>
      <c r="X22" s="21">
        <v>7</v>
      </c>
      <c r="Y22" s="15" t="s">
        <v>58</v>
      </c>
      <c r="Z22" s="21"/>
      <c r="AA22" s="21">
        <v>0</v>
      </c>
      <c r="AB22" s="21">
        <v>3</v>
      </c>
      <c r="AC22" s="21">
        <f t="shared" si="7"/>
        <v>3</v>
      </c>
      <c r="AD22" s="21">
        <v>2</v>
      </c>
      <c r="AE22" s="10"/>
      <c r="AF22" s="25">
        <v>7.5</v>
      </c>
      <c r="AG22" s="20" t="s">
        <v>102</v>
      </c>
      <c r="AH22" s="20"/>
      <c r="AI22" s="20"/>
      <c r="AJ22" s="20"/>
      <c r="AK22" s="21">
        <v>91</v>
      </c>
      <c r="AL22" s="20" t="s">
        <v>60</v>
      </c>
      <c r="AM22" s="21"/>
      <c r="AN22" s="21">
        <v>8</v>
      </c>
      <c r="AO22" s="21">
        <v>7</v>
      </c>
      <c r="AP22" s="21">
        <f t="shared" si="8"/>
        <v>15</v>
      </c>
      <c r="AQ22" s="21">
        <v>6</v>
      </c>
    </row>
    <row r="23" spans="1:43" ht="15.95" customHeight="1" x14ac:dyDescent="0.25">
      <c r="C23" s="15" t="s">
        <v>516</v>
      </c>
      <c r="H23" s="21"/>
      <c r="I23" s="20"/>
      <c r="L23" s="20"/>
      <c r="M23" s="20"/>
      <c r="N23" s="20"/>
      <c r="O23" s="20"/>
      <c r="P23" s="20"/>
      <c r="Q23" s="30"/>
      <c r="R23" s="30"/>
      <c r="S23" s="25">
        <v>7.5</v>
      </c>
      <c r="T23" s="20" t="s">
        <v>171</v>
      </c>
      <c r="U23" s="20"/>
      <c r="V23" s="20"/>
      <c r="W23" s="20"/>
      <c r="X23" s="21">
        <v>11</v>
      </c>
      <c r="Y23" s="15" t="s">
        <v>58</v>
      </c>
      <c r="Z23" s="21"/>
      <c r="AA23" s="21">
        <v>0</v>
      </c>
      <c r="AB23" s="21">
        <v>2</v>
      </c>
      <c r="AC23" s="21">
        <f t="shared" si="7"/>
        <v>2</v>
      </c>
      <c r="AD23" s="21">
        <v>0</v>
      </c>
      <c r="AE23" s="10"/>
      <c r="AF23" s="25">
        <v>7</v>
      </c>
      <c r="AG23" s="20" t="s">
        <v>126</v>
      </c>
      <c r="AH23" s="20"/>
      <c r="AI23" s="20"/>
      <c r="AJ23" s="20"/>
      <c r="AK23" s="21">
        <v>4</v>
      </c>
      <c r="AL23" s="20" t="s">
        <v>60</v>
      </c>
      <c r="AM23" s="21"/>
      <c r="AN23" s="21">
        <v>0</v>
      </c>
      <c r="AO23" s="21">
        <v>6</v>
      </c>
      <c r="AP23" s="21">
        <f t="shared" si="8"/>
        <v>6</v>
      </c>
      <c r="AQ23" s="21">
        <v>2</v>
      </c>
    </row>
    <row r="24" spans="1:43" ht="15.95" customHeight="1" x14ac:dyDescent="0.25">
      <c r="C24" s="15" t="s">
        <v>517</v>
      </c>
      <c r="Q24" s="30"/>
      <c r="R24" s="30"/>
      <c r="S24" s="25">
        <v>7</v>
      </c>
      <c r="T24" s="20" t="s">
        <v>109</v>
      </c>
      <c r="U24" s="20"/>
      <c r="V24" s="20"/>
      <c r="W24" s="20"/>
      <c r="X24" s="21">
        <v>2</v>
      </c>
      <c r="Y24" s="15" t="s">
        <v>58</v>
      </c>
      <c r="Z24" s="21"/>
      <c r="AA24" s="21">
        <v>0</v>
      </c>
      <c r="AB24" s="21">
        <v>5</v>
      </c>
      <c r="AC24" s="21">
        <f t="shared" si="7"/>
        <v>5</v>
      </c>
      <c r="AD24" s="21">
        <v>2</v>
      </c>
      <c r="AE24" s="10"/>
      <c r="AF24" s="25">
        <v>6.5</v>
      </c>
      <c r="AG24" s="20" t="s">
        <v>129</v>
      </c>
      <c r="AH24" s="20"/>
      <c r="AI24" s="20"/>
      <c r="AJ24" s="20"/>
      <c r="AK24" s="21">
        <v>14</v>
      </c>
      <c r="AL24" s="20" t="s">
        <v>60</v>
      </c>
      <c r="AM24" s="21"/>
      <c r="AN24" s="21">
        <v>1</v>
      </c>
      <c r="AO24" s="21">
        <v>4</v>
      </c>
      <c r="AP24" s="21">
        <f t="shared" si="8"/>
        <v>5</v>
      </c>
      <c r="AQ24" s="21">
        <v>4</v>
      </c>
    </row>
    <row r="25" spans="1:43" ht="15.95" customHeight="1" x14ac:dyDescent="0.25">
      <c r="A25" s="30"/>
      <c r="B25" s="44" t="s">
        <v>27</v>
      </c>
      <c r="C25" s="45"/>
      <c r="D25" s="45"/>
      <c r="E25" s="45"/>
      <c r="F25" s="45"/>
      <c r="G25" s="45"/>
      <c r="H25" s="46"/>
      <c r="I25" s="45"/>
      <c r="J25" s="45"/>
      <c r="K25" s="45"/>
      <c r="L25" s="45"/>
      <c r="M25" s="47"/>
      <c r="N25" s="45"/>
      <c r="O25" s="45"/>
      <c r="P25" s="45"/>
      <c r="Q25" s="30"/>
      <c r="R25" s="30"/>
      <c r="S25" s="25">
        <v>7</v>
      </c>
      <c r="T25" s="20" t="s">
        <v>110</v>
      </c>
      <c r="U25" s="20"/>
      <c r="V25" s="20"/>
      <c r="W25" s="20"/>
      <c r="X25" s="21">
        <v>6</v>
      </c>
      <c r="Y25" s="15" t="s">
        <v>58</v>
      </c>
      <c r="Z25" s="21"/>
      <c r="AA25" s="21">
        <v>0</v>
      </c>
      <c r="AB25" s="21">
        <v>8</v>
      </c>
      <c r="AC25" s="21">
        <f t="shared" si="7"/>
        <v>8</v>
      </c>
      <c r="AD25" s="21">
        <v>0</v>
      </c>
      <c r="AE25" s="10"/>
      <c r="AF25" s="25">
        <v>6</v>
      </c>
      <c r="AG25" s="20" t="s">
        <v>103</v>
      </c>
      <c r="AH25" s="20"/>
      <c r="AI25" s="20"/>
      <c r="AJ25" s="20"/>
      <c r="AK25" s="21">
        <v>2</v>
      </c>
      <c r="AL25" s="20" t="s">
        <v>60</v>
      </c>
      <c r="AM25" s="21"/>
      <c r="AN25" s="21">
        <v>2</v>
      </c>
      <c r="AO25" s="21">
        <v>3</v>
      </c>
      <c r="AP25" s="21">
        <f t="shared" si="8"/>
        <v>5</v>
      </c>
      <c r="AQ25" s="21">
        <v>8</v>
      </c>
    </row>
    <row r="26" spans="1:43" ht="15.95" customHeight="1" x14ac:dyDescent="0.25">
      <c r="A26" s="30"/>
      <c r="C26" s="5" t="s">
        <v>178</v>
      </c>
      <c r="D26" s="10"/>
      <c r="E26" s="20"/>
      <c r="F26" s="20"/>
      <c r="G26" s="4">
        <v>4</v>
      </c>
      <c r="H26" s="21">
        <v>1</v>
      </c>
      <c r="I26" s="20" t="s">
        <v>84</v>
      </c>
      <c r="J26" s="20"/>
      <c r="K26" s="20"/>
      <c r="L26" s="20" t="s">
        <v>523</v>
      </c>
      <c r="M26" s="20"/>
      <c r="N26" s="20"/>
      <c r="O26" s="20"/>
      <c r="P26" s="20"/>
      <c r="Q26" s="30"/>
      <c r="R26" s="30"/>
      <c r="S26" s="25">
        <v>5.5</v>
      </c>
      <c r="T26" s="20" t="s">
        <v>30</v>
      </c>
      <c r="U26" s="20"/>
      <c r="V26" s="20"/>
      <c r="W26" s="20"/>
      <c r="X26" s="21">
        <v>8</v>
      </c>
      <c r="Y26" s="15" t="s">
        <v>58</v>
      </c>
      <c r="Z26" s="21"/>
      <c r="AA26" s="21">
        <v>1</v>
      </c>
      <c r="AB26" s="21">
        <v>0</v>
      </c>
      <c r="AC26" s="21">
        <f t="shared" si="7"/>
        <v>1</v>
      </c>
      <c r="AD26" s="21">
        <v>2</v>
      </c>
      <c r="AE26" s="10"/>
      <c r="AF26" s="25">
        <v>6</v>
      </c>
      <c r="AG26" s="20" t="s">
        <v>269</v>
      </c>
      <c r="AH26" s="20"/>
      <c r="AI26" s="20"/>
      <c r="AJ26" s="20"/>
      <c r="AK26" s="21">
        <v>6</v>
      </c>
      <c r="AL26" s="20" t="s">
        <v>60</v>
      </c>
      <c r="AM26" s="21"/>
      <c r="AN26" s="21">
        <v>3</v>
      </c>
      <c r="AO26" s="21">
        <v>3</v>
      </c>
      <c r="AP26" s="21">
        <f t="shared" si="8"/>
        <v>6</v>
      </c>
      <c r="AQ26" s="21">
        <v>0</v>
      </c>
    </row>
    <row r="27" spans="1:43" ht="15.95" customHeight="1" thickBot="1" x14ac:dyDescent="0.3">
      <c r="A27" s="30"/>
      <c r="B27" s="21" t="s">
        <v>23</v>
      </c>
      <c r="C27" s="15" t="s">
        <v>434</v>
      </c>
      <c r="D27" s="15"/>
      <c r="E27" s="15"/>
      <c r="F27" s="15"/>
      <c r="G27" s="15"/>
      <c r="H27" s="21">
        <v>1</v>
      </c>
      <c r="I27" s="20" t="s">
        <v>165</v>
      </c>
      <c r="J27" s="20"/>
      <c r="K27" s="20"/>
      <c r="L27" s="20"/>
      <c r="M27" s="20" t="s">
        <v>51</v>
      </c>
      <c r="N27" s="20"/>
      <c r="O27" s="20"/>
      <c r="P27" s="20"/>
      <c r="Q27" s="30"/>
      <c r="R27" s="30"/>
      <c r="S27" s="16" t="s">
        <v>65</v>
      </c>
      <c r="T27" s="16"/>
      <c r="U27" s="16"/>
      <c r="V27" s="16"/>
      <c r="W27" s="16"/>
      <c r="X27" s="16"/>
      <c r="Y27" s="16"/>
      <c r="Z27" s="22"/>
      <c r="AA27" s="22">
        <f>SUM(AA15:AA26)</f>
        <v>40</v>
      </c>
      <c r="AB27" s="22">
        <f>SUM(AB15:AB26)+SUMIF($Z$3:$Z$10,"Canadiens",$AH$3:$AH$10)</f>
        <v>55</v>
      </c>
      <c r="AC27" s="22">
        <f>SUM(AC15:AC26)+SUMIF($Z$3:$Z$10,"Canadiens",$AH$3:$AH$10)</f>
        <v>95</v>
      </c>
      <c r="AD27" s="22">
        <f>SUM(AD15:AD26)</f>
        <v>20</v>
      </c>
      <c r="AE27" s="10"/>
      <c r="AF27" s="16" t="s">
        <v>62</v>
      </c>
      <c r="AG27" s="16"/>
      <c r="AH27" s="16"/>
      <c r="AI27" s="16"/>
      <c r="AJ27" s="16"/>
      <c r="AK27" s="16"/>
      <c r="AL27" s="16"/>
      <c r="AM27" s="22"/>
      <c r="AN27" s="22">
        <f>SUM(AN15:AN26)</f>
        <v>67</v>
      </c>
      <c r="AO27" s="22">
        <f>SUM(AO15:AO26)+SUMIF($Z$3:$Z$10,"Canadiens",$AH$3:$AH$10)</f>
        <v>83</v>
      </c>
      <c r="AP27" s="22">
        <f>SUM(AP15:AP26)+SUMIF($Z$3:$Z$10,"Canadiens",$AH$3:$AH$10)</f>
        <v>149</v>
      </c>
      <c r="AQ27" s="22">
        <f>SUM(AQ15:AQ26)</f>
        <v>62</v>
      </c>
    </row>
    <row r="28" spans="1:43" ht="15.95" customHeight="1" x14ac:dyDescent="0.25">
      <c r="C28" s="15" t="s">
        <v>436</v>
      </c>
      <c r="H28" s="21">
        <v>1</v>
      </c>
      <c r="I28" s="20" t="s">
        <v>107</v>
      </c>
      <c r="L28" s="20"/>
      <c r="M28" s="20" t="s">
        <v>51</v>
      </c>
      <c r="N28" s="20"/>
      <c r="O28" s="20"/>
      <c r="P28" s="20"/>
      <c r="Q28" s="30"/>
      <c r="R28" s="30"/>
      <c r="S28" s="11" t="s">
        <v>155</v>
      </c>
      <c r="T28" s="11" t="s">
        <v>15</v>
      </c>
      <c r="U28" s="11"/>
      <c r="V28" s="11"/>
      <c r="W28" s="12"/>
      <c r="X28" s="13" t="s">
        <v>31</v>
      </c>
      <c r="Z28" s="14"/>
      <c r="AA28" s="14">
        <v>13</v>
      </c>
      <c r="AB28" s="14">
        <v>12</v>
      </c>
      <c r="AC28" s="14">
        <f>+AA28+AB28</f>
        <v>25</v>
      </c>
      <c r="AD28" s="14">
        <v>6</v>
      </c>
      <c r="AE28" s="10"/>
      <c r="AF28" s="18" t="s">
        <v>160</v>
      </c>
      <c r="AG28" s="18" t="s">
        <v>134</v>
      </c>
      <c r="AH28" s="18"/>
      <c r="AI28" s="18"/>
      <c r="AJ28" s="18"/>
      <c r="AK28" s="15" t="s">
        <v>145</v>
      </c>
      <c r="AM28" s="14"/>
      <c r="AN28" s="14">
        <v>11</v>
      </c>
      <c r="AO28" s="14">
        <v>5</v>
      </c>
      <c r="AP28" s="14">
        <f>+AN28+AO28</f>
        <v>16</v>
      </c>
      <c r="AQ28" s="14">
        <v>4</v>
      </c>
    </row>
    <row r="29" spans="1:43" ht="15.95" customHeight="1" x14ac:dyDescent="0.25">
      <c r="H29" s="21">
        <v>2</v>
      </c>
      <c r="I29" s="20" t="s">
        <v>84</v>
      </c>
      <c r="L29" s="20" t="s">
        <v>524</v>
      </c>
      <c r="M29" s="20"/>
      <c r="N29" s="20"/>
      <c r="O29" s="20"/>
      <c r="P29" s="20"/>
      <c r="R29" s="30"/>
      <c r="S29" s="25">
        <v>7.5</v>
      </c>
      <c r="T29" s="20" t="s">
        <v>127</v>
      </c>
      <c r="U29" s="20"/>
      <c r="V29" s="20"/>
      <c r="W29" s="25"/>
      <c r="X29" s="21"/>
      <c r="Y29" s="15" t="s">
        <v>15</v>
      </c>
      <c r="Z29" s="21"/>
      <c r="AA29" s="21">
        <v>0</v>
      </c>
      <c r="AB29" s="21">
        <v>2</v>
      </c>
      <c r="AC29" s="21">
        <f t="shared" ref="AC29:AC39" si="9">+AA29+AB29</f>
        <v>2</v>
      </c>
      <c r="AD29" s="21">
        <v>0</v>
      </c>
      <c r="AE29" s="10"/>
      <c r="AF29" s="25">
        <v>8</v>
      </c>
      <c r="AG29" s="20" t="s">
        <v>75</v>
      </c>
      <c r="AH29" s="20"/>
      <c r="AI29" s="20"/>
      <c r="AJ29" s="25"/>
      <c r="AK29" s="21">
        <v>31</v>
      </c>
      <c r="AL29" s="20" t="s">
        <v>134</v>
      </c>
      <c r="AM29" s="21"/>
      <c r="AN29" s="21">
        <v>0</v>
      </c>
      <c r="AO29" s="21">
        <v>1</v>
      </c>
      <c r="AP29" s="21">
        <f t="shared" ref="AP29:AP39" si="10">+AN29+AO29</f>
        <v>1</v>
      </c>
      <c r="AQ29" s="21">
        <v>0</v>
      </c>
    </row>
    <row r="30" spans="1:43" ht="15.95" customHeight="1" x14ac:dyDescent="0.25">
      <c r="H30" s="21"/>
      <c r="I30" s="20"/>
      <c r="L30" s="20"/>
      <c r="M30" s="20"/>
      <c r="N30" s="20"/>
      <c r="O30" s="20"/>
      <c r="P30" s="20"/>
      <c r="R30" s="30"/>
      <c r="S30" s="25">
        <v>8.5</v>
      </c>
      <c r="T30" s="20" t="s">
        <v>93</v>
      </c>
      <c r="U30" s="20"/>
      <c r="V30" s="20"/>
      <c r="W30" s="25"/>
      <c r="X30" s="21">
        <v>10</v>
      </c>
      <c r="Y30" s="15" t="s">
        <v>15</v>
      </c>
      <c r="Z30" s="21"/>
      <c r="AA30" s="21">
        <v>6</v>
      </c>
      <c r="AB30" s="21">
        <v>6</v>
      </c>
      <c r="AC30" s="21">
        <f t="shared" si="9"/>
        <v>12</v>
      </c>
      <c r="AD30" s="21">
        <v>0</v>
      </c>
      <c r="AE30" s="10"/>
      <c r="AF30" s="25">
        <v>10</v>
      </c>
      <c r="AG30" s="20" t="s">
        <v>78</v>
      </c>
      <c r="AH30" s="20"/>
      <c r="AI30" s="20"/>
      <c r="AJ30" s="25"/>
      <c r="AK30" s="21">
        <v>91</v>
      </c>
      <c r="AL30" s="20" t="s">
        <v>134</v>
      </c>
      <c r="AM30" s="21"/>
      <c r="AN30" s="21">
        <v>13</v>
      </c>
      <c r="AO30" s="21">
        <v>9</v>
      </c>
      <c r="AP30" s="21">
        <f t="shared" si="10"/>
        <v>22</v>
      </c>
      <c r="AQ30" s="21">
        <v>2</v>
      </c>
    </row>
    <row r="31" spans="1:43" ht="15.95" customHeight="1" x14ac:dyDescent="0.25">
      <c r="B31" s="21" t="s">
        <v>26</v>
      </c>
      <c r="C31" s="5" t="s">
        <v>182</v>
      </c>
      <c r="D31" s="10"/>
      <c r="E31" s="20"/>
      <c r="F31" s="20"/>
      <c r="G31" s="4">
        <v>2</v>
      </c>
      <c r="H31" s="21">
        <v>1</v>
      </c>
      <c r="I31" s="20" t="s">
        <v>97</v>
      </c>
      <c r="J31" s="20"/>
      <c r="K31" s="20"/>
      <c r="L31" s="20" t="s">
        <v>226</v>
      </c>
      <c r="M31" s="20"/>
      <c r="N31" s="20"/>
      <c r="O31" s="20"/>
      <c r="P31" s="20"/>
      <c r="R31" s="30"/>
      <c r="S31" s="25">
        <v>11</v>
      </c>
      <c r="T31" s="20" t="s">
        <v>87</v>
      </c>
      <c r="U31" s="20"/>
      <c r="V31" s="20"/>
      <c r="W31" s="25"/>
      <c r="X31" s="21">
        <v>4</v>
      </c>
      <c r="Y31" s="15" t="s">
        <v>15</v>
      </c>
      <c r="Z31" s="21"/>
      <c r="AA31" s="21">
        <v>20</v>
      </c>
      <c r="AB31" s="21">
        <v>11</v>
      </c>
      <c r="AC31" s="21">
        <f t="shared" si="9"/>
        <v>31</v>
      </c>
      <c r="AD31" s="21">
        <v>2</v>
      </c>
      <c r="AE31" s="10"/>
      <c r="AF31" s="25">
        <v>9.5</v>
      </c>
      <c r="AG31" s="20" t="s">
        <v>95</v>
      </c>
      <c r="AH31" s="20"/>
      <c r="AI31" s="20"/>
      <c r="AJ31" s="25"/>
      <c r="AK31" s="21">
        <v>7</v>
      </c>
      <c r="AL31" s="20" t="s">
        <v>134</v>
      </c>
      <c r="AM31" s="21"/>
      <c r="AN31" s="21">
        <v>10</v>
      </c>
      <c r="AO31" s="21">
        <v>12</v>
      </c>
      <c r="AP31" s="21">
        <f t="shared" si="10"/>
        <v>22</v>
      </c>
      <c r="AQ31" s="21">
        <v>0</v>
      </c>
    </row>
    <row r="32" spans="1:43" ht="15.95" customHeight="1" x14ac:dyDescent="0.25">
      <c r="B32" s="21" t="s">
        <v>23</v>
      </c>
      <c r="C32" s="20"/>
      <c r="D32" s="15" t="s">
        <v>48</v>
      </c>
      <c r="E32" s="20"/>
      <c r="F32" s="20"/>
      <c r="G32" s="4"/>
      <c r="H32" s="21">
        <v>3</v>
      </c>
      <c r="I32" s="20" t="s">
        <v>97</v>
      </c>
      <c r="J32" s="20"/>
      <c r="K32" s="20"/>
      <c r="L32" s="20" t="s">
        <v>381</v>
      </c>
      <c r="M32" s="20"/>
      <c r="N32" s="20"/>
      <c r="O32" s="20"/>
      <c r="P32" s="20"/>
      <c r="R32" s="30"/>
      <c r="S32" s="25">
        <v>9</v>
      </c>
      <c r="T32" s="20" t="s">
        <v>168</v>
      </c>
      <c r="U32" s="20"/>
      <c r="V32" s="20"/>
      <c r="W32" s="25"/>
      <c r="X32" s="21">
        <v>7</v>
      </c>
      <c r="Y32" s="15" t="s">
        <v>15</v>
      </c>
      <c r="Z32" s="21"/>
      <c r="AA32" s="21">
        <v>4</v>
      </c>
      <c r="AB32" s="21">
        <v>3</v>
      </c>
      <c r="AC32" s="21">
        <f t="shared" si="9"/>
        <v>7</v>
      </c>
      <c r="AD32" s="21">
        <v>0</v>
      </c>
      <c r="AE32" s="10"/>
      <c r="AF32" s="25">
        <v>8.5</v>
      </c>
      <c r="AG32" s="20" t="s">
        <v>121</v>
      </c>
      <c r="AH32" s="20"/>
      <c r="AI32" s="20"/>
      <c r="AJ32" s="25"/>
      <c r="AK32" s="21">
        <v>9</v>
      </c>
      <c r="AL32" s="20" t="s">
        <v>134</v>
      </c>
      <c r="AM32" s="21"/>
      <c r="AN32" s="21">
        <v>10</v>
      </c>
      <c r="AO32" s="21">
        <v>11</v>
      </c>
      <c r="AP32" s="21">
        <f t="shared" si="10"/>
        <v>21</v>
      </c>
      <c r="AQ32" s="21">
        <v>2</v>
      </c>
    </row>
    <row r="33" spans="1:43" ht="15.95" customHeight="1" x14ac:dyDescent="0.25">
      <c r="B33" s="44" t="s">
        <v>29</v>
      </c>
      <c r="C33" s="45"/>
      <c r="D33" s="45"/>
      <c r="E33" s="45"/>
      <c r="F33" s="45"/>
      <c r="G33" s="45"/>
      <c r="H33" s="46"/>
      <c r="I33" s="45"/>
      <c r="J33" s="45"/>
      <c r="K33" s="45"/>
      <c r="L33" s="45"/>
      <c r="M33" s="47"/>
      <c r="N33" s="45"/>
      <c r="O33" s="45"/>
      <c r="P33" s="45"/>
      <c r="R33" s="30"/>
      <c r="S33" s="25">
        <v>8.5</v>
      </c>
      <c r="T33" s="20" t="s">
        <v>85</v>
      </c>
      <c r="U33" s="20"/>
      <c r="V33" s="20"/>
      <c r="W33" s="25"/>
      <c r="X33" s="21">
        <v>9</v>
      </c>
      <c r="Y33" s="15" t="s">
        <v>15</v>
      </c>
      <c r="Z33" s="21"/>
      <c r="AA33" s="21">
        <v>12</v>
      </c>
      <c r="AB33" s="21">
        <v>7</v>
      </c>
      <c r="AC33" s="21">
        <f t="shared" si="9"/>
        <v>19</v>
      </c>
      <c r="AD33" s="21">
        <v>0</v>
      </c>
      <c r="AE33" s="10"/>
      <c r="AF33" s="25">
        <v>8</v>
      </c>
      <c r="AG33" s="20" t="s">
        <v>79</v>
      </c>
      <c r="AH33" s="20"/>
      <c r="AI33" s="20"/>
      <c r="AJ33" s="25"/>
      <c r="AK33" s="21">
        <v>8</v>
      </c>
      <c r="AL33" s="20" t="s">
        <v>134</v>
      </c>
      <c r="AM33" s="21"/>
      <c r="AN33" s="21">
        <v>0</v>
      </c>
      <c r="AO33" s="21">
        <v>14</v>
      </c>
      <c r="AP33" s="21">
        <f t="shared" si="10"/>
        <v>14</v>
      </c>
      <c r="AQ33" s="21">
        <v>4</v>
      </c>
    </row>
    <row r="34" spans="1:43" ht="15.95" customHeight="1" x14ac:dyDescent="0.25">
      <c r="C34" s="5" t="s">
        <v>187</v>
      </c>
      <c r="G34" s="4">
        <v>5</v>
      </c>
      <c r="H34" s="21">
        <v>1</v>
      </c>
      <c r="I34" s="20" t="s">
        <v>87</v>
      </c>
      <c r="J34" s="20"/>
      <c r="K34" s="20"/>
      <c r="L34" s="20"/>
      <c r="M34" s="20" t="s">
        <v>51</v>
      </c>
      <c r="N34" s="20"/>
      <c r="O34" s="20"/>
      <c r="P34" s="20"/>
      <c r="R34" s="30"/>
      <c r="S34" s="25">
        <v>8</v>
      </c>
      <c r="T34" s="20" t="s">
        <v>118</v>
      </c>
      <c r="U34" s="20"/>
      <c r="V34" s="20"/>
      <c r="W34" s="25"/>
      <c r="X34" s="21">
        <v>13</v>
      </c>
      <c r="Y34" s="15" t="s">
        <v>15</v>
      </c>
      <c r="Z34" s="21"/>
      <c r="AA34" s="21">
        <v>1</v>
      </c>
      <c r="AB34" s="21">
        <v>3</v>
      </c>
      <c r="AC34" s="21">
        <v>3</v>
      </c>
      <c r="AD34" s="21">
        <v>2</v>
      </c>
      <c r="AE34" s="10"/>
      <c r="AF34" s="25">
        <v>8</v>
      </c>
      <c r="AG34" s="20" t="s">
        <v>108</v>
      </c>
      <c r="AH34" s="20"/>
      <c r="AI34" s="20"/>
      <c r="AJ34" s="25"/>
      <c r="AK34" s="21">
        <v>13</v>
      </c>
      <c r="AL34" s="20" t="s">
        <v>134</v>
      </c>
      <c r="AM34" s="21"/>
      <c r="AN34" s="21">
        <v>1</v>
      </c>
      <c r="AO34" s="21">
        <v>7</v>
      </c>
      <c r="AP34" s="21">
        <f t="shared" si="10"/>
        <v>8</v>
      </c>
      <c r="AQ34" s="21">
        <v>0</v>
      </c>
    </row>
    <row r="35" spans="1:43" ht="15.95" customHeight="1" x14ac:dyDescent="0.25">
      <c r="B35" s="21" t="s">
        <v>23</v>
      </c>
      <c r="D35" s="20" t="s">
        <v>48</v>
      </c>
      <c r="E35" s="20"/>
      <c r="H35" s="21">
        <v>2</v>
      </c>
      <c r="I35" s="20" t="s">
        <v>168</v>
      </c>
      <c r="J35" s="20"/>
      <c r="K35" s="20"/>
      <c r="L35" s="20" t="s">
        <v>525</v>
      </c>
      <c r="M35" s="20"/>
      <c r="N35" s="20"/>
      <c r="O35" s="20"/>
      <c r="P35" s="20"/>
      <c r="R35" s="30"/>
      <c r="S35" s="25">
        <v>7.5</v>
      </c>
      <c r="T35" s="20" t="s">
        <v>122</v>
      </c>
      <c r="U35" s="20"/>
      <c r="V35" s="20"/>
      <c r="W35" s="25"/>
      <c r="X35" s="21">
        <v>5</v>
      </c>
      <c r="Y35" s="15" t="s">
        <v>15</v>
      </c>
      <c r="Z35" s="21"/>
      <c r="AA35" s="21">
        <v>0</v>
      </c>
      <c r="AB35" s="21">
        <v>5</v>
      </c>
      <c r="AC35" s="21">
        <f t="shared" si="9"/>
        <v>5</v>
      </c>
      <c r="AD35" s="21">
        <v>2</v>
      </c>
      <c r="AE35" s="10"/>
      <c r="AF35" s="25">
        <v>8</v>
      </c>
      <c r="AG35" s="20" t="s">
        <v>132</v>
      </c>
      <c r="AH35" s="20"/>
      <c r="AI35" s="20"/>
      <c r="AJ35" s="25"/>
      <c r="AK35" s="21">
        <v>6</v>
      </c>
      <c r="AL35" s="20" t="s">
        <v>134</v>
      </c>
      <c r="AM35" s="21"/>
      <c r="AN35" s="21">
        <v>1</v>
      </c>
      <c r="AO35" s="21">
        <v>5</v>
      </c>
      <c r="AP35" s="21">
        <f t="shared" si="10"/>
        <v>6</v>
      </c>
      <c r="AQ35" s="21">
        <v>2</v>
      </c>
    </row>
    <row r="36" spans="1:43" ht="15.95" customHeight="1" x14ac:dyDescent="0.25">
      <c r="C36" s="15"/>
      <c r="D36" s="15"/>
      <c r="E36" s="15"/>
      <c r="F36" s="15"/>
      <c r="H36" s="21">
        <v>2</v>
      </c>
      <c r="I36" s="20" t="s">
        <v>93</v>
      </c>
      <c r="J36" s="20"/>
      <c r="K36" s="20"/>
      <c r="L36" s="20" t="s">
        <v>526</v>
      </c>
      <c r="M36" s="20"/>
      <c r="N36" s="20"/>
      <c r="O36" s="20"/>
      <c r="P36" s="20"/>
      <c r="R36" s="30"/>
      <c r="S36" s="25">
        <v>7.5</v>
      </c>
      <c r="T36" s="20" t="s">
        <v>169</v>
      </c>
      <c r="U36" s="20"/>
      <c r="V36" s="20"/>
      <c r="W36" s="25"/>
      <c r="X36" s="21">
        <v>12</v>
      </c>
      <c r="Y36" s="15" t="s">
        <v>15</v>
      </c>
      <c r="Z36" s="21"/>
      <c r="AA36" s="21">
        <v>3</v>
      </c>
      <c r="AB36" s="21">
        <v>11</v>
      </c>
      <c r="AC36" s="21">
        <v>8</v>
      </c>
      <c r="AD36" s="21">
        <v>4</v>
      </c>
      <c r="AE36" s="10"/>
      <c r="AF36" s="25">
        <v>7.5</v>
      </c>
      <c r="AG36" s="20" t="s">
        <v>142</v>
      </c>
      <c r="AH36" s="20"/>
      <c r="AI36" s="20"/>
      <c r="AJ36" s="25"/>
      <c r="AK36" s="21">
        <v>10</v>
      </c>
      <c r="AL36" s="20" t="s">
        <v>134</v>
      </c>
      <c r="AM36" s="21"/>
      <c r="AN36" s="21">
        <v>6</v>
      </c>
      <c r="AO36" s="21">
        <v>9</v>
      </c>
      <c r="AP36" s="21">
        <f t="shared" si="10"/>
        <v>15</v>
      </c>
      <c r="AQ36" s="21">
        <v>2</v>
      </c>
    </row>
    <row r="37" spans="1:43" ht="15.95" customHeight="1" x14ac:dyDescent="0.25">
      <c r="H37" s="21">
        <v>3</v>
      </c>
      <c r="I37" s="20" t="s">
        <v>168</v>
      </c>
      <c r="M37" s="20" t="s">
        <v>51</v>
      </c>
      <c r="R37" s="30"/>
      <c r="S37" s="25">
        <v>7</v>
      </c>
      <c r="T37" s="20" t="s">
        <v>114</v>
      </c>
      <c r="U37" s="20"/>
      <c r="V37" s="20"/>
      <c r="W37" s="25"/>
      <c r="X37" s="21">
        <v>11</v>
      </c>
      <c r="Y37" s="15" t="s">
        <v>15</v>
      </c>
      <c r="Z37" s="21"/>
      <c r="AA37" s="21">
        <v>1</v>
      </c>
      <c r="AB37" s="21">
        <v>3</v>
      </c>
      <c r="AC37" s="21">
        <f t="shared" si="9"/>
        <v>4</v>
      </c>
      <c r="AD37" s="21">
        <v>2</v>
      </c>
      <c r="AE37" s="10"/>
      <c r="AF37" s="25">
        <v>7</v>
      </c>
      <c r="AG37" s="20" t="s">
        <v>143</v>
      </c>
      <c r="AH37" s="20"/>
      <c r="AI37" s="20"/>
      <c r="AJ37" s="25"/>
      <c r="AK37" s="21">
        <v>4</v>
      </c>
      <c r="AL37" s="20" t="s">
        <v>134</v>
      </c>
      <c r="AM37" s="21"/>
      <c r="AN37" s="21">
        <v>0</v>
      </c>
      <c r="AO37" s="21">
        <v>2</v>
      </c>
      <c r="AP37" s="21">
        <f t="shared" si="10"/>
        <v>2</v>
      </c>
      <c r="AQ37" s="21">
        <v>2</v>
      </c>
    </row>
    <row r="38" spans="1:43" ht="15.95" customHeight="1" x14ac:dyDescent="0.25">
      <c r="H38" s="21">
        <v>3</v>
      </c>
      <c r="I38" s="20" t="s">
        <v>87</v>
      </c>
      <c r="M38" s="20" t="s">
        <v>51</v>
      </c>
      <c r="R38" s="30"/>
      <c r="S38" s="25">
        <v>6</v>
      </c>
      <c r="T38" s="20" t="s">
        <v>111</v>
      </c>
      <c r="U38" s="20"/>
      <c r="V38" s="20"/>
      <c r="W38" s="25"/>
      <c r="X38" s="21">
        <v>14</v>
      </c>
      <c r="Y38" s="15" t="s">
        <v>15</v>
      </c>
      <c r="Z38" s="21"/>
      <c r="AA38" s="21">
        <v>1</v>
      </c>
      <c r="AB38" s="21">
        <v>3</v>
      </c>
      <c r="AC38" s="21">
        <f t="shared" si="9"/>
        <v>4</v>
      </c>
      <c r="AD38" s="21">
        <v>0</v>
      </c>
      <c r="AE38" s="10"/>
      <c r="AF38" s="25">
        <v>6.5</v>
      </c>
      <c r="AG38" s="20" t="s">
        <v>125</v>
      </c>
      <c r="AH38" s="20"/>
      <c r="AI38" s="20"/>
      <c r="AJ38" s="25"/>
      <c r="AK38" s="21">
        <v>2</v>
      </c>
      <c r="AL38" s="20" t="s">
        <v>134</v>
      </c>
      <c r="AM38" s="21"/>
      <c r="AN38" s="21">
        <v>3</v>
      </c>
      <c r="AO38" s="21">
        <v>10</v>
      </c>
      <c r="AP38" s="21">
        <f t="shared" si="10"/>
        <v>13</v>
      </c>
      <c r="AQ38" s="21">
        <v>0</v>
      </c>
    </row>
    <row r="39" spans="1:43" ht="15.95" customHeight="1" x14ac:dyDescent="0.25">
      <c r="H39" s="21"/>
      <c r="R39" s="30"/>
      <c r="S39" s="25">
        <v>6</v>
      </c>
      <c r="T39" s="20" t="s">
        <v>100</v>
      </c>
      <c r="U39" s="20"/>
      <c r="V39" s="20"/>
      <c r="W39" s="25"/>
      <c r="X39" s="21">
        <v>3</v>
      </c>
      <c r="Y39" s="15" t="s">
        <v>15</v>
      </c>
      <c r="Z39" s="21"/>
      <c r="AA39" s="21">
        <v>1</v>
      </c>
      <c r="AB39" s="21">
        <v>6</v>
      </c>
      <c r="AC39" s="21">
        <f t="shared" si="9"/>
        <v>7</v>
      </c>
      <c r="AD39" s="21">
        <v>2</v>
      </c>
      <c r="AE39" s="10"/>
      <c r="AF39" s="25">
        <v>5.5</v>
      </c>
      <c r="AG39" s="20" t="s">
        <v>144</v>
      </c>
      <c r="AH39" s="20"/>
      <c r="AI39" s="20"/>
      <c r="AJ39" s="25"/>
      <c r="AK39" s="21">
        <v>5</v>
      </c>
      <c r="AL39" s="20" t="s">
        <v>134</v>
      </c>
      <c r="AM39" s="21"/>
      <c r="AN39" s="21">
        <v>3</v>
      </c>
      <c r="AO39" s="21">
        <v>7</v>
      </c>
      <c r="AP39" s="21">
        <f t="shared" si="10"/>
        <v>10</v>
      </c>
      <c r="AQ39" s="21">
        <v>2</v>
      </c>
    </row>
    <row r="40" spans="1:43" ht="15.95" customHeight="1" thickBot="1" x14ac:dyDescent="0.3">
      <c r="C40" s="5" t="s">
        <v>179</v>
      </c>
      <c r="E40" s="20"/>
      <c r="F40" s="20"/>
      <c r="G40" s="4">
        <v>5</v>
      </c>
      <c r="H40" s="21">
        <v>1</v>
      </c>
      <c r="I40" s="20" t="s">
        <v>217</v>
      </c>
      <c r="J40" s="20"/>
      <c r="K40" s="20"/>
      <c r="L40" s="20" t="s">
        <v>527</v>
      </c>
      <c r="M40" s="20"/>
      <c r="N40" s="20"/>
      <c r="O40" s="20"/>
      <c r="P40" s="20"/>
      <c r="R40" s="30"/>
      <c r="S40" s="16" t="s">
        <v>36</v>
      </c>
      <c r="T40" s="16"/>
      <c r="U40" s="16"/>
      <c r="V40" s="16"/>
      <c r="W40" s="16"/>
      <c r="X40" s="16"/>
      <c r="Y40" s="16"/>
      <c r="Z40" s="22"/>
      <c r="AA40" s="22">
        <f>SUM(AA28:AA39)</f>
        <v>62</v>
      </c>
      <c r="AB40" s="22">
        <f>SUM(AB28:AB39)+SUMIF($Z$3:$Z$10,"SotF",$AH$3:$AH$10)</f>
        <v>72</v>
      </c>
      <c r="AC40" s="22">
        <f>SUM(AC28:AC39)+SUMIF($Z$3:$Z$10,"Canadiens",$AH$3:$AH$10)</f>
        <v>127</v>
      </c>
      <c r="AD40" s="22">
        <f>SUM(AD28:AD39)</f>
        <v>20</v>
      </c>
      <c r="AE40" s="10"/>
      <c r="AF40" s="16" t="s">
        <v>146</v>
      </c>
      <c r="AG40" s="16"/>
      <c r="AH40" s="16"/>
      <c r="AI40" s="16"/>
      <c r="AJ40" s="16"/>
      <c r="AK40" s="16"/>
      <c r="AL40" s="16"/>
      <c r="AM40" s="22"/>
      <c r="AN40" s="22">
        <f>SUM(AN28:AN39)</f>
        <v>58</v>
      </c>
      <c r="AO40" s="22">
        <f>SUM(AO28:AO39)+SUMIF($Z$3:$Z$10,"SotF",$AH$3:$AH$10)</f>
        <v>92</v>
      </c>
      <c r="AP40" s="22">
        <f>SUM(AP28:AP39)+SUMIF($Z$3:$Z$10,"Canadiens",$AH$3:$AH$10)</f>
        <v>150</v>
      </c>
      <c r="AQ40" s="22">
        <f>SUM(AQ28:AQ39)</f>
        <v>20</v>
      </c>
    </row>
    <row r="41" spans="1:43" ht="15.95" customHeight="1" x14ac:dyDescent="0.25">
      <c r="B41" s="21" t="s">
        <v>23</v>
      </c>
      <c r="C41" s="15"/>
      <c r="D41" s="15" t="s">
        <v>48</v>
      </c>
      <c r="H41" s="21">
        <v>2</v>
      </c>
      <c r="I41" s="20" t="s">
        <v>78</v>
      </c>
      <c r="J41" s="20"/>
      <c r="K41" s="20"/>
      <c r="L41" s="20" t="s">
        <v>527</v>
      </c>
      <c r="M41" s="20"/>
      <c r="N41" s="20"/>
      <c r="O41" s="20"/>
      <c r="P41" s="20"/>
      <c r="R41" s="30"/>
      <c r="S41" s="17" t="s">
        <v>156</v>
      </c>
      <c r="T41" s="17" t="s">
        <v>57</v>
      </c>
      <c r="U41" s="17"/>
      <c r="V41" s="17"/>
      <c r="W41" s="17"/>
      <c r="X41" s="15" t="s">
        <v>69</v>
      </c>
      <c r="Z41" s="14"/>
      <c r="AA41" s="14">
        <v>6</v>
      </c>
      <c r="AB41" s="14">
        <v>13</v>
      </c>
      <c r="AC41" s="14">
        <f>+AA41+AB41</f>
        <v>19</v>
      </c>
      <c r="AD41" s="14">
        <v>0</v>
      </c>
      <c r="AE41" s="10"/>
      <c r="AF41" s="18" t="s">
        <v>159</v>
      </c>
      <c r="AG41" s="18" t="s">
        <v>56</v>
      </c>
      <c r="AH41" s="18"/>
      <c r="AI41" s="18"/>
      <c r="AJ41" s="18"/>
      <c r="AK41" s="15" t="s">
        <v>68</v>
      </c>
      <c r="AM41" s="14"/>
      <c r="AN41" s="14">
        <v>11</v>
      </c>
      <c r="AO41" s="14">
        <v>9</v>
      </c>
      <c r="AP41" s="14">
        <f>+AN41+AO41</f>
        <v>20</v>
      </c>
      <c r="AQ41" s="14">
        <v>2</v>
      </c>
    </row>
    <row r="42" spans="1:43" ht="15.95" customHeight="1" x14ac:dyDescent="0.25">
      <c r="C42" s="15"/>
      <c r="H42" s="21">
        <v>2</v>
      </c>
      <c r="I42" s="20" t="s">
        <v>369</v>
      </c>
      <c r="L42" s="20" t="s">
        <v>528</v>
      </c>
      <c r="R42" s="30"/>
      <c r="S42" s="25">
        <v>7.5</v>
      </c>
      <c r="T42" s="20" t="s">
        <v>43</v>
      </c>
      <c r="U42" s="20"/>
      <c r="V42" s="20"/>
      <c r="W42" s="20"/>
      <c r="X42" s="21">
        <v>1</v>
      </c>
      <c r="Y42" s="20" t="s">
        <v>57</v>
      </c>
      <c r="Z42" s="21"/>
      <c r="AA42" s="21">
        <v>0</v>
      </c>
      <c r="AB42" s="21">
        <v>0</v>
      </c>
      <c r="AC42" s="21">
        <f t="shared" ref="AC42:AC52" si="11">+AA42+AB42</f>
        <v>0</v>
      </c>
      <c r="AD42" s="21">
        <v>0</v>
      </c>
      <c r="AE42" s="10"/>
      <c r="AF42" s="25">
        <v>8</v>
      </c>
      <c r="AG42" s="20" t="s">
        <v>76</v>
      </c>
      <c r="AH42" s="20"/>
      <c r="AI42" s="20"/>
      <c r="AJ42" s="25"/>
      <c r="AK42" s="21">
        <v>34</v>
      </c>
      <c r="AL42" s="20" t="s">
        <v>56</v>
      </c>
      <c r="AM42" s="21"/>
      <c r="AN42" s="21">
        <v>0</v>
      </c>
      <c r="AO42" s="21">
        <v>0</v>
      </c>
      <c r="AP42" s="21">
        <f t="shared" ref="AP42:AP52" si="12">+AN42+AO42</f>
        <v>0</v>
      </c>
      <c r="AQ42" s="21">
        <v>0</v>
      </c>
    </row>
    <row r="43" spans="1:43" ht="15.95" customHeight="1" x14ac:dyDescent="0.25">
      <c r="H43" s="21">
        <v>3</v>
      </c>
      <c r="I43" s="20" t="s">
        <v>95</v>
      </c>
      <c r="L43" s="20" t="s">
        <v>404</v>
      </c>
      <c r="R43" s="30"/>
      <c r="S43" s="25">
        <v>10</v>
      </c>
      <c r="T43" s="20" t="s">
        <v>83</v>
      </c>
      <c r="U43" s="20"/>
      <c r="V43" s="20"/>
      <c r="W43" s="20"/>
      <c r="X43" s="21">
        <v>8</v>
      </c>
      <c r="Y43" s="20" t="s">
        <v>57</v>
      </c>
      <c r="Z43" s="21"/>
      <c r="AA43" s="21">
        <v>20</v>
      </c>
      <c r="AB43" s="21">
        <v>5</v>
      </c>
      <c r="AC43" s="21">
        <f t="shared" si="11"/>
        <v>25</v>
      </c>
      <c r="AD43" s="21">
        <v>4</v>
      </c>
      <c r="AE43" s="10"/>
      <c r="AF43" s="25">
        <v>10</v>
      </c>
      <c r="AG43" s="20" t="s">
        <v>90</v>
      </c>
      <c r="AH43" s="20"/>
      <c r="AI43" s="20"/>
      <c r="AJ43" s="25"/>
      <c r="AK43" s="21">
        <v>10</v>
      </c>
      <c r="AL43" s="20" t="s">
        <v>56</v>
      </c>
      <c r="AN43" s="21">
        <v>11</v>
      </c>
      <c r="AO43" s="21">
        <v>13</v>
      </c>
      <c r="AP43" s="21">
        <f t="shared" si="12"/>
        <v>24</v>
      </c>
      <c r="AQ43" s="21">
        <v>0</v>
      </c>
    </row>
    <row r="44" spans="1:43" ht="15.95" customHeight="1" x14ac:dyDescent="0.25">
      <c r="H44" s="21">
        <v>3</v>
      </c>
      <c r="I44" s="20" t="s">
        <v>78</v>
      </c>
      <c r="L44" s="20" t="s">
        <v>529</v>
      </c>
      <c r="R44" s="30"/>
      <c r="S44" s="25">
        <v>9</v>
      </c>
      <c r="T44" s="20" t="s">
        <v>131</v>
      </c>
      <c r="U44" s="20"/>
      <c r="V44" s="20"/>
      <c r="W44" s="20"/>
      <c r="X44" s="21">
        <v>3</v>
      </c>
      <c r="Y44" s="20" t="s">
        <v>57</v>
      </c>
      <c r="Z44" s="21"/>
      <c r="AA44" s="21">
        <v>13</v>
      </c>
      <c r="AB44" s="21">
        <v>12</v>
      </c>
      <c r="AC44" s="21">
        <f t="shared" si="11"/>
        <v>25</v>
      </c>
      <c r="AD44" s="21">
        <v>2</v>
      </c>
      <c r="AE44" s="10"/>
      <c r="AF44" s="25">
        <v>9</v>
      </c>
      <c r="AG44" s="20" t="s">
        <v>139</v>
      </c>
      <c r="AH44" s="20"/>
      <c r="AI44" s="20"/>
      <c r="AJ44" s="25"/>
      <c r="AK44" s="21">
        <v>23</v>
      </c>
      <c r="AL44" s="20" t="s">
        <v>56</v>
      </c>
      <c r="AN44" s="21">
        <v>15</v>
      </c>
      <c r="AO44" s="21">
        <v>9</v>
      </c>
      <c r="AP44" s="21">
        <f t="shared" si="12"/>
        <v>24</v>
      </c>
      <c r="AQ44" s="21">
        <v>2</v>
      </c>
    </row>
    <row r="45" spans="1:43" ht="15.95" customHeight="1" x14ac:dyDescent="0.25">
      <c r="A45" s="30"/>
      <c r="B45" s="44" t="s">
        <v>33</v>
      </c>
      <c r="C45" s="45"/>
      <c r="D45" s="45"/>
      <c r="E45" s="45"/>
      <c r="F45" s="45"/>
      <c r="G45" s="45"/>
      <c r="H45" s="46"/>
      <c r="I45" s="45"/>
      <c r="J45" s="45"/>
      <c r="K45" s="45"/>
      <c r="L45" s="45"/>
      <c r="M45" s="47"/>
      <c r="N45" s="45"/>
      <c r="O45" s="45"/>
      <c r="P45" s="45"/>
      <c r="R45" s="30"/>
      <c r="S45" s="25">
        <v>9</v>
      </c>
      <c r="T45" s="20" t="s">
        <v>86</v>
      </c>
      <c r="U45" s="20"/>
      <c r="V45" s="20"/>
      <c r="W45" s="20"/>
      <c r="X45" s="21">
        <v>11</v>
      </c>
      <c r="Y45" s="20" t="s">
        <v>57</v>
      </c>
      <c r="Z45" s="21"/>
      <c r="AA45" s="21">
        <v>10</v>
      </c>
      <c r="AB45" s="21">
        <v>18</v>
      </c>
      <c r="AC45" s="21">
        <f t="shared" si="11"/>
        <v>28</v>
      </c>
      <c r="AD45" s="21">
        <v>0</v>
      </c>
      <c r="AE45" s="10"/>
      <c r="AF45" s="25">
        <v>8.5</v>
      </c>
      <c r="AG45" s="20" t="s">
        <v>92</v>
      </c>
      <c r="AH45" s="20"/>
      <c r="AI45" s="20"/>
      <c r="AJ45" s="25"/>
      <c r="AK45" s="21">
        <v>9</v>
      </c>
      <c r="AL45" s="20" t="s">
        <v>56</v>
      </c>
      <c r="AN45" s="21">
        <v>8</v>
      </c>
      <c r="AO45" s="21">
        <v>6</v>
      </c>
      <c r="AP45" s="21">
        <f t="shared" si="12"/>
        <v>14</v>
      </c>
      <c r="AQ45" s="21">
        <v>0</v>
      </c>
    </row>
    <row r="46" spans="1:43" ht="15.95" customHeight="1" x14ac:dyDescent="0.25">
      <c r="A46" s="30"/>
      <c r="C46" s="5" t="s">
        <v>173</v>
      </c>
      <c r="E46" s="10"/>
      <c r="F46" s="10"/>
      <c r="G46" s="4">
        <v>7</v>
      </c>
      <c r="H46" s="21">
        <v>1</v>
      </c>
      <c r="I46" s="20" t="s">
        <v>508</v>
      </c>
      <c r="J46" s="20"/>
      <c r="K46" s="20"/>
      <c r="L46" s="20" t="s">
        <v>292</v>
      </c>
      <c r="M46" s="20"/>
      <c r="N46" s="20"/>
      <c r="O46" s="20"/>
      <c r="P46" s="20"/>
      <c r="R46" s="30"/>
      <c r="S46" s="25">
        <v>8.5</v>
      </c>
      <c r="T46" s="20" t="s">
        <v>116</v>
      </c>
      <c r="U46" s="20"/>
      <c r="V46" s="20"/>
      <c r="W46" s="20"/>
      <c r="X46" s="21">
        <v>9</v>
      </c>
      <c r="Y46" s="20" t="s">
        <v>57</v>
      </c>
      <c r="Z46" s="21"/>
      <c r="AA46" s="21">
        <v>7</v>
      </c>
      <c r="AB46" s="21">
        <v>18</v>
      </c>
      <c r="AC46" s="21">
        <f t="shared" si="11"/>
        <v>25</v>
      </c>
      <c r="AD46" s="21">
        <v>8</v>
      </c>
      <c r="AE46" s="10"/>
      <c r="AF46" s="25">
        <v>8.5</v>
      </c>
      <c r="AG46" s="20" t="s">
        <v>141</v>
      </c>
      <c r="AH46" s="20"/>
      <c r="AI46" s="20"/>
      <c r="AJ46" s="25"/>
      <c r="AK46" s="21">
        <v>14</v>
      </c>
      <c r="AL46" s="20" t="s">
        <v>56</v>
      </c>
      <c r="AN46" s="21">
        <v>0</v>
      </c>
      <c r="AO46" s="21">
        <v>13</v>
      </c>
      <c r="AP46" s="21">
        <f t="shared" si="12"/>
        <v>13</v>
      </c>
      <c r="AQ46" s="21">
        <v>2</v>
      </c>
    </row>
    <row r="47" spans="1:43" ht="15.95" customHeight="1" x14ac:dyDescent="0.25">
      <c r="B47" s="21" t="s">
        <v>23</v>
      </c>
      <c r="C47" s="20"/>
      <c r="D47" s="20" t="s">
        <v>48</v>
      </c>
      <c r="E47" s="20"/>
      <c r="F47" s="20"/>
      <c r="G47" s="20"/>
      <c r="H47" s="21">
        <v>1</v>
      </c>
      <c r="I47" s="20" t="s">
        <v>292</v>
      </c>
      <c r="J47" s="20"/>
      <c r="K47" s="20"/>
      <c r="L47" s="20" t="s">
        <v>510</v>
      </c>
      <c r="M47" s="20"/>
      <c r="N47" s="20"/>
      <c r="O47" s="20"/>
      <c r="P47" s="20"/>
      <c r="R47" s="30"/>
      <c r="S47" s="25">
        <v>8</v>
      </c>
      <c r="T47" s="20" t="s">
        <v>150</v>
      </c>
      <c r="U47" s="20"/>
      <c r="V47" s="20"/>
      <c r="W47" s="20"/>
      <c r="X47" s="21">
        <v>2</v>
      </c>
      <c r="Y47" s="20" t="s">
        <v>57</v>
      </c>
      <c r="Z47" s="21"/>
      <c r="AA47" s="21">
        <v>4</v>
      </c>
      <c r="AB47" s="21">
        <v>8</v>
      </c>
      <c r="AC47" s="21">
        <f t="shared" si="11"/>
        <v>12</v>
      </c>
      <c r="AD47" s="21">
        <v>2</v>
      </c>
      <c r="AE47" s="10"/>
      <c r="AF47" s="25">
        <v>8</v>
      </c>
      <c r="AG47" s="20" t="s">
        <v>140</v>
      </c>
      <c r="AH47" s="20"/>
      <c r="AI47" s="20"/>
      <c r="AJ47" s="25"/>
      <c r="AK47" s="21">
        <v>2</v>
      </c>
      <c r="AL47" s="20" t="s">
        <v>56</v>
      </c>
      <c r="AN47" s="21">
        <v>1</v>
      </c>
      <c r="AO47" s="21">
        <v>9</v>
      </c>
      <c r="AP47" s="21">
        <f t="shared" si="12"/>
        <v>10</v>
      </c>
      <c r="AQ47" s="21">
        <v>0</v>
      </c>
    </row>
    <row r="48" spans="1:43" ht="15.95" customHeight="1" x14ac:dyDescent="0.25">
      <c r="C48" s="20"/>
      <c r="D48" s="20"/>
      <c r="E48" s="20"/>
      <c r="F48" s="20"/>
      <c r="G48" s="20"/>
      <c r="H48" s="21">
        <v>1</v>
      </c>
      <c r="I48" s="20" t="s">
        <v>362</v>
      </c>
      <c r="L48" s="20" t="s">
        <v>511</v>
      </c>
      <c r="M48" s="20"/>
      <c r="N48" s="20"/>
      <c r="O48" s="20"/>
      <c r="P48" s="20"/>
      <c r="R48" s="30"/>
      <c r="S48" s="25">
        <v>7.5</v>
      </c>
      <c r="T48" s="20" t="s">
        <v>98</v>
      </c>
      <c r="U48" s="20"/>
      <c r="V48" s="20"/>
      <c r="W48" s="20"/>
      <c r="X48" s="21">
        <v>12</v>
      </c>
      <c r="Y48" s="20" t="s">
        <v>57</v>
      </c>
      <c r="Z48" s="21"/>
      <c r="AA48" s="21">
        <v>2</v>
      </c>
      <c r="AB48" s="21">
        <v>5</v>
      </c>
      <c r="AC48" s="21">
        <f t="shared" si="11"/>
        <v>7</v>
      </c>
      <c r="AD48" s="21">
        <v>0</v>
      </c>
      <c r="AE48" s="10"/>
      <c r="AF48" s="25">
        <v>8</v>
      </c>
      <c r="AG48" s="20" t="s">
        <v>225</v>
      </c>
      <c r="AH48" s="20"/>
      <c r="AI48" s="20"/>
      <c r="AJ48" s="25"/>
      <c r="AK48" s="21">
        <v>11</v>
      </c>
      <c r="AL48" s="20" t="s">
        <v>56</v>
      </c>
      <c r="AN48" s="21">
        <v>1</v>
      </c>
      <c r="AO48" s="21">
        <v>5</v>
      </c>
      <c r="AP48" s="21">
        <f t="shared" si="12"/>
        <v>6</v>
      </c>
      <c r="AQ48" s="21">
        <v>0</v>
      </c>
    </row>
    <row r="49" spans="1:43" ht="15.95" customHeight="1" x14ac:dyDescent="0.25">
      <c r="A49" s="30"/>
      <c r="C49" s="20"/>
      <c r="D49" s="20"/>
      <c r="E49" s="20"/>
      <c r="F49" s="20"/>
      <c r="H49" s="21">
        <v>1</v>
      </c>
      <c r="I49" s="20" t="s">
        <v>509</v>
      </c>
      <c r="L49" s="20" t="s">
        <v>512</v>
      </c>
      <c r="M49" s="20"/>
      <c r="N49" s="20"/>
      <c r="O49" s="20"/>
      <c r="P49" s="20"/>
      <c r="R49" s="30"/>
      <c r="S49" s="25">
        <v>7.5</v>
      </c>
      <c r="T49" s="20" t="s">
        <v>91</v>
      </c>
      <c r="U49" s="20"/>
      <c r="V49" s="20"/>
      <c r="W49" s="20"/>
      <c r="X49" s="21">
        <v>7</v>
      </c>
      <c r="Y49" s="20" t="s">
        <v>57</v>
      </c>
      <c r="Z49" s="21"/>
      <c r="AA49" s="21">
        <v>2</v>
      </c>
      <c r="AB49" s="21">
        <v>10</v>
      </c>
      <c r="AC49" s="21">
        <f t="shared" si="11"/>
        <v>12</v>
      </c>
      <c r="AD49" s="21">
        <v>6</v>
      </c>
      <c r="AE49" s="10"/>
      <c r="AF49" s="25">
        <v>7.5</v>
      </c>
      <c r="AG49" s="20" t="s">
        <v>128</v>
      </c>
      <c r="AH49" s="20"/>
      <c r="AI49" s="20"/>
      <c r="AJ49" s="25"/>
      <c r="AK49" s="21">
        <v>7</v>
      </c>
      <c r="AL49" s="20" t="s">
        <v>56</v>
      </c>
      <c r="AN49" s="21">
        <v>8</v>
      </c>
      <c r="AO49" s="21">
        <v>6</v>
      </c>
      <c r="AP49" s="21">
        <f t="shared" si="12"/>
        <v>14</v>
      </c>
      <c r="AQ49" s="21">
        <v>4</v>
      </c>
    </row>
    <row r="50" spans="1:43" ht="15.95" customHeight="1" x14ac:dyDescent="0.25">
      <c r="A50" s="30"/>
      <c r="H50" s="21">
        <v>2</v>
      </c>
      <c r="I50" s="20" t="s">
        <v>376</v>
      </c>
      <c r="L50" s="20"/>
      <c r="M50" s="20" t="s">
        <v>51</v>
      </c>
      <c r="N50" s="20"/>
      <c r="O50" s="20"/>
      <c r="P50" s="20"/>
      <c r="R50" s="30"/>
      <c r="S50" s="25">
        <v>7</v>
      </c>
      <c r="T50" s="20" t="s">
        <v>52</v>
      </c>
      <c r="U50" s="20"/>
      <c r="V50" s="20"/>
      <c r="W50" s="20"/>
      <c r="X50" s="21">
        <v>27</v>
      </c>
      <c r="Y50" s="20" t="s">
        <v>57</v>
      </c>
      <c r="Z50" s="21"/>
      <c r="AA50" s="21">
        <v>1</v>
      </c>
      <c r="AB50" s="21">
        <v>6</v>
      </c>
      <c r="AC50" s="21">
        <f t="shared" si="11"/>
        <v>7</v>
      </c>
      <c r="AD50" s="21">
        <v>0</v>
      </c>
      <c r="AE50" s="10"/>
      <c r="AF50" s="25">
        <v>6.5</v>
      </c>
      <c r="AG50" s="20" t="s">
        <v>99</v>
      </c>
      <c r="AH50" s="20"/>
      <c r="AI50" s="20"/>
      <c r="AJ50" s="25"/>
      <c r="AK50" s="21">
        <v>24</v>
      </c>
      <c r="AL50" s="20" t="s">
        <v>56</v>
      </c>
      <c r="AN50" s="21">
        <v>4</v>
      </c>
      <c r="AO50" s="21">
        <v>5</v>
      </c>
      <c r="AP50" s="21">
        <f t="shared" si="12"/>
        <v>9</v>
      </c>
      <c r="AQ50" s="21">
        <v>2</v>
      </c>
    </row>
    <row r="51" spans="1:43" ht="15.95" customHeight="1" x14ac:dyDescent="0.25">
      <c r="A51" s="30"/>
      <c r="H51" s="21">
        <v>2</v>
      </c>
      <c r="I51" s="20" t="s">
        <v>376</v>
      </c>
      <c r="L51" s="20" t="s">
        <v>140</v>
      </c>
      <c r="R51" s="30"/>
      <c r="S51" s="25">
        <v>6.5</v>
      </c>
      <c r="T51" s="20" t="s">
        <v>166</v>
      </c>
      <c r="U51" s="20"/>
      <c r="V51" s="20"/>
      <c r="W51" s="20"/>
      <c r="X51" s="21">
        <v>6</v>
      </c>
      <c r="Y51" s="20" t="s">
        <v>57</v>
      </c>
      <c r="Z51" s="21"/>
      <c r="AA51" s="21">
        <v>3</v>
      </c>
      <c r="AB51" s="21">
        <v>5</v>
      </c>
      <c r="AC51" s="21">
        <f t="shared" si="11"/>
        <v>8</v>
      </c>
      <c r="AD51" s="21">
        <v>2</v>
      </c>
      <c r="AE51" s="10"/>
      <c r="AF51" s="25">
        <v>6.5</v>
      </c>
      <c r="AG51" s="20" t="s">
        <v>96</v>
      </c>
      <c r="AH51" s="20"/>
      <c r="AI51" s="20"/>
      <c r="AJ51" s="25"/>
      <c r="AK51" s="21">
        <v>20</v>
      </c>
      <c r="AL51" s="20" t="s">
        <v>56</v>
      </c>
      <c r="AN51" s="21">
        <v>1</v>
      </c>
      <c r="AO51" s="21">
        <v>6</v>
      </c>
      <c r="AP51" s="21">
        <f t="shared" si="12"/>
        <v>7</v>
      </c>
      <c r="AQ51" s="21">
        <v>4</v>
      </c>
    </row>
    <row r="52" spans="1:43" ht="15.95" customHeight="1" x14ac:dyDescent="0.25">
      <c r="A52" s="30"/>
      <c r="H52" s="21">
        <v>2</v>
      </c>
      <c r="I52" s="20" t="s">
        <v>509</v>
      </c>
      <c r="L52" s="20" t="s">
        <v>513</v>
      </c>
      <c r="R52" s="30"/>
      <c r="S52" s="25">
        <v>6.5</v>
      </c>
      <c r="T52" s="20" t="s">
        <v>167</v>
      </c>
      <c r="U52" s="20"/>
      <c r="V52" s="20"/>
      <c r="W52" s="20"/>
      <c r="X52" s="21">
        <v>4</v>
      </c>
      <c r="Y52" s="20" t="s">
        <v>57</v>
      </c>
      <c r="Z52" s="21"/>
      <c r="AA52" s="21">
        <v>3</v>
      </c>
      <c r="AB52" s="21">
        <v>6</v>
      </c>
      <c r="AC52" s="21">
        <f t="shared" si="11"/>
        <v>9</v>
      </c>
      <c r="AD52" s="21">
        <v>2</v>
      </c>
      <c r="AE52" s="10"/>
      <c r="AF52" s="25">
        <v>6</v>
      </c>
      <c r="AG52" s="20" t="s">
        <v>248</v>
      </c>
      <c r="AH52" s="20"/>
      <c r="AI52" s="20"/>
      <c r="AJ52" s="25"/>
      <c r="AK52" s="21">
        <v>4</v>
      </c>
      <c r="AL52" s="20" t="s">
        <v>56</v>
      </c>
      <c r="AN52" s="21">
        <v>0</v>
      </c>
      <c r="AO52" s="21">
        <v>3</v>
      </c>
      <c r="AP52" s="21">
        <f t="shared" si="12"/>
        <v>3</v>
      </c>
      <c r="AQ52" s="21">
        <v>2</v>
      </c>
    </row>
    <row r="53" spans="1:43" ht="15.95" customHeight="1" thickBot="1" x14ac:dyDescent="0.3">
      <c r="A53" s="30"/>
      <c r="R53" s="30"/>
      <c r="S53" s="16" t="s">
        <v>66</v>
      </c>
      <c r="T53" s="16"/>
      <c r="U53" s="16"/>
      <c r="V53" s="16"/>
      <c r="W53" s="16"/>
      <c r="X53" s="16"/>
      <c r="Y53" s="16"/>
      <c r="Z53" s="22"/>
      <c r="AA53" s="22">
        <f>SUM(AA41:AA52)</f>
        <v>71</v>
      </c>
      <c r="AB53" s="22">
        <f>SUM(AB41:AB52)+SUMIF($Z$3:$Z$10,"Dive Shop",$AH$3:$AH$10)</f>
        <v>106</v>
      </c>
      <c r="AC53" s="22">
        <f>SUM(AC41:AC52)+SUMIF($Z$3:$Z$10,"Canadiens",$AH$3:$AH$10)</f>
        <v>177</v>
      </c>
      <c r="AD53" s="22">
        <f>SUM(AD41:AD52)</f>
        <v>26</v>
      </c>
      <c r="AE53" s="10"/>
      <c r="AF53" s="16" t="s">
        <v>67</v>
      </c>
      <c r="AG53" s="16"/>
      <c r="AH53" s="16"/>
      <c r="AI53" s="16"/>
      <c r="AJ53" s="16"/>
      <c r="AK53" s="16"/>
      <c r="AL53" s="16"/>
      <c r="AM53" s="22"/>
      <c r="AN53" s="22">
        <f>SUM(AN41:AN52)</f>
        <v>60</v>
      </c>
      <c r="AO53" s="22">
        <f>SUM(AO41:AO52)+SUMIF($Z$3:$Z$10,"Dive Shop",$AH$3:$AH$10)</f>
        <v>84</v>
      </c>
      <c r="AP53" s="22">
        <f>SUM(AP41:AP52)+SUMIF($Z$3:$Z$10,"Canadiens",$AH$3:$AH$10)</f>
        <v>144</v>
      </c>
      <c r="AQ53" s="22">
        <f>SUM(AQ41:AQ52)</f>
        <v>18</v>
      </c>
    </row>
    <row r="54" spans="1:43" ht="15.95" customHeight="1" x14ac:dyDescent="0.25">
      <c r="A54" s="30"/>
      <c r="B54" s="10"/>
      <c r="C54" s="5" t="s">
        <v>181</v>
      </c>
      <c r="D54" s="15"/>
      <c r="F54" s="10"/>
      <c r="G54" s="4">
        <v>3</v>
      </c>
      <c r="H54" s="21">
        <v>1</v>
      </c>
      <c r="I54" s="20" t="s">
        <v>514</v>
      </c>
      <c r="J54" s="20"/>
      <c r="K54" s="20"/>
      <c r="L54" s="20" t="s">
        <v>166</v>
      </c>
      <c r="M54" s="20"/>
      <c r="N54" s="20"/>
      <c r="O54" s="20"/>
      <c r="P54" s="20"/>
      <c r="R54" s="30"/>
      <c r="S54" s="18" t="s">
        <v>157</v>
      </c>
      <c r="T54" s="18" t="s">
        <v>61</v>
      </c>
      <c r="U54" s="18"/>
      <c r="V54" s="18"/>
      <c r="W54" s="18"/>
      <c r="X54" s="15" t="s">
        <v>71</v>
      </c>
      <c r="Z54" s="14"/>
      <c r="AA54" s="14">
        <v>4</v>
      </c>
      <c r="AB54" s="14">
        <v>11</v>
      </c>
      <c r="AC54" s="14">
        <f t="shared" ref="AC54:AC65" si="13">+AA54+AB54</f>
        <v>15</v>
      </c>
      <c r="AD54" s="14">
        <v>6</v>
      </c>
      <c r="AE54" s="10"/>
      <c r="AF54" s="11" t="s">
        <v>161</v>
      </c>
      <c r="AG54" s="11" t="s">
        <v>59</v>
      </c>
      <c r="AH54" s="11"/>
      <c r="AI54" s="11"/>
      <c r="AJ54" s="12"/>
      <c r="AK54" s="13" t="s">
        <v>73</v>
      </c>
      <c r="AM54" s="14"/>
      <c r="AN54" s="14">
        <v>4</v>
      </c>
      <c r="AO54" s="14">
        <v>9</v>
      </c>
      <c r="AP54" s="14">
        <f t="shared" ref="AP54:AP65" si="14">+AN54+AO54</f>
        <v>13</v>
      </c>
      <c r="AQ54" s="14">
        <v>4</v>
      </c>
    </row>
    <row r="55" spans="1:43" ht="15.95" customHeight="1" x14ac:dyDescent="0.25">
      <c r="B55" s="21" t="s">
        <v>23</v>
      </c>
      <c r="C55" s="15"/>
      <c r="D55" s="15" t="s">
        <v>48</v>
      </c>
      <c r="E55" s="15"/>
      <c r="F55" s="15"/>
      <c r="G55" s="4"/>
      <c r="H55" s="21">
        <v>1</v>
      </c>
      <c r="I55" s="20" t="s">
        <v>167</v>
      </c>
      <c r="J55" s="20"/>
      <c r="K55" s="20"/>
      <c r="L55" s="20" t="s">
        <v>515</v>
      </c>
      <c r="M55" s="20"/>
      <c r="N55" s="20"/>
      <c r="O55" s="20"/>
      <c r="P55" s="20"/>
      <c r="R55" s="30"/>
      <c r="S55" s="25">
        <v>7.5</v>
      </c>
      <c r="T55" s="20" t="s">
        <v>74</v>
      </c>
      <c r="U55" s="20"/>
      <c r="V55" s="20"/>
      <c r="W55" s="25"/>
      <c r="X55" s="21">
        <v>31</v>
      </c>
      <c r="Y55" s="20" t="s">
        <v>61</v>
      </c>
      <c r="Z55" s="21"/>
      <c r="AA55" s="21">
        <v>0</v>
      </c>
      <c r="AB55" s="21">
        <v>0</v>
      </c>
      <c r="AC55" s="21">
        <f t="shared" si="13"/>
        <v>0</v>
      </c>
      <c r="AD55" s="21">
        <v>0</v>
      </c>
      <c r="AE55" s="10"/>
      <c r="AF55" s="25">
        <v>8</v>
      </c>
      <c r="AG55" s="20" t="s">
        <v>77</v>
      </c>
      <c r="AH55" s="20"/>
      <c r="AI55" s="20"/>
      <c r="AJ55" s="20"/>
      <c r="AK55" s="21"/>
      <c r="AL55" s="20" t="s">
        <v>59</v>
      </c>
      <c r="AM55" s="21"/>
      <c r="AN55" s="21">
        <v>0</v>
      </c>
      <c r="AO55" s="21">
        <v>1</v>
      </c>
      <c r="AP55" s="21">
        <f t="shared" si="14"/>
        <v>1</v>
      </c>
      <c r="AQ55" s="21">
        <v>0</v>
      </c>
    </row>
    <row r="56" spans="1:43" ht="15.95" customHeight="1" x14ac:dyDescent="0.25">
      <c r="C56" s="15"/>
      <c r="H56" s="21">
        <v>1</v>
      </c>
      <c r="I56" s="20" t="s">
        <v>131</v>
      </c>
      <c r="L56" s="20" t="s">
        <v>515</v>
      </c>
      <c r="M56" s="20"/>
      <c r="N56" s="20"/>
      <c r="O56" s="20"/>
      <c r="P56" s="20"/>
      <c r="R56" s="30"/>
      <c r="S56" s="25">
        <v>11</v>
      </c>
      <c r="T56" s="20" t="s">
        <v>80</v>
      </c>
      <c r="U56" s="20"/>
      <c r="V56" s="20"/>
      <c r="W56" s="25"/>
      <c r="X56" s="21">
        <v>11</v>
      </c>
      <c r="Y56" s="20" t="s">
        <v>61</v>
      </c>
      <c r="Z56" s="21"/>
      <c r="AA56" s="21">
        <v>16</v>
      </c>
      <c r="AB56" s="21">
        <v>11</v>
      </c>
      <c r="AC56" s="21">
        <f t="shared" si="13"/>
        <v>27</v>
      </c>
      <c r="AD56" s="21">
        <v>0</v>
      </c>
      <c r="AE56" s="10"/>
      <c r="AF56" s="25">
        <v>10</v>
      </c>
      <c r="AG56" s="20" t="s">
        <v>162</v>
      </c>
      <c r="AH56" s="20"/>
      <c r="AI56" s="20"/>
      <c r="AJ56" s="20"/>
      <c r="AK56" s="21">
        <v>20</v>
      </c>
      <c r="AL56" s="20" t="s">
        <v>59</v>
      </c>
      <c r="AN56" s="21">
        <v>7</v>
      </c>
      <c r="AO56" s="21">
        <v>8</v>
      </c>
      <c r="AP56" s="21">
        <f t="shared" si="14"/>
        <v>15</v>
      </c>
      <c r="AQ56" s="21">
        <v>4</v>
      </c>
    </row>
    <row r="57" spans="1:43" ht="15.95" customHeight="1" x14ac:dyDescent="0.25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R57" s="30"/>
      <c r="S57" s="25">
        <v>8.5</v>
      </c>
      <c r="T57" s="20" t="s">
        <v>97</v>
      </c>
      <c r="U57" s="20"/>
      <c r="V57" s="20"/>
      <c r="W57" s="25"/>
      <c r="X57" s="21">
        <v>8</v>
      </c>
      <c r="Y57" s="20" t="s">
        <v>61</v>
      </c>
      <c r="Z57" s="21"/>
      <c r="AA57" s="21">
        <v>7</v>
      </c>
      <c r="AB57" s="21">
        <v>4</v>
      </c>
      <c r="AC57" s="21">
        <f t="shared" si="13"/>
        <v>11</v>
      </c>
      <c r="AD57" s="21">
        <v>0</v>
      </c>
      <c r="AE57" s="10"/>
      <c r="AF57" s="25">
        <v>9</v>
      </c>
      <c r="AG57" s="20" t="s">
        <v>163</v>
      </c>
      <c r="AH57" s="20"/>
      <c r="AI57" s="20"/>
      <c r="AJ57" s="20"/>
      <c r="AK57" s="21">
        <v>17</v>
      </c>
      <c r="AL57" s="20" t="s">
        <v>59</v>
      </c>
      <c r="AN57" s="21">
        <v>18</v>
      </c>
      <c r="AO57" s="21">
        <v>16</v>
      </c>
      <c r="AP57" s="21">
        <f t="shared" si="14"/>
        <v>34</v>
      </c>
      <c r="AQ57" s="21">
        <v>0</v>
      </c>
    </row>
    <row r="58" spans="1:43" ht="15.95" customHeight="1" x14ac:dyDescent="0.25">
      <c r="B58" s="20" t="s">
        <v>130</v>
      </c>
      <c r="C58" s="10"/>
      <c r="D58" s="10"/>
      <c r="E58" s="20" t="s">
        <v>50</v>
      </c>
      <c r="F58" s="20"/>
      <c r="G58" s="4">
        <f>SUM(G15:G57)</f>
        <v>32</v>
      </c>
      <c r="H58" s="4"/>
      <c r="I58" s="19"/>
      <c r="J58" s="20" t="s">
        <v>35</v>
      </c>
      <c r="K58" s="19"/>
      <c r="L58" s="4">
        <f>COUNTA(C15:C57)-8</f>
        <v>5</v>
      </c>
      <c r="N58" s="20" t="s">
        <v>41</v>
      </c>
      <c r="O58" s="4">
        <f>+L58*2</f>
        <v>10</v>
      </c>
      <c r="P58" s="10"/>
      <c r="R58" s="30"/>
      <c r="S58" s="25">
        <v>8.5</v>
      </c>
      <c r="T58" s="20" t="s">
        <v>89</v>
      </c>
      <c r="U58" s="20"/>
      <c r="V58" s="20"/>
      <c r="W58" s="25"/>
      <c r="X58" s="21">
        <v>6</v>
      </c>
      <c r="Y58" s="20" t="s">
        <v>61</v>
      </c>
      <c r="Z58" s="21"/>
      <c r="AA58" s="21">
        <v>1</v>
      </c>
      <c r="AB58" s="21">
        <v>7</v>
      </c>
      <c r="AC58" s="21">
        <f t="shared" si="13"/>
        <v>8</v>
      </c>
      <c r="AD58" s="21">
        <v>0</v>
      </c>
      <c r="AE58" s="10"/>
      <c r="AF58" s="25">
        <v>9</v>
      </c>
      <c r="AG58" s="20" t="s">
        <v>135</v>
      </c>
      <c r="AH58" s="20"/>
      <c r="AI58" s="20"/>
      <c r="AJ58" s="20"/>
      <c r="AK58" s="35">
        <v>14</v>
      </c>
      <c r="AL58" s="20" t="s">
        <v>59</v>
      </c>
      <c r="AN58" s="21">
        <v>6</v>
      </c>
      <c r="AO58" s="21">
        <v>10</v>
      </c>
      <c r="AP58" s="21">
        <f t="shared" si="14"/>
        <v>16</v>
      </c>
      <c r="AQ58" s="21">
        <v>2</v>
      </c>
    </row>
    <row r="59" spans="1:43" ht="15.95" customHeight="1" x14ac:dyDescent="0.25">
      <c r="E59" s="20" t="s">
        <v>49</v>
      </c>
      <c r="F59" s="20"/>
      <c r="G59" s="4">
        <f>COUNTA(L15:L57)+COUNTIF(L15:L57,"*&amp;*")</f>
        <v>45</v>
      </c>
      <c r="R59" s="30"/>
      <c r="S59" s="25">
        <v>8.5</v>
      </c>
      <c r="T59" s="20" t="s">
        <v>82</v>
      </c>
      <c r="U59" s="20"/>
      <c r="V59" s="20"/>
      <c r="W59" s="25"/>
      <c r="X59" s="21">
        <v>14</v>
      </c>
      <c r="Y59" s="20" t="s">
        <v>61</v>
      </c>
      <c r="Z59" s="21"/>
      <c r="AA59" s="21">
        <v>1</v>
      </c>
      <c r="AB59" s="21">
        <v>2</v>
      </c>
      <c r="AC59" s="21">
        <f t="shared" si="13"/>
        <v>3</v>
      </c>
      <c r="AD59" s="21">
        <v>2</v>
      </c>
      <c r="AE59" s="10"/>
      <c r="AF59" s="25">
        <v>8.5</v>
      </c>
      <c r="AG59" s="20" t="s">
        <v>136</v>
      </c>
      <c r="AH59" s="20"/>
      <c r="AI59" s="20"/>
      <c r="AJ59" s="20"/>
      <c r="AK59" s="35">
        <v>5</v>
      </c>
      <c r="AL59" s="20" t="s">
        <v>59</v>
      </c>
      <c r="AN59" s="21">
        <v>0</v>
      </c>
      <c r="AO59" s="21">
        <v>10</v>
      </c>
      <c r="AP59" s="21">
        <f t="shared" si="14"/>
        <v>10</v>
      </c>
      <c r="AQ59" s="21">
        <v>2</v>
      </c>
    </row>
    <row r="60" spans="1:43" ht="15.95" customHeight="1" x14ac:dyDescent="0.25">
      <c r="S60" s="25">
        <v>8</v>
      </c>
      <c r="T60" s="20" t="s">
        <v>81</v>
      </c>
      <c r="U60" s="20"/>
      <c r="V60" s="20"/>
      <c r="W60" s="25"/>
      <c r="X60" s="21">
        <v>7</v>
      </c>
      <c r="Y60" s="20" t="s">
        <v>61</v>
      </c>
      <c r="Z60" s="21"/>
      <c r="AA60" s="21">
        <v>9</v>
      </c>
      <c r="AB60" s="21">
        <v>7</v>
      </c>
      <c r="AC60" s="21">
        <f t="shared" si="13"/>
        <v>16</v>
      </c>
      <c r="AD60" s="21">
        <v>4</v>
      </c>
      <c r="AE60" s="10"/>
      <c r="AF60" s="25">
        <v>8.5</v>
      </c>
      <c r="AG60" s="20" t="s">
        <v>14</v>
      </c>
      <c r="AH60" s="20"/>
      <c r="AI60" s="20"/>
      <c r="AJ60" s="20"/>
      <c r="AK60" s="35" t="s">
        <v>149</v>
      </c>
      <c r="AL60" s="20" t="s">
        <v>59</v>
      </c>
      <c r="AN60" s="21">
        <v>9</v>
      </c>
      <c r="AO60" s="21">
        <v>6</v>
      </c>
      <c r="AP60" s="21">
        <f t="shared" si="14"/>
        <v>15</v>
      </c>
      <c r="AQ60" s="21">
        <v>4</v>
      </c>
    </row>
    <row r="61" spans="1:43" ht="15.95" customHeight="1" x14ac:dyDescent="0.25">
      <c r="A61" s="30"/>
      <c r="S61" s="25">
        <v>7.5</v>
      </c>
      <c r="T61" s="20" t="s">
        <v>117</v>
      </c>
      <c r="U61" s="20"/>
      <c r="V61" s="20"/>
      <c r="W61" s="25"/>
      <c r="X61" s="21">
        <v>30</v>
      </c>
      <c r="Y61" s="20" t="s">
        <v>61</v>
      </c>
      <c r="Z61" s="21"/>
      <c r="AA61" s="21">
        <v>3</v>
      </c>
      <c r="AB61" s="21">
        <v>7</v>
      </c>
      <c r="AC61" s="21">
        <f t="shared" si="13"/>
        <v>10</v>
      </c>
      <c r="AD61" s="21">
        <v>4</v>
      </c>
      <c r="AE61" s="10"/>
      <c r="AF61" s="25">
        <v>8</v>
      </c>
      <c r="AG61" s="20" t="s">
        <v>113</v>
      </c>
      <c r="AH61" s="20"/>
      <c r="AI61" s="20"/>
      <c r="AJ61" s="20"/>
      <c r="AK61" s="21">
        <v>13</v>
      </c>
      <c r="AL61" s="20" t="s">
        <v>59</v>
      </c>
      <c r="AN61" s="21">
        <v>9</v>
      </c>
      <c r="AO61" s="21">
        <v>12</v>
      </c>
      <c r="AP61" s="21">
        <f t="shared" si="14"/>
        <v>21</v>
      </c>
      <c r="AQ61" s="21">
        <v>6</v>
      </c>
    </row>
    <row r="62" spans="1:43" ht="15.95" customHeight="1" x14ac:dyDescent="0.25">
      <c r="A62" s="30"/>
      <c r="R62" s="21"/>
      <c r="S62" s="25">
        <v>7</v>
      </c>
      <c r="T62" s="20" t="s">
        <v>24</v>
      </c>
      <c r="U62" s="20"/>
      <c r="V62" s="20"/>
      <c r="W62" s="25"/>
      <c r="X62" s="21">
        <v>10</v>
      </c>
      <c r="Y62" s="20" t="s">
        <v>61</v>
      </c>
      <c r="Z62" s="21"/>
      <c r="AA62" s="21">
        <v>1</v>
      </c>
      <c r="AB62" s="21">
        <v>3</v>
      </c>
      <c r="AC62" s="21">
        <f t="shared" si="13"/>
        <v>4</v>
      </c>
      <c r="AD62" s="21">
        <v>0</v>
      </c>
      <c r="AE62" s="10"/>
      <c r="AF62" s="25">
        <v>7</v>
      </c>
      <c r="AG62" s="20" t="s">
        <v>164</v>
      </c>
      <c r="AH62" s="20"/>
      <c r="AI62" s="20"/>
      <c r="AJ62" s="20"/>
      <c r="AK62" s="21">
        <v>7</v>
      </c>
      <c r="AL62" s="20" t="s">
        <v>59</v>
      </c>
      <c r="AN62" s="21">
        <v>3</v>
      </c>
      <c r="AO62" s="21">
        <v>8</v>
      </c>
      <c r="AP62" s="21">
        <f t="shared" si="14"/>
        <v>11</v>
      </c>
      <c r="AQ62" s="21">
        <v>2</v>
      </c>
    </row>
    <row r="63" spans="1:43" ht="15.95" customHeight="1" x14ac:dyDescent="0.25">
      <c r="A63" s="21"/>
      <c r="R63" s="30"/>
      <c r="S63" s="25">
        <v>7</v>
      </c>
      <c r="T63" s="20" t="s">
        <v>105</v>
      </c>
      <c r="U63" s="20"/>
      <c r="V63" s="20"/>
      <c r="W63" s="25"/>
      <c r="X63" s="21">
        <v>12</v>
      </c>
      <c r="Y63" s="20" t="s">
        <v>61</v>
      </c>
      <c r="Z63" s="21"/>
      <c r="AA63" s="21">
        <v>2</v>
      </c>
      <c r="AB63" s="21">
        <v>3</v>
      </c>
      <c r="AC63" s="21">
        <f t="shared" si="13"/>
        <v>5</v>
      </c>
      <c r="AD63" s="21">
        <v>0</v>
      </c>
      <c r="AE63" s="10"/>
      <c r="AF63" s="25">
        <v>7</v>
      </c>
      <c r="AG63" s="20" t="s">
        <v>115</v>
      </c>
      <c r="AH63" s="20"/>
      <c r="AI63" s="20"/>
      <c r="AJ63" s="20"/>
      <c r="AK63" s="21">
        <v>9</v>
      </c>
      <c r="AL63" s="20" t="s">
        <v>59</v>
      </c>
      <c r="AN63" s="21">
        <v>3</v>
      </c>
      <c r="AO63" s="21">
        <v>7</v>
      </c>
      <c r="AP63" s="21">
        <f t="shared" si="14"/>
        <v>10</v>
      </c>
      <c r="AQ63" s="21">
        <v>2</v>
      </c>
    </row>
    <row r="64" spans="1:43" ht="15.95" customHeight="1" x14ac:dyDescent="0.25">
      <c r="A64" s="30"/>
      <c r="R64" s="21"/>
      <c r="S64" s="25">
        <v>7</v>
      </c>
      <c r="T64" s="20" t="s">
        <v>106</v>
      </c>
      <c r="U64" s="20"/>
      <c r="V64" s="20"/>
      <c r="W64" s="25"/>
      <c r="X64" s="21">
        <v>5</v>
      </c>
      <c r="Y64" s="20" t="s">
        <v>61</v>
      </c>
      <c r="Z64" s="21"/>
      <c r="AA64" s="21">
        <v>1</v>
      </c>
      <c r="AB64" s="21">
        <v>3</v>
      </c>
      <c r="AC64" s="21">
        <f t="shared" si="13"/>
        <v>4</v>
      </c>
      <c r="AD64" s="21">
        <v>0</v>
      </c>
      <c r="AE64" s="10"/>
      <c r="AF64" s="25">
        <v>6.5</v>
      </c>
      <c r="AG64" s="20" t="s">
        <v>123</v>
      </c>
      <c r="AH64" s="20"/>
      <c r="AI64" s="20"/>
      <c r="AJ64" s="20"/>
      <c r="AK64" s="21">
        <v>6</v>
      </c>
      <c r="AL64" s="20" t="s">
        <v>59</v>
      </c>
      <c r="AN64" s="21">
        <v>2</v>
      </c>
      <c r="AO64" s="21">
        <v>1</v>
      </c>
      <c r="AP64" s="21">
        <f t="shared" si="14"/>
        <v>3</v>
      </c>
      <c r="AQ64" s="21">
        <v>2</v>
      </c>
    </row>
    <row r="65" spans="1:43" ht="15.95" customHeight="1" x14ac:dyDescent="0.25">
      <c r="A65" s="21"/>
      <c r="Q65" s="30"/>
      <c r="R65" s="30"/>
      <c r="S65" s="25">
        <v>5.5</v>
      </c>
      <c r="T65" s="20" t="s">
        <v>119</v>
      </c>
      <c r="U65" s="20"/>
      <c r="V65" s="20"/>
      <c r="W65" s="25"/>
      <c r="X65" s="21">
        <v>4</v>
      </c>
      <c r="Y65" s="20" t="s">
        <v>61</v>
      </c>
      <c r="Z65" s="21"/>
      <c r="AA65" s="21">
        <v>1</v>
      </c>
      <c r="AB65" s="21">
        <v>5</v>
      </c>
      <c r="AC65" s="21">
        <f t="shared" si="13"/>
        <v>6</v>
      </c>
      <c r="AD65" s="21">
        <v>0</v>
      </c>
      <c r="AE65" s="10"/>
      <c r="AF65" s="25">
        <v>5.5</v>
      </c>
      <c r="AG65" s="20" t="s">
        <v>32</v>
      </c>
      <c r="AH65" s="20"/>
      <c r="AI65" s="20"/>
      <c r="AJ65" s="20"/>
      <c r="AK65" s="21">
        <v>11</v>
      </c>
      <c r="AL65" s="20" t="s">
        <v>59</v>
      </c>
      <c r="AN65" s="21">
        <v>0</v>
      </c>
      <c r="AO65" s="21">
        <v>3</v>
      </c>
      <c r="AP65" s="21">
        <f t="shared" si="14"/>
        <v>3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63</v>
      </c>
      <c r="T66" s="16"/>
      <c r="U66" s="16"/>
      <c r="V66" s="16"/>
      <c r="W66" s="16"/>
      <c r="X66" s="16"/>
      <c r="Y66" s="16"/>
      <c r="Z66" s="22"/>
      <c r="AA66" s="22">
        <f>SUM(AA54:AA65)</f>
        <v>46</v>
      </c>
      <c r="AB66" s="22">
        <f>SUM(AB54:AB65)+SUMIF($Z$3:$Z$10,"Eriton",$AH$3:$AH$10)</f>
        <v>63</v>
      </c>
      <c r="AC66" s="22">
        <f>SUM(AC54:AC65)+SUMIF($Z$3:$Z$10,"Canadiens",$AH$3:$AH$10)</f>
        <v>109</v>
      </c>
      <c r="AD66" s="22">
        <f>SUM(AD54:AD65)</f>
        <v>16</v>
      </c>
      <c r="AE66" s="10"/>
      <c r="AF66" s="16" t="s">
        <v>64</v>
      </c>
      <c r="AG66" s="16"/>
      <c r="AH66" s="16"/>
      <c r="AI66" s="16"/>
      <c r="AJ66" s="16"/>
      <c r="AK66" s="16"/>
      <c r="AL66" s="16"/>
      <c r="AM66" s="22"/>
      <c r="AN66" s="22">
        <f>SUM(AN54:AN65)</f>
        <v>61</v>
      </c>
      <c r="AO66" s="22">
        <f>SUM(AO54:AO65)+SUMIF($Z$3:$Z$10,"Eriton",$AH$3:$AH$10)</f>
        <v>91</v>
      </c>
      <c r="AP66" s="22">
        <f>SUM(AP54:AP65)+SUMIF($Z$3:$Z$10,"Canadiens",$AH$3:$AH$10)</f>
        <v>152</v>
      </c>
      <c r="AQ66" s="22">
        <f>SUM(AQ54:AQ65)</f>
        <v>28</v>
      </c>
    </row>
    <row r="67" spans="1:43" ht="15.95" customHeight="1" x14ac:dyDescent="0.25">
      <c r="A67" s="21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94</v>
      </c>
      <c r="AH67" s="10"/>
      <c r="AI67" s="10"/>
      <c r="AJ67" s="20"/>
      <c r="AK67" s="20"/>
      <c r="AL67" s="10"/>
      <c r="AM67" s="10"/>
      <c r="AN67" s="21">
        <f>+AA27+AA40+AA53+AA66+AN27+AN40+AN53+AN66</f>
        <v>465</v>
      </c>
      <c r="AO67" s="21">
        <f>+AB27+AB40+AB53+AB66+AO27+AO40+AO53+AO66</f>
        <v>646</v>
      </c>
      <c r="AP67" s="21">
        <f>+AC27+AC40+AC53+AC66+AP27+AP40+AP53+AP66</f>
        <v>1103</v>
      </c>
      <c r="AQ67" s="21">
        <f>+AD27+AD40+AD53+AD66+AQ27+AQ40+AQ53+AQ66</f>
        <v>210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21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43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42</v>
      </c>
      <c r="C74" s="24">
        <f>+C2</f>
        <v>16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163</v>
      </c>
      <c r="E79" s="20"/>
      <c r="F79" s="20"/>
      <c r="G79" s="20" t="s">
        <v>59</v>
      </c>
      <c r="H79" s="21"/>
      <c r="J79" s="21">
        <v>18</v>
      </c>
      <c r="K79" s="21">
        <v>16</v>
      </c>
      <c r="L79" s="50">
        <f t="shared" ref="L79:L93" si="15">+J79+K79</f>
        <v>34</v>
      </c>
      <c r="N79" s="21"/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87</v>
      </c>
      <c r="E80" s="20"/>
      <c r="F80" s="20"/>
      <c r="G80" s="15" t="s">
        <v>15</v>
      </c>
      <c r="H80" s="21"/>
      <c r="J80" s="21">
        <v>20</v>
      </c>
      <c r="K80" s="21">
        <v>11</v>
      </c>
      <c r="L80" s="50">
        <f t="shared" si="15"/>
        <v>31</v>
      </c>
      <c r="N80" s="21"/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104</v>
      </c>
      <c r="E81" s="20"/>
      <c r="F81" s="20"/>
      <c r="G81" s="20" t="s">
        <v>60</v>
      </c>
      <c r="H81" s="21"/>
      <c r="J81" s="21">
        <v>19</v>
      </c>
      <c r="K81" s="21">
        <v>10</v>
      </c>
      <c r="L81" s="50">
        <f t="shared" si="15"/>
        <v>29</v>
      </c>
      <c r="N81" s="21"/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86</v>
      </c>
      <c r="E82" s="20"/>
      <c r="F82" s="20"/>
      <c r="G82" s="20" t="s">
        <v>57</v>
      </c>
      <c r="H82" s="21"/>
      <c r="J82" s="21">
        <v>10</v>
      </c>
      <c r="K82" s="21">
        <v>18</v>
      </c>
      <c r="L82" s="50">
        <f t="shared" si="15"/>
        <v>28</v>
      </c>
      <c r="N82" s="21"/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80</v>
      </c>
      <c r="E83" s="20"/>
      <c r="F83" s="20"/>
      <c r="G83" s="20" t="s">
        <v>61</v>
      </c>
      <c r="H83" s="21"/>
      <c r="J83" s="21">
        <v>16</v>
      </c>
      <c r="K83" s="21">
        <v>11</v>
      </c>
      <c r="L83" s="50">
        <f t="shared" si="15"/>
        <v>27</v>
      </c>
      <c r="N83" s="21"/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84</v>
      </c>
      <c r="E84" s="20"/>
      <c r="F84" s="20"/>
      <c r="G84" s="20" t="s">
        <v>60</v>
      </c>
      <c r="H84" s="21"/>
      <c r="J84" s="21">
        <v>14</v>
      </c>
      <c r="K84" s="21">
        <v>12</v>
      </c>
      <c r="L84" s="50">
        <f t="shared" si="15"/>
        <v>26</v>
      </c>
      <c r="N84" s="21"/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83</v>
      </c>
      <c r="E85" s="20"/>
      <c r="F85" s="20"/>
      <c r="G85" s="20" t="s">
        <v>57</v>
      </c>
      <c r="H85" s="21"/>
      <c r="J85" s="21">
        <v>20</v>
      </c>
      <c r="K85" s="21">
        <v>5</v>
      </c>
      <c r="L85" s="50">
        <f t="shared" si="15"/>
        <v>25</v>
      </c>
      <c r="N85" s="21"/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131</v>
      </c>
      <c r="E86" s="20"/>
      <c r="F86" s="20"/>
      <c r="G86" s="20" t="s">
        <v>57</v>
      </c>
      <c r="H86" s="21"/>
      <c r="J86" s="21">
        <v>13</v>
      </c>
      <c r="K86" s="21">
        <v>12</v>
      </c>
      <c r="L86" s="50">
        <f t="shared" si="15"/>
        <v>25</v>
      </c>
      <c r="N86" s="21"/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116</v>
      </c>
      <c r="E87" s="20"/>
      <c r="F87" s="20"/>
      <c r="G87" s="20" t="s">
        <v>57</v>
      </c>
      <c r="H87" s="21"/>
      <c r="J87" s="21">
        <v>7</v>
      </c>
      <c r="K87" s="21">
        <v>18</v>
      </c>
      <c r="L87" s="50">
        <f t="shared" si="15"/>
        <v>25</v>
      </c>
      <c r="N87" s="21"/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139</v>
      </c>
      <c r="E88" s="20"/>
      <c r="F88" s="20"/>
      <c r="G88" s="20" t="s">
        <v>56</v>
      </c>
      <c r="H88" s="21"/>
      <c r="J88" s="21">
        <v>15</v>
      </c>
      <c r="K88" s="21">
        <v>9</v>
      </c>
      <c r="L88" s="50">
        <f t="shared" si="15"/>
        <v>24</v>
      </c>
      <c r="N88" s="21"/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90</v>
      </c>
      <c r="E89" s="20"/>
      <c r="F89" s="20"/>
      <c r="G89" s="20" t="s">
        <v>56</v>
      </c>
      <c r="H89" s="21"/>
      <c r="J89" s="21">
        <v>11</v>
      </c>
      <c r="K89" s="21">
        <v>13</v>
      </c>
      <c r="L89" s="50">
        <f t="shared" si="15"/>
        <v>24</v>
      </c>
      <c r="N89" s="21"/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78</v>
      </c>
      <c r="E90" s="20"/>
      <c r="F90" s="20"/>
      <c r="G90" s="20" t="s">
        <v>134</v>
      </c>
      <c r="H90" s="21"/>
      <c r="J90" s="21">
        <v>13</v>
      </c>
      <c r="K90" s="21">
        <v>9</v>
      </c>
      <c r="L90" s="50">
        <f t="shared" si="15"/>
        <v>22</v>
      </c>
      <c r="N90" s="21"/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95</v>
      </c>
      <c r="E91" s="20"/>
      <c r="F91" s="20"/>
      <c r="G91" s="20" t="s">
        <v>134</v>
      </c>
      <c r="H91" s="21"/>
      <c r="J91" s="21">
        <v>10</v>
      </c>
      <c r="K91" s="21">
        <v>12</v>
      </c>
      <c r="L91" s="50">
        <f t="shared" si="15"/>
        <v>22</v>
      </c>
      <c r="N91" s="21"/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121</v>
      </c>
      <c r="E92" s="20"/>
      <c r="F92" s="20"/>
      <c r="G92" s="20" t="s">
        <v>134</v>
      </c>
      <c r="H92" s="21"/>
      <c r="J92" s="21">
        <v>10</v>
      </c>
      <c r="K92" s="21">
        <v>11</v>
      </c>
      <c r="L92" s="50">
        <f t="shared" si="15"/>
        <v>21</v>
      </c>
      <c r="N92" s="21"/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113</v>
      </c>
      <c r="E93" s="20"/>
      <c r="F93" s="20"/>
      <c r="G93" s="20" t="s">
        <v>59</v>
      </c>
      <c r="H93" s="21"/>
      <c r="J93" s="21">
        <v>9</v>
      </c>
      <c r="K93" s="21">
        <v>12</v>
      </c>
      <c r="L93" s="50">
        <f t="shared" si="15"/>
        <v>21</v>
      </c>
      <c r="N93" s="21"/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47</v>
      </c>
      <c r="E94" s="20"/>
      <c r="F94" s="20"/>
      <c r="G94" s="20" t="s">
        <v>60</v>
      </c>
      <c r="H94" s="21"/>
      <c r="J94" s="21">
        <v>8</v>
      </c>
      <c r="K94" s="21">
        <v>14</v>
      </c>
      <c r="L94" s="50">
        <v>21</v>
      </c>
      <c r="N94" s="21"/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D95" s="20" t="s">
        <v>170</v>
      </c>
      <c r="E95" s="20"/>
      <c r="F95" s="20"/>
      <c r="G95" s="15" t="s">
        <v>58</v>
      </c>
      <c r="H95" s="21"/>
      <c r="J95" s="21">
        <v>15</v>
      </c>
      <c r="K95" s="21">
        <v>5</v>
      </c>
      <c r="L95" s="50">
        <f t="shared" ref="L95:L106" si="16">+J95+K95</f>
        <v>20</v>
      </c>
      <c r="N95" s="21"/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D96" s="20" t="s">
        <v>85</v>
      </c>
      <c r="E96" s="20"/>
      <c r="F96" s="20"/>
      <c r="G96" s="15" t="s">
        <v>15</v>
      </c>
      <c r="H96" s="21"/>
      <c r="J96" s="21">
        <v>12</v>
      </c>
      <c r="K96" s="21">
        <v>7</v>
      </c>
      <c r="L96" s="50">
        <f t="shared" si="16"/>
        <v>19</v>
      </c>
      <c r="N96" s="21"/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43" ht="15.75" x14ac:dyDescent="0.25">
      <c r="D97" s="20" t="s">
        <v>81</v>
      </c>
      <c r="E97" s="20"/>
      <c r="F97" s="20"/>
      <c r="G97" s="20" t="s">
        <v>61</v>
      </c>
      <c r="H97" s="21"/>
      <c r="J97" s="21">
        <v>9</v>
      </c>
      <c r="K97" s="21">
        <v>7</v>
      </c>
      <c r="L97" s="50">
        <f t="shared" si="16"/>
        <v>16</v>
      </c>
      <c r="N97" s="21"/>
      <c r="Q97" s="21"/>
      <c r="R97" s="2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20"/>
      <c r="AG97" s="10"/>
      <c r="AH97" s="10"/>
      <c r="AI97" s="10"/>
      <c r="AJ97" s="20"/>
      <c r="AK97" s="20"/>
      <c r="AL97" s="10"/>
      <c r="AM97" s="10"/>
      <c r="AN97" s="21"/>
      <c r="AO97" s="21"/>
      <c r="AP97" s="30"/>
      <c r="AQ97" s="21"/>
    </row>
    <row r="98" spans="4:43" ht="15.75" x14ac:dyDescent="0.25">
      <c r="D98" s="20" t="s">
        <v>135</v>
      </c>
      <c r="E98" s="20"/>
      <c r="F98" s="20"/>
      <c r="G98" s="20" t="s">
        <v>59</v>
      </c>
      <c r="H98" s="35"/>
      <c r="J98" s="21">
        <v>6</v>
      </c>
      <c r="K98" s="21">
        <v>10</v>
      </c>
      <c r="L98" s="50">
        <f t="shared" si="16"/>
        <v>16</v>
      </c>
      <c r="N98" s="21"/>
      <c r="Q98" s="21"/>
      <c r="R98" s="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20"/>
      <c r="AG98" s="10"/>
      <c r="AH98" s="10"/>
      <c r="AI98" s="10"/>
      <c r="AJ98" s="20"/>
      <c r="AK98" s="20"/>
      <c r="AL98" s="10"/>
      <c r="AM98" s="10"/>
      <c r="AN98" s="21"/>
      <c r="AO98" s="21"/>
      <c r="AP98" s="30"/>
      <c r="AQ98" s="21"/>
    </row>
    <row r="99" spans="4:43" ht="15.75" x14ac:dyDescent="0.25">
      <c r="D99" s="20" t="s">
        <v>14</v>
      </c>
      <c r="E99" s="20"/>
      <c r="F99" s="20"/>
      <c r="G99" s="20" t="s">
        <v>59</v>
      </c>
      <c r="H99" s="35"/>
      <c r="J99" s="21">
        <v>9</v>
      </c>
      <c r="K99" s="21">
        <v>6</v>
      </c>
      <c r="L99" s="50">
        <f t="shared" si="16"/>
        <v>15</v>
      </c>
      <c r="N99" s="21"/>
    </row>
    <row r="100" spans="4:43" ht="15.75" x14ac:dyDescent="0.25">
      <c r="D100" s="20" t="s">
        <v>102</v>
      </c>
      <c r="E100" s="20"/>
      <c r="F100" s="20"/>
      <c r="G100" s="20" t="s">
        <v>60</v>
      </c>
      <c r="H100" s="21"/>
      <c r="J100" s="21">
        <v>8</v>
      </c>
      <c r="K100" s="21">
        <v>7</v>
      </c>
      <c r="L100" s="50">
        <f t="shared" si="16"/>
        <v>15</v>
      </c>
      <c r="N100" s="21"/>
    </row>
    <row r="101" spans="4:43" ht="15.75" x14ac:dyDescent="0.25">
      <c r="D101" s="20" t="s">
        <v>162</v>
      </c>
      <c r="E101" s="20"/>
      <c r="F101" s="20"/>
      <c r="G101" s="20" t="s">
        <v>59</v>
      </c>
      <c r="H101" s="21"/>
      <c r="J101" s="21">
        <v>7</v>
      </c>
      <c r="K101" s="21">
        <v>8</v>
      </c>
      <c r="L101" s="50">
        <f t="shared" si="16"/>
        <v>15</v>
      </c>
      <c r="N101" s="21"/>
    </row>
    <row r="102" spans="4:43" ht="15.75" x14ac:dyDescent="0.25">
      <c r="D102" s="20" t="s">
        <v>142</v>
      </c>
      <c r="E102" s="20"/>
      <c r="F102" s="20"/>
      <c r="G102" s="20" t="s">
        <v>134</v>
      </c>
      <c r="H102" s="21"/>
      <c r="J102" s="21">
        <v>6</v>
      </c>
      <c r="K102" s="21">
        <v>9</v>
      </c>
      <c r="L102" s="50">
        <f t="shared" si="16"/>
        <v>15</v>
      </c>
      <c r="N102" s="21"/>
    </row>
    <row r="103" spans="4:43" ht="15.75" x14ac:dyDescent="0.25">
      <c r="D103" s="20" t="s">
        <v>92</v>
      </c>
      <c r="E103" s="20"/>
      <c r="F103" s="20"/>
      <c r="G103" s="20" t="s">
        <v>56</v>
      </c>
      <c r="H103" s="21"/>
      <c r="J103" s="21">
        <v>8</v>
      </c>
      <c r="K103" s="21">
        <v>6</v>
      </c>
      <c r="L103" s="50">
        <f t="shared" si="16"/>
        <v>14</v>
      </c>
      <c r="N103" s="21"/>
    </row>
    <row r="104" spans="4:43" ht="15.75" x14ac:dyDescent="0.25">
      <c r="D104" s="20" t="s">
        <v>128</v>
      </c>
      <c r="E104" s="20"/>
      <c r="F104" s="20"/>
      <c r="G104" s="20" t="s">
        <v>56</v>
      </c>
      <c r="H104" s="21"/>
      <c r="J104" s="21">
        <v>8</v>
      </c>
      <c r="K104" s="21">
        <v>6</v>
      </c>
      <c r="L104" s="50">
        <f t="shared" si="16"/>
        <v>14</v>
      </c>
      <c r="N104" s="21"/>
    </row>
    <row r="105" spans="4:43" ht="15.75" x14ac:dyDescent="0.25">
      <c r="D105" s="20" t="s">
        <v>107</v>
      </c>
      <c r="E105" s="20"/>
      <c r="F105" s="20"/>
      <c r="G105" s="20" t="s">
        <v>60</v>
      </c>
      <c r="H105" s="21"/>
      <c r="J105" s="21">
        <v>6</v>
      </c>
      <c r="K105" s="21">
        <v>8</v>
      </c>
      <c r="L105" s="50">
        <f t="shared" si="16"/>
        <v>14</v>
      </c>
      <c r="N105" s="21"/>
    </row>
    <row r="106" spans="4:43" ht="15.75" x14ac:dyDescent="0.25">
      <c r="D106" s="20" t="s">
        <v>79</v>
      </c>
      <c r="E106" s="20"/>
      <c r="F106" s="20"/>
      <c r="G106" s="20" t="s">
        <v>134</v>
      </c>
      <c r="H106" s="21"/>
      <c r="J106" s="21">
        <v>0</v>
      </c>
      <c r="K106" s="21">
        <v>14</v>
      </c>
      <c r="L106" s="50">
        <f t="shared" si="16"/>
        <v>14</v>
      </c>
      <c r="N106" s="21"/>
    </row>
    <row r="109" spans="4:43" ht="18.75" thickBot="1" x14ac:dyDescent="0.3">
      <c r="E109" s="1" t="s">
        <v>133</v>
      </c>
      <c r="F109" s="1"/>
      <c r="G109" s="1"/>
      <c r="H109" s="3" t="s">
        <v>1</v>
      </c>
      <c r="I109" s="3"/>
      <c r="J109" s="3"/>
      <c r="K109" s="49" t="s">
        <v>2</v>
      </c>
    </row>
    <row r="110" spans="4:43" ht="15.75" x14ac:dyDescent="0.25">
      <c r="E110" s="20" t="s">
        <v>165</v>
      </c>
      <c r="F110" s="20"/>
      <c r="G110" s="20"/>
      <c r="H110" s="20" t="s">
        <v>60</v>
      </c>
      <c r="I110" s="21"/>
      <c r="K110" s="50">
        <v>18</v>
      </c>
    </row>
    <row r="111" spans="4:43" ht="15.75" x14ac:dyDescent="0.25">
      <c r="E111" s="20" t="s">
        <v>116</v>
      </c>
      <c r="F111" s="20"/>
      <c r="G111" s="20"/>
      <c r="H111" s="20" t="s">
        <v>57</v>
      </c>
      <c r="I111" s="21"/>
      <c r="K111" s="50">
        <v>8</v>
      </c>
    </row>
    <row r="112" spans="4:43" ht="15.75" x14ac:dyDescent="0.25">
      <c r="E112" s="20" t="s">
        <v>47</v>
      </c>
      <c r="F112" s="20"/>
      <c r="G112" s="20"/>
      <c r="H112" s="20" t="s">
        <v>60</v>
      </c>
      <c r="I112" s="21"/>
      <c r="K112" s="50">
        <v>8</v>
      </c>
    </row>
    <row r="113" spans="5:11" ht="15.75" x14ac:dyDescent="0.25">
      <c r="E113" s="20" t="s">
        <v>107</v>
      </c>
      <c r="F113" s="20"/>
      <c r="G113" s="20"/>
      <c r="H113" s="20" t="s">
        <v>60</v>
      </c>
      <c r="I113" s="21"/>
      <c r="K113" s="50">
        <v>8</v>
      </c>
    </row>
    <row r="114" spans="5:11" ht="15.75" x14ac:dyDescent="0.25">
      <c r="E114" s="20" t="s">
        <v>103</v>
      </c>
      <c r="F114" s="20"/>
      <c r="G114" s="20"/>
      <c r="H114" s="20" t="s">
        <v>60</v>
      </c>
      <c r="I114" s="21"/>
      <c r="K114" s="50">
        <v>8</v>
      </c>
    </row>
    <row r="115" spans="5:11" ht="15.75" x14ac:dyDescent="0.25">
      <c r="E115" s="20" t="s">
        <v>113</v>
      </c>
      <c r="F115" s="20"/>
      <c r="G115" s="20"/>
      <c r="H115" s="20" t="s">
        <v>59</v>
      </c>
      <c r="I115" s="21"/>
      <c r="K115" s="50">
        <v>6</v>
      </c>
    </row>
    <row r="116" spans="5:11" ht="15.75" x14ac:dyDescent="0.25">
      <c r="E116" s="20" t="s">
        <v>102</v>
      </c>
      <c r="F116" s="20"/>
      <c r="G116" s="20"/>
      <c r="H116" s="20" t="s">
        <v>60</v>
      </c>
      <c r="I116" s="21"/>
      <c r="K116" s="50">
        <v>6</v>
      </c>
    </row>
    <row r="117" spans="5:11" ht="15.75" x14ac:dyDescent="0.25">
      <c r="E117" s="20" t="s">
        <v>91</v>
      </c>
      <c r="F117" s="20"/>
      <c r="G117" s="20"/>
      <c r="H117" s="20" t="s">
        <v>57</v>
      </c>
      <c r="I117" s="21"/>
      <c r="K117" s="50">
        <v>6</v>
      </c>
    </row>
    <row r="118" spans="5:11" ht="15.75" x14ac:dyDescent="0.25">
      <c r="E118" s="20" t="s">
        <v>84</v>
      </c>
      <c r="F118" s="20"/>
      <c r="G118" s="20"/>
      <c r="H118" s="20" t="s">
        <v>60</v>
      </c>
      <c r="I118" s="21"/>
      <c r="K118" s="50">
        <v>4</v>
      </c>
    </row>
    <row r="119" spans="5:11" ht="15.75" x14ac:dyDescent="0.25">
      <c r="E119" s="20" t="s">
        <v>83</v>
      </c>
      <c r="F119" s="20"/>
      <c r="G119" s="20"/>
      <c r="H119" s="20" t="s">
        <v>57</v>
      </c>
      <c r="I119" s="21"/>
      <c r="K119" s="50">
        <v>4</v>
      </c>
    </row>
    <row r="120" spans="5:11" ht="15.75" x14ac:dyDescent="0.25">
      <c r="E120" s="20" t="s">
        <v>81</v>
      </c>
      <c r="F120" s="20"/>
      <c r="G120" s="20"/>
      <c r="H120" s="20" t="s">
        <v>61</v>
      </c>
      <c r="I120" s="21"/>
      <c r="K120" s="50">
        <v>4</v>
      </c>
    </row>
    <row r="121" spans="5:11" ht="15.75" x14ac:dyDescent="0.25">
      <c r="E121" s="20" t="s">
        <v>14</v>
      </c>
      <c r="F121" s="20"/>
      <c r="G121" s="20"/>
      <c r="H121" s="20" t="s">
        <v>59</v>
      </c>
      <c r="I121" s="35"/>
      <c r="K121" s="50">
        <v>4</v>
      </c>
    </row>
    <row r="122" spans="5:11" ht="15.75" x14ac:dyDescent="0.25">
      <c r="E122" s="20" t="s">
        <v>162</v>
      </c>
      <c r="F122" s="20"/>
      <c r="G122" s="20"/>
      <c r="H122" s="20" t="s">
        <v>59</v>
      </c>
      <c r="I122" s="21"/>
      <c r="K122" s="50">
        <v>4</v>
      </c>
    </row>
    <row r="123" spans="5:11" ht="15.75" x14ac:dyDescent="0.25">
      <c r="E123" s="20" t="s">
        <v>128</v>
      </c>
      <c r="F123" s="20"/>
      <c r="G123" s="20"/>
      <c r="H123" s="20" t="s">
        <v>56</v>
      </c>
      <c r="I123" s="21"/>
      <c r="K123" s="50">
        <v>4</v>
      </c>
    </row>
    <row r="124" spans="5:11" ht="15.75" x14ac:dyDescent="0.25">
      <c r="E124" s="20" t="s">
        <v>79</v>
      </c>
      <c r="F124" s="20"/>
      <c r="G124" s="20"/>
      <c r="H124" s="20" t="s">
        <v>134</v>
      </c>
      <c r="I124" s="21"/>
      <c r="K124" s="50">
        <v>4</v>
      </c>
    </row>
    <row r="125" spans="5:11" ht="15.75" x14ac:dyDescent="0.25">
      <c r="E125" s="20" t="s">
        <v>117</v>
      </c>
      <c r="F125" s="20"/>
      <c r="G125" s="20"/>
      <c r="H125" s="20" t="s">
        <v>61</v>
      </c>
      <c r="I125" s="21"/>
      <c r="K125" s="50">
        <v>4</v>
      </c>
    </row>
    <row r="126" spans="5:11" ht="15.75" x14ac:dyDescent="0.25">
      <c r="E126" s="20" t="s">
        <v>169</v>
      </c>
      <c r="F126" s="20"/>
      <c r="G126" s="20"/>
      <c r="H126" s="15" t="s">
        <v>15</v>
      </c>
      <c r="I126" s="21"/>
      <c r="K126" s="50">
        <v>4</v>
      </c>
    </row>
    <row r="127" spans="5:11" ht="15.75" x14ac:dyDescent="0.25">
      <c r="E127" s="20" t="s">
        <v>96</v>
      </c>
      <c r="F127" s="20"/>
      <c r="G127" s="20"/>
      <c r="H127" s="20" t="s">
        <v>56</v>
      </c>
      <c r="I127" s="21"/>
      <c r="K127" s="50">
        <v>4</v>
      </c>
    </row>
    <row r="128" spans="5:11" ht="15.75" x14ac:dyDescent="0.25">
      <c r="E128" s="20" t="s">
        <v>129</v>
      </c>
      <c r="F128" s="20"/>
      <c r="G128" s="20"/>
      <c r="H128" s="20" t="s">
        <v>60</v>
      </c>
      <c r="I128" s="21"/>
      <c r="K128" s="50">
        <v>4</v>
      </c>
    </row>
  </sheetData>
  <mergeCells count="17">
    <mergeCell ref="AG11:AH11"/>
    <mergeCell ref="E14:F14"/>
    <mergeCell ref="B72:P72"/>
    <mergeCell ref="G73:M73"/>
    <mergeCell ref="G74:M74"/>
    <mergeCell ref="AG10:AH10"/>
    <mergeCell ref="B1:P1"/>
    <mergeCell ref="S1:AQ1"/>
    <mergeCell ref="G2:M2"/>
    <mergeCell ref="AG2:AH2"/>
    <mergeCell ref="AG3:AH3"/>
    <mergeCell ref="AG4:AH4"/>
    <mergeCell ref="AG5:AH5"/>
    <mergeCell ref="AG6:AH6"/>
    <mergeCell ref="AG7:AH7"/>
    <mergeCell ref="AG8:AH8"/>
    <mergeCell ref="AG9:AH9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CFB62-842F-4390-A5D2-3DAD22E5E074}">
  <dimension ref="A1:AQ129"/>
  <sheetViews>
    <sheetView zoomScale="70" zoomScaleNormal="70" zoomScaleSheetLayoutView="78" workbookViewId="0">
      <selection activeCell="AP21" sqref="AP21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S1" s="65" t="s">
        <v>55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18.600000000000001" customHeight="1" thickBot="1" x14ac:dyDescent="0.35">
      <c r="A2" s="21"/>
      <c r="B2" s="24" t="s">
        <v>42</v>
      </c>
      <c r="C2" s="24">
        <v>15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1"/>
      <c r="R2" s="21"/>
      <c r="U2" s="33" t="s">
        <v>53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66" t="s">
        <v>39</v>
      </c>
      <c r="AH2" s="66"/>
      <c r="AI2" s="33" t="s">
        <v>4</v>
      </c>
      <c r="AJ2" s="33" t="s">
        <v>6</v>
      </c>
      <c r="AK2" s="33" t="s">
        <v>5</v>
      </c>
      <c r="AL2" s="33" t="s">
        <v>40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75</v>
      </c>
      <c r="X3" s="20"/>
      <c r="Y3" s="20"/>
      <c r="Z3" s="20" t="s">
        <v>134</v>
      </c>
      <c r="AB3" s="21"/>
      <c r="AC3" s="21">
        <f t="shared" ref="AC3:AC11" si="0">+AD3+AE3+AF3</f>
        <v>14</v>
      </c>
      <c r="AD3" s="21">
        <v>11</v>
      </c>
      <c r="AE3" s="21">
        <v>3</v>
      </c>
      <c r="AF3" s="21">
        <v>0</v>
      </c>
      <c r="AG3" s="64">
        <f t="shared" ref="AG3:AG11" si="1">+(AD3*2+AF3)/(2*AC3)</f>
        <v>0.7857142857142857</v>
      </c>
      <c r="AH3" s="64"/>
      <c r="AI3" s="14">
        <v>29</v>
      </c>
      <c r="AJ3" s="14">
        <v>1</v>
      </c>
      <c r="AK3" s="14">
        <v>2</v>
      </c>
      <c r="AL3" s="51">
        <f t="shared" ref="AL3:AL12" si="2">+AI3/AC3</f>
        <v>2.0714285714285716</v>
      </c>
      <c r="AQ3" s="21"/>
    </row>
    <row r="4" spans="1:43" ht="18" x14ac:dyDescent="0.25">
      <c r="A4" s="34"/>
      <c r="B4" s="4">
        <v>5</v>
      </c>
      <c r="C4" s="5" t="s">
        <v>60</v>
      </c>
      <c r="D4" s="10"/>
      <c r="E4" s="5"/>
      <c r="F4" s="10"/>
      <c r="G4" s="4">
        <v>10</v>
      </c>
      <c r="H4" s="4">
        <v>5</v>
      </c>
      <c r="I4" s="4">
        <v>0</v>
      </c>
      <c r="J4" s="4">
        <f>2*G4+I4</f>
        <v>20</v>
      </c>
      <c r="K4" s="31">
        <f>+J4/((G4+H4+I4)*2)</f>
        <v>0.66666666666666663</v>
      </c>
      <c r="L4" s="4">
        <f>+$AN$27</f>
        <v>63</v>
      </c>
      <c r="M4" s="4">
        <v>38</v>
      </c>
      <c r="N4" s="4">
        <f>+$AO$27</f>
        <v>79</v>
      </c>
      <c r="O4" s="4">
        <f>+$AQ$27</f>
        <v>58</v>
      </c>
      <c r="P4" s="4"/>
      <c r="Q4" s="34"/>
      <c r="R4" s="21"/>
      <c r="U4" s="25">
        <v>8</v>
      </c>
      <c r="V4" s="20" t="s">
        <v>138</v>
      </c>
      <c r="X4" s="20"/>
      <c r="Y4" s="20"/>
      <c r="Z4" s="20" t="s">
        <v>60</v>
      </c>
      <c r="AB4" s="21"/>
      <c r="AC4" s="21">
        <f t="shared" si="0"/>
        <v>15</v>
      </c>
      <c r="AD4" s="21">
        <v>10</v>
      </c>
      <c r="AE4" s="21">
        <v>5</v>
      </c>
      <c r="AF4" s="21">
        <v>0</v>
      </c>
      <c r="AG4" s="64">
        <f t="shared" si="1"/>
        <v>0.66666666666666663</v>
      </c>
      <c r="AH4" s="64"/>
      <c r="AI4" s="21">
        <v>38</v>
      </c>
      <c r="AJ4" s="21">
        <v>0</v>
      </c>
      <c r="AK4" s="21">
        <v>0</v>
      </c>
      <c r="AL4" s="26">
        <f t="shared" si="2"/>
        <v>2.5333333333333332</v>
      </c>
      <c r="AQ4" s="21"/>
    </row>
    <row r="5" spans="1:43" ht="18" x14ac:dyDescent="0.25">
      <c r="A5" s="34"/>
      <c r="B5" s="4">
        <v>6</v>
      </c>
      <c r="C5" s="5" t="s">
        <v>134</v>
      </c>
      <c r="D5" s="10"/>
      <c r="E5" s="5"/>
      <c r="F5" s="10"/>
      <c r="G5" s="4">
        <v>10</v>
      </c>
      <c r="H5" s="4">
        <v>5</v>
      </c>
      <c r="I5" s="4">
        <v>0</v>
      </c>
      <c r="J5" s="4">
        <f>2*G5+I5</f>
        <v>20</v>
      </c>
      <c r="K5" s="31">
        <f>+J5/((G5+H5+I5)*2)</f>
        <v>0.66666666666666663</v>
      </c>
      <c r="L5" s="4">
        <f>+$AN$40</f>
        <v>53</v>
      </c>
      <c r="M5" s="4">
        <v>35</v>
      </c>
      <c r="N5" s="4">
        <f>+$AO$40</f>
        <v>82</v>
      </c>
      <c r="O5" s="4">
        <f>+$AQ$40</f>
        <v>20</v>
      </c>
      <c r="P5" s="4"/>
      <c r="Q5" s="34"/>
      <c r="R5" s="21"/>
      <c r="U5" s="25">
        <v>8</v>
      </c>
      <c r="V5" s="20" t="s">
        <v>76</v>
      </c>
      <c r="X5" s="20"/>
      <c r="Y5" s="20"/>
      <c r="Z5" s="20" t="s">
        <v>56</v>
      </c>
      <c r="AB5" s="21"/>
      <c r="AC5" s="21">
        <f t="shared" si="0"/>
        <v>15</v>
      </c>
      <c r="AD5" s="21">
        <v>8</v>
      </c>
      <c r="AE5" s="21">
        <v>5</v>
      </c>
      <c r="AF5" s="21">
        <v>2</v>
      </c>
      <c r="AG5" s="64">
        <f t="shared" si="1"/>
        <v>0.6</v>
      </c>
      <c r="AH5" s="64"/>
      <c r="AI5" s="21">
        <v>41</v>
      </c>
      <c r="AJ5" s="21">
        <v>0</v>
      </c>
      <c r="AK5" s="21">
        <v>0</v>
      </c>
      <c r="AL5" s="26">
        <f t="shared" si="2"/>
        <v>2.7333333333333334</v>
      </c>
      <c r="AQ5" s="21"/>
    </row>
    <row r="6" spans="1:43" ht="18" x14ac:dyDescent="0.25">
      <c r="A6" s="34"/>
      <c r="B6" s="4">
        <v>3</v>
      </c>
      <c r="C6" s="5" t="s">
        <v>57</v>
      </c>
      <c r="D6" s="10"/>
      <c r="E6" s="5"/>
      <c r="F6" s="10"/>
      <c r="G6" s="4">
        <v>9</v>
      </c>
      <c r="H6" s="4">
        <v>5</v>
      </c>
      <c r="I6" s="4">
        <v>1</v>
      </c>
      <c r="J6" s="4">
        <f>2*G6+I6</f>
        <v>19</v>
      </c>
      <c r="K6" s="31">
        <f>+J6/((G6+H6+I6)*2)</f>
        <v>0.6333333333333333</v>
      </c>
      <c r="L6" s="4">
        <f>+$AA$53</f>
        <v>68</v>
      </c>
      <c r="M6" s="4">
        <v>54</v>
      </c>
      <c r="N6" s="4">
        <f>+$AB$53</f>
        <v>101</v>
      </c>
      <c r="O6" s="4">
        <f>+$AD$53</f>
        <v>26</v>
      </c>
      <c r="P6" s="4"/>
      <c r="Q6" s="34"/>
      <c r="R6" s="21"/>
      <c r="U6" s="25">
        <v>7.5</v>
      </c>
      <c r="V6" s="20" t="s">
        <v>43</v>
      </c>
      <c r="X6" s="20"/>
      <c r="Y6" s="20"/>
      <c r="Z6" s="20" t="s">
        <v>57</v>
      </c>
      <c r="AB6" s="21"/>
      <c r="AC6" s="21">
        <f>+AD6+AE6+AF6</f>
        <v>4</v>
      </c>
      <c r="AD6" s="21">
        <v>2</v>
      </c>
      <c r="AE6" s="21">
        <v>1</v>
      </c>
      <c r="AF6" s="21">
        <v>1</v>
      </c>
      <c r="AG6" s="64">
        <f>+(AD6*2+AF6)/(2*AC6)</f>
        <v>0.625</v>
      </c>
      <c r="AH6" s="64"/>
      <c r="AI6" s="21">
        <v>12</v>
      </c>
      <c r="AJ6" s="21">
        <v>0</v>
      </c>
      <c r="AK6" s="21">
        <v>0</v>
      </c>
      <c r="AL6" s="26">
        <f>+AI6/AC6</f>
        <v>3</v>
      </c>
      <c r="AQ6" s="21"/>
    </row>
    <row r="7" spans="1:43" ht="18" x14ac:dyDescent="0.25">
      <c r="A7" s="34"/>
      <c r="B7" s="4">
        <v>8</v>
      </c>
      <c r="C7" s="5" t="s">
        <v>59</v>
      </c>
      <c r="D7" s="10"/>
      <c r="E7" s="5"/>
      <c r="F7" s="10"/>
      <c r="G7" s="4">
        <v>9</v>
      </c>
      <c r="H7" s="4">
        <v>6</v>
      </c>
      <c r="I7" s="4">
        <v>0</v>
      </c>
      <c r="J7" s="4">
        <f>2*G7+I7</f>
        <v>18</v>
      </c>
      <c r="K7" s="31">
        <f>+J7/((G7+H7+I7)*2)</f>
        <v>0.6</v>
      </c>
      <c r="L7" s="4">
        <f>+$AN$66</f>
        <v>59</v>
      </c>
      <c r="M7" s="4">
        <v>48</v>
      </c>
      <c r="N7" s="4">
        <f>+$AO$66</f>
        <v>87</v>
      </c>
      <c r="O7" s="4">
        <f>+$AQ$66</f>
        <v>22</v>
      </c>
      <c r="P7" s="4"/>
      <c r="Q7" s="34"/>
      <c r="R7" s="21"/>
      <c r="U7" s="25">
        <v>8</v>
      </c>
      <c r="V7" s="20" t="s">
        <v>77</v>
      </c>
      <c r="X7" s="20"/>
      <c r="Y7" s="20"/>
      <c r="Z7" s="20" t="s">
        <v>59</v>
      </c>
      <c r="AB7" s="21"/>
      <c r="AC7" s="21">
        <f>+AD7+AE7+AF7</f>
        <v>10</v>
      </c>
      <c r="AD7" s="21">
        <v>4</v>
      </c>
      <c r="AE7" s="21">
        <v>5</v>
      </c>
      <c r="AF7" s="21">
        <v>1</v>
      </c>
      <c r="AG7" s="64">
        <f>+(AD7*2+AF7)/(2*AC7)</f>
        <v>0.45</v>
      </c>
      <c r="AH7" s="64"/>
      <c r="AI7" s="21">
        <v>33</v>
      </c>
      <c r="AJ7" s="21">
        <v>1</v>
      </c>
      <c r="AK7" s="21">
        <v>0</v>
      </c>
      <c r="AL7" s="26">
        <f>+AI7/AC7</f>
        <v>3.3</v>
      </c>
      <c r="AQ7" s="21"/>
    </row>
    <row r="8" spans="1:43" ht="18" x14ac:dyDescent="0.25">
      <c r="A8" s="34"/>
      <c r="B8" s="4">
        <v>7</v>
      </c>
      <c r="C8" s="5" t="s">
        <v>56</v>
      </c>
      <c r="D8" s="10"/>
      <c r="E8" s="10"/>
      <c r="F8" s="10"/>
      <c r="G8" s="4">
        <v>8</v>
      </c>
      <c r="H8" s="4">
        <v>5</v>
      </c>
      <c r="I8" s="4">
        <v>2</v>
      </c>
      <c r="J8" s="4">
        <f>2*G8+I8</f>
        <v>18</v>
      </c>
      <c r="K8" s="31">
        <f>+J8/((G8+H8+I8)*2)</f>
        <v>0.6</v>
      </c>
      <c r="L8" s="4">
        <f>+$AN$53</f>
        <v>53</v>
      </c>
      <c r="M8" s="4">
        <v>41</v>
      </c>
      <c r="N8" s="4">
        <f>+$AO$53</f>
        <v>74</v>
      </c>
      <c r="O8" s="4">
        <f>+$AQ$53</f>
        <v>18</v>
      </c>
      <c r="P8" s="4"/>
      <c r="Q8" s="34"/>
      <c r="R8" s="21"/>
      <c r="U8" s="25">
        <v>7.5</v>
      </c>
      <c r="V8" s="20" t="s">
        <v>74</v>
      </c>
      <c r="X8" s="20"/>
      <c r="Y8" s="20"/>
      <c r="Z8" s="20" t="s">
        <v>61</v>
      </c>
      <c r="AB8" s="21"/>
      <c r="AC8" s="21">
        <f t="shared" si="0"/>
        <v>11</v>
      </c>
      <c r="AD8" s="21">
        <v>1</v>
      </c>
      <c r="AE8" s="21">
        <v>9</v>
      </c>
      <c r="AF8" s="21">
        <v>1</v>
      </c>
      <c r="AG8" s="64">
        <f t="shared" si="1"/>
        <v>0.13636363636363635</v>
      </c>
      <c r="AH8" s="64"/>
      <c r="AI8" s="21">
        <v>49</v>
      </c>
      <c r="AJ8" s="21">
        <v>3</v>
      </c>
      <c r="AK8" s="21">
        <v>0</v>
      </c>
      <c r="AL8" s="26">
        <f t="shared" si="2"/>
        <v>4.4545454545454541</v>
      </c>
      <c r="AQ8" s="21"/>
    </row>
    <row r="9" spans="1:43" ht="18" x14ac:dyDescent="0.25">
      <c r="A9" s="34"/>
      <c r="B9" s="4">
        <v>4</v>
      </c>
      <c r="C9" s="5" t="s">
        <v>61</v>
      </c>
      <c r="D9" s="10"/>
      <c r="E9" s="5"/>
      <c r="F9" s="10"/>
      <c r="G9" s="4">
        <v>5</v>
      </c>
      <c r="H9" s="4">
        <v>9</v>
      </c>
      <c r="I9" s="4">
        <v>1</v>
      </c>
      <c r="J9" s="4">
        <f t="shared" ref="J9:J11" si="3">2*G9+I9</f>
        <v>11</v>
      </c>
      <c r="K9" s="31">
        <f t="shared" ref="K9:K11" si="4">+J9/((G9+H9+I9)*2)</f>
        <v>0.36666666666666664</v>
      </c>
      <c r="L9" s="4">
        <f>+$AA$66</f>
        <v>44</v>
      </c>
      <c r="M9" s="4">
        <v>60</v>
      </c>
      <c r="N9" s="4">
        <f>+$AB$66</f>
        <v>60</v>
      </c>
      <c r="O9" s="4">
        <f>+$AD$66</f>
        <v>16</v>
      </c>
      <c r="P9" s="4"/>
      <c r="Q9" s="34"/>
      <c r="R9" s="21"/>
      <c r="U9" s="25">
        <v>7.5</v>
      </c>
      <c r="V9" s="20" t="s">
        <v>127</v>
      </c>
      <c r="X9" s="20"/>
      <c r="Y9" s="20"/>
      <c r="Z9" s="20" t="s">
        <v>15</v>
      </c>
      <c r="AB9" s="21"/>
      <c r="AC9" s="21">
        <f t="shared" si="0"/>
        <v>14</v>
      </c>
      <c r="AD9" s="21">
        <v>4</v>
      </c>
      <c r="AE9" s="21">
        <v>8</v>
      </c>
      <c r="AF9" s="21">
        <v>2</v>
      </c>
      <c r="AG9" s="64">
        <f t="shared" si="1"/>
        <v>0.35714285714285715</v>
      </c>
      <c r="AH9" s="64"/>
      <c r="AI9" s="21">
        <v>68</v>
      </c>
      <c r="AJ9" s="21">
        <v>0</v>
      </c>
      <c r="AK9" s="21">
        <v>0</v>
      </c>
      <c r="AL9" s="26">
        <f t="shared" si="2"/>
        <v>4.8571428571428568</v>
      </c>
      <c r="AQ9" s="21"/>
    </row>
    <row r="10" spans="1:43" ht="18" x14ac:dyDescent="0.25">
      <c r="A10" s="34"/>
      <c r="B10" s="4">
        <v>2</v>
      </c>
      <c r="C10" s="5" t="s">
        <v>15</v>
      </c>
      <c r="D10" s="10"/>
      <c r="E10" s="10"/>
      <c r="F10" s="10"/>
      <c r="G10" s="4">
        <v>4</v>
      </c>
      <c r="H10" s="4">
        <v>8</v>
      </c>
      <c r="I10" s="4">
        <v>3</v>
      </c>
      <c r="J10" s="4">
        <f t="shared" si="3"/>
        <v>11</v>
      </c>
      <c r="K10" s="31">
        <f t="shared" si="4"/>
        <v>0.36666666666666664</v>
      </c>
      <c r="L10" s="4">
        <f>+$AA$40</f>
        <v>57</v>
      </c>
      <c r="M10" s="4">
        <v>72</v>
      </c>
      <c r="N10" s="4">
        <f>+$AB$40</f>
        <v>68</v>
      </c>
      <c r="O10" s="4">
        <f>+$AD$40</f>
        <v>20</v>
      </c>
      <c r="P10" s="4"/>
      <c r="Q10" s="34"/>
      <c r="R10" s="34"/>
      <c r="U10" s="25">
        <v>7.5</v>
      </c>
      <c r="V10" s="20" t="s">
        <v>34</v>
      </c>
      <c r="X10" s="20"/>
      <c r="Y10" s="20"/>
      <c r="Z10" s="20" t="s">
        <v>58</v>
      </c>
      <c r="AB10" s="21"/>
      <c r="AC10" s="21">
        <f t="shared" si="0"/>
        <v>15</v>
      </c>
      <c r="AD10" s="21">
        <v>1</v>
      </c>
      <c r="AE10" s="21">
        <v>12</v>
      </c>
      <c r="AF10" s="21">
        <v>2</v>
      </c>
      <c r="AG10" s="64">
        <f t="shared" si="1"/>
        <v>0.13333333333333333</v>
      </c>
      <c r="AH10" s="64"/>
      <c r="AI10" s="21">
        <v>84</v>
      </c>
      <c r="AJ10" s="21">
        <v>1</v>
      </c>
      <c r="AK10" s="21">
        <v>0</v>
      </c>
      <c r="AL10" s="26">
        <f t="shared" si="2"/>
        <v>5.6</v>
      </c>
      <c r="AQ10" s="21"/>
    </row>
    <row r="11" spans="1:43" ht="18.75" thickBot="1" x14ac:dyDescent="0.3">
      <c r="A11" s="34"/>
      <c r="B11" s="4">
        <v>1</v>
      </c>
      <c r="C11" s="5" t="s">
        <v>58</v>
      </c>
      <c r="D11" s="10"/>
      <c r="E11" s="10"/>
      <c r="F11" s="10"/>
      <c r="G11" s="4">
        <v>1</v>
      </c>
      <c r="H11" s="4">
        <v>13</v>
      </c>
      <c r="I11" s="4">
        <v>1</v>
      </c>
      <c r="J11" s="4">
        <f t="shared" si="3"/>
        <v>3</v>
      </c>
      <c r="K11" s="31">
        <f t="shared" si="4"/>
        <v>0.1</v>
      </c>
      <c r="L11" s="4">
        <f>+$AA$27</f>
        <v>36</v>
      </c>
      <c r="M11" s="4">
        <v>85</v>
      </c>
      <c r="N11" s="4">
        <f>+$AB$27</f>
        <v>50</v>
      </c>
      <c r="O11" s="4">
        <f>+$AD$27</f>
        <v>20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si="0"/>
        <v>22</v>
      </c>
      <c r="AD11" s="21">
        <v>14</v>
      </c>
      <c r="AE11" s="21">
        <v>7</v>
      </c>
      <c r="AF11" s="21">
        <v>1</v>
      </c>
      <c r="AG11" s="64">
        <f t="shared" si="1"/>
        <v>0.65909090909090906</v>
      </c>
      <c r="AH11" s="64"/>
      <c r="AI11" s="21">
        <v>70</v>
      </c>
      <c r="AJ11" s="21">
        <v>3</v>
      </c>
      <c r="AK11" s="21">
        <v>0</v>
      </c>
      <c r="AL11" s="26">
        <f t="shared" si="2"/>
        <v>3.1818181818181817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56</v>
      </c>
      <c r="H12" s="8">
        <f>SUM(H4:H11)</f>
        <v>56</v>
      </c>
      <c r="I12" s="8">
        <f>SUM(I4:I11)</f>
        <v>8</v>
      </c>
      <c r="J12" s="8"/>
      <c r="K12" s="8"/>
      <c r="L12" s="8">
        <f>SUM(L4:L11)</f>
        <v>433</v>
      </c>
      <c r="M12" s="8">
        <f>SUM(M4:M11)</f>
        <v>433</v>
      </c>
      <c r="N12" s="8">
        <f>SUM(N4:N11)</f>
        <v>601</v>
      </c>
      <c r="O12" s="8">
        <f>SUM(O4:O11)</f>
        <v>200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120</v>
      </c>
      <c r="AD12" s="14">
        <f>SUM(AD3:AD11)</f>
        <v>55</v>
      </c>
      <c r="AE12" s="14">
        <f>SUM(AE3:AE11)</f>
        <v>55</v>
      </c>
      <c r="AF12" s="14">
        <f>SUM(AF3:AF11)</f>
        <v>10</v>
      </c>
      <c r="AG12" s="14"/>
      <c r="AH12" s="14"/>
      <c r="AI12" s="14">
        <f>SUM(AI3:AI11)</f>
        <v>424</v>
      </c>
      <c r="AJ12" s="14">
        <f>SUM(AJ3:AJ11)</f>
        <v>9</v>
      </c>
      <c r="AK12" s="14">
        <f>SUM(AK3:AK11)</f>
        <v>2</v>
      </c>
      <c r="AL12" s="29">
        <f t="shared" si="2"/>
        <v>3.5333333333333332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15 Summary:</v>
      </c>
      <c r="C14" s="37"/>
      <c r="D14" s="37"/>
      <c r="E14" s="68">
        <v>45648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0"/>
      <c r="R14" s="30"/>
      <c r="S14" s="21" t="s">
        <v>53</v>
      </c>
      <c r="T14" s="20" t="s">
        <v>44</v>
      </c>
      <c r="U14" s="20"/>
      <c r="V14" s="20"/>
      <c r="W14" s="20"/>
      <c r="X14" s="20" t="s">
        <v>54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53</v>
      </c>
      <c r="AG14" s="20" t="s">
        <v>44</v>
      </c>
      <c r="AH14" s="20"/>
      <c r="AI14" s="20"/>
      <c r="AJ14" s="20"/>
      <c r="AK14" s="20" t="s">
        <v>54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154</v>
      </c>
      <c r="T15" s="11" t="s">
        <v>58</v>
      </c>
      <c r="U15" s="11"/>
      <c r="V15" s="11"/>
      <c r="W15" s="12"/>
      <c r="X15" s="13" t="s">
        <v>70</v>
      </c>
      <c r="Z15" s="14"/>
      <c r="AA15" s="14">
        <v>9</v>
      </c>
      <c r="AB15" s="14">
        <v>13</v>
      </c>
      <c r="AC15" s="14">
        <f>+AA15+AB15</f>
        <v>22</v>
      </c>
      <c r="AD15" s="14">
        <v>6</v>
      </c>
      <c r="AE15" s="10"/>
      <c r="AF15" s="11" t="s">
        <v>158</v>
      </c>
      <c r="AG15" s="11" t="s">
        <v>60</v>
      </c>
      <c r="AH15" s="11"/>
      <c r="AI15" s="11"/>
      <c r="AJ15" s="12"/>
      <c r="AK15" s="13" t="s">
        <v>72</v>
      </c>
      <c r="AM15" s="14"/>
      <c r="AN15" s="14">
        <v>2</v>
      </c>
      <c r="AO15" s="14">
        <v>5</v>
      </c>
      <c r="AP15" s="14">
        <f>+AN15+AO15</f>
        <v>7</v>
      </c>
      <c r="AQ15" s="14">
        <v>4</v>
      </c>
    </row>
    <row r="16" spans="1:43" ht="15.95" customHeight="1" x14ac:dyDescent="0.25">
      <c r="A16" s="30"/>
      <c r="C16" s="5" t="s">
        <v>178</v>
      </c>
      <c r="E16" s="20"/>
      <c r="F16" s="20"/>
      <c r="G16" s="4">
        <v>1</v>
      </c>
      <c r="H16" s="21">
        <v>3</v>
      </c>
      <c r="I16" s="20" t="s">
        <v>102</v>
      </c>
      <c r="J16" s="20"/>
      <c r="K16" s="20"/>
      <c r="L16" s="20" t="s">
        <v>47</v>
      </c>
      <c r="M16" s="20"/>
      <c r="N16" s="20"/>
      <c r="O16" s="20"/>
      <c r="P16" s="20"/>
      <c r="Q16" s="30"/>
      <c r="R16" s="30"/>
      <c r="S16" s="25">
        <v>7.5</v>
      </c>
      <c r="T16" s="20" t="s">
        <v>34</v>
      </c>
      <c r="U16" s="20"/>
      <c r="V16" s="20"/>
      <c r="W16" s="20"/>
      <c r="X16" s="21">
        <v>31</v>
      </c>
      <c r="Y16" s="15" t="s">
        <v>58</v>
      </c>
      <c r="Z16" s="21"/>
      <c r="AA16" s="21">
        <v>0</v>
      </c>
      <c r="AB16" s="21">
        <v>1</v>
      </c>
      <c r="AC16" s="21">
        <f t="shared" ref="AC16:AC26" si="5">+AA16+AB16</f>
        <v>1</v>
      </c>
      <c r="AD16" s="21">
        <v>2</v>
      </c>
      <c r="AE16" s="10"/>
      <c r="AF16" s="25">
        <v>8</v>
      </c>
      <c r="AG16" s="20" t="s">
        <v>138</v>
      </c>
      <c r="AH16" s="20"/>
      <c r="AI16" s="20"/>
      <c r="AJ16" s="20"/>
      <c r="AK16" s="21">
        <v>34</v>
      </c>
      <c r="AL16" s="20" t="s">
        <v>60</v>
      </c>
      <c r="AM16" s="21"/>
      <c r="AN16" s="21">
        <v>0</v>
      </c>
      <c r="AO16" s="21">
        <v>1</v>
      </c>
      <c r="AP16" s="21">
        <f t="shared" ref="AP16:AP26" si="6">+AN16+AO16</f>
        <v>1</v>
      </c>
      <c r="AQ16" s="21">
        <v>0</v>
      </c>
    </row>
    <row r="17" spans="1:43" ht="15.95" customHeight="1" x14ac:dyDescent="0.25">
      <c r="A17" s="30"/>
      <c r="B17" s="21" t="s">
        <v>23</v>
      </c>
      <c r="C17" s="15" t="s">
        <v>486</v>
      </c>
      <c r="D17" s="15"/>
      <c r="E17" s="20"/>
      <c r="F17" s="20"/>
      <c r="G17" s="4"/>
      <c r="H17" s="21"/>
      <c r="I17" s="20"/>
      <c r="J17" s="20"/>
      <c r="K17" s="20"/>
      <c r="L17" s="20"/>
      <c r="M17" s="20"/>
      <c r="N17" s="20"/>
      <c r="O17" s="20"/>
      <c r="P17" s="20"/>
      <c r="Q17" s="30"/>
      <c r="R17" s="30"/>
      <c r="S17" s="25">
        <v>10</v>
      </c>
      <c r="T17" s="20" t="s">
        <v>124</v>
      </c>
      <c r="U17" s="20"/>
      <c r="V17" s="20"/>
      <c r="W17" s="20"/>
      <c r="X17" s="21">
        <v>13</v>
      </c>
      <c r="Y17" s="15" t="s">
        <v>58</v>
      </c>
      <c r="Z17" s="21"/>
      <c r="AA17" s="21">
        <v>5</v>
      </c>
      <c r="AB17" s="21">
        <v>5</v>
      </c>
      <c r="AC17" s="21">
        <f t="shared" si="5"/>
        <v>10</v>
      </c>
      <c r="AD17" s="21">
        <v>2</v>
      </c>
      <c r="AE17" s="10"/>
      <c r="AF17" s="25">
        <v>10</v>
      </c>
      <c r="AG17" s="20" t="s">
        <v>84</v>
      </c>
      <c r="AH17" s="20"/>
      <c r="AI17" s="20"/>
      <c r="AJ17" s="20"/>
      <c r="AK17" s="21">
        <v>16</v>
      </c>
      <c r="AL17" s="20" t="s">
        <v>60</v>
      </c>
      <c r="AM17" s="21"/>
      <c r="AN17" s="21">
        <v>12</v>
      </c>
      <c r="AO17" s="21">
        <v>12</v>
      </c>
      <c r="AP17" s="21">
        <f t="shared" si="6"/>
        <v>24</v>
      </c>
      <c r="AQ17" s="21">
        <v>4</v>
      </c>
    </row>
    <row r="18" spans="1:43" ht="15.95" customHeight="1" x14ac:dyDescent="0.25">
      <c r="A18" s="30"/>
      <c r="C18" s="15"/>
      <c r="D18" s="15"/>
      <c r="E18" s="15"/>
      <c r="G18" s="4"/>
      <c r="H18" s="21"/>
      <c r="I18" s="20"/>
      <c r="J18" s="20"/>
      <c r="K18" s="20"/>
      <c r="L18" s="20"/>
      <c r="M18" s="20"/>
      <c r="N18" s="20"/>
      <c r="O18" s="20"/>
      <c r="P18" s="20"/>
      <c r="Q18" s="30"/>
      <c r="R18" s="30"/>
      <c r="S18" s="25">
        <v>9.5</v>
      </c>
      <c r="T18" s="20" t="s">
        <v>170</v>
      </c>
      <c r="U18" s="20"/>
      <c r="V18" s="20"/>
      <c r="W18" s="20"/>
      <c r="X18" s="21">
        <v>5</v>
      </c>
      <c r="Y18" s="15" t="s">
        <v>58</v>
      </c>
      <c r="Z18" s="21"/>
      <c r="AA18" s="21">
        <v>14</v>
      </c>
      <c r="AB18" s="21">
        <v>5</v>
      </c>
      <c r="AC18" s="21">
        <f t="shared" si="5"/>
        <v>19</v>
      </c>
      <c r="AD18" s="21">
        <v>0</v>
      </c>
      <c r="AE18" s="10"/>
      <c r="AF18" s="25">
        <v>10</v>
      </c>
      <c r="AG18" s="20" t="s">
        <v>104</v>
      </c>
      <c r="AH18" s="20"/>
      <c r="AI18" s="20"/>
      <c r="AJ18" s="20"/>
      <c r="AK18" s="21">
        <v>7</v>
      </c>
      <c r="AL18" s="20" t="s">
        <v>60</v>
      </c>
      <c r="AM18" s="21"/>
      <c r="AN18" s="21">
        <v>19</v>
      </c>
      <c r="AO18" s="21">
        <v>10</v>
      </c>
      <c r="AP18" s="21">
        <f t="shared" si="6"/>
        <v>29</v>
      </c>
      <c r="AQ18" s="21">
        <v>0</v>
      </c>
    </row>
    <row r="19" spans="1:43" ht="15.75" customHeight="1" x14ac:dyDescent="0.25">
      <c r="C19" s="15"/>
      <c r="D19" s="15"/>
      <c r="E19" s="15"/>
      <c r="H19" s="21"/>
      <c r="I19" s="20"/>
      <c r="J19" s="20"/>
      <c r="K19" s="20"/>
      <c r="L19" s="20"/>
      <c r="M19" s="20"/>
      <c r="N19" s="20"/>
      <c r="O19" s="20"/>
      <c r="P19" s="20"/>
      <c r="Q19" s="30"/>
      <c r="R19" s="30"/>
      <c r="S19" s="25">
        <v>8.5</v>
      </c>
      <c r="T19" s="20" t="s">
        <v>88</v>
      </c>
      <c r="U19" s="20"/>
      <c r="V19" s="20"/>
      <c r="W19" s="20"/>
      <c r="X19" s="35">
        <v>15</v>
      </c>
      <c r="Y19" s="15" t="s">
        <v>58</v>
      </c>
      <c r="Z19" s="21"/>
      <c r="AA19" s="21">
        <v>4</v>
      </c>
      <c r="AB19" s="21">
        <v>2</v>
      </c>
      <c r="AC19" s="21">
        <f t="shared" si="5"/>
        <v>6</v>
      </c>
      <c r="AD19" s="21">
        <v>2</v>
      </c>
      <c r="AE19" s="10"/>
      <c r="AF19" s="25">
        <v>9</v>
      </c>
      <c r="AG19" s="20" t="s">
        <v>107</v>
      </c>
      <c r="AH19" s="20"/>
      <c r="AI19" s="20"/>
      <c r="AJ19" s="20"/>
      <c r="AK19" s="21">
        <v>1</v>
      </c>
      <c r="AL19" s="20" t="s">
        <v>60</v>
      </c>
      <c r="AM19" s="21"/>
      <c r="AN19" s="21">
        <v>5</v>
      </c>
      <c r="AO19" s="21">
        <v>8</v>
      </c>
      <c r="AP19" s="21">
        <f t="shared" si="6"/>
        <v>13</v>
      </c>
      <c r="AQ19" s="21">
        <v>8</v>
      </c>
    </row>
    <row r="20" spans="1:43" ht="15.95" customHeight="1" x14ac:dyDescent="0.25">
      <c r="C20" s="5" t="s">
        <v>173</v>
      </c>
      <c r="G20" s="4">
        <v>3</v>
      </c>
      <c r="H20" s="21">
        <v>1</v>
      </c>
      <c r="I20" s="20" t="s">
        <v>139</v>
      </c>
      <c r="J20" s="20"/>
      <c r="K20" s="20"/>
      <c r="L20" s="20" t="s">
        <v>487</v>
      </c>
      <c r="M20" s="20"/>
      <c r="N20" s="20"/>
      <c r="O20" s="20"/>
      <c r="P20" s="20"/>
      <c r="Q20" s="30"/>
      <c r="R20" s="30"/>
      <c r="S20" s="25">
        <v>8.5</v>
      </c>
      <c r="T20" s="20" t="s">
        <v>101</v>
      </c>
      <c r="U20" s="20"/>
      <c r="V20" s="20"/>
      <c r="W20" s="20"/>
      <c r="X20" s="35">
        <v>11</v>
      </c>
      <c r="Y20" s="15" t="s">
        <v>58</v>
      </c>
      <c r="Z20" s="21"/>
      <c r="AA20" s="21">
        <v>1</v>
      </c>
      <c r="AB20" s="21">
        <v>3</v>
      </c>
      <c r="AC20" s="21">
        <f t="shared" si="5"/>
        <v>4</v>
      </c>
      <c r="AD20" s="21">
        <v>2</v>
      </c>
      <c r="AE20" s="10"/>
      <c r="AF20" s="25">
        <v>8.5</v>
      </c>
      <c r="AG20" s="20" t="s">
        <v>165</v>
      </c>
      <c r="AH20" s="20"/>
      <c r="AI20" s="20"/>
      <c r="AJ20" s="20"/>
      <c r="AK20" s="21">
        <v>10</v>
      </c>
      <c r="AL20" s="20" t="s">
        <v>60</v>
      </c>
      <c r="AM20" s="21"/>
      <c r="AN20" s="21">
        <v>3</v>
      </c>
      <c r="AO20" s="21">
        <v>9</v>
      </c>
      <c r="AP20" s="21">
        <f t="shared" si="6"/>
        <v>12</v>
      </c>
      <c r="AQ20" s="21">
        <v>16</v>
      </c>
    </row>
    <row r="21" spans="1:43" ht="15.95" customHeight="1" x14ac:dyDescent="0.25">
      <c r="B21" s="21" t="s">
        <v>23</v>
      </c>
      <c r="C21" s="15" t="s">
        <v>128</v>
      </c>
      <c r="D21" s="15"/>
      <c r="E21" s="20"/>
      <c r="F21" s="20"/>
      <c r="G21" s="4"/>
      <c r="H21" s="21">
        <v>1</v>
      </c>
      <c r="I21" s="20" t="s">
        <v>92</v>
      </c>
      <c r="J21" s="20"/>
      <c r="K21" s="20"/>
      <c r="L21" s="20" t="s">
        <v>90</v>
      </c>
      <c r="M21" s="20"/>
      <c r="N21" s="20"/>
      <c r="O21" s="20"/>
      <c r="P21" s="20"/>
      <c r="Q21" s="30"/>
      <c r="R21" s="30"/>
      <c r="S21" s="25">
        <v>8</v>
      </c>
      <c r="T21" s="20" t="s">
        <v>147</v>
      </c>
      <c r="U21" s="20"/>
      <c r="V21" s="20"/>
      <c r="W21" s="20"/>
      <c r="X21" s="21">
        <v>3</v>
      </c>
      <c r="Y21" s="15" t="s">
        <v>58</v>
      </c>
      <c r="Z21" s="21"/>
      <c r="AA21" s="21">
        <v>2</v>
      </c>
      <c r="AB21" s="21">
        <v>3</v>
      </c>
      <c r="AC21" s="21">
        <f t="shared" si="5"/>
        <v>5</v>
      </c>
      <c r="AD21" s="21">
        <v>0</v>
      </c>
      <c r="AE21" s="10"/>
      <c r="AF21" s="25">
        <v>8</v>
      </c>
      <c r="AG21" s="20" t="s">
        <v>47</v>
      </c>
      <c r="AH21" s="20"/>
      <c r="AI21" s="20"/>
      <c r="AJ21" s="20"/>
      <c r="AK21" s="21">
        <v>27</v>
      </c>
      <c r="AL21" s="20" t="s">
        <v>60</v>
      </c>
      <c r="AM21" s="21"/>
      <c r="AN21" s="21">
        <v>8</v>
      </c>
      <c r="AO21" s="21">
        <v>13</v>
      </c>
      <c r="AP21" s="21">
        <v>21</v>
      </c>
      <c r="AQ21" s="21">
        <v>6</v>
      </c>
    </row>
    <row r="22" spans="1:43" ht="15.95" customHeight="1" x14ac:dyDescent="0.25">
      <c r="C22" s="15" t="s">
        <v>505</v>
      </c>
      <c r="H22" s="21">
        <v>1</v>
      </c>
      <c r="I22" s="20" t="s">
        <v>90</v>
      </c>
      <c r="L22" s="20" t="s">
        <v>488</v>
      </c>
      <c r="M22" s="20"/>
      <c r="N22" s="20"/>
      <c r="O22" s="20"/>
      <c r="P22" s="20"/>
      <c r="Q22" s="30"/>
      <c r="R22" s="30"/>
      <c r="S22" s="25">
        <v>7.5</v>
      </c>
      <c r="T22" s="20" t="s">
        <v>137</v>
      </c>
      <c r="U22" s="20"/>
      <c r="V22" s="20"/>
      <c r="W22" s="20"/>
      <c r="X22" s="21">
        <v>7</v>
      </c>
      <c r="Y22" s="15" t="s">
        <v>58</v>
      </c>
      <c r="Z22" s="21"/>
      <c r="AA22" s="21">
        <v>0</v>
      </c>
      <c r="AB22" s="21">
        <v>3</v>
      </c>
      <c r="AC22" s="21">
        <f t="shared" si="5"/>
        <v>3</v>
      </c>
      <c r="AD22" s="21">
        <v>2</v>
      </c>
      <c r="AE22" s="10"/>
      <c r="AF22" s="25">
        <v>7.5</v>
      </c>
      <c r="AG22" s="20" t="s">
        <v>102</v>
      </c>
      <c r="AH22" s="20"/>
      <c r="AI22" s="20"/>
      <c r="AJ22" s="20"/>
      <c r="AK22" s="21">
        <v>91</v>
      </c>
      <c r="AL22" s="20" t="s">
        <v>60</v>
      </c>
      <c r="AM22" s="21"/>
      <c r="AN22" s="21">
        <v>8</v>
      </c>
      <c r="AO22" s="21">
        <v>7</v>
      </c>
      <c r="AP22" s="21">
        <f t="shared" si="6"/>
        <v>15</v>
      </c>
      <c r="AQ22" s="21">
        <v>6</v>
      </c>
    </row>
    <row r="23" spans="1:43" ht="15.95" customHeight="1" x14ac:dyDescent="0.25">
      <c r="B23" s="44" t="s">
        <v>27</v>
      </c>
      <c r="C23" s="45"/>
      <c r="D23" s="45"/>
      <c r="E23" s="45"/>
      <c r="F23" s="45"/>
      <c r="G23" s="45"/>
      <c r="H23" s="46"/>
      <c r="I23" s="45"/>
      <c r="J23" s="45"/>
      <c r="K23" s="45"/>
      <c r="L23" s="45"/>
      <c r="M23" s="47"/>
      <c r="N23" s="45"/>
      <c r="O23" s="45"/>
      <c r="P23" s="45"/>
      <c r="Q23" s="30"/>
      <c r="R23" s="30"/>
      <c r="S23" s="25">
        <v>7.5</v>
      </c>
      <c r="T23" s="20" t="s">
        <v>171</v>
      </c>
      <c r="U23" s="20"/>
      <c r="V23" s="20"/>
      <c r="W23" s="20"/>
      <c r="X23" s="21">
        <v>11</v>
      </c>
      <c r="Y23" s="15" t="s">
        <v>58</v>
      </c>
      <c r="Z23" s="21"/>
      <c r="AA23" s="21">
        <v>0</v>
      </c>
      <c r="AB23" s="21">
        <v>2</v>
      </c>
      <c r="AC23" s="21">
        <f t="shared" si="5"/>
        <v>2</v>
      </c>
      <c r="AD23" s="21">
        <v>0</v>
      </c>
      <c r="AE23" s="10"/>
      <c r="AF23" s="25">
        <v>7</v>
      </c>
      <c r="AG23" s="20" t="s">
        <v>126</v>
      </c>
      <c r="AH23" s="20"/>
      <c r="AI23" s="20"/>
      <c r="AJ23" s="20"/>
      <c r="AK23" s="21">
        <v>4</v>
      </c>
      <c r="AL23" s="20" t="s">
        <v>60</v>
      </c>
      <c r="AM23" s="21"/>
      <c r="AN23" s="21">
        <v>0</v>
      </c>
      <c r="AO23" s="21">
        <v>5</v>
      </c>
      <c r="AP23" s="21">
        <f t="shared" si="6"/>
        <v>5</v>
      </c>
      <c r="AQ23" s="21">
        <v>2</v>
      </c>
    </row>
    <row r="24" spans="1:43" ht="15.95" customHeight="1" x14ac:dyDescent="0.25">
      <c r="C24" s="5" t="s">
        <v>179</v>
      </c>
      <c r="D24" s="10"/>
      <c r="E24" s="20"/>
      <c r="F24" s="20"/>
      <c r="G24" s="4">
        <v>6</v>
      </c>
      <c r="H24" s="21">
        <v>1</v>
      </c>
      <c r="I24" s="20" t="s">
        <v>78</v>
      </c>
      <c r="J24" s="20"/>
      <c r="K24" s="20"/>
      <c r="L24" s="20" t="s">
        <v>494</v>
      </c>
      <c r="M24" s="20"/>
      <c r="N24" s="20"/>
      <c r="O24" s="20"/>
      <c r="P24" s="20"/>
      <c r="Q24" s="30"/>
      <c r="R24" s="30"/>
      <c r="S24" s="25">
        <v>7</v>
      </c>
      <c r="T24" s="20" t="s">
        <v>109</v>
      </c>
      <c r="U24" s="20"/>
      <c r="V24" s="20"/>
      <c r="W24" s="20"/>
      <c r="X24" s="21">
        <v>2</v>
      </c>
      <c r="Y24" s="15" t="s">
        <v>58</v>
      </c>
      <c r="Z24" s="21"/>
      <c r="AA24" s="21">
        <v>0</v>
      </c>
      <c r="AB24" s="21">
        <v>5</v>
      </c>
      <c r="AC24" s="21">
        <f t="shared" si="5"/>
        <v>5</v>
      </c>
      <c r="AD24" s="21">
        <v>2</v>
      </c>
      <c r="AE24" s="10"/>
      <c r="AF24" s="25">
        <v>6.5</v>
      </c>
      <c r="AG24" s="20" t="s">
        <v>129</v>
      </c>
      <c r="AH24" s="20"/>
      <c r="AI24" s="20"/>
      <c r="AJ24" s="20"/>
      <c r="AK24" s="21">
        <v>14</v>
      </c>
      <c r="AL24" s="20" t="s">
        <v>60</v>
      </c>
      <c r="AM24" s="21"/>
      <c r="AN24" s="21">
        <v>1</v>
      </c>
      <c r="AO24" s="21">
        <v>3</v>
      </c>
      <c r="AP24" s="21">
        <f t="shared" si="6"/>
        <v>4</v>
      </c>
      <c r="AQ24" s="21">
        <v>4</v>
      </c>
    </row>
    <row r="25" spans="1:43" ht="15.95" customHeight="1" x14ac:dyDescent="0.25">
      <c r="A25" s="30"/>
      <c r="B25" s="21" t="s">
        <v>23</v>
      </c>
      <c r="C25" s="15"/>
      <c r="D25" s="15" t="s">
        <v>48</v>
      </c>
      <c r="E25" s="15"/>
      <c r="F25" s="15"/>
      <c r="G25" s="15"/>
      <c r="H25" s="21">
        <v>1</v>
      </c>
      <c r="I25" s="20" t="s">
        <v>142</v>
      </c>
      <c r="J25" s="20"/>
      <c r="K25" s="20"/>
      <c r="L25" s="20" t="s">
        <v>495</v>
      </c>
      <c r="M25" s="20"/>
      <c r="N25" s="20"/>
      <c r="O25" s="20"/>
      <c r="P25" s="20"/>
      <c r="Q25" s="30"/>
      <c r="R25" s="30"/>
      <c r="S25" s="25">
        <v>7</v>
      </c>
      <c r="T25" s="20" t="s">
        <v>110</v>
      </c>
      <c r="U25" s="20"/>
      <c r="V25" s="20"/>
      <c r="W25" s="20"/>
      <c r="X25" s="21">
        <v>6</v>
      </c>
      <c r="Y25" s="15" t="s">
        <v>58</v>
      </c>
      <c r="Z25" s="21"/>
      <c r="AA25" s="21">
        <v>0</v>
      </c>
      <c r="AB25" s="21">
        <v>8</v>
      </c>
      <c r="AC25" s="21">
        <f t="shared" si="5"/>
        <v>8</v>
      </c>
      <c r="AD25" s="21">
        <v>0</v>
      </c>
      <c r="AE25" s="10"/>
      <c r="AF25" s="25">
        <v>6</v>
      </c>
      <c r="AG25" s="20" t="s">
        <v>103</v>
      </c>
      <c r="AH25" s="20"/>
      <c r="AI25" s="20"/>
      <c r="AJ25" s="20"/>
      <c r="AK25" s="21">
        <v>2</v>
      </c>
      <c r="AL25" s="20" t="s">
        <v>60</v>
      </c>
      <c r="AM25" s="21"/>
      <c r="AN25" s="21">
        <v>2</v>
      </c>
      <c r="AO25" s="21">
        <v>3</v>
      </c>
      <c r="AP25" s="21">
        <f t="shared" si="6"/>
        <v>5</v>
      </c>
      <c r="AQ25" s="21">
        <v>8</v>
      </c>
    </row>
    <row r="26" spans="1:43" ht="15.95" customHeight="1" x14ac:dyDescent="0.25">
      <c r="A26" s="30"/>
      <c r="D26" s="15"/>
      <c r="E26" s="15"/>
      <c r="F26" s="15"/>
      <c r="G26" s="15"/>
      <c r="H26" s="21">
        <v>1</v>
      </c>
      <c r="I26" s="20" t="s">
        <v>95</v>
      </c>
      <c r="J26" s="20"/>
      <c r="K26" s="20"/>
      <c r="L26" s="20" t="s">
        <v>496</v>
      </c>
      <c r="M26" s="20"/>
      <c r="N26" s="20"/>
      <c r="O26" s="20"/>
      <c r="P26" s="20"/>
      <c r="Q26" s="30"/>
      <c r="R26" s="30"/>
      <c r="S26" s="25">
        <v>5.5</v>
      </c>
      <c r="T26" s="20" t="s">
        <v>30</v>
      </c>
      <c r="U26" s="20"/>
      <c r="V26" s="20"/>
      <c r="W26" s="20"/>
      <c r="X26" s="21">
        <v>8</v>
      </c>
      <c r="Y26" s="15" t="s">
        <v>58</v>
      </c>
      <c r="Z26" s="21"/>
      <c r="AA26" s="21">
        <v>1</v>
      </c>
      <c r="AB26" s="21">
        <v>0</v>
      </c>
      <c r="AC26" s="21">
        <f t="shared" si="5"/>
        <v>1</v>
      </c>
      <c r="AD26" s="21">
        <v>2</v>
      </c>
      <c r="AE26" s="10"/>
      <c r="AF26" s="25">
        <v>6</v>
      </c>
      <c r="AG26" s="20" t="s">
        <v>269</v>
      </c>
      <c r="AH26" s="20"/>
      <c r="AI26" s="20"/>
      <c r="AJ26" s="20"/>
      <c r="AK26" s="21">
        <v>6</v>
      </c>
      <c r="AL26" s="20" t="s">
        <v>60</v>
      </c>
      <c r="AM26" s="21"/>
      <c r="AN26" s="21">
        <v>3</v>
      </c>
      <c r="AO26" s="21">
        <v>3</v>
      </c>
      <c r="AP26" s="21">
        <f t="shared" si="6"/>
        <v>6</v>
      </c>
      <c r="AQ26" s="21">
        <v>0</v>
      </c>
    </row>
    <row r="27" spans="1:43" ht="15.95" customHeight="1" thickBot="1" x14ac:dyDescent="0.3">
      <c r="A27" s="30"/>
      <c r="H27" s="21">
        <v>2</v>
      </c>
      <c r="I27" s="20" t="s">
        <v>369</v>
      </c>
      <c r="L27" s="20" t="s">
        <v>373</v>
      </c>
      <c r="Q27" s="30"/>
      <c r="R27" s="30"/>
      <c r="S27" s="16" t="s">
        <v>65</v>
      </c>
      <c r="T27" s="16"/>
      <c r="U27" s="16"/>
      <c r="V27" s="16"/>
      <c r="W27" s="16"/>
      <c r="X27" s="16"/>
      <c r="Y27" s="16"/>
      <c r="Z27" s="22"/>
      <c r="AA27" s="22">
        <f>SUM(AA15:AA26)</f>
        <v>36</v>
      </c>
      <c r="AB27" s="22">
        <f>SUM(AB15:AB26)+SUMIF($Z$3:$Z$10,"Canadiens",$AH$3:$AH$10)</f>
        <v>50</v>
      </c>
      <c r="AC27" s="22">
        <f>SUM(AC15:AC26)+SUMIF($Z$3:$Z$10,"Canadiens",$AH$3:$AH$10)</f>
        <v>86</v>
      </c>
      <c r="AD27" s="22">
        <f>SUM(AD15:AD26)</f>
        <v>20</v>
      </c>
      <c r="AE27" s="10"/>
      <c r="AF27" s="16" t="s">
        <v>62</v>
      </c>
      <c r="AG27" s="16"/>
      <c r="AH27" s="16"/>
      <c r="AI27" s="16"/>
      <c r="AJ27" s="16"/>
      <c r="AK27" s="16"/>
      <c r="AL27" s="16"/>
      <c r="AM27" s="22"/>
      <c r="AN27" s="22">
        <f>SUM(AN15:AN26)</f>
        <v>63</v>
      </c>
      <c r="AO27" s="22">
        <f>SUM(AO15:AO26)+SUMIF($Z$3:$Z$10,"Canadiens",$AH$3:$AH$10)</f>
        <v>79</v>
      </c>
      <c r="AP27" s="22">
        <f>SUM(AP15:AP26)+SUMIF($Z$3:$Z$10,"Canadiens",$AH$3:$AH$10)</f>
        <v>142</v>
      </c>
      <c r="AQ27" s="22">
        <f>SUM(AQ15:AQ26)</f>
        <v>58</v>
      </c>
    </row>
    <row r="28" spans="1:43" ht="15.95" customHeight="1" x14ac:dyDescent="0.25">
      <c r="H28" s="21">
        <v>2</v>
      </c>
      <c r="I28" s="20" t="s">
        <v>121</v>
      </c>
      <c r="L28" s="20" t="s">
        <v>497</v>
      </c>
      <c r="Q28" s="30"/>
      <c r="R28" s="30"/>
      <c r="S28" s="11" t="s">
        <v>155</v>
      </c>
      <c r="T28" s="11" t="s">
        <v>15</v>
      </c>
      <c r="U28" s="11"/>
      <c r="V28" s="11"/>
      <c r="W28" s="12"/>
      <c r="X28" s="13" t="s">
        <v>31</v>
      </c>
      <c r="Z28" s="14"/>
      <c r="AA28" s="14">
        <v>13</v>
      </c>
      <c r="AB28" s="14">
        <v>12</v>
      </c>
      <c r="AC28" s="14">
        <f>+AA28+AB28</f>
        <v>25</v>
      </c>
      <c r="AD28" s="14">
        <v>6</v>
      </c>
      <c r="AE28" s="10"/>
      <c r="AF28" s="18" t="s">
        <v>160</v>
      </c>
      <c r="AG28" s="18" t="s">
        <v>134</v>
      </c>
      <c r="AH28" s="18"/>
      <c r="AI28" s="18"/>
      <c r="AJ28" s="18"/>
      <c r="AK28" s="15" t="s">
        <v>145</v>
      </c>
      <c r="AM28" s="14"/>
      <c r="AN28" s="14">
        <v>10</v>
      </c>
      <c r="AO28" s="14">
        <v>4</v>
      </c>
      <c r="AP28" s="14">
        <f>+AN28+AO28</f>
        <v>14</v>
      </c>
      <c r="AQ28" s="14">
        <v>4</v>
      </c>
    </row>
    <row r="29" spans="1:43" ht="15.95" customHeight="1" x14ac:dyDescent="0.25">
      <c r="H29" s="21">
        <v>2</v>
      </c>
      <c r="I29" s="20" t="s">
        <v>78</v>
      </c>
      <c r="L29" s="20" t="s">
        <v>498</v>
      </c>
      <c r="R29" s="30"/>
      <c r="S29" s="25">
        <v>7.5</v>
      </c>
      <c r="T29" s="20" t="s">
        <v>127</v>
      </c>
      <c r="U29" s="20"/>
      <c r="V29" s="20"/>
      <c r="W29" s="25"/>
      <c r="X29" s="21"/>
      <c r="Y29" s="15" t="s">
        <v>15</v>
      </c>
      <c r="Z29" s="21"/>
      <c r="AA29" s="21">
        <v>0</v>
      </c>
      <c r="AB29" s="21">
        <v>2</v>
      </c>
      <c r="AC29" s="21">
        <f t="shared" ref="AC29:AC39" si="7">+AA29+AB29</f>
        <v>2</v>
      </c>
      <c r="AD29" s="21">
        <v>0</v>
      </c>
      <c r="AE29" s="10"/>
      <c r="AF29" s="25">
        <v>8</v>
      </c>
      <c r="AG29" s="20" t="s">
        <v>75</v>
      </c>
      <c r="AH29" s="20"/>
      <c r="AI29" s="20"/>
      <c r="AJ29" s="25"/>
      <c r="AK29" s="21">
        <v>31</v>
      </c>
      <c r="AL29" s="20" t="s">
        <v>134</v>
      </c>
      <c r="AM29" s="21"/>
      <c r="AN29" s="21">
        <v>0</v>
      </c>
      <c r="AO29" s="21">
        <v>1</v>
      </c>
      <c r="AP29" s="21">
        <f t="shared" ref="AP29:AP39" si="8">+AN29+AO29</f>
        <v>1</v>
      </c>
      <c r="AQ29" s="21">
        <v>0</v>
      </c>
    </row>
    <row r="30" spans="1:43" ht="15.95" customHeight="1" x14ac:dyDescent="0.25">
      <c r="H30" s="21"/>
      <c r="I30" s="20"/>
      <c r="L30" s="20"/>
      <c r="R30" s="30"/>
      <c r="S30" s="25">
        <v>8.5</v>
      </c>
      <c r="T30" s="20" t="s">
        <v>93</v>
      </c>
      <c r="U30" s="20"/>
      <c r="V30" s="20"/>
      <c r="W30" s="25"/>
      <c r="X30" s="21">
        <v>10</v>
      </c>
      <c r="Y30" s="15" t="s">
        <v>15</v>
      </c>
      <c r="Z30" s="21"/>
      <c r="AA30" s="21">
        <v>5</v>
      </c>
      <c r="AB30" s="21">
        <v>5</v>
      </c>
      <c r="AC30" s="21">
        <f t="shared" si="7"/>
        <v>10</v>
      </c>
      <c r="AD30" s="21">
        <v>0</v>
      </c>
      <c r="AE30" s="10"/>
      <c r="AF30" s="25">
        <v>10</v>
      </c>
      <c r="AG30" s="20" t="s">
        <v>78</v>
      </c>
      <c r="AH30" s="20"/>
      <c r="AI30" s="20"/>
      <c r="AJ30" s="25"/>
      <c r="AK30" s="21">
        <v>91</v>
      </c>
      <c r="AL30" s="20" t="s">
        <v>134</v>
      </c>
      <c r="AM30" s="21"/>
      <c r="AN30" s="21">
        <v>11</v>
      </c>
      <c r="AO30" s="21">
        <v>9</v>
      </c>
      <c r="AP30" s="21">
        <f t="shared" si="8"/>
        <v>20</v>
      </c>
      <c r="AQ30" s="21">
        <v>2</v>
      </c>
    </row>
    <row r="31" spans="1:43" ht="15.95" customHeight="1" x14ac:dyDescent="0.25">
      <c r="B31" s="21" t="s">
        <v>26</v>
      </c>
      <c r="C31" s="5" t="s">
        <v>174</v>
      </c>
      <c r="D31" s="10"/>
      <c r="E31" s="20"/>
      <c r="F31" s="20"/>
      <c r="G31" s="4">
        <v>0</v>
      </c>
      <c r="H31" s="21"/>
      <c r="I31" s="20"/>
      <c r="J31" s="20"/>
      <c r="K31" s="20"/>
      <c r="L31" s="20"/>
      <c r="M31" s="20"/>
      <c r="N31" s="20"/>
      <c r="O31" s="20"/>
      <c r="P31" s="20"/>
      <c r="R31" s="30"/>
      <c r="S31" s="25">
        <v>11</v>
      </c>
      <c r="T31" s="20" t="s">
        <v>87</v>
      </c>
      <c r="U31" s="20"/>
      <c r="V31" s="20"/>
      <c r="W31" s="25"/>
      <c r="X31" s="21">
        <v>4</v>
      </c>
      <c r="Y31" s="15" t="s">
        <v>15</v>
      </c>
      <c r="Z31" s="21"/>
      <c r="AA31" s="21">
        <v>18</v>
      </c>
      <c r="AB31" s="21">
        <v>11</v>
      </c>
      <c r="AC31" s="21">
        <f t="shared" si="7"/>
        <v>29</v>
      </c>
      <c r="AD31" s="21">
        <v>2</v>
      </c>
      <c r="AE31" s="10"/>
      <c r="AF31" s="25">
        <v>9.5</v>
      </c>
      <c r="AG31" s="20" t="s">
        <v>95</v>
      </c>
      <c r="AH31" s="20"/>
      <c r="AI31" s="20"/>
      <c r="AJ31" s="25"/>
      <c r="AK31" s="21">
        <v>7</v>
      </c>
      <c r="AL31" s="20" t="s">
        <v>134</v>
      </c>
      <c r="AM31" s="21"/>
      <c r="AN31" s="21">
        <v>9</v>
      </c>
      <c r="AO31" s="21">
        <v>11</v>
      </c>
      <c r="AP31" s="21">
        <f t="shared" si="8"/>
        <v>20</v>
      </c>
      <c r="AQ31" s="21">
        <v>0</v>
      </c>
    </row>
    <row r="32" spans="1:43" ht="15.95" customHeight="1" x14ac:dyDescent="0.25">
      <c r="B32" s="21" t="s">
        <v>23</v>
      </c>
      <c r="C32" s="20"/>
      <c r="D32" s="15" t="s">
        <v>48</v>
      </c>
      <c r="E32" s="20"/>
      <c r="F32" s="20"/>
      <c r="G32" s="4"/>
      <c r="H32" s="21"/>
      <c r="I32" s="20"/>
      <c r="J32" s="20"/>
      <c r="K32" s="20"/>
      <c r="L32" s="20"/>
      <c r="M32" s="20"/>
      <c r="N32" s="20"/>
      <c r="O32" s="20"/>
      <c r="P32" s="20"/>
      <c r="R32" s="30"/>
      <c r="S32" s="25">
        <v>9</v>
      </c>
      <c r="T32" s="20" t="s">
        <v>168</v>
      </c>
      <c r="U32" s="20"/>
      <c r="V32" s="20"/>
      <c r="W32" s="25"/>
      <c r="X32" s="21">
        <v>7</v>
      </c>
      <c r="Y32" s="15" t="s">
        <v>15</v>
      </c>
      <c r="Z32" s="21"/>
      <c r="AA32" s="21">
        <v>2</v>
      </c>
      <c r="AB32" s="21">
        <v>3</v>
      </c>
      <c r="AC32" s="21">
        <f t="shared" si="7"/>
        <v>5</v>
      </c>
      <c r="AD32" s="21">
        <v>0</v>
      </c>
      <c r="AE32" s="10"/>
      <c r="AF32" s="25">
        <v>8.5</v>
      </c>
      <c r="AG32" s="20" t="s">
        <v>121</v>
      </c>
      <c r="AH32" s="20"/>
      <c r="AI32" s="20"/>
      <c r="AJ32" s="25"/>
      <c r="AK32" s="21">
        <v>9</v>
      </c>
      <c r="AL32" s="20" t="s">
        <v>134</v>
      </c>
      <c r="AM32" s="21"/>
      <c r="AN32" s="21">
        <v>10</v>
      </c>
      <c r="AO32" s="21">
        <v>10</v>
      </c>
      <c r="AP32" s="21">
        <f t="shared" si="8"/>
        <v>20</v>
      </c>
      <c r="AQ32" s="21">
        <v>2</v>
      </c>
    </row>
    <row r="33" spans="1:43" ht="15.95" customHeight="1" x14ac:dyDescent="0.25">
      <c r="B33" s="44" t="s">
        <v>29</v>
      </c>
      <c r="C33" s="45"/>
      <c r="D33" s="45"/>
      <c r="E33" s="45"/>
      <c r="F33" s="45"/>
      <c r="G33" s="45"/>
      <c r="H33" s="46"/>
      <c r="I33" s="45"/>
      <c r="J33" s="45"/>
      <c r="K33" s="45"/>
      <c r="L33" s="45"/>
      <c r="M33" s="47"/>
      <c r="N33" s="45"/>
      <c r="O33" s="45"/>
      <c r="P33" s="45"/>
      <c r="R33" s="30"/>
      <c r="S33" s="25">
        <v>8.5</v>
      </c>
      <c r="T33" s="20" t="s">
        <v>85</v>
      </c>
      <c r="U33" s="20"/>
      <c r="V33" s="20"/>
      <c r="W33" s="25"/>
      <c r="X33" s="21">
        <v>9</v>
      </c>
      <c r="Y33" s="15" t="s">
        <v>15</v>
      </c>
      <c r="Z33" s="21"/>
      <c r="AA33" s="21">
        <v>12</v>
      </c>
      <c r="AB33" s="21">
        <v>7</v>
      </c>
      <c r="AC33" s="21">
        <f t="shared" si="7"/>
        <v>19</v>
      </c>
      <c r="AD33" s="21">
        <v>0</v>
      </c>
      <c r="AE33" s="10"/>
      <c r="AF33" s="25">
        <v>8</v>
      </c>
      <c r="AG33" s="20" t="s">
        <v>79</v>
      </c>
      <c r="AH33" s="20"/>
      <c r="AI33" s="20"/>
      <c r="AJ33" s="25"/>
      <c r="AK33" s="21">
        <v>8</v>
      </c>
      <c r="AL33" s="20" t="s">
        <v>134</v>
      </c>
      <c r="AM33" s="21"/>
      <c r="AN33" s="21">
        <v>0</v>
      </c>
      <c r="AO33" s="21">
        <v>14</v>
      </c>
      <c r="AP33" s="21">
        <f t="shared" si="8"/>
        <v>14</v>
      </c>
      <c r="AQ33" s="21">
        <v>4</v>
      </c>
    </row>
    <row r="34" spans="1:43" ht="15.95" customHeight="1" x14ac:dyDescent="0.25">
      <c r="C34" s="5" t="s">
        <v>186</v>
      </c>
      <c r="G34" s="4">
        <v>3</v>
      </c>
      <c r="H34" s="21">
        <v>1</v>
      </c>
      <c r="I34" s="20" t="s">
        <v>170</v>
      </c>
      <c r="J34" s="20"/>
      <c r="K34" s="20"/>
      <c r="L34" s="20" t="s">
        <v>506</v>
      </c>
      <c r="M34" s="20"/>
      <c r="N34" s="20"/>
      <c r="O34" s="20"/>
      <c r="P34" s="20"/>
      <c r="R34" s="30"/>
      <c r="S34" s="25">
        <v>8</v>
      </c>
      <c r="T34" s="20" t="s">
        <v>118</v>
      </c>
      <c r="U34" s="20"/>
      <c r="V34" s="20"/>
      <c r="W34" s="25"/>
      <c r="X34" s="21">
        <v>13</v>
      </c>
      <c r="Y34" s="15" t="s">
        <v>15</v>
      </c>
      <c r="Z34" s="21"/>
      <c r="AA34" s="21">
        <v>1</v>
      </c>
      <c r="AB34" s="21">
        <v>3</v>
      </c>
      <c r="AC34" s="21">
        <v>3</v>
      </c>
      <c r="AD34" s="21">
        <v>2</v>
      </c>
      <c r="AE34" s="10"/>
      <c r="AF34" s="25">
        <v>8</v>
      </c>
      <c r="AG34" s="20" t="s">
        <v>108</v>
      </c>
      <c r="AH34" s="20"/>
      <c r="AI34" s="20"/>
      <c r="AJ34" s="25"/>
      <c r="AK34" s="21">
        <v>13</v>
      </c>
      <c r="AL34" s="20" t="s">
        <v>134</v>
      </c>
      <c r="AM34" s="21"/>
      <c r="AN34" s="21">
        <v>1</v>
      </c>
      <c r="AO34" s="21">
        <v>6</v>
      </c>
      <c r="AP34" s="21">
        <f t="shared" si="8"/>
        <v>7</v>
      </c>
      <c r="AQ34" s="21">
        <v>0</v>
      </c>
    </row>
    <row r="35" spans="1:43" ht="15.95" customHeight="1" x14ac:dyDescent="0.25">
      <c r="B35" s="21" t="s">
        <v>23</v>
      </c>
      <c r="D35" s="20" t="s">
        <v>48</v>
      </c>
      <c r="E35" s="20"/>
      <c r="H35" s="21">
        <v>3</v>
      </c>
      <c r="I35" s="20" t="s">
        <v>170</v>
      </c>
      <c r="J35" s="20"/>
      <c r="K35" s="20"/>
      <c r="L35" s="20" t="s">
        <v>500</v>
      </c>
      <c r="M35" s="20"/>
      <c r="N35" s="20"/>
      <c r="O35" s="20"/>
      <c r="P35" s="20"/>
      <c r="R35" s="30"/>
      <c r="S35" s="25">
        <v>7.5</v>
      </c>
      <c r="T35" s="20" t="s">
        <v>122</v>
      </c>
      <c r="U35" s="20"/>
      <c r="V35" s="20"/>
      <c r="W35" s="25"/>
      <c r="X35" s="21">
        <v>5</v>
      </c>
      <c r="Y35" s="15" t="s">
        <v>15</v>
      </c>
      <c r="Z35" s="21"/>
      <c r="AA35" s="21">
        <v>0</v>
      </c>
      <c r="AB35" s="21">
        <v>5</v>
      </c>
      <c r="AC35" s="21">
        <f t="shared" si="7"/>
        <v>5</v>
      </c>
      <c r="AD35" s="21">
        <v>2</v>
      </c>
      <c r="AE35" s="10"/>
      <c r="AF35" s="25">
        <v>8</v>
      </c>
      <c r="AG35" s="20" t="s">
        <v>132</v>
      </c>
      <c r="AH35" s="20"/>
      <c r="AI35" s="20"/>
      <c r="AJ35" s="25"/>
      <c r="AK35" s="21">
        <v>6</v>
      </c>
      <c r="AL35" s="20" t="s">
        <v>134</v>
      </c>
      <c r="AM35" s="21"/>
      <c r="AN35" s="21">
        <v>1</v>
      </c>
      <c r="AO35" s="21">
        <v>5</v>
      </c>
      <c r="AP35" s="21">
        <f t="shared" si="8"/>
        <v>6</v>
      </c>
      <c r="AQ35" s="21">
        <v>2</v>
      </c>
    </row>
    <row r="36" spans="1:43" ht="15.95" customHeight="1" x14ac:dyDescent="0.25">
      <c r="C36" s="15"/>
      <c r="D36" s="15"/>
      <c r="E36" s="15"/>
      <c r="F36" s="15"/>
      <c r="H36" s="21">
        <v>3</v>
      </c>
      <c r="I36" s="20" t="s">
        <v>101</v>
      </c>
      <c r="J36" s="20"/>
      <c r="K36" s="20"/>
      <c r="L36" s="20" t="s">
        <v>507</v>
      </c>
      <c r="M36" s="20"/>
      <c r="N36" s="20"/>
      <c r="O36" s="20"/>
      <c r="P36" s="20"/>
      <c r="R36" s="30"/>
      <c r="S36" s="25">
        <v>7.5</v>
      </c>
      <c r="T36" s="20" t="s">
        <v>169</v>
      </c>
      <c r="U36" s="20"/>
      <c r="V36" s="20"/>
      <c r="W36" s="25"/>
      <c r="X36" s="21">
        <v>12</v>
      </c>
      <c r="Y36" s="15" t="s">
        <v>15</v>
      </c>
      <c r="Z36" s="21"/>
      <c r="AA36" s="21">
        <v>3</v>
      </c>
      <c r="AB36" s="21">
        <v>11</v>
      </c>
      <c r="AC36" s="21">
        <v>8</v>
      </c>
      <c r="AD36" s="21">
        <v>4</v>
      </c>
      <c r="AE36" s="10"/>
      <c r="AF36" s="25">
        <v>7.5</v>
      </c>
      <c r="AG36" s="20" t="s">
        <v>142</v>
      </c>
      <c r="AH36" s="20"/>
      <c r="AI36" s="20"/>
      <c r="AJ36" s="25"/>
      <c r="AK36" s="21">
        <v>10</v>
      </c>
      <c r="AL36" s="20" t="s">
        <v>134</v>
      </c>
      <c r="AM36" s="21"/>
      <c r="AN36" s="21">
        <v>6</v>
      </c>
      <c r="AO36" s="21">
        <v>7</v>
      </c>
      <c r="AP36" s="21">
        <f t="shared" si="8"/>
        <v>13</v>
      </c>
      <c r="AQ36" s="21">
        <v>2</v>
      </c>
    </row>
    <row r="37" spans="1:43" ht="15.95" customHeight="1" x14ac:dyDescent="0.25">
      <c r="R37" s="30"/>
      <c r="S37" s="25">
        <v>7</v>
      </c>
      <c r="T37" s="20" t="s">
        <v>114</v>
      </c>
      <c r="U37" s="20"/>
      <c r="V37" s="20"/>
      <c r="W37" s="25"/>
      <c r="X37" s="21">
        <v>11</v>
      </c>
      <c r="Y37" s="15" t="s">
        <v>15</v>
      </c>
      <c r="Z37" s="21"/>
      <c r="AA37" s="21">
        <v>1</v>
      </c>
      <c r="AB37" s="21">
        <v>2</v>
      </c>
      <c r="AC37" s="21">
        <f t="shared" si="7"/>
        <v>3</v>
      </c>
      <c r="AD37" s="21">
        <v>2</v>
      </c>
      <c r="AE37" s="10"/>
      <c r="AF37" s="25">
        <v>7</v>
      </c>
      <c r="AG37" s="20" t="s">
        <v>143</v>
      </c>
      <c r="AH37" s="20"/>
      <c r="AI37" s="20"/>
      <c r="AJ37" s="25"/>
      <c r="AK37" s="21">
        <v>4</v>
      </c>
      <c r="AL37" s="20" t="s">
        <v>134</v>
      </c>
      <c r="AM37" s="21"/>
      <c r="AN37" s="21">
        <v>0</v>
      </c>
      <c r="AO37" s="21">
        <v>2</v>
      </c>
      <c r="AP37" s="21">
        <f t="shared" si="8"/>
        <v>2</v>
      </c>
      <c r="AQ37" s="21">
        <v>2</v>
      </c>
    </row>
    <row r="38" spans="1:43" ht="15.95" customHeight="1" x14ac:dyDescent="0.25">
      <c r="C38" s="5" t="s">
        <v>181</v>
      </c>
      <c r="E38" s="20"/>
      <c r="F38" s="20"/>
      <c r="G38" s="4">
        <v>8</v>
      </c>
      <c r="H38" s="21">
        <v>1</v>
      </c>
      <c r="I38" s="20" t="s">
        <v>362</v>
      </c>
      <c r="J38" s="20"/>
      <c r="K38" s="20"/>
      <c r="L38" s="20" t="s">
        <v>503</v>
      </c>
      <c r="M38" s="20"/>
      <c r="N38" s="20"/>
      <c r="O38" s="20"/>
      <c r="P38" s="20"/>
      <c r="R38" s="30"/>
      <c r="S38" s="25">
        <v>6</v>
      </c>
      <c r="T38" s="20" t="s">
        <v>111</v>
      </c>
      <c r="U38" s="20"/>
      <c r="V38" s="20"/>
      <c r="W38" s="25"/>
      <c r="X38" s="21">
        <v>14</v>
      </c>
      <c r="Y38" s="15" t="s">
        <v>15</v>
      </c>
      <c r="Z38" s="21"/>
      <c r="AA38" s="21">
        <v>1</v>
      </c>
      <c r="AB38" s="21">
        <v>1</v>
      </c>
      <c r="AC38" s="21">
        <f t="shared" si="7"/>
        <v>2</v>
      </c>
      <c r="AD38" s="21">
        <v>0</v>
      </c>
      <c r="AE38" s="10"/>
      <c r="AF38" s="25">
        <v>6.5</v>
      </c>
      <c r="AG38" s="20" t="s">
        <v>125</v>
      </c>
      <c r="AH38" s="20"/>
      <c r="AI38" s="20"/>
      <c r="AJ38" s="25"/>
      <c r="AK38" s="21">
        <v>2</v>
      </c>
      <c r="AL38" s="20" t="s">
        <v>134</v>
      </c>
      <c r="AM38" s="21"/>
      <c r="AN38" s="21">
        <v>3</v>
      </c>
      <c r="AO38" s="21">
        <v>7</v>
      </c>
      <c r="AP38" s="21">
        <f t="shared" si="8"/>
        <v>10</v>
      </c>
      <c r="AQ38" s="21">
        <v>0</v>
      </c>
    </row>
    <row r="39" spans="1:43" ht="15.95" customHeight="1" x14ac:dyDescent="0.25">
      <c r="B39" s="21" t="s">
        <v>23</v>
      </c>
      <c r="C39" s="15" t="s">
        <v>306</v>
      </c>
      <c r="D39" s="15"/>
      <c r="H39" s="21">
        <v>1</v>
      </c>
      <c r="I39" s="20" t="s">
        <v>362</v>
      </c>
      <c r="J39" s="20"/>
      <c r="K39" s="20"/>
      <c r="L39" s="20" t="s">
        <v>501</v>
      </c>
      <c r="M39" s="20"/>
      <c r="N39" s="20"/>
      <c r="O39" s="20"/>
      <c r="P39" s="20"/>
      <c r="R39" s="30"/>
      <c r="S39" s="25">
        <v>6</v>
      </c>
      <c r="T39" s="20" t="s">
        <v>100</v>
      </c>
      <c r="U39" s="20"/>
      <c r="V39" s="20"/>
      <c r="W39" s="25"/>
      <c r="X39" s="21">
        <v>3</v>
      </c>
      <c r="Y39" s="15" t="s">
        <v>15</v>
      </c>
      <c r="Z39" s="21"/>
      <c r="AA39" s="21">
        <v>1</v>
      </c>
      <c r="AB39" s="21">
        <v>6</v>
      </c>
      <c r="AC39" s="21">
        <f t="shared" si="7"/>
        <v>7</v>
      </c>
      <c r="AD39" s="21">
        <v>2</v>
      </c>
      <c r="AE39" s="10"/>
      <c r="AF39" s="25">
        <v>5.5</v>
      </c>
      <c r="AG39" s="20" t="s">
        <v>144</v>
      </c>
      <c r="AH39" s="20"/>
      <c r="AI39" s="20"/>
      <c r="AJ39" s="25"/>
      <c r="AK39" s="21">
        <v>5</v>
      </c>
      <c r="AL39" s="20" t="s">
        <v>134</v>
      </c>
      <c r="AM39" s="21"/>
      <c r="AN39" s="21">
        <v>2</v>
      </c>
      <c r="AO39" s="21">
        <v>6</v>
      </c>
      <c r="AP39" s="21">
        <f t="shared" si="8"/>
        <v>8</v>
      </c>
      <c r="AQ39" s="21">
        <v>2</v>
      </c>
    </row>
    <row r="40" spans="1:43" ht="15.95" customHeight="1" thickBot="1" x14ac:dyDescent="0.3">
      <c r="C40" s="15" t="s">
        <v>499</v>
      </c>
      <c r="H40" s="21">
        <v>1</v>
      </c>
      <c r="I40" s="20" t="s">
        <v>362</v>
      </c>
      <c r="L40" s="20" t="s">
        <v>360</v>
      </c>
      <c r="R40" s="30"/>
      <c r="S40" s="16" t="s">
        <v>36</v>
      </c>
      <c r="T40" s="16"/>
      <c r="U40" s="16"/>
      <c r="V40" s="16"/>
      <c r="W40" s="16"/>
      <c r="X40" s="16"/>
      <c r="Y40" s="16"/>
      <c r="Z40" s="22"/>
      <c r="AA40" s="22">
        <f>SUM(AA28:AA39)</f>
        <v>57</v>
      </c>
      <c r="AB40" s="22">
        <f>SUM(AB28:AB39)+SUMIF($Z$3:$Z$10,"SotF",$AH$3:$AH$10)</f>
        <v>68</v>
      </c>
      <c r="AC40" s="22">
        <f>SUM(AC28:AC39)+SUMIF($Z$3:$Z$10,"Canadiens",$AH$3:$AH$10)</f>
        <v>118</v>
      </c>
      <c r="AD40" s="22">
        <f>SUM(AD28:AD39)</f>
        <v>20</v>
      </c>
      <c r="AE40" s="10"/>
      <c r="AF40" s="16" t="s">
        <v>146</v>
      </c>
      <c r="AG40" s="16"/>
      <c r="AH40" s="16"/>
      <c r="AI40" s="16"/>
      <c r="AJ40" s="16"/>
      <c r="AK40" s="16"/>
      <c r="AL40" s="16"/>
      <c r="AM40" s="22"/>
      <c r="AN40" s="22">
        <f>SUM(AN28:AN39)</f>
        <v>53</v>
      </c>
      <c r="AO40" s="22">
        <f>SUM(AO28:AO39)+SUMIF($Z$3:$Z$10,"SotF",$AH$3:$AH$10)</f>
        <v>82</v>
      </c>
      <c r="AP40" s="22">
        <f>SUM(AP28:AP39)+SUMIF($Z$3:$Z$10,"Canadiens",$AH$3:$AH$10)</f>
        <v>135</v>
      </c>
      <c r="AQ40" s="22">
        <f>SUM(AQ28:AQ39)</f>
        <v>20</v>
      </c>
    </row>
    <row r="41" spans="1:43" ht="15.95" customHeight="1" x14ac:dyDescent="0.25">
      <c r="H41" s="21">
        <v>1</v>
      </c>
      <c r="I41" s="20" t="s">
        <v>167</v>
      </c>
      <c r="L41" s="20" t="s">
        <v>363</v>
      </c>
      <c r="R41" s="30"/>
      <c r="S41" s="17" t="s">
        <v>156</v>
      </c>
      <c r="T41" s="17" t="s">
        <v>57</v>
      </c>
      <c r="U41" s="17"/>
      <c r="V41" s="17"/>
      <c r="W41" s="17"/>
      <c r="X41" s="15" t="s">
        <v>69</v>
      </c>
      <c r="Z41" s="14"/>
      <c r="AA41" s="14">
        <v>5</v>
      </c>
      <c r="AB41" s="14">
        <v>13</v>
      </c>
      <c r="AC41" s="14">
        <f>+AA41+AB41</f>
        <v>18</v>
      </c>
      <c r="AD41" s="14">
        <v>0</v>
      </c>
      <c r="AE41" s="10"/>
      <c r="AF41" s="18" t="s">
        <v>159</v>
      </c>
      <c r="AG41" s="18" t="s">
        <v>56</v>
      </c>
      <c r="AH41" s="18"/>
      <c r="AI41" s="18"/>
      <c r="AJ41" s="18"/>
      <c r="AK41" s="15" t="s">
        <v>68</v>
      </c>
      <c r="AM41" s="14"/>
      <c r="AN41" s="14">
        <v>4</v>
      </c>
      <c r="AO41" s="14">
        <v>3</v>
      </c>
      <c r="AP41" s="14">
        <f>+AN41+AO41</f>
        <v>7</v>
      </c>
      <c r="AQ41" s="14">
        <v>2</v>
      </c>
    </row>
    <row r="42" spans="1:43" ht="15.95" customHeight="1" x14ac:dyDescent="0.25">
      <c r="H42" s="21">
        <v>3</v>
      </c>
      <c r="I42" s="20" t="s">
        <v>150</v>
      </c>
      <c r="L42" s="20" t="s">
        <v>281</v>
      </c>
      <c r="R42" s="30"/>
      <c r="S42" s="25">
        <v>7.5</v>
      </c>
      <c r="T42" s="20" t="s">
        <v>43</v>
      </c>
      <c r="U42" s="20"/>
      <c r="V42" s="20"/>
      <c r="W42" s="20"/>
      <c r="X42" s="21">
        <v>1</v>
      </c>
      <c r="Y42" s="20" t="s">
        <v>57</v>
      </c>
      <c r="Z42" s="21"/>
      <c r="AA42" s="21">
        <v>0</v>
      </c>
      <c r="AB42" s="21">
        <v>0</v>
      </c>
      <c r="AC42" s="21">
        <f t="shared" ref="AC42:AC52" si="9">+AA42+AB42</f>
        <v>0</v>
      </c>
      <c r="AD42" s="21">
        <v>0</v>
      </c>
      <c r="AE42" s="10"/>
      <c r="AF42" s="25">
        <v>8</v>
      </c>
      <c r="AG42" s="20" t="s">
        <v>76</v>
      </c>
      <c r="AH42" s="20"/>
      <c r="AI42" s="20"/>
      <c r="AJ42" s="25"/>
      <c r="AK42" s="21">
        <v>34</v>
      </c>
      <c r="AL42" s="20" t="s">
        <v>56</v>
      </c>
      <c r="AM42" s="21"/>
      <c r="AN42" s="21">
        <v>0</v>
      </c>
      <c r="AO42" s="21">
        <v>0</v>
      </c>
      <c r="AP42" s="21">
        <f t="shared" ref="AP42:AP52" si="10">+AN42+AO42</f>
        <v>0</v>
      </c>
      <c r="AQ42" s="21">
        <v>0</v>
      </c>
    </row>
    <row r="43" spans="1:43" ht="15.95" customHeight="1" x14ac:dyDescent="0.25">
      <c r="H43" s="21">
        <v>3</v>
      </c>
      <c r="I43" s="20" t="s">
        <v>86</v>
      </c>
      <c r="L43" s="20" t="s">
        <v>504</v>
      </c>
      <c r="R43" s="30"/>
      <c r="S43" s="25">
        <v>10</v>
      </c>
      <c r="T43" s="20" t="s">
        <v>83</v>
      </c>
      <c r="U43" s="20"/>
      <c r="V43" s="20"/>
      <c r="W43" s="20"/>
      <c r="X43" s="21">
        <v>8</v>
      </c>
      <c r="Y43" s="20" t="s">
        <v>57</v>
      </c>
      <c r="Z43" s="21"/>
      <c r="AA43" s="21">
        <v>20</v>
      </c>
      <c r="AB43" s="21">
        <v>5</v>
      </c>
      <c r="AC43" s="21">
        <f t="shared" si="9"/>
        <v>25</v>
      </c>
      <c r="AD43" s="21">
        <v>4</v>
      </c>
      <c r="AE43" s="10"/>
      <c r="AF43" s="25">
        <v>10</v>
      </c>
      <c r="AG43" s="20" t="s">
        <v>90</v>
      </c>
      <c r="AH43" s="20"/>
      <c r="AI43" s="20"/>
      <c r="AJ43" s="25"/>
      <c r="AK43" s="21">
        <v>10</v>
      </c>
      <c r="AL43" s="20" t="s">
        <v>56</v>
      </c>
      <c r="AN43" s="21">
        <v>11</v>
      </c>
      <c r="AO43" s="21">
        <v>13</v>
      </c>
      <c r="AP43" s="21">
        <f t="shared" si="10"/>
        <v>24</v>
      </c>
      <c r="AQ43" s="21">
        <v>0</v>
      </c>
    </row>
    <row r="44" spans="1:43" ht="15.95" customHeight="1" x14ac:dyDescent="0.25">
      <c r="H44" s="21">
        <v>3</v>
      </c>
      <c r="I44" s="20" t="s">
        <v>116</v>
      </c>
      <c r="L44" s="20" t="s">
        <v>502</v>
      </c>
      <c r="R44" s="30"/>
      <c r="S44" s="25">
        <v>9</v>
      </c>
      <c r="T44" s="20" t="s">
        <v>131</v>
      </c>
      <c r="U44" s="20"/>
      <c r="V44" s="20"/>
      <c r="W44" s="20"/>
      <c r="X44" s="21">
        <v>3</v>
      </c>
      <c r="Y44" s="20" t="s">
        <v>57</v>
      </c>
      <c r="Z44" s="21"/>
      <c r="AA44" s="21">
        <v>12</v>
      </c>
      <c r="AB44" s="21">
        <v>12</v>
      </c>
      <c r="AC44" s="21">
        <f t="shared" si="9"/>
        <v>24</v>
      </c>
      <c r="AD44" s="21">
        <v>2</v>
      </c>
      <c r="AE44" s="10"/>
      <c r="AF44" s="25">
        <v>9</v>
      </c>
      <c r="AG44" s="20" t="s">
        <v>139</v>
      </c>
      <c r="AH44" s="20"/>
      <c r="AI44" s="20"/>
      <c r="AJ44" s="25"/>
      <c r="AK44" s="21">
        <v>23</v>
      </c>
      <c r="AL44" s="20" t="s">
        <v>56</v>
      </c>
      <c r="AN44" s="21">
        <v>15</v>
      </c>
      <c r="AO44" s="21">
        <v>9</v>
      </c>
      <c r="AP44" s="21">
        <f t="shared" si="10"/>
        <v>24</v>
      </c>
      <c r="AQ44" s="21">
        <v>2</v>
      </c>
    </row>
    <row r="45" spans="1:43" ht="15.95" customHeight="1" x14ac:dyDescent="0.25">
      <c r="A45" s="30"/>
      <c r="H45" s="21">
        <v>3</v>
      </c>
      <c r="I45" s="20" t="s">
        <v>150</v>
      </c>
      <c r="L45" s="20" t="s">
        <v>281</v>
      </c>
      <c r="M45" s="20"/>
      <c r="N45" s="20"/>
      <c r="O45" s="20"/>
      <c r="P45" s="20"/>
      <c r="R45" s="30"/>
      <c r="S45" s="25">
        <v>9</v>
      </c>
      <c r="T45" s="20" t="s">
        <v>86</v>
      </c>
      <c r="U45" s="20"/>
      <c r="V45" s="20"/>
      <c r="W45" s="20"/>
      <c r="X45" s="21">
        <v>11</v>
      </c>
      <c r="Y45" s="20" t="s">
        <v>57</v>
      </c>
      <c r="Z45" s="21"/>
      <c r="AA45" s="21">
        <v>10</v>
      </c>
      <c r="AB45" s="21">
        <v>16</v>
      </c>
      <c r="AC45" s="21">
        <f t="shared" si="9"/>
        <v>26</v>
      </c>
      <c r="AD45" s="21">
        <v>0</v>
      </c>
      <c r="AE45" s="10"/>
      <c r="AF45" s="25">
        <v>8.5</v>
      </c>
      <c r="AG45" s="20" t="s">
        <v>92</v>
      </c>
      <c r="AH45" s="20"/>
      <c r="AI45" s="20"/>
      <c r="AJ45" s="25"/>
      <c r="AK45" s="21">
        <v>9</v>
      </c>
      <c r="AL45" s="20" t="s">
        <v>56</v>
      </c>
      <c r="AN45" s="21">
        <v>8</v>
      </c>
      <c r="AO45" s="21">
        <v>6</v>
      </c>
      <c r="AP45" s="21">
        <f t="shared" si="10"/>
        <v>14</v>
      </c>
      <c r="AQ45" s="21">
        <v>0</v>
      </c>
    </row>
    <row r="46" spans="1:43" ht="15.95" customHeight="1" x14ac:dyDescent="0.25">
      <c r="A46" s="30"/>
      <c r="B46" s="44" t="s">
        <v>33</v>
      </c>
      <c r="C46" s="45"/>
      <c r="D46" s="45"/>
      <c r="E46" s="45"/>
      <c r="F46" s="45"/>
      <c r="G46" s="45"/>
      <c r="H46" s="46"/>
      <c r="I46" s="45"/>
      <c r="J46" s="45"/>
      <c r="K46" s="45"/>
      <c r="L46" s="45"/>
      <c r="M46" s="47"/>
      <c r="N46" s="45"/>
      <c r="O46" s="45"/>
      <c r="P46" s="45"/>
      <c r="R46" s="30"/>
      <c r="S46" s="25">
        <v>8.5</v>
      </c>
      <c r="T46" s="20" t="s">
        <v>116</v>
      </c>
      <c r="U46" s="20"/>
      <c r="V46" s="20"/>
      <c r="W46" s="20"/>
      <c r="X46" s="21">
        <v>9</v>
      </c>
      <c r="Y46" s="20" t="s">
        <v>57</v>
      </c>
      <c r="Z46" s="21"/>
      <c r="AA46" s="21">
        <v>7</v>
      </c>
      <c r="AB46" s="21">
        <v>16</v>
      </c>
      <c r="AC46" s="21">
        <f t="shared" si="9"/>
        <v>23</v>
      </c>
      <c r="AD46" s="21">
        <v>8</v>
      </c>
      <c r="AE46" s="10"/>
      <c r="AF46" s="25">
        <v>8.5</v>
      </c>
      <c r="AG46" s="20" t="s">
        <v>141</v>
      </c>
      <c r="AH46" s="20"/>
      <c r="AI46" s="20"/>
      <c r="AJ46" s="25"/>
      <c r="AK46" s="21">
        <v>14</v>
      </c>
      <c r="AL46" s="20" t="s">
        <v>56</v>
      </c>
      <c r="AN46" s="21">
        <v>0</v>
      </c>
      <c r="AO46" s="21">
        <v>13</v>
      </c>
      <c r="AP46" s="21">
        <f t="shared" si="10"/>
        <v>13</v>
      </c>
      <c r="AQ46" s="21">
        <v>2</v>
      </c>
    </row>
    <row r="47" spans="1:43" ht="15.95" customHeight="1" x14ac:dyDescent="0.25">
      <c r="C47" s="5" t="s">
        <v>187</v>
      </c>
      <c r="E47" s="10"/>
      <c r="F47" s="10"/>
      <c r="G47" s="4">
        <v>4</v>
      </c>
      <c r="H47" s="21">
        <v>1</v>
      </c>
      <c r="I47" s="20" t="s">
        <v>93</v>
      </c>
      <c r="J47" s="20"/>
      <c r="K47" s="20"/>
      <c r="L47" s="20" t="s">
        <v>489</v>
      </c>
      <c r="M47" s="20"/>
      <c r="N47" s="20"/>
      <c r="O47" s="20"/>
      <c r="P47" s="20"/>
      <c r="R47" s="30"/>
      <c r="S47" s="25">
        <v>8</v>
      </c>
      <c r="T47" s="20" t="s">
        <v>150</v>
      </c>
      <c r="U47" s="20"/>
      <c r="V47" s="20"/>
      <c r="W47" s="20"/>
      <c r="X47" s="21">
        <v>2</v>
      </c>
      <c r="Y47" s="20" t="s">
        <v>57</v>
      </c>
      <c r="Z47" s="21"/>
      <c r="AA47" s="21">
        <v>4</v>
      </c>
      <c r="AB47" s="21">
        <v>8</v>
      </c>
      <c r="AC47" s="21">
        <f t="shared" si="9"/>
        <v>12</v>
      </c>
      <c r="AD47" s="21">
        <v>2</v>
      </c>
      <c r="AE47" s="10"/>
      <c r="AF47" s="25">
        <v>8</v>
      </c>
      <c r="AG47" s="20" t="s">
        <v>140</v>
      </c>
      <c r="AH47" s="20"/>
      <c r="AI47" s="20"/>
      <c r="AJ47" s="25"/>
      <c r="AK47" s="21">
        <v>2</v>
      </c>
      <c r="AL47" s="20" t="s">
        <v>56</v>
      </c>
      <c r="AN47" s="21">
        <v>1</v>
      </c>
      <c r="AO47" s="21">
        <v>6</v>
      </c>
      <c r="AP47" s="21">
        <f t="shared" si="10"/>
        <v>7</v>
      </c>
      <c r="AQ47" s="21">
        <v>0</v>
      </c>
    </row>
    <row r="48" spans="1:43" ht="15.95" customHeight="1" x14ac:dyDescent="0.25">
      <c r="B48" s="21" t="s">
        <v>23</v>
      </c>
      <c r="C48" s="20"/>
      <c r="D48" s="20" t="s">
        <v>48</v>
      </c>
      <c r="E48" s="20"/>
      <c r="F48" s="20"/>
      <c r="G48" s="20"/>
      <c r="H48" s="21">
        <v>2</v>
      </c>
      <c r="I48" s="20" t="s">
        <v>272</v>
      </c>
      <c r="J48" s="20"/>
      <c r="K48" s="20"/>
      <c r="L48" s="20" t="s">
        <v>490</v>
      </c>
      <c r="M48" s="20"/>
      <c r="N48" s="20"/>
      <c r="O48" s="20"/>
      <c r="P48" s="20"/>
      <c r="R48" s="30"/>
      <c r="S48" s="25">
        <v>7.5</v>
      </c>
      <c r="T48" s="20" t="s">
        <v>98</v>
      </c>
      <c r="U48" s="20"/>
      <c r="V48" s="20"/>
      <c r="W48" s="20"/>
      <c r="X48" s="21">
        <v>12</v>
      </c>
      <c r="Y48" s="20" t="s">
        <v>57</v>
      </c>
      <c r="Z48" s="21"/>
      <c r="AA48" s="21">
        <v>2</v>
      </c>
      <c r="AB48" s="21">
        <v>5</v>
      </c>
      <c r="AC48" s="21">
        <f t="shared" si="9"/>
        <v>7</v>
      </c>
      <c r="AD48" s="21">
        <v>0</v>
      </c>
      <c r="AE48" s="10"/>
      <c r="AF48" s="25">
        <v>8</v>
      </c>
      <c r="AG48" s="20" t="s">
        <v>225</v>
      </c>
      <c r="AH48" s="20"/>
      <c r="AI48" s="20"/>
      <c r="AJ48" s="25"/>
      <c r="AK48" s="21">
        <v>11</v>
      </c>
      <c r="AL48" s="20" t="s">
        <v>56</v>
      </c>
      <c r="AN48" s="21">
        <v>1</v>
      </c>
      <c r="AO48" s="21">
        <v>5</v>
      </c>
      <c r="AP48" s="21">
        <f t="shared" si="10"/>
        <v>6</v>
      </c>
      <c r="AQ48" s="21">
        <v>0</v>
      </c>
    </row>
    <row r="49" spans="1:43" ht="15.95" customHeight="1" x14ac:dyDescent="0.25">
      <c r="A49" s="30"/>
      <c r="C49" s="20"/>
      <c r="D49" s="20"/>
      <c r="E49" s="20"/>
      <c r="F49" s="20"/>
      <c r="G49" s="20"/>
      <c r="H49" s="21">
        <v>2</v>
      </c>
      <c r="I49" s="20" t="s">
        <v>85</v>
      </c>
      <c r="L49" s="20" t="s">
        <v>491</v>
      </c>
      <c r="M49" s="20"/>
      <c r="N49" s="20"/>
      <c r="O49" s="20"/>
      <c r="P49" s="20"/>
      <c r="R49" s="30"/>
      <c r="S49" s="25">
        <v>7.5</v>
      </c>
      <c r="T49" s="20" t="s">
        <v>91</v>
      </c>
      <c r="U49" s="20"/>
      <c r="V49" s="20"/>
      <c r="W49" s="20"/>
      <c r="X49" s="21">
        <v>7</v>
      </c>
      <c r="Y49" s="20" t="s">
        <v>57</v>
      </c>
      <c r="Z49" s="21"/>
      <c r="AA49" s="21">
        <v>2</v>
      </c>
      <c r="AB49" s="21">
        <v>10</v>
      </c>
      <c r="AC49" s="21">
        <f t="shared" si="9"/>
        <v>12</v>
      </c>
      <c r="AD49" s="21">
        <v>6</v>
      </c>
      <c r="AE49" s="10"/>
      <c r="AF49" s="25">
        <v>7.5</v>
      </c>
      <c r="AG49" s="20" t="s">
        <v>128</v>
      </c>
      <c r="AH49" s="20"/>
      <c r="AI49" s="20"/>
      <c r="AJ49" s="25"/>
      <c r="AK49" s="21">
        <v>7</v>
      </c>
      <c r="AL49" s="20" t="s">
        <v>56</v>
      </c>
      <c r="AN49" s="21">
        <v>8</v>
      </c>
      <c r="AO49" s="21">
        <v>6</v>
      </c>
      <c r="AP49" s="21">
        <f t="shared" si="10"/>
        <v>14</v>
      </c>
      <c r="AQ49" s="21">
        <v>4</v>
      </c>
    </row>
    <row r="50" spans="1:43" ht="15.95" customHeight="1" x14ac:dyDescent="0.25">
      <c r="A50" s="30"/>
      <c r="C50" s="20"/>
      <c r="D50" s="20"/>
      <c r="E50" s="20"/>
      <c r="F50" s="20"/>
      <c r="H50" s="21">
        <v>3</v>
      </c>
      <c r="I50" s="20" t="s">
        <v>168</v>
      </c>
      <c r="L50" s="20"/>
      <c r="M50" s="20" t="s">
        <v>51</v>
      </c>
      <c r="N50" s="20"/>
      <c r="O50" s="20"/>
      <c r="P50" s="20"/>
      <c r="R50" s="30"/>
      <c r="S50" s="25">
        <v>7</v>
      </c>
      <c r="T50" s="20" t="s">
        <v>52</v>
      </c>
      <c r="U50" s="20"/>
      <c r="V50" s="20"/>
      <c r="W50" s="20"/>
      <c r="X50" s="21">
        <v>27</v>
      </c>
      <c r="Y50" s="20" t="s">
        <v>57</v>
      </c>
      <c r="Z50" s="21"/>
      <c r="AA50" s="21">
        <v>1</v>
      </c>
      <c r="AB50" s="21">
        <v>6</v>
      </c>
      <c r="AC50" s="21">
        <f t="shared" si="9"/>
        <v>7</v>
      </c>
      <c r="AD50" s="21">
        <v>0</v>
      </c>
      <c r="AE50" s="10"/>
      <c r="AF50" s="25">
        <v>6.5</v>
      </c>
      <c r="AG50" s="20" t="s">
        <v>99</v>
      </c>
      <c r="AH50" s="20"/>
      <c r="AI50" s="20"/>
      <c r="AJ50" s="25"/>
      <c r="AK50" s="21">
        <v>24</v>
      </c>
      <c r="AL50" s="20" t="s">
        <v>56</v>
      </c>
      <c r="AN50" s="21">
        <v>4</v>
      </c>
      <c r="AO50" s="21">
        <v>5</v>
      </c>
      <c r="AP50" s="21">
        <f t="shared" si="10"/>
        <v>9</v>
      </c>
      <c r="AQ50" s="21">
        <v>2</v>
      </c>
    </row>
    <row r="51" spans="1:43" ht="15.95" customHeight="1" x14ac:dyDescent="0.25">
      <c r="A51" s="30"/>
      <c r="L51" s="20"/>
      <c r="M51" s="20"/>
      <c r="N51" s="20"/>
      <c r="O51" s="20"/>
      <c r="P51" s="20"/>
      <c r="R51" s="30"/>
      <c r="S51" s="25">
        <v>6.5</v>
      </c>
      <c r="T51" s="20" t="s">
        <v>166</v>
      </c>
      <c r="U51" s="20"/>
      <c r="V51" s="20"/>
      <c r="W51" s="20"/>
      <c r="X51" s="21">
        <v>6</v>
      </c>
      <c r="Y51" s="20" t="s">
        <v>57</v>
      </c>
      <c r="Z51" s="21"/>
      <c r="AA51" s="21">
        <v>3</v>
      </c>
      <c r="AB51" s="21">
        <v>4</v>
      </c>
      <c r="AC51" s="21">
        <f t="shared" si="9"/>
        <v>7</v>
      </c>
      <c r="AD51" s="21">
        <v>2</v>
      </c>
      <c r="AE51" s="10"/>
      <c r="AF51" s="25">
        <v>6.5</v>
      </c>
      <c r="AG51" s="20" t="s">
        <v>96</v>
      </c>
      <c r="AH51" s="20"/>
      <c r="AI51" s="20"/>
      <c r="AJ51" s="25"/>
      <c r="AK51" s="21">
        <v>20</v>
      </c>
      <c r="AL51" s="20" t="s">
        <v>56</v>
      </c>
      <c r="AN51" s="21">
        <v>1</v>
      </c>
      <c r="AO51" s="21">
        <v>6</v>
      </c>
      <c r="AP51" s="21">
        <f t="shared" si="10"/>
        <v>7</v>
      </c>
      <c r="AQ51" s="21">
        <v>4</v>
      </c>
    </row>
    <row r="52" spans="1:43" ht="15.95" customHeight="1" x14ac:dyDescent="0.25">
      <c r="A52" s="30"/>
      <c r="B52" s="10"/>
      <c r="C52" s="5" t="s">
        <v>182</v>
      </c>
      <c r="D52" s="15"/>
      <c r="F52" s="10"/>
      <c r="G52" s="4">
        <v>4</v>
      </c>
      <c r="H52" s="21">
        <v>1</v>
      </c>
      <c r="I52" s="20" t="s">
        <v>80</v>
      </c>
      <c r="J52" s="20"/>
      <c r="K52" s="20"/>
      <c r="L52" s="20"/>
      <c r="M52" s="20" t="s">
        <v>51</v>
      </c>
      <c r="N52" s="20"/>
      <c r="O52" s="20"/>
      <c r="P52" s="20"/>
      <c r="R52" s="30"/>
      <c r="S52" s="25">
        <v>6.5</v>
      </c>
      <c r="T52" s="20" t="s">
        <v>167</v>
      </c>
      <c r="U52" s="20"/>
      <c r="V52" s="20"/>
      <c r="W52" s="20"/>
      <c r="X52" s="21">
        <v>4</v>
      </c>
      <c r="Y52" s="20" t="s">
        <v>57</v>
      </c>
      <c r="Z52" s="21"/>
      <c r="AA52" s="21">
        <v>2</v>
      </c>
      <c r="AB52" s="21">
        <v>6</v>
      </c>
      <c r="AC52" s="21">
        <f t="shared" si="9"/>
        <v>8</v>
      </c>
      <c r="AD52" s="21">
        <v>2</v>
      </c>
      <c r="AE52" s="10"/>
      <c r="AF52" s="25">
        <v>6</v>
      </c>
      <c r="AG52" s="20" t="s">
        <v>248</v>
      </c>
      <c r="AH52" s="20"/>
      <c r="AI52" s="20"/>
      <c r="AJ52" s="25"/>
      <c r="AK52" s="21">
        <v>4</v>
      </c>
      <c r="AL52" s="20" t="s">
        <v>56</v>
      </c>
      <c r="AN52" s="21">
        <v>0</v>
      </c>
      <c r="AO52" s="21">
        <v>2</v>
      </c>
      <c r="AP52" s="21">
        <f t="shared" si="10"/>
        <v>2</v>
      </c>
      <c r="AQ52" s="21">
        <v>2</v>
      </c>
    </row>
    <row r="53" spans="1:43" ht="15.95" customHeight="1" thickBot="1" x14ac:dyDescent="0.3">
      <c r="A53" s="30"/>
      <c r="B53" s="21" t="s">
        <v>23</v>
      </c>
      <c r="C53" s="15"/>
      <c r="D53" s="15" t="s">
        <v>48</v>
      </c>
      <c r="E53" s="15"/>
      <c r="F53" s="15"/>
      <c r="G53" s="4"/>
      <c r="H53" s="21">
        <v>2</v>
      </c>
      <c r="I53" s="20" t="s">
        <v>106</v>
      </c>
      <c r="J53" s="20"/>
      <c r="K53" s="20"/>
      <c r="L53" s="20" t="s">
        <v>492</v>
      </c>
      <c r="M53" s="20"/>
      <c r="N53" s="20"/>
      <c r="O53" s="20"/>
      <c r="P53" s="20"/>
      <c r="R53" s="30"/>
      <c r="S53" s="16" t="s">
        <v>66</v>
      </c>
      <c r="T53" s="16"/>
      <c r="U53" s="16"/>
      <c r="V53" s="16"/>
      <c r="W53" s="16"/>
      <c r="X53" s="16"/>
      <c r="Y53" s="16"/>
      <c r="Z53" s="22"/>
      <c r="AA53" s="22">
        <f>SUM(AA41:AA52)</f>
        <v>68</v>
      </c>
      <c r="AB53" s="22">
        <f>SUM(AB41:AB52)+SUMIF($Z$3:$Z$10,"Dive Shop",$AH$3:$AH$10)</f>
        <v>101</v>
      </c>
      <c r="AC53" s="22">
        <f>SUM(AC41:AC52)+SUMIF($Z$3:$Z$10,"Canadiens",$AH$3:$AH$10)</f>
        <v>169</v>
      </c>
      <c r="AD53" s="22">
        <f>SUM(AD41:AD52)</f>
        <v>26</v>
      </c>
      <c r="AE53" s="10"/>
      <c r="AF53" s="16" t="s">
        <v>67</v>
      </c>
      <c r="AG53" s="16"/>
      <c r="AH53" s="16"/>
      <c r="AI53" s="16"/>
      <c r="AJ53" s="16"/>
      <c r="AK53" s="16"/>
      <c r="AL53" s="16"/>
      <c r="AM53" s="22"/>
      <c r="AN53" s="22">
        <f>SUM(AN41:AN52)</f>
        <v>53</v>
      </c>
      <c r="AO53" s="22">
        <f>SUM(AO41:AO52)+SUMIF($Z$3:$Z$10,"Dive Shop",$AH$3:$AH$10)</f>
        <v>74</v>
      </c>
      <c r="AP53" s="22">
        <f>SUM(AP41:AP52)+SUMIF($Z$3:$Z$10,"Canadiens",$AH$3:$AH$10)</f>
        <v>127</v>
      </c>
      <c r="AQ53" s="22">
        <f>SUM(AQ41:AQ52)</f>
        <v>18</v>
      </c>
    </row>
    <row r="54" spans="1:43" ht="15.95" customHeight="1" x14ac:dyDescent="0.25">
      <c r="A54" s="30"/>
      <c r="C54" s="15"/>
      <c r="H54" s="21">
        <v>3</v>
      </c>
      <c r="I54" s="20" t="s">
        <v>80</v>
      </c>
      <c r="L54" s="20" t="s">
        <v>493</v>
      </c>
      <c r="M54" s="20"/>
      <c r="N54" s="20"/>
      <c r="O54" s="20"/>
      <c r="P54" s="20"/>
      <c r="R54" s="30"/>
      <c r="S54" s="18" t="s">
        <v>157</v>
      </c>
      <c r="T54" s="18" t="s">
        <v>61</v>
      </c>
      <c r="U54" s="18"/>
      <c r="V54" s="18"/>
      <c r="W54" s="18"/>
      <c r="X54" s="15" t="s">
        <v>71</v>
      </c>
      <c r="Z54" s="14"/>
      <c r="AA54" s="14">
        <v>4</v>
      </c>
      <c r="AB54" s="14">
        <v>10</v>
      </c>
      <c r="AC54" s="14">
        <f t="shared" ref="AC54:AC65" si="11">+AA54+AB54</f>
        <v>14</v>
      </c>
      <c r="AD54" s="14">
        <v>6</v>
      </c>
      <c r="AE54" s="10"/>
      <c r="AF54" s="11" t="s">
        <v>161</v>
      </c>
      <c r="AG54" s="11" t="s">
        <v>59</v>
      </c>
      <c r="AH54" s="11"/>
      <c r="AI54" s="11"/>
      <c r="AJ54" s="12"/>
      <c r="AK54" s="13" t="s">
        <v>73</v>
      </c>
      <c r="AM54" s="14"/>
      <c r="AN54" s="14">
        <v>4</v>
      </c>
      <c r="AO54" s="14">
        <v>9</v>
      </c>
      <c r="AP54" s="14">
        <f t="shared" ref="AP54:AP65" si="12">+AN54+AO54</f>
        <v>13</v>
      </c>
      <c r="AQ54" s="14">
        <v>0</v>
      </c>
    </row>
    <row r="55" spans="1:43" ht="15.95" customHeight="1" x14ac:dyDescent="0.25">
      <c r="H55" s="21">
        <v>3</v>
      </c>
      <c r="I55" s="20" t="s">
        <v>97</v>
      </c>
      <c r="L55" s="20" t="s">
        <v>117</v>
      </c>
      <c r="M55" s="20"/>
      <c r="N55" s="20"/>
      <c r="O55" s="20"/>
      <c r="P55" s="20"/>
      <c r="R55" s="30"/>
      <c r="S55" s="25">
        <v>7.5</v>
      </c>
      <c r="T55" s="20" t="s">
        <v>74</v>
      </c>
      <c r="U55" s="20"/>
      <c r="V55" s="20"/>
      <c r="W55" s="25"/>
      <c r="X55" s="21">
        <v>31</v>
      </c>
      <c r="Y55" s="20" t="s">
        <v>61</v>
      </c>
      <c r="Z55" s="21"/>
      <c r="AA55" s="21">
        <v>0</v>
      </c>
      <c r="AB55" s="21">
        <v>0</v>
      </c>
      <c r="AC55" s="21">
        <f t="shared" si="11"/>
        <v>0</v>
      </c>
      <c r="AD55" s="21">
        <v>0</v>
      </c>
      <c r="AE55" s="10"/>
      <c r="AF55" s="25">
        <v>8</v>
      </c>
      <c r="AG55" s="20" t="s">
        <v>77</v>
      </c>
      <c r="AH55" s="20"/>
      <c r="AI55" s="20"/>
      <c r="AJ55" s="20"/>
      <c r="AK55" s="21"/>
      <c r="AL55" s="20" t="s">
        <v>59</v>
      </c>
      <c r="AM55" s="21"/>
      <c r="AN55" s="21">
        <v>0</v>
      </c>
      <c r="AO55" s="21">
        <v>1</v>
      </c>
      <c r="AP55" s="21">
        <f t="shared" si="12"/>
        <v>1</v>
      </c>
      <c r="AQ55" s="21">
        <v>0</v>
      </c>
    </row>
    <row r="56" spans="1:43" ht="15.95" customHeight="1" x14ac:dyDescent="0.25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R56" s="30"/>
      <c r="S56" s="25">
        <v>11</v>
      </c>
      <c r="T56" s="20" t="s">
        <v>80</v>
      </c>
      <c r="U56" s="20"/>
      <c r="V56" s="20"/>
      <c r="W56" s="25"/>
      <c r="X56" s="21">
        <v>11</v>
      </c>
      <c r="Y56" s="20" t="s">
        <v>61</v>
      </c>
      <c r="Z56" s="21"/>
      <c r="AA56" s="21">
        <v>16</v>
      </c>
      <c r="AB56" s="21">
        <v>11</v>
      </c>
      <c r="AC56" s="21">
        <f t="shared" si="11"/>
        <v>27</v>
      </c>
      <c r="AD56" s="21">
        <v>0</v>
      </c>
      <c r="AE56" s="10"/>
      <c r="AF56" s="25">
        <v>10</v>
      </c>
      <c r="AG56" s="20" t="s">
        <v>162</v>
      </c>
      <c r="AH56" s="20"/>
      <c r="AI56" s="20"/>
      <c r="AJ56" s="20"/>
      <c r="AK56" s="21">
        <v>20</v>
      </c>
      <c r="AL56" s="20" t="s">
        <v>59</v>
      </c>
      <c r="AN56" s="21">
        <v>7</v>
      </c>
      <c r="AO56" s="21">
        <v>8</v>
      </c>
      <c r="AP56" s="21">
        <f t="shared" si="12"/>
        <v>15</v>
      </c>
      <c r="AQ56" s="21">
        <v>4</v>
      </c>
    </row>
    <row r="57" spans="1:43" ht="15.95" customHeight="1" x14ac:dyDescent="0.25">
      <c r="B57" s="20" t="s">
        <v>130</v>
      </c>
      <c r="C57" s="10"/>
      <c r="D57" s="10"/>
      <c r="E57" s="20" t="s">
        <v>50</v>
      </c>
      <c r="F57" s="20"/>
      <c r="G57" s="4">
        <f>SUM(G15:G56)</f>
        <v>29</v>
      </c>
      <c r="H57" s="4"/>
      <c r="I57" s="19"/>
      <c r="J57" s="20" t="s">
        <v>35</v>
      </c>
      <c r="K57" s="19"/>
      <c r="L57" s="4">
        <f>COUNTA(C15:C56)-8</f>
        <v>5</v>
      </c>
      <c r="N57" s="20" t="s">
        <v>41</v>
      </c>
      <c r="O57" s="4">
        <f>+L57*2</f>
        <v>10</v>
      </c>
      <c r="P57" s="10"/>
      <c r="R57" s="30"/>
      <c r="S57" s="25">
        <v>8.5</v>
      </c>
      <c r="T57" s="20" t="s">
        <v>97</v>
      </c>
      <c r="U57" s="20"/>
      <c r="V57" s="20"/>
      <c r="W57" s="25"/>
      <c r="X57" s="21">
        <v>8</v>
      </c>
      <c r="Y57" s="20" t="s">
        <v>61</v>
      </c>
      <c r="Z57" s="21"/>
      <c r="AA57" s="21">
        <v>5</v>
      </c>
      <c r="AB57" s="21">
        <v>4</v>
      </c>
      <c r="AC57" s="21">
        <f t="shared" si="11"/>
        <v>9</v>
      </c>
      <c r="AD57" s="21">
        <v>0</v>
      </c>
      <c r="AE57" s="10"/>
      <c r="AF57" s="25">
        <v>9</v>
      </c>
      <c r="AG57" s="20" t="s">
        <v>163</v>
      </c>
      <c r="AH57" s="20"/>
      <c r="AI57" s="20"/>
      <c r="AJ57" s="20"/>
      <c r="AK57" s="21">
        <v>17</v>
      </c>
      <c r="AL57" s="20" t="s">
        <v>59</v>
      </c>
      <c r="AN57" s="21">
        <v>17</v>
      </c>
      <c r="AO57" s="21">
        <v>15</v>
      </c>
      <c r="AP57" s="21">
        <f t="shared" si="12"/>
        <v>32</v>
      </c>
      <c r="AQ57" s="21">
        <v>0</v>
      </c>
    </row>
    <row r="58" spans="1:43" ht="15.95" customHeight="1" x14ac:dyDescent="0.25">
      <c r="E58" s="20" t="s">
        <v>49</v>
      </c>
      <c r="F58" s="20"/>
      <c r="G58" s="4">
        <f>COUNTA(L15:L56)+COUNTIF(L15:L56,"*&amp;*")</f>
        <v>49</v>
      </c>
      <c r="R58" s="30"/>
      <c r="S58" s="25">
        <v>8.5</v>
      </c>
      <c r="T58" s="20" t="s">
        <v>89</v>
      </c>
      <c r="U58" s="20"/>
      <c r="V58" s="20"/>
      <c r="W58" s="25"/>
      <c r="X58" s="21">
        <v>6</v>
      </c>
      <c r="Y58" s="20" t="s">
        <v>61</v>
      </c>
      <c r="Z58" s="21"/>
      <c r="AA58" s="21">
        <v>1</v>
      </c>
      <c r="AB58" s="21">
        <v>6</v>
      </c>
      <c r="AC58" s="21">
        <f t="shared" si="11"/>
        <v>7</v>
      </c>
      <c r="AD58" s="21">
        <v>0</v>
      </c>
      <c r="AE58" s="10"/>
      <c r="AF58" s="25">
        <v>9</v>
      </c>
      <c r="AG58" s="20" t="s">
        <v>135</v>
      </c>
      <c r="AH58" s="20"/>
      <c r="AI58" s="20"/>
      <c r="AJ58" s="20"/>
      <c r="AK58" s="35">
        <v>14</v>
      </c>
      <c r="AL58" s="20" t="s">
        <v>59</v>
      </c>
      <c r="AN58" s="21">
        <v>5</v>
      </c>
      <c r="AO58" s="21">
        <v>9</v>
      </c>
      <c r="AP58" s="21">
        <f t="shared" si="12"/>
        <v>14</v>
      </c>
      <c r="AQ58" s="21">
        <v>0</v>
      </c>
    </row>
    <row r="59" spans="1:43" ht="15.95" customHeight="1" x14ac:dyDescent="0.25">
      <c r="R59" s="30"/>
      <c r="S59" s="25">
        <v>8.5</v>
      </c>
      <c r="T59" s="20" t="s">
        <v>82</v>
      </c>
      <c r="U59" s="20"/>
      <c r="V59" s="20"/>
      <c r="W59" s="25"/>
      <c r="X59" s="21">
        <v>14</v>
      </c>
      <c r="Y59" s="20" t="s">
        <v>61</v>
      </c>
      <c r="Z59" s="21"/>
      <c r="AA59" s="21">
        <v>1</v>
      </c>
      <c r="AB59" s="21">
        <v>2</v>
      </c>
      <c r="AC59" s="21">
        <f t="shared" si="11"/>
        <v>3</v>
      </c>
      <c r="AD59" s="21">
        <v>2</v>
      </c>
      <c r="AE59" s="10"/>
      <c r="AF59" s="25">
        <v>8.5</v>
      </c>
      <c r="AG59" s="20" t="s">
        <v>136</v>
      </c>
      <c r="AH59" s="20"/>
      <c r="AI59" s="20"/>
      <c r="AJ59" s="20"/>
      <c r="AK59" s="35">
        <v>5</v>
      </c>
      <c r="AL59" s="20" t="s">
        <v>59</v>
      </c>
      <c r="AN59" s="21">
        <v>0</v>
      </c>
      <c r="AO59" s="21">
        <v>10</v>
      </c>
      <c r="AP59" s="21">
        <f t="shared" si="12"/>
        <v>10</v>
      </c>
      <c r="AQ59" s="21">
        <v>2</v>
      </c>
    </row>
    <row r="60" spans="1:43" ht="15.95" customHeight="1" x14ac:dyDescent="0.25">
      <c r="S60" s="25">
        <v>8</v>
      </c>
      <c r="T60" s="20" t="s">
        <v>81</v>
      </c>
      <c r="U60" s="20"/>
      <c r="V60" s="20"/>
      <c r="W60" s="25"/>
      <c r="X60" s="21">
        <v>7</v>
      </c>
      <c r="Y60" s="20" t="s">
        <v>61</v>
      </c>
      <c r="Z60" s="21"/>
      <c r="AA60" s="21">
        <v>9</v>
      </c>
      <c r="AB60" s="21">
        <v>6</v>
      </c>
      <c r="AC60" s="21">
        <f t="shared" si="11"/>
        <v>15</v>
      </c>
      <c r="AD60" s="21">
        <v>4</v>
      </c>
      <c r="AE60" s="10"/>
      <c r="AF60" s="25">
        <v>8.5</v>
      </c>
      <c r="AG60" s="20" t="s">
        <v>14</v>
      </c>
      <c r="AH60" s="20"/>
      <c r="AI60" s="20"/>
      <c r="AJ60" s="20"/>
      <c r="AK60" s="35" t="s">
        <v>149</v>
      </c>
      <c r="AL60" s="20" t="s">
        <v>59</v>
      </c>
      <c r="AN60" s="21">
        <v>9</v>
      </c>
      <c r="AO60" s="21">
        <v>5</v>
      </c>
      <c r="AP60" s="21">
        <f t="shared" si="12"/>
        <v>14</v>
      </c>
      <c r="AQ60" s="21">
        <v>4</v>
      </c>
    </row>
    <row r="61" spans="1:43" ht="15.95" customHeight="1" x14ac:dyDescent="0.25">
      <c r="A61" s="30"/>
      <c r="S61" s="25">
        <v>7.5</v>
      </c>
      <c r="T61" s="20" t="s">
        <v>117</v>
      </c>
      <c r="U61" s="20"/>
      <c r="V61" s="20"/>
      <c r="W61" s="25"/>
      <c r="X61" s="21">
        <v>30</v>
      </c>
      <c r="Y61" s="20" t="s">
        <v>61</v>
      </c>
      <c r="Z61" s="21"/>
      <c r="AA61" s="21">
        <v>3</v>
      </c>
      <c r="AB61" s="21">
        <v>7</v>
      </c>
      <c r="AC61" s="21">
        <f t="shared" si="11"/>
        <v>10</v>
      </c>
      <c r="AD61" s="21">
        <v>4</v>
      </c>
      <c r="AE61" s="10"/>
      <c r="AF61" s="25">
        <v>8</v>
      </c>
      <c r="AG61" s="20" t="s">
        <v>113</v>
      </c>
      <c r="AH61" s="20"/>
      <c r="AI61" s="20"/>
      <c r="AJ61" s="20"/>
      <c r="AK61" s="21">
        <v>13</v>
      </c>
      <c r="AL61" s="20" t="s">
        <v>59</v>
      </c>
      <c r="AN61" s="21">
        <v>9</v>
      </c>
      <c r="AO61" s="21">
        <v>12</v>
      </c>
      <c r="AP61" s="21">
        <f t="shared" si="12"/>
        <v>21</v>
      </c>
      <c r="AQ61" s="21">
        <v>6</v>
      </c>
    </row>
    <row r="62" spans="1:43" ht="15.95" customHeight="1" x14ac:dyDescent="0.25">
      <c r="A62" s="30"/>
      <c r="R62" s="21"/>
      <c r="S62" s="25">
        <v>7</v>
      </c>
      <c r="T62" s="20" t="s">
        <v>24</v>
      </c>
      <c r="U62" s="20"/>
      <c r="V62" s="20"/>
      <c r="W62" s="25"/>
      <c r="X62" s="21">
        <v>10</v>
      </c>
      <c r="Y62" s="20" t="s">
        <v>61</v>
      </c>
      <c r="Z62" s="21"/>
      <c r="AA62" s="21">
        <v>1</v>
      </c>
      <c r="AB62" s="21">
        <v>3</v>
      </c>
      <c r="AC62" s="21">
        <f t="shared" si="11"/>
        <v>4</v>
      </c>
      <c r="AD62" s="21">
        <v>0</v>
      </c>
      <c r="AE62" s="10"/>
      <c r="AF62" s="25">
        <v>7</v>
      </c>
      <c r="AG62" s="20" t="s">
        <v>164</v>
      </c>
      <c r="AH62" s="20"/>
      <c r="AI62" s="20"/>
      <c r="AJ62" s="20"/>
      <c r="AK62" s="21">
        <v>7</v>
      </c>
      <c r="AL62" s="20" t="s">
        <v>59</v>
      </c>
      <c r="AN62" s="21">
        <v>3</v>
      </c>
      <c r="AO62" s="21">
        <v>8</v>
      </c>
      <c r="AP62" s="21">
        <f t="shared" si="12"/>
        <v>11</v>
      </c>
      <c r="AQ62" s="21">
        <v>2</v>
      </c>
    </row>
    <row r="63" spans="1:43" ht="15.95" customHeight="1" x14ac:dyDescent="0.25">
      <c r="A63" s="21"/>
      <c r="R63" s="30"/>
      <c r="S63" s="25">
        <v>7</v>
      </c>
      <c r="T63" s="20" t="s">
        <v>105</v>
      </c>
      <c r="U63" s="20"/>
      <c r="V63" s="20"/>
      <c r="W63" s="25"/>
      <c r="X63" s="21">
        <v>12</v>
      </c>
      <c r="Y63" s="20" t="s">
        <v>61</v>
      </c>
      <c r="Z63" s="21"/>
      <c r="AA63" s="21">
        <v>2</v>
      </c>
      <c r="AB63" s="21">
        <v>3</v>
      </c>
      <c r="AC63" s="21">
        <f t="shared" si="11"/>
        <v>5</v>
      </c>
      <c r="AD63" s="21">
        <v>0</v>
      </c>
      <c r="AE63" s="10"/>
      <c r="AF63" s="25">
        <v>7</v>
      </c>
      <c r="AG63" s="20" t="s">
        <v>115</v>
      </c>
      <c r="AH63" s="20"/>
      <c r="AI63" s="20"/>
      <c r="AJ63" s="20"/>
      <c r="AK63" s="21">
        <v>9</v>
      </c>
      <c r="AL63" s="20" t="s">
        <v>59</v>
      </c>
      <c r="AN63" s="21">
        <v>3</v>
      </c>
      <c r="AO63" s="21">
        <v>7</v>
      </c>
      <c r="AP63" s="21">
        <f t="shared" si="12"/>
        <v>10</v>
      </c>
      <c r="AQ63" s="21">
        <v>2</v>
      </c>
    </row>
    <row r="64" spans="1:43" ht="15.95" customHeight="1" x14ac:dyDescent="0.25">
      <c r="A64" s="30"/>
      <c r="R64" s="21"/>
      <c r="S64" s="25">
        <v>7</v>
      </c>
      <c r="T64" s="20" t="s">
        <v>106</v>
      </c>
      <c r="U64" s="20"/>
      <c r="V64" s="20"/>
      <c r="W64" s="25"/>
      <c r="X64" s="21">
        <v>5</v>
      </c>
      <c r="Y64" s="20" t="s">
        <v>61</v>
      </c>
      <c r="Z64" s="21"/>
      <c r="AA64" s="21">
        <v>1</v>
      </c>
      <c r="AB64" s="21">
        <v>3</v>
      </c>
      <c r="AC64" s="21">
        <f t="shared" si="11"/>
        <v>4</v>
      </c>
      <c r="AD64" s="21">
        <v>0</v>
      </c>
      <c r="AE64" s="10"/>
      <c r="AF64" s="25">
        <v>6.5</v>
      </c>
      <c r="AG64" s="20" t="s">
        <v>123</v>
      </c>
      <c r="AH64" s="20"/>
      <c r="AI64" s="20"/>
      <c r="AJ64" s="20"/>
      <c r="AK64" s="21">
        <v>6</v>
      </c>
      <c r="AL64" s="20" t="s">
        <v>59</v>
      </c>
      <c r="AN64" s="21">
        <v>2</v>
      </c>
      <c r="AO64" s="21">
        <v>1</v>
      </c>
      <c r="AP64" s="21">
        <f t="shared" si="12"/>
        <v>3</v>
      </c>
      <c r="AQ64" s="21">
        <v>2</v>
      </c>
    </row>
    <row r="65" spans="1:43" ht="15.95" customHeight="1" x14ac:dyDescent="0.25">
      <c r="A65" s="21"/>
      <c r="Q65" s="30"/>
      <c r="R65" s="30"/>
      <c r="S65" s="25">
        <v>5.5</v>
      </c>
      <c r="T65" s="20" t="s">
        <v>119</v>
      </c>
      <c r="U65" s="20"/>
      <c r="V65" s="20"/>
      <c r="W65" s="25"/>
      <c r="X65" s="21">
        <v>4</v>
      </c>
      <c r="Y65" s="20" t="s">
        <v>61</v>
      </c>
      <c r="Z65" s="21"/>
      <c r="AA65" s="21">
        <v>1</v>
      </c>
      <c r="AB65" s="21">
        <v>5</v>
      </c>
      <c r="AC65" s="21">
        <f t="shared" si="11"/>
        <v>6</v>
      </c>
      <c r="AD65" s="21">
        <v>0</v>
      </c>
      <c r="AE65" s="10"/>
      <c r="AF65" s="25">
        <v>5.5</v>
      </c>
      <c r="AG65" s="20" t="s">
        <v>32</v>
      </c>
      <c r="AH65" s="20"/>
      <c r="AI65" s="20"/>
      <c r="AJ65" s="20"/>
      <c r="AK65" s="21">
        <v>11</v>
      </c>
      <c r="AL65" s="20" t="s">
        <v>59</v>
      </c>
      <c r="AN65" s="21">
        <v>0</v>
      </c>
      <c r="AO65" s="21">
        <v>2</v>
      </c>
      <c r="AP65" s="21">
        <f t="shared" si="12"/>
        <v>2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63</v>
      </c>
      <c r="T66" s="16"/>
      <c r="U66" s="16"/>
      <c r="V66" s="16"/>
      <c r="W66" s="16"/>
      <c r="X66" s="16"/>
      <c r="Y66" s="16"/>
      <c r="Z66" s="22"/>
      <c r="AA66" s="22">
        <f>SUM(AA54:AA65)</f>
        <v>44</v>
      </c>
      <c r="AB66" s="22">
        <f>SUM(AB54:AB65)+SUMIF($Z$3:$Z$10,"Eriton",$AH$3:$AH$10)</f>
        <v>60</v>
      </c>
      <c r="AC66" s="22">
        <f>SUM(AC54:AC65)+SUMIF($Z$3:$Z$10,"Canadiens",$AH$3:$AH$10)</f>
        <v>104</v>
      </c>
      <c r="AD66" s="22">
        <f>SUM(AD54:AD65)</f>
        <v>16</v>
      </c>
      <c r="AE66" s="10"/>
      <c r="AF66" s="16" t="s">
        <v>64</v>
      </c>
      <c r="AG66" s="16"/>
      <c r="AH66" s="16"/>
      <c r="AI66" s="16"/>
      <c r="AJ66" s="16"/>
      <c r="AK66" s="16"/>
      <c r="AL66" s="16"/>
      <c r="AM66" s="22"/>
      <c r="AN66" s="22">
        <f>SUM(AN54:AN65)</f>
        <v>59</v>
      </c>
      <c r="AO66" s="22">
        <f>SUM(AO54:AO65)+SUMIF($Z$3:$Z$10,"Eriton",$AH$3:$AH$10)</f>
        <v>87</v>
      </c>
      <c r="AP66" s="22">
        <f>SUM(AP54:AP65)+SUMIF($Z$3:$Z$10,"Canadiens",$AH$3:$AH$10)</f>
        <v>146</v>
      </c>
      <c r="AQ66" s="22">
        <f>SUM(AQ54:AQ65)</f>
        <v>22</v>
      </c>
    </row>
    <row r="67" spans="1:43" ht="15.95" customHeight="1" x14ac:dyDescent="0.25">
      <c r="A67" s="21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94</v>
      </c>
      <c r="AH67" s="10"/>
      <c r="AI67" s="10"/>
      <c r="AJ67" s="20"/>
      <c r="AK67" s="20"/>
      <c r="AL67" s="10"/>
      <c r="AM67" s="10"/>
      <c r="AN67" s="21">
        <f>+AA27+AA40+AA53+AA66+AN27+AN40+AN53+AN66</f>
        <v>433</v>
      </c>
      <c r="AO67" s="21">
        <f>+AB27+AB40+AB53+AB66+AO27+AO40+AO53+AO66</f>
        <v>601</v>
      </c>
      <c r="AP67" s="21">
        <f>+AC27+AC40+AC53+AC66+AP27+AP40+AP53+AP66</f>
        <v>1027</v>
      </c>
      <c r="AQ67" s="21">
        <f>+AD27+AD40+AD53+AD66+AQ27+AQ40+AQ53+AQ66</f>
        <v>200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21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43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42</v>
      </c>
      <c r="C74" s="24">
        <f>+C2</f>
        <v>15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163</v>
      </c>
      <c r="E79" s="20"/>
      <c r="F79" s="20"/>
      <c r="G79" s="20" t="s">
        <v>59</v>
      </c>
      <c r="J79" s="21">
        <v>17</v>
      </c>
      <c r="K79" s="21">
        <v>15</v>
      </c>
      <c r="L79" s="50">
        <f t="shared" ref="L79:L90" si="13">+J79+K79</f>
        <v>32</v>
      </c>
      <c r="N79" s="21"/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104</v>
      </c>
      <c r="E80" s="20"/>
      <c r="F80" s="20"/>
      <c r="G80" s="20" t="s">
        <v>60</v>
      </c>
      <c r="H80" s="21"/>
      <c r="J80" s="21">
        <v>19</v>
      </c>
      <c r="K80" s="21">
        <v>10</v>
      </c>
      <c r="L80" s="50">
        <f t="shared" si="13"/>
        <v>29</v>
      </c>
      <c r="N80" s="21"/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87</v>
      </c>
      <c r="E81" s="20"/>
      <c r="F81" s="20"/>
      <c r="G81" s="15" t="s">
        <v>15</v>
      </c>
      <c r="H81" s="21"/>
      <c r="J81" s="21">
        <v>18</v>
      </c>
      <c r="K81" s="21">
        <v>11</v>
      </c>
      <c r="L81" s="50">
        <f t="shared" si="13"/>
        <v>29</v>
      </c>
      <c r="N81" s="21"/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80</v>
      </c>
      <c r="E82" s="20"/>
      <c r="F82" s="20"/>
      <c r="G82" s="20" t="s">
        <v>61</v>
      </c>
      <c r="H82" s="21"/>
      <c r="J82" s="21">
        <v>16</v>
      </c>
      <c r="K82" s="21">
        <v>11</v>
      </c>
      <c r="L82" s="50">
        <f t="shared" si="13"/>
        <v>27</v>
      </c>
      <c r="N82" s="21"/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86</v>
      </c>
      <c r="E83" s="20"/>
      <c r="F83" s="20"/>
      <c r="G83" s="20" t="s">
        <v>57</v>
      </c>
      <c r="H83" s="21"/>
      <c r="J83" s="21">
        <v>10</v>
      </c>
      <c r="K83" s="21">
        <v>16</v>
      </c>
      <c r="L83" s="50">
        <f t="shared" si="13"/>
        <v>26</v>
      </c>
      <c r="N83" s="21"/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83</v>
      </c>
      <c r="E84" s="20"/>
      <c r="F84" s="20"/>
      <c r="G84" s="20" t="s">
        <v>57</v>
      </c>
      <c r="H84" s="21"/>
      <c r="J84" s="21">
        <v>20</v>
      </c>
      <c r="K84" s="21">
        <v>5</v>
      </c>
      <c r="L84" s="50">
        <f t="shared" si="13"/>
        <v>25</v>
      </c>
      <c r="N84" s="21"/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139</v>
      </c>
      <c r="E85" s="20"/>
      <c r="F85" s="20"/>
      <c r="G85" s="20" t="s">
        <v>56</v>
      </c>
      <c r="J85" s="21">
        <v>15</v>
      </c>
      <c r="K85" s="21">
        <v>9</v>
      </c>
      <c r="L85" s="50">
        <f t="shared" si="13"/>
        <v>24</v>
      </c>
      <c r="N85" s="21"/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131</v>
      </c>
      <c r="E86" s="20"/>
      <c r="F86" s="20"/>
      <c r="G86" s="20" t="s">
        <v>57</v>
      </c>
      <c r="H86" s="21"/>
      <c r="J86" s="21">
        <v>12</v>
      </c>
      <c r="K86" s="21">
        <v>12</v>
      </c>
      <c r="L86" s="50">
        <f t="shared" si="13"/>
        <v>24</v>
      </c>
      <c r="N86" s="21"/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84</v>
      </c>
      <c r="E87" s="20"/>
      <c r="F87" s="20"/>
      <c r="G87" s="20" t="s">
        <v>60</v>
      </c>
      <c r="H87" s="21"/>
      <c r="J87" s="21">
        <v>12</v>
      </c>
      <c r="K87" s="21">
        <v>12</v>
      </c>
      <c r="L87" s="50">
        <f t="shared" si="13"/>
        <v>24</v>
      </c>
      <c r="N87" s="21"/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90</v>
      </c>
      <c r="E88" s="20"/>
      <c r="F88" s="20"/>
      <c r="G88" s="20" t="s">
        <v>56</v>
      </c>
      <c r="J88" s="21">
        <v>11</v>
      </c>
      <c r="K88" s="21">
        <v>13</v>
      </c>
      <c r="L88" s="50">
        <f t="shared" si="13"/>
        <v>24</v>
      </c>
      <c r="N88" s="21"/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116</v>
      </c>
      <c r="E89" s="20"/>
      <c r="F89" s="20"/>
      <c r="G89" s="20" t="s">
        <v>57</v>
      </c>
      <c r="H89" s="21"/>
      <c r="J89" s="21">
        <v>7</v>
      </c>
      <c r="K89" s="21">
        <v>16</v>
      </c>
      <c r="L89" s="50">
        <f t="shared" si="13"/>
        <v>23</v>
      </c>
      <c r="N89" s="21"/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113</v>
      </c>
      <c r="E90" s="20"/>
      <c r="F90" s="20"/>
      <c r="G90" s="20" t="s">
        <v>59</v>
      </c>
      <c r="J90" s="21">
        <v>9</v>
      </c>
      <c r="K90" s="21">
        <v>12</v>
      </c>
      <c r="L90" s="50">
        <f t="shared" si="13"/>
        <v>21</v>
      </c>
      <c r="N90" s="21"/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47</v>
      </c>
      <c r="E91" s="20"/>
      <c r="F91" s="20"/>
      <c r="G91" s="20" t="s">
        <v>60</v>
      </c>
      <c r="H91" s="21"/>
      <c r="J91" s="21">
        <v>8</v>
      </c>
      <c r="K91" s="21">
        <v>13</v>
      </c>
      <c r="L91" s="50">
        <v>21</v>
      </c>
      <c r="N91" s="21"/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78</v>
      </c>
      <c r="E92" s="20"/>
      <c r="F92" s="20"/>
      <c r="G92" s="20" t="s">
        <v>134</v>
      </c>
      <c r="H92" s="21"/>
      <c r="J92" s="21">
        <v>11</v>
      </c>
      <c r="K92" s="21">
        <v>9</v>
      </c>
      <c r="L92" s="50">
        <f t="shared" ref="L92:L107" si="14">+J92+K92</f>
        <v>20</v>
      </c>
      <c r="N92" s="21"/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121</v>
      </c>
      <c r="E93" s="20"/>
      <c r="F93" s="20"/>
      <c r="G93" s="20" t="s">
        <v>134</v>
      </c>
      <c r="H93" s="21"/>
      <c r="J93" s="21">
        <v>10</v>
      </c>
      <c r="K93" s="21">
        <v>10</v>
      </c>
      <c r="L93" s="50">
        <f t="shared" si="14"/>
        <v>20</v>
      </c>
      <c r="N93" s="21"/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95</v>
      </c>
      <c r="E94" s="20"/>
      <c r="F94" s="20"/>
      <c r="G94" s="20" t="s">
        <v>134</v>
      </c>
      <c r="H94" s="21"/>
      <c r="J94" s="21">
        <v>9</v>
      </c>
      <c r="K94" s="21">
        <v>11</v>
      </c>
      <c r="L94" s="50">
        <f t="shared" si="14"/>
        <v>20</v>
      </c>
      <c r="N94" s="21"/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D95" s="20" t="s">
        <v>170</v>
      </c>
      <c r="E95" s="20"/>
      <c r="F95" s="20"/>
      <c r="G95" s="15" t="s">
        <v>58</v>
      </c>
      <c r="H95" s="21"/>
      <c r="J95" s="21">
        <v>14</v>
      </c>
      <c r="K95" s="21">
        <v>5</v>
      </c>
      <c r="L95" s="50">
        <f t="shared" si="14"/>
        <v>19</v>
      </c>
      <c r="N95" s="21"/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D96" s="20" t="s">
        <v>85</v>
      </c>
      <c r="E96" s="20"/>
      <c r="F96" s="20"/>
      <c r="G96" s="15" t="s">
        <v>15</v>
      </c>
      <c r="H96" s="21"/>
      <c r="J96" s="21">
        <v>12</v>
      </c>
      <c r="K96" s="21">
        <v>7</v>
      </c>
      <c r="L96" s="50">
        <f t="shared" si="14"/>
        <v>19</v>
      </c>
      <c r="N96" s="21"/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43" ht="15.75" x14ac:dyDescent="0.25">
      <c r="D97" s="20" t="s">
        <v>81</v>
      </c>
      <c r="E97" s="20"/>
      <c r="F97" s="20"/>
      <c r="G97" s="20" t="s">
        <v>61</v>
      </c>
      <c r="H97" s="21"/>
      <c r="J97" s="21">
        <v>9</v>
      </c>
      <c r="K97" s="21">
        <v>6</v>
      </c>
      <c r="L97" s="50">
        <f t="shared" si="14"/>
        <v>15</v>
      </c>
      <c r="N97" s="21"/>
      <c r="Q97" s="21"/>
      <c r="R97" s="2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20"/>
      <c r="AG97" s="10"/>
      <c r="AH97" s="10"/>
      <c r="AI97" s="10"/>
      <c r="AJ97" s="20"/>
      <c r="AK97" s="20"/>
      <c r="AL97" s="10"/>
      <c r="AM97" s="10"/>
      <c r="AN97" s="21"/>
      <c r="AO97" s="21"/>
      <c r="AP97" s="30"/>
      <c r="AQ97" s="21"/>
    </row>
    <row r="98" spans="4:43" ht="15.75" x14ac:dyDescent="0.25">
      <c r="D98" s="20" t="s">
        <v>102</v>
      </c>
      <c r="E98" s="20"/>
      <c r="F98" s="20"/>
      <c r="G98" s="20" t="s">
        <v>60</v>
      </c>
      <c r="H98" s="21"/>
      <c r="J98" s="21">
        <v>8</v>
      </c>
      <c r="K98" s="21">
        <v>7</v>
      </c>
      <c r="L98" s="50">
        <f t="shared" si="14"/>
        <v>15</v>
      </c>
      <c r="N98" s="21"/>
      <c r="Q98" s="21"/>
      <c r="R98" s="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20"/>
      <c r="AG98" s="10"/>
      <c r="AH98" s="10"/>
      <c r="AI98" s="10"/>
      <c r="AJ98" s="20"/>
      <c r="AK98" s="20"/>
      <c r="AL98" s="10"/>
      <c r="AM98" s="10"/>
      <c r="AN98" s="21"/>
      <c r="AO98" s="21"/>
      <c r="AP98" s="30"/>
      <c r="AQ98" s="21"/>
    </row>
    <row r="99" spans="4:43" ht="15.75" x14ac:dyDescent="0.25">
      <c r="D99" s="20" t="s">
        <v>162</v>
      </c>
      <c r="E99" s="20"/>
      <c r="F99" s="20"/>
      <c r="G99" s="20" t="s">
        <v>59</v>
      </c>
      <c r="J99" s="21">
        <v>7</v>
      </c>
      <c r="K99" s="21">
        <v>8</v>
      </c>
      <c r="L99" s="50">
        <f t="shared" si="14"/>
        <v>15</v>
      </c>
      <c r="N99" s="21"/>
    </row>
    <row r="100" spans="4:43" ht="15.75" x14ac:dyDescent="0.25">
      <c r="D100" s="20" t="s">
        <v>14</v>
      </c>
      <c r="E100" s="20"/>
      <c r="F100" s="20"/>
      <c r="G100" s="20" t="s">
        <v>59</v>
      </c>
      <c r="J100" s="21">
        <v>9</v>
      </c>
      <c r="K100" s="21">
        <v>5</v>
      </c>
      <c r="L100" s="50">
        <f t="shared" si="14"/>
        <v>14</v>
      </c>
      <c r="N100" s="21"/>
    </row>
    <row r="101" spans="4:43" ht="15.75" x14ac:dyDescent="0.25">
      <c r="D101" s="20" t="s">
        <v>92</v>
      </c>
      <c r="E101" s="20"/>
      <c r="F101" s="20"/>
      <c r="G101" s="20" t="s">
        <v>56</v>
      </c>
      <c r="J101" s="21">
        <v>8</v>
      </c>
      <c r="K101" s="21">
        <v>6</v>
      </c>
      <c r="L101" s="50">
        <f t="shared" si="14"/>
        <v>14</v>
      </c>
      <c r="N101" s="21"/>
    </row>
    <row r="102" spans="4:43" ht="15.75" x14ac:dyDescent="0.25">
      <c r="D102" s="20" t="s">
        <v>128</v>
      </c>
      <c r="E102" s="20"/>
      <c r="F102" s="20"/>
      <c r="G102" s="20" t="s">
        <v>56</v>
      </c>
      <c r="J102" s="21">
        <v>8</v>
      </c>
      <c r="K102" s="21">
        <v>6</v>
      </c>
      <c r="L102" s="50">
        <f t="shared" si="14"/>
        <v>14</v>
      </c>
      <c r="N102" s="21"/>
    </row>
    <row r="103" spans="4:43" ht="15.75" x14ac:dyDescent="0.25">
      <c r="D103" s="20" t="s">
        <v>135</v>
      </c>
      <c r="E103" s="20"/>
      <c r="F103" s="20"/>
      <c r="G103" s="20" t="s">
        <v>59</v>
      </c>
      <c r="J103" s="21">
        <v>5</v>
      </c>
      <c r="K103" s="21">
        <v>9</v>
      </c>
      <c r="L103" s="50">
        <f t="shared" si="14"/>
        <v>14</v>
      </c>
      <c r="N103" s="21"/>
    </row>
    <row r="104" spans="4:43" ht="15.75" x14ac:dyDescent="0.25">
      <c r="D104" s="20" t="s">
        <v>79</v>
      </c>
      <c r="E104" s="20"/>
      <c r="F104" s="20"/>
      <c r="G104" s="20" t="s">
        <v>134</v>
      </c>
      <c r="H104" s="21"/>
      <c r="J104" s="21">
        <v>0</v>
      </c>
      <c r="K104" s="21">
        <v>14</v>
      </c>
      <c r="L104" s="50">
        <f t="shared" si="14"/>
        <v>14</v>
      </c>
      <c r="N104" s="21"/>
    </row>
    <row r="105" spans="4:43" ht="15.75" x14ac:dyDescent="0.25">
      <c r="D105" s="20" t="s">
        <v>142</v>
      </c>
      <c r="E105" s="20"/>
      <c r="F105" s="20"/>
      <c r="G105" s="20" t="s">
        <v>134</v>
      </c>
      <c r="H105" s="21"/>
      <c r="J105" s="21">
        <v>6</v>
      </c>
      <c r="K105" s="21">
        <v>7</v>
      </c>
      <c r="L105" s="50">
        <f t="shared" si="14"/>
        <v>13</v>
      </c>
      <c r="N105" s="21"/>
    </row>
    <row r="106" spans="4:43" ht="15.75" x14ac:dyDescent="0.25">
      <c r="D106" s="20" t="s">
        <v>107</v>
      </c>
      <c r="E106" s="20"/>
      <c r="F106" s="20"/>
      <c r="G106" s="20" t="s">
        <v>60</v>
      </c>
      <c r="H106" s="21"/>
      <c r="J106" s="21">
        <v>5</v>
      </c>
      <c r="K106" s="21">
        <v>8</v>
      </c>
      <c r="L106" s="50">
        <f t="shared" si="14"/>
        <v>13</v>
      </c>
      <c r="N106" s="21"/>
    </row>
    <row r="107" spans="4:43" ht="15.75" x14ac:dyDescent="0.25">
      <c r="D107" s="20" t="s">
        <v>141</v>
      </c>
      <c r="E107" s="20"/>
      <c r="F107" s="20"/>
      <c r="G107" s="20" t="s">
        <v>56</v>
      </c>
      <c r="J107" s="21">
        <v>0</v>
      </c>
      <c r="K107" s="21">
        <v>13</v>
      </c>
      <c r="L107" s="50">
        <f t="shared" si="14"/>
        <v>13</v>
      </c>
      <c r="N107" s="21"/>
    </row>
    <row r="108" spans="4:43" ht="15.75" x14ac:dyDescent="0.25">
      <c r="L108" s="21"/>
      <c r="M108" s="21"/>
      <c r="N108" s="21"/>
    </row>
    <row r="110" spans="4:43" ht="18.75" thickBot="1" x14ac:dyDescent="0.3">
      <c r="E110" s="1" t="s">
        <v>133</v>
      </c>
      <c r="F110" s="1"/>
      <c r="G110" s="1"/>
      <c r="H110" s="3" t="s">
        <v>1</v>
      </c>
      <c r="I110" s="3"/>
      <c r="J110" s="3"/>
      <c r="K110" s="49" t="s">
        <v>2</v>
      </c>
    </row>
    <row r="111" spans="4:43" ht="15.75" x14ac:dyDescent="0.25">
      <c r="E111" s="20" t="s">
        <v>165</v>
      </c>
      <c r="F111" s="20"/>
      <c r="G111" s="20"/>
      <c r="H111" s="20" t="s">
        <v>60</v>
      </c>
      <c r="I111" s="21"/>
      <c r="K111" s="50">
        <v>16</v>
      </c>
    </row>
    <row r="112" spans="4:43" ht="15.75" x14ac:dyDescent="0.25">
      <c r="E112" s="20" t="s">
        <v>116</v>
      </c>
      <c r="F112" s="20"/>
      <c r="G112" s="20"/>
      <c r="H112" s="20" t="s">
        <v>57</v>
      </c>
      <c r="I112" s="21"/>
      <c r="K112" s="50">
        <v>8</v>
      </c>
    </row>
    <row r="113" spans="5:11" ht="15.75" x14ac:dyDescent="0.25">
      <c r="E113" s="20" t="s">
        <v>107</v>
      </c>
      <c r="F113" s="20"/>
      <c r="G113" s="20"/>
      <c r="H113" s="20" t="s">
        <v>60</v>
      </c>
      <c r="I113" s="21"/>
      <c r="K113" s="50">
        <v>8</v>
      </c>
    </row>
    <row r="114" spans="5:11" ht="15.75" x14ac:dyDescent="0.25">
      <c r="E114" s="20" t="s">
        <v>103</v>
      </c>
      <c r="F114" s="20"/>
      <c r="G114" s="20"/>
      <c r="H114" s="20" t="s">
        <v>60</v>
      </c>
      <c r="I114" s="21"/>
      <c r="K114" s="50">
        <v>8</v>
      </c>
    </row>
    <row r="115" spans="5:11" ht="15.75" x14ac:dyDescent="0.25">
      <c r="E115" s="20" t="s">
        <v>113</v>
      </c>
      <c r="F115" s="20"/>
      <c r="G115" s="20"/>
      <c r="H115" s="20" t="s">
        <v>59</v>
      </c>
      <c r="I115" s="21"/>
      <c r="K115" s="50">
        <v>6</v>
      </c>
    </row>
    <row r="116" spans="5:11" ht="15.75" x14ac:dyDescent="0.25">
      <c r="E116" s="20" t="s">
        <v>47</v>
      </c>
      <c r="F116" s="20"/>
      <c r="G116" s="20"/>
      <c r="H116" s="20" t="s">
        <v>60</v>
      </c>
      <c r="I116" s="21"/>
      <c r="K116" s="50">
        <v>6</v>
      </c>
    </row>
    <row r="117" spans="5:11" ht="15.75" x14ac:dyDescent="0.25">
      <c r="E117" s="20" t="s">
        <v>102</v>
      </c>
      <c r="F117" s="20"/>
      <c r="G117" s="20"/>
      <c r="H117" s="20" t="s">
        <v>60</v>
      </c>
      <c r="I117" s="21"/>
      <c r="K117" s="50">
        <v>6</v>
      </c>
    </row>
    <row r="118" spans="5:11" ht="15.75" x14ac:dyDescent="0.25">
      <c r="E118" s="20" t="s">
        <v>91</v>
      </c>
      <c r="F118" s="20"/>
      <c r="G118" s="20"/>
      <c r="H118" s="20" t="s">
        <v>57</v>
      </c>
      <c r="I118" s="21"/>
      <c r="K118" s="50">
        <v>6</v>
      </c>
    </row>
    <row r="119" spans="5:11" ht="15.75" x14ac:dyDescent="0.25">
      <c r="E119" s="20" t="s">
        <v>83</v>
      </c>
      <c r="F119" s="20"/>
      <c r="G119" s="20"/>
      <c r="H119" s="20" t="s">
        <v>57</v>
      </c>
      <c r="I119" s="21"/>
      <c r="K119" s="50">
        <v>4</v>
      </c>
    </row>
    <row r="120" spans="5:11" ht="15.75" x14ac:dyDescent="0.25">
      <c r="E120" s="20" t="s">
        <v>84</v>
      </c>
      <c r="F120" s="20"/>
      <c r="G120" s="20"/>
      <c r="H120" s="20" t="s">
        <v>60</v>
      </c>
      <c r="I120" s="21"/>
      <c r="K120" s="50">
        <v>4</v>
      </c>
    </row>
    <row r="121" spans="5:11" ht="15.75" x14ac:dyDescent="0.25">
      <c r="E121" s="20" t="s">
        <v>81</v>
      </c>
      <c r="F121" s="20"/>
      <c r="G121" s="20"/>
      <c r="H121" s="20" t="s">
        <v>61</v>
      </c>
      <c r="I121" s="21"/>
      <c r="K121" s="50">
        <v>4</v>
      </c>
    </row>
    <row r="122" spans="5:11" ht="15.75" x14ac:dyDescent="0.25">
      <c r="E122" s="20" t="s">
        <v>162</v>
      </c>
      <c r="F122" s="20"/>
      <c r="G122" s="20"/>
      <c r="H122" s="20" t="s">
        <v>59</v>
      </c>
      <c r="I122" s="21"/>
      <c r="K122" s="50">
        <v>4</v>
      </c>
    </row>
    <row r="123" spans="5:11" ht="15.75" x14ac:dyDescent="0.25">
      <c r="E123" s="20" t="s">
        <v>14</v>
      </c>
      <c r="F123" s="20"/>
      <c r="G123" s="20"/>
      <c r="H123" s="20" t="s">
        <v>59</v>
      </c>
      <c r="I123" s="35"/>
      <c r="K123" s="50">
        <v>4</v>
      </c>
    </row>
    <row r="124" spans="5:11" ht="15.75" x14ac:dyDescent="0.25">
      <c r="E124" s="20" t="s">
        <v>128</v>
      </c>
      <c r="F124" s="20"/>
      <c r="G124" s="20"/>
      <c r="H124" s="20" t="s">
        <v>56</v>
      </c>
      <c r="I124" s="21"/>
      <c r="K124" s="50">
        <v>4</v>
      </c>
    </row>
    <row r="125" spans="5:11" ht="15.75" x14ac:dyDescent="0.25">
      <c r="E125" s="20" t="s">
        <v>79</v>
      </c>
      <c r="F125" s="20"/>
      <c r="G125" s="20"/>
      <c r="H125" s="20" t="s">
        <v>134</v>
      </c>
      <c r="I125" s="21"/>
      <c r="K125" s="50">
        <v>4</v>
      </c>
    </row>
    <row r="126" spans="5:11" ht="15.75" x14ac:dyDescent="0.25">
      <c r="E126" s="20" t="s">
        <v>117</v>
      </c>
      <c r="F126" s="20"/>
      <c r="G126" s="20"/>
      <c r="H126" s="20" t="s">
        <v>61</v>
      </c>
      <c r="I126" s="21"/>
      <c r="K126" s="50">
        <v>4</v>
      </c>
    </row>
    <row r="127" spans="5:11" ht="15.75" x14ac:dyDescent="0.25">
      <c r="E127" s="20" t="s">
        <v>169</v>
      </c>
      <c r="F127" s="20"/>
      <c r="G127" s="20"/>
      <c r="H127" s="15" t="s">
        <v>15</v>
      </c>
      <c r="I127" s="21"/>
      <c r="K127" s="50">
        <v>4</v>
      </c>
    </row>
    <row r="128" spans="5:11" ht="15.75" x14ac:dyDescent="0.25">
      <c r="E128" s="20" t="s">
        <v>96</v>
      </c>
      <c r="F128" s="20"/>
      <c r="G128" s="20"/>
      <c r="H128" s="20" t="s">
        <v>56</v>
      </c>
      <c r="I128" s="21"/>
      <c r="K128" s="50">
        <v>4</v>
      </c>
    </row>
    <row r="129" spans="5:11" ht="15.75" x14ac:dyDescent="0.25">
      <c r="E129" s="20" t="s">
        <v>129</v>
      </c>
      <c r="F129" s="20"/>
      <c r="G129" s="20"/>
      <c r="H129" s="20" t="s">
        <v>60</v>
      </c>
      <c r="I129" s="21"/>
      <c r="K129" s="50">
        <v>4</v>
      </c>
    </row>
  </sheetData>
  <mergeCells count="17">
    <mergeCell ref="AG10:AH10"/>
    <mergeCell ref="B1:P1"/>
    <mergeCell ref="S1:AQ1"/>
    <mergeCell ref="G2:M2"/>
    <mergeCell ref="AG2:AH2"/>
    <mergeCell ref="AG3:AH3"/>
    <mergeCell ref="AG4:AH4"/>
    <mergeCell ref="AG5:AH5"/>
    <mergeCell ref="AG6:AH6"/>
    <mergeCell ref="AG7:AH7"/>
    <mergeCell ref="AG8:AH8"/>
    <mergeCell ref="AG9:AH9"/>
    <mergeCell ref="AG11:AH11"/>
    <mergeCell ref="E14:F14"/>
    <mergeCell ref="B72:P72"/>
    <mergeCell ref="G73:M73"/>
    <mergeCell ref="G74:M74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5AB1C-4BD2-427A-9231-8A35A8A513DE}">
  <dimension ref="A1:AQ124"/>
  <sheetViews>
    <sheetView topLeftCell="A42" zoomScale="70" zoomScaleNormal="70" zoomScaleSheetLayoutView="78" workbookViewId="0">
      <selection activeCell="AP21" sqref="AP21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S1" s="65" t="s">
        <v>55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18.600000000000001" customHeight="1" thickBot="1" x14ac:dyDescent="0.35">
      <c r="A2" s="21"/>
      <c r="B2" s="24" t="s">
        <v>42</v>
      </c>
      <c r="C2" s="24">
        <v>14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1"/>
      <c r="R2" s="21"/>
      <c r="U2" s="33" t="s">
        <v>152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66" t="s">
        <v>39</v>
      </c>
      <c r="AH2" s="66"/>
      <c r="AI2" s="33" t="s">
        <v>4</v>
      </c>
      <c r="AJ2" s="33" t="s">
        <v>6</v>
      </c>
      <c r="AK2" s="33" t="s">
        <v>5</v>
      </c>
      <c r="AL2" s="33" t="s">
        <v>40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75</v>
      </c>
      <c r="X3" s="20"/>
      <c r="Y3" s="20"/>
      <c r="Z3" s="20" t="s">
        <v>134</v>
      </c>
      <c r="AB3" s="21"/>
      <c r="AC3" s="21">
        <f t="shared" ref="AC3:AC10" si="0">+AD3+AE3+AF3</f>
        <v>13</v>
      </c>
      <c r="AD3" s="21">
        <v>10</v>
      </c>
      <c r="AE3" s="21">
        <v>3</v>
      </c>
      <c r="AF3" s="21">
        <v>0</v>
      </c>
      <c r="AG3" s="64">
        <f t="shared" ref="AG3:AG10" si="1">+(AD3*2+AF3)/(2*AC3)</f>
        <v>0.76923076923076927</v>
      </c>
      <c r="AH3" s="64"/>
      <c r="AI3" s="14">
        <v>29</v>
      </c>
      <c r="AJ3" s="14">
        <v>1</v>
      </c>
      <c r="AK3" s="14">
        <v>1</v>
      </c>
      <c r="AL3" s="51">
        <f t="shared" ref="AL3:AL10" si="2">+AI3/AC3</f>
        <v>2.2307692307692308</v>
      </c>
      <c r="AQ3" s="21"/>
    </row>
    <row r="4" spans="1:43" ht="18" x14ac:dyDescent="0.25">
      <c r="A4" s="34"/>
      <c r="B4" s="4">
        <v>5</v>
      </c>
      <c r="C4" s="5" t="s">
        <v>60</v>
      </c>
      <c r="D4" s="10"/>
      <c r="E4" s="5"/>
      <c r="F4" s="10"/>
      <c r="G4" s="4">
        <v>10</v>
      </c>
      <c r="H4" s="4">
        <v>4</v>
      </c>
      <c r="I4" s="4">
        <v>0</v>
      </c>
      <c r="J4" s="4">
        <f>2*G4+I4</f>
        <v>20</v>
      </c>
      <c r="K4" s="31">
        <f>+J4/((G4+H4+I4)*2)</f>
        <v>0.7142857142857143</v>
      </c>
      <c r="L4" s="4">
        <f>+$AN$27</f>
        <v>62</v>
      </c>
      <c r="M4" s="4">
        <v>35</v>
      </c>
      <c r="N4" s="4">
        <f>+$AO$27</f>
        <v>78</v>
      </c>
      <c r="O4" s="4">
        <f>+$AQ$27</f>
        <v>56</v>
      </c>
      <c r="P4" s="4"/>
      <c r="Q4" s="34"/>
      <c r="R4" s="21"/>
      <c r="U4" s="25">
        <v>8</v>
      </c>
      <c r="V4" s="20" t="s">
        <v>138</v>
      </c>
      <c r="X4" s="20"/>
      <c r="Y4" s="20"/>
      <c r="Z4" s="20" t="s">
        <v>60</v>
      </c>
      <c r="AB4" s="21"/>
      <c r="AC4" s="21">
        <f t="shared" si="0"/>
        <v>14</v>
      </c>
      <c r="AD4" s="21">
        <v>10</v>
      </c>
      <c r="AE4" s="21">
        <v>4</v>
      </c>
      <c r="AF4" s="21">
        <v>0</v>
      </c>
      <c r="AG4" s="64">
        <f t="shared" si="1"/>
        <v>0.7142857142857143</v>
      </c>
      <c r="AH4" s="64"/>
      <c r="AI4" s="21">
        <v>35</v>
      </c>
      <c r="AJ4" s="21">
        <v>0</v>
      </c>
      <c r="AK4" s="21">
        <v>0</v>
      </c>
      <c r="AL4" s="26">
        <f t="shared" si="2"/>
        <v>2.5</v>
      </c>
      <c r="AQ4" s="21"/>
    </row>
    <row r="5" spans="1:43" ht="18" x14ac:dyDescent="0.25">
      <c r="A5" s="34"/>
      <c r="B5" s="4">
        <v>8</v>
      </c>
      <c r="C5" s="5" t="s">
        <v>59</v>
      </c>
      <c r="D5" s="10"/>
      <c r="E5" s="5"/>
      <c r="F5" s="10"/>
      <c r="G5" s="4">
        <v>9</v>
      </c>
      <c r="H5" s="4">
        <v>5</v>
      </c>
      <c r="I5" s="4">
        <v>0</v>
      </c>
      <c r="J5" s="4">
        <f>2*G5+I5</f>
        <v>18</v>
      </c>
      <c r="K5" s="31">
        <f>+J5/((G5+H5+I5)*2)</f>
        <v>0.6428571428571429</v>
      </c>
      <c r="L5" s="4">
        <f>+$AN$66</f>
        <v>59</v>
      </c>
      <c r="M5" s="4">
        <v>42</v>
      </c>
      <c r="N5" s="4">
        <f>+$AO$66</f>
        <v>87</v>
      </c>
      <c r="O5" s="4">
        <f>+$AQ$66</f>
        <v>22</v>
      </c>
      <c r="P5" s="4"/>
      <c r="Q5" s="34"/>
      <c r="R5" s="21"/>
      <c r="U5" s="25">
        <v>8</v>
      </c>
      <c r="V5" s="20" t="s">
        <v>76</v>
      </c>
      <c r="X5" s="20"/>
      <c r="Y5" s="20"/>
      <c r="Z5" s="20" t="s">
        <v>56</v>
      </c>
      <c r="AB5" s="21"/>
      <c r="AC5" s="21">
        <f t="shared" si="0"/>
        <v>14</v>
      </c>
      <c r="AD5" s="21">
        <v>7</v>
      </c>
      <c r="AE5" s="21">
        <v>5</v>
      </c>
      <c r="AF5" s="21">
        <v>2</v>
      </c>
      <c r="AG5" s="64">
        <f t="shared" si="1"/>
        <v>0.5714285714285714</v>
      </c>
      <c r="AH5" s="64"/>
      <c r="AI5" s="21">
        <v>40</v>
      </c>
      <c r="AJ5" s="21">
        <v>0</v>
      </c>
      <c r="AK5" s="21">
        <v>0</v>
      </c>
      <c r="AL5" s="26">
        <f t="shared" si="2"/>
        <v>2.8571428571428572</v>
      </c>
      <c r="AQ5" s="21"/>
    </row>
    <row r="6" spans="1:43" ht="18" x14ac:dyDescent="0.25">
      <c r="A6" s="34"/>
      <c r="B6" s="4">
        <v>6</v>
      </c>
      <c r="C6" s="5" t="s">
        <v>134</v>
      </c>
      <c r="D6" s="10"/>
      <c r="E6" s="5"/>
      <c r="F6" s="10"/>
      <c r="G6" s="4">
        <v>9</v>
      </c>
      <c r="H6" s="4">
        <v>5</v>
      </c>
      <c r="I6" s="4">
        <v>0</v>
      </c>
      <c r="J6" s="4">
        <f>2*G6+I6</f>
        <v>18</v>
      </c>
      <c r="K6" s="31">
        <f>+J6/((G6+H6+I6)*2)</f>
        <v>0.6428571428571429</v>
      </c>
      <c r="L6" s="4">
        <f>+$AN$40</f>
        <v>47</v>
      </c>
      <c r="M6" s="4">
        <v>35</v>
      </c>
      <c r="N6" s="4">
        <f>+$AO$40</f>
        <v>70</v>
      </c>
      <c r="O6" s="4">
        <f>+$AQ$40</f>
        <v>20</v>
      </c>
      <c r="P6" s="4"/>
      <c r="Q6" s="34"/>
      <c r="R6" s="21"/>
      <c r="U6" s="25">
        <v>8</v>
      </c>
      <c r="V6" s="20" t="s">
        <v>77</v>
      </c>
      <c r="X6" s="20"/>
      <c r="Y6" s="20"/>
      <c r="Z6" s="20" t="s">
        <v>59</v>
      </c>
      <c r="AB6" s="21"/>
      <c r="AC6" s="21">
        <f t="shared" si="0"/>
        <v>9</v>
      </c>
      <c r="AD6" s="21">
        <v>4</v>
      </c>
      <c r="AE6" s="21">
        <v>4</v>
      </c>
      <c r="AF6" s="21">
        <v>1</v>
      </c>
      <c r="AG6" s="64">
        <f t="shared" si="1"/>
        <v>0.5</v>
      </c>
      <c r="AH6" s="64"/>
      <c r="AI6" s="21">
        <v>27</v>
      </c>
      <c r="AJ6" s="21">
        <v>1</v>
      </c>
      <c r="AK6" s="21">
        <v>0</v>
      </c>
      <c r="AL6" s="26">
        <f t="shared" si="2"/>
        <v>3</v>
      </c>
      <c r="AQ6" s="21"/>
    </row>
    <row r="7" spans="1:43" ht="18" x14ac:dyDescent="0.25">
      <c r="A7" s="34"/>
      <c r="B7" s="4">
        <v>3</v>
      </c>
      <c r="C7" s="5" t="s">
        <v>57</v>
      </c>
      <c r="D7" s="10"/>
      <c r="E7" s="5"/>
      <c r="F7" s="10"/>
      <c r="G7" s="4">
        <v>8</v>
      </c>
      <c r="H7" s="4">
        <v>5</v>
      </c>
      <c r="I7" s="4">
        <v>1</v>
      </c>
      <c r="J7" s="4">
        <f t="shared" ref="J7:J11" si="3">2*G7+I7</f>
        <v>17</v>
      </c>
      <c r="K7" s="31">
        <f t="shared" ref="K7:K11" si="4">+J7/((G7+H7+I7)*2)</f>
        <v>0.6071428571428571</v>
      </c>
      <c r="L7" s="4">
        <f>+$AA$53</f>
        <v>60</v>
      </c>
      <c r="M7" s="4">
        <v>51</v>
      </c>
      <c r="N7" s="4">
        <f>+$AB$53</f>
        <v>87</v>
      </c>
      <c r="O7" s="4">
        <f>+$AD$53</f>
        <v>22</v>
      </c>
      <c r="P7" s="4"/>
      <c r="Q7" s="34"/>
      <c r="R7" s="21"/>
      <c r="U7" s="25">
        <v>7.5</v>
      </c>
      <c r="V7" s="20" t="s">
        <v>43</v>
      </c>
      <c r="X7" s="20"/>
      <c r="Y7" s="20"/>
      <c r="Z7" s="20" t="s">
        <v>57</v>
      </c>
      <c r="AB7" s="21"/>
      <c r="AC7" s="21">
        <f t="shared" si="0"/>
        <v>4</v>
      </c>
      <c r="AD7" s="21">
        <v>2</v>
      </c>
      <c r="AE7" s="21">
        <v>1</v>
      </c>
      <c r="AF7" s="21">
        <v>1</v>
      </c>
      <c r="AG7" s="64">
        <f t="shared" si="1"/>
        <v>0.625</v>
      </c>
      <c r="AH7" s="64"/>
      <c r="AI7" s="21">
        <v>12</v>
      </c>
      <c r="AJ7" s="21">
        <v>0</v>
      </c>
      <c r="AK7" s="21">
        <v>0</v>
      </c>
      <c r="AL7" s="26">
        <f t="shared" si="2"/>
        <v>3</v>
      </c>
      <c r="AQ7" s="21"/>
    </row>
    <row r="8" spans="1:43" ht="18" x14ac:dyDescent="0.25">
      <c r="A8" s="34"/>
      <c r="B8" s="4">
        <v>7</v>
      </c>
      <c r="C8" s="5" t="s">
        <v>56</v>
      </c>
      <c r="D8" s="10"/>
      <c r="E8" s="10"/>
      <c r="F8" s="10"/>
      <c r="G8" s="4">
        <v>7</v>
      </c>
      <c r="H8" s="4">
        <v>5</v>
      </c>
      <c r="I8" s="4">
        <v>2</v>
      </c>
      <c r="J8" s="4">
        <f t="shared" si="3"/>
        <v>16</v>
      </c>
      <c r="K8" s="31">
        <f t="shared" si="4"/>
        <v>0.5714285714285714</v>
      </c>
      <c r="L8" s="4">
        <f>+$AN$53</f>
        <v>50</v>
      </c>
      <c r="M8" s="4">
        <v>40</v>
      </c>
      <c r="N8" s="4">
        <f>+$AO$53</f>
        <v>69</v>
      </c>
      <c r="O8" s="4">
        <f>+$AQ$53</f>
        <v>14</v>
      </c>
      <c r="P8" s="4"/>
      <c r="Q8" s="34"/>
      <c r="R8" s="21"/>
      <c r="U8" s="25">
        <v>7.5</v>
      </c>
      <c r="V8" s="20" t="s">
        <v>74</v>
      </c>
      <c r="X8" s="20"/>
      <c r="Y8" s="20"/>
      <c r="Z8" s="20" t="s">
        <v>61</v>
      </c>
      <c r="AB8" s="21"/>
      <c r="AC8" s="21">
        <f t="shared" si="0"/>
        <v>10</v>
      </c>
      <c r="AD8" s="21">
        <v>1</v>
      </c>
      <c r="AE8" s="21">
        <v>9</v>
      </c>
      <c r="AF8" s="21">
        <v>0</v>
      </c>
      <c r="AG8" s="64">
        <f t="shared" si="1"/>
        <v>0.1</v>
      </c>
      <c r="AH8" s="64"/>
      <c r="AI8" s="21">
        <v>45</v>
      </c>
      <c r="AJ8" s="21">
        <v>3</v>
      </c>
      <c r="AK8" s="21">
        <v>0</v>
      </c>
      <c r="AL8" s="26">
        <f t="shared" si="2"/>
        <v>4.5</v>
      </c>
      <c r="AQ8" s="21"/>
    </row>
    <row r="9" spans="1:43" ht="18" x14ac:dyDescent="0.25">
      <c r="A9" s="34"/>
      <c r="B9" s="4">
        <v>4</v>
      </c>
      <c r="C9" s="5" t="s">
        <v>61</v>
      </c>
      <c r="D9" s="10"/>
      <c r="E9" s="5"/>
      <c r="F9" s="10"/>
      <c r="G9" s="4">
        <v>5</v>
      </c>
      <c r="H9" s="4">
        <v>9</v>
      </c>
      <c r="I9" s="4">
        <v>0</v>
      </c>
      <c r="J9" s="4">
        <f t="shared" si="3"/>
        <v>10</v>
      </c>
      <c r="K9" s="31">
        <f t="shared" si="4"/>
        <v>0.35714285714285715</v>
      </c>
      <c r="L9" s="4">
        <f>+$AA$66</f>
        <v>40</v>
      </c>
      <c r="M9" s="4">
        <v>56</v>
      </c>
      <c r="N9" s="4">
        <f>+$AB$66</f>
        <v>55</v>
      </c>
      <c r="O9" s="4">
        <f>+$AD$66</f>
        <v>16</v>
      </c>
      <c r="P9" s="4"/>
      <c r="Q9" s="34"/>
      <c r="R9" s="21"/>
      <c r="U9" s="25">
        <v>7.5</v>
      </c>
      <c r="V9" s="20" t="s">
        <v>127</v>
      </c>
      <c r="X9" s="20"/>
      <c r="Y9" s="20"/>
      <c r="Z9" s="20" t="s">
        <v>15</v>
      </c>
      <c r="AB9" s="21"/>
      <c r="AC9" s="21">
        <f t="shared" si="0"/>
        <v>14</v>
      </c>
      <c r="AD9" s="21">
        <v>4</v>
      </c>
      <c r="AE9" s="21">
        <v>8</v>
      </c>
      <c r="AF9" s="21">
        <v>2</v>
      </c>
      <c r="AG9" s="64">
        <f t="shared" si="1"/>
        <v>0.35714285714285715</v>
      </c>
      <c r="AH9" s="64"/>
      <c r="AI9" s="21">
        <v>68</v>
      </c>
      <c r="AJ9" s="21">
        <v>0</v>
      </c>
      <c r="AK9" s="21">
        <v>0</v>
      </c>
      <c r="AL9" s="26">
        <f t="shared" si="2"/>
        <v>4.8571428571428568</v>
      </c>
      <c r="AQ9" s="21"/>
    </row>
    <row r="10" spans="1:43" ht="18" x14ac:dyDescent="0.25">
      <c r="A10" s="34"/>
      <c r="B10" s="4">
        <v>2</v>
      </c>
      <c r="C10" s="5" t="s">
        <v>15</v>
      </c>
      <c r="D10" s="10"/>
      <c r="E10" s="10"/>
      <c r="F10" s="10"/>
      <c r="G10" s="4">
        <v>4</v>
      </c>
      <c r="H10" s="4">
        <v>8</v>
      </c>
      <c r="I10" s="4">
        <v>2</v>
      </c>
      <c r="J10" s="4">
        <f t="shared" si="3"/>
        <v>10</v>
      </c>
      <c r="K10" s="31">
        <f t="shared" si="4"/>
        <v>0.35714285714285715</v>
      </c>
      <c r="L10" s="4">
        <f>+$AA$40</f>
        <v>53</v>
      </c>
      <c r="M10" s="4">
        <v>68</v>
      </c>
      <c r="N10" s="4">
        <f>+$AB$40</f>
        <v>62</v>
      </c>
      <c r="O10" s="4">
        <f>+$AD$40</f>
        <v>20</v>
      </c>
      <c r="P10" s="4"/>
      <c r="Q10" s="34"/>
      <c r="R10" s="34"/>
      <c r="U10" s="25">
        <v>7.5</v>
      </c>
      <c r="V10" s="20" t="s">
        <v>34</v>
      </c>
      <c r="X10" s="20"/>
      <c r="Y10" s="20"/>
      <c r="Z10" s="20" t="s">
        <v>58</v>
      </c>
      <c r="AB10" s="21"/>
      <c r="AC10" s="21">
        <f t="shared" si="0"/>
        <v>14</v>
      </c>
      <c r="AD10" s="21">
        <v>1</v>
      </c>
      <c r="AE10" s="21">
        <v>11</v>
      </c>
      <c r="AF10" s="21">
        <v>2</v>
      </c>
      <c r="AG10" s="64">
        <f t="shared" si="1"/>
        <v>0.14285714285714285</v>
      </c>
      <c r="AH10" s="64"/>
      <c r="AI10" s="21">
        <v>76</v>
      </c>
      <c r="AJ10" s="21">
        <v>1</v>
      </c>
      <c r="AK10" s="21">
        <v>0</v>
      </c>
      <c r="AL10" s="26">
        <f t="shared" si="2"/>
        <v>5.4285714285714288</v>
      </c>
      <c r="AQ10" s="21"/>
    </row>
    <row r="11" spans="1:43" ht="18.75" thickBot="1" x14ac:dyDescent="0.3">
      <c r="A11" s="34"/>
      <c r="B11" s="4">
        <v>1</v>
      </c>
      <c r="C11" s="5" t="s">
        <v>58</v>
      </c>
      <c r="D11" s="10"/>
      <c r="E11" s="10"/>
      <c r="F11" s="10"/>
      <c r="G11" s="4">
        <v>1</v>
      </c>
      <c r="H11" s="4">
        <v>12</v>
      </c>
      <c r="I11" s="4">
        <v>1</v>
      </c>
      <c r="J11" s="4">
        <f t="shared" si="3"/>
        <v>3</v>
      </c>
      <c r="K11" s="31">
        <f t="shared" si="4"/>
        <v>0.10714285714285714</v>
      </c>
      <c r="L11" s="4">
        <f>+$AA$27</f>
        <v>33</v>
      </c>
      <c r="M11" s="4">
        <v>77</v>
      </c>
      <c r="N11" s="4">
        <f>+$AB$27</f>
        <v>44</v>
      </c>
      <c r="O11" s="4">
        <f>+$AD$27</f>
        <v>20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ref="AC11" si="5">+AD11+AE11+AF11</f>
        <v>20</v>
      </c>
      <c r="AD11" s="21">
        <v>13</v>
      </c>
      <c r="AE11" s="21">
        <v>7</v>
      </c>
      <c r="AF11" s="21">
        <v>0</v>
      </c>
      <c r="AG11" s="64">
        <f t="shared" ref="AG11" si="6">+(AD11*2+AF11)/(2*AC11)</f>
        <v>0.65</v>
      </c>
      <c r="AH11" s="64"/>
      <c r="AI11" s="21">
        <v>63</v>
      </c>
      <c r="AJ11" s="21">
        <v>3</v>
      </c>
      <c r="AK11" s="21">
        <v>0</v>
      </c>
      <c r="AL11" s="26">
        <f t="shared" ref="AL11:AL12" si="7">+AI11/AC11</f>
        <v>3.15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53</v>
      </c>
      <c r="H12" s="8">
        <f>SUM(H4:H11)</f>
        <v>53</v>
      </c>
      <c r="I12" s="8">
        <f>SUM(I4:I11)</f>
        <v>6</v>
      </c>
      <c r="J12" s="8"/>
      <c r="K12" s="8"/>
      <c r="L12" s="8">
        <f>SUM(L4:L11)</f>
        <v>404</v>
      </c>
      <c r="M12" s="8">
        <f>SUM(M4:M11)</f>
        <v>404</v>
      </c>
      <c r="N12" s="8">
        <f>SUM(N4:N11)</f>
        <v>552</v>
      </c>
      <c r="O12" s="8">
        <f>SUM(O4:O11)</f>
        <v>190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112</v>
      </c>
      <c r="AD12" s="14">
        <f>SUM(AD3:AD11)</f>
        <v>52</v>
      </c>
      <c r="AE12" s="14">
        <f>SUM(AE3:AE11)</f>
        <v>52</v>
      </c>
      <c r="AF12" s="14">
        <f>SUM(AF3:AF11)</f>
        <v>8</v>
      </c>
      <c r="AG12" s="14"/>
      <c r="AH12" s="14"/>
      <c r="AI12" s="14">
        <f>SUM(AI3:AI11)</f>
        <v>395</v>
      </c>
      <c r="AJ12" s="14">
        <f>SUM(AJ3:AJ11)</f>
        <v>9</v>
      </c>
      <c r="AK12" s="14">
        <f>SUM(AK3:AK11)</f>
        <v>1</v>
      </c>
      <c r="AL12" s="29">
        <f t="shared" si="7"/>
        <v>3.5267857142857144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14 Summary:</v>
      </c>
      <c r="C14" s="37"/>
      <c r="D14" s="37"/>
      <c r="E14" s="68">
        <v>45641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0"/>
      <c r="R14" s="30"/>
      <c r="S14" s="21" t="s">
        <v>53</v>
      </c>
      <c r="T14" s="20" t="s">
        <v>44</v>
      </c>
      <c r="U14" s="20"/>
      <c r="V14" s="20"/>
      <c r="W14" s="20"/>
      <c r="X14" s="20" t="s">
        <v>54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53</v>
      </c>
      <c r="AG14" s="20" t="s">
        <v>44</v>
      </c>
      <c r="AH14" s="20"/>
      <c r="AI14" s="20"/>
      <c r="AJ14" s="20"/>
      <c r="AK14" s="20" t="s">
        <v>54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154</v>
      </c>
      <c r="T15" s="11" t="s">
        <v>58</v>
      </c>
      <c r="U15" s="11"/>
      <c r="V15" s="11"/>
      <c r="W15" s="12"/>
      <c r="X15" s="13" t="s">
        <v>70</v>
      </c>
      <c r="Z15" s="14"/>
      <c r="AA15" s="14">
        <v>9</v>
      </c>
      <c r="AB15" s="14">
        <v>11</v>
      </c>
      <c r="AC15" s="14">
        <f>+AA15+AB15</f>
        <v>20</v>
      </c>
      <c r="AD15" s="14">
        <v>6</v>
      </c>
      <c r="AE15" s="10"/>
      <c r="AF15" s="11" t="s">
        <v>158</v>
      </c>
      <c r="AG15" s="11" t="s">
        <v>60</v>
      </c>
      <c r="AH15" s="11"/>
      <c r="AI15" s="11"/>
      <c r="AJ15" s="12"/>
      <c r="AK15" s="13" t="s">
        <v>72</v>
      </c>
      <c r="AM15" s="14"/>
      <c r="AN15" s="14">
        <v>2</v>
      </c>
      <c r="AO15" s="14">
        <v>5</v>
      </c>
      <c r="AP15" s="14">
        <f>+AN15+AO15</f>
        <v>7</v>
      </c>
      <c r="AQ15" s="14">
        <v>4</v>
      </c>
    </row>
    <row r="16" spans="1:43" ht="15.95" customHeight="1" x14ac:dyDescent="0.25">
      <c r="A16" s="30"/>
      <c r="C16" s="5" t="s">
        <v>181</v>
      </c>
      <c r="E16" s="20"/>
      <c r="F16" s="20"/>
      <c r="G16" s="4">
        <v>4</v>
      </c>
      <c r="H16" s="21">
        <v>1</v>
      </c>
      <c r="I16" s="20" t="s">
        <v>86</v>
      </c>
      <c r="J16" s="20"/>
      <c r="K16" s="20"/>
      <c r="L16" s="20" t="s">
        <v>467</v>
      </c>
      <c r="M16" s="20"/>
      <c r="N16" s="20"/>
      <c r="O16" s="20"/>
      <c r="P16" s="20"/>
      <c r="Q16" s="30"/>
      <c r="R16" s="30"/>
      <c r="S16" s="25">
        <v>7.5</v>
      </c>
      <c r="T16" s="20" t="s">
        <v>34</v>
      </c>
      <c r="U16" s="20"/>
      <c r="V16" s="20"/>
      <c r="W16" s="20"/>
      <c r="X16" s="21">
        <v>31</v>
      </c>
      <c r="Y16" s="15" t="s">
        <v>58</v>
      </c>
      <c r="Z16" s="21"/>
      <c r="AA16" s="21">
        <v>0</v>
      </c>
      <c r="AB16" s="21">
        <v>1</v>
      </c>
      <c r="AC16" s="21">
        <f t="shared" ref="AC16:AC26" si="8">+AA16+AB16</f>
        <v>1</v>
      </c>
      <c r="AD16" s="21">
        <v>2</v>
      </c>
      <c r="AE16" s="10"/>
      <c r="AF16" s="25">
        <v>8</v>
      </c>
      <c r="AG16" s="20" t="s">
        <v>138</v>
      </c>
      <c r="AH16" s="20"/>
      <c r="AI16" s="20"/>
      <c r="AJ16" s="20"/>
      <c r="AK16" s="21">
        <v>34</v>
      </c>
      <c r="AL16" s="20" t="s">
        <v>60</v>
      </c>
      <c r="AM16" s="21"/>
      <c r="AN16" s="21">
        <v>0</v>
      </c>
      <c r="AO16" s="21">
        <v>1</v>
      </c>
      <c r="AP16" s="21">
        <f t="shared" ref="AP16:AP26" si="9">+AN16+AO16</f>
        <v>1</v>
      </c>
      <c r="AQ16" s="21">
        <v>0</v>
      </c>
    </row>
    <row r="17" spans="1:43" ht="15.95" customHeight="1" x14ac:dyDescent="0.25">
      <c r="A17" s="30"/>
      <c r="B17" s="21" t="s">
        <v>23</v>
      </c>
      <c r="C17" s="15"/>
      <c r="D17" s="15" t="s">
        <v>48</v>
      </c>
      <c r="E17" s="20"/>
      <c r="F17" s="20"/>
      <c r="G17" s="4"/>
      <c r="H17" s="21">
        <v>1</v>
      </c>
      <c r="I17" s="20" t="s">
        <v>332</v>
      </c>
      <c r="J17" s="20"/>
      <c r="K17" s="20"/>
      <c r="L17" s="20" t="s">
        <v>468</v>
      </c>
      <c r="M17" s="20"/>
      <c r="N17" s="20"/>
      <c r="O17" s="20"/>
      <c r="P17" s="20"/>
      <c r="Q17" s="30"/>
      <c r="R17" s="30"/>
      <c r="S17" s="25">
        <v>10</v>
      </c>
      <c r="T17" s="20" t="s">
        <v>124</v>
      </c>
      <c r="U17" s="20"/>
      <c r="V17" s="20"/>
      <c r="W17" s="20"/>
      <c r="X17" s="21">
        <v>13</v>
      </c>
      <c r="Y17" s="15" t="s">
        <v>58</v>
      </c>
      <c r="Z17" s="21"/>
      <c r="AA17" s="21">
        <v>5</v>
      </c>
      <c r="AB17" s="21">
        <v>5</v>
      </c>
      <c r="AC17" s="21">
        <f t="shared" si="8"/>
        <v>10</v>
      </c>
      <c r="AD17" s="21">
        <v>2</v>
      </c>
      <c r="AE17" s="10"/>
      <c r="AF17" s="25">
        <v>10</v>
      </c>
      <c r="AG17" s="20" t="s">
        <v>84</v>
      </c>
      <c r="AH17" s="20"/>
      <c r="AI17" s="20"/>
      <c r="AJ17" s="20"/>
      <c r="AK17" s="21">
        <v>16</v>
      </c>
      <c r="AL17" s="20" t="s">
        <v>60</v>
      </c>
      <c r="AM17" s="21"/>
      <c r="AN17" s="21">
        <v>12</v>
      </c>
      <c r="AO17" s="21">
        <v>12</v>
      </c>
      <c r="AP17" s="21">
        <f t="shared" si="9"/>
        <v>24</v>
      </c>
      <c r="AQ17" s="21">
        <v>2</v>
      </c>
    </row>
    <row r="18" spans="1:43" ht="15.95" customHeight="1" x14ac:dyDescent="0.25">
      <c r="A18" s="30"/>
      <c r="D18" s="15"/>
      <c r="E18" s="15"/>
      <c r="G18" s="4"/>
      <c r="H18" s="21">
        <v>2</v>
      </c>
      <c r="I18" s="20" t="s">
        <v>166</v>
      </c>
      <c r="J18" s="20"/>
      <c r="K18" s="20"/>
      <c r="L18" s="20" t="s">
        <v>469</v>
      </c>
      <c r="M18" s="20"/>
      <c r="N18" s="20"/>
      <c r="O18" s="20"/>
      <c r="P18" s="20"/>
      <c r="Q18" s="30"/>
      <c r="R18" s="30"/>
      <c r="S18" s="25">
        <v>9.5</v>
      </c>
      <c r="T18" s="20" t="s">
        <v>170</v>
      </c>
      <c r="U18" s="20"/>
      <c r="V18" s="20"/>
      <c r="W18" s="20"/>
      <c r="X18" s="21">
        <v>5</v>
      </c>
      <c r="Y18" s="15" t="s">
        <v>58</v>
      </c>
      <c r="Z18" s="21"/>
      <c r="AA18" s="21">
        <v>12</v>
      </c>
      <c r="AB18" s="21">
        <v>4</v>
      </c>
      <c r="AC18" s="21">
        <f t="shared" si="8"/>
        <v>16</v>
      </c>
      <c r="AD18" s="21">
        <v>0</v>
      </c>
      <c r="AE18" s="10"/>
      <c r="AF18" s="25">
        <v>10</v>
      </c>
      <c r="AG18" s="20" t="s">
        <v>104</v>
      </c>
      <c r="AH18" s="20"/>
      <c r="AI18" s="20"/>
      <c r="AJ18" s="20"/>
      <c r="AK18" s="21">
        <v>7</v>
      </c>
      <c r="AL18" s="20" t="s">
        <v>60</v>
      </c>
      <c r="AM18" s="21"/>
      <c r="AN18" s="21">
        <v>19</v>
      </c>
      <c r="AO18" s="21">
        <v>10</v>
      </c>
      <c r="AP18" s="21">
        <f t="shared" si="9"/>
        <v>29</v>
      </c>
      <c r="AQ18" s="21">
        <v>0</v>
      </c>
    </row>
    <row r="19" spans="1:43" ht="15.75" customHeight="1" x14ac:dyDescent="0.25">
      <c r="D19" s="15"/>
      <c r="E19" s="15"/>
      <c r="H19" s="21">
        <v>3</v>
      </c>
      <c r="I19" s="20" t="s">
        <v>116</v>
      </c>
      <c r="J19" s="20"/>
      <c r="K19" s="20"/>
      <c r="L19" s="20" t="s">
        <v>470</v>
      </c>
      <c r="M19" s="20"/>
      <c r="N19" s="20"/>
      <c r="O19" s="20"/>
      <c r="P19" s="20" t="s">
        <v>151</v>
      </c>
      <c r="Q19" s="30"/>
      <c r="R19" s="30"/>
      <c r="S19" s="25">
        <v>8.5</v>
      </c>
      <c r="T19" s="20" t="s">
        <v>88</v>
      </c>
      <c r="U19" s="20"/>
      <c r="V19" s="20"/>
      <c r="W19" s="20"/>
      <c r="X19" s="35">
        <v>15</v>
      </c>
      <c r="Y19" s="15" t="s">
        <v>58</v>
      </c>
      <c r="Z19" s="21"/>
      <c r="AA19" s="21">
        <v>4</v>
      </c>
      <c r="AB19" s="21">
        <v>2</v>
      </c>
      <c r="AC19" s="21">
        <f t="shared" si="8"/>
        <v>6</v>
      </c>
      <c r="AD19" s="21">
        <v>2</v>
      </c>
      <c r="AE19" s="10"/>
      <c r="AF19" s="25">
        <v>9</v>
      </c>
      <c r="AG19" s="20" t="s">
        <v>107</v>
      </c>
      <c r="AH19" s="20"/>
      <c r="AI19" s="20"/>
      <c r="AJ19" s="20"/>
      <c r="AK19" s="21">
        <v>1</v>
      </c>
      <c r="AL19" s="20" t="s">
        <v>60</v>
      </c>
      <c r="AM19" s="21"/>
      <c r="AN19" s="21">
        <v>5</v>
      </c>
      <c r="AO19" s="21">
        <v>8</v>
      </c>
      <c r="AP19" s="21">
        <f t="shared" si="9"/>
        <v>13</v>
      </c>
      <c r="AQ19" s="21">
        <v>8</v>
      </c>
    </row>
    <row r="20" spans="1:43" ht="15.95" customHeight="1" x14ac:dyDescent="0.25">
      <c r="Q20" s="30"/>
      <c r="R20" s="30"/>
      <c r="S20" s="25">
        <v>8.5</v>
      </c>
      <c r="T20" s="20" t="s">
        <v>101</v>
      </c>
      <c r="U20" s="20"/>
      <c r="V20" s="20"/>
      <c r="W20" s="20"/>
      <c r="X20" s="35">
        <v>11</v>
      </c>
      <c r="Y20" s="15" t="s">
        <v>58</v>
      </c>
      <c r="Z20" s="21"/>
      <c r="AA20" s="21">
        <v>0</v>
      </c>
      <c r="AB20" s="21">
        <v>2</v>
      </c>
      <c r="AC20" s="21">
        <f t="shared" si="8"/>
        <v>2</v>
      </c>
      <c r="AD20" s="21">
        <v>2</v>
      </c>
      <c r="AE20" s="10"/>
      <c r="AF20" s="25">
        <v>8.5</v>
      </c>
      <c r="AG20" s="20" t="s">
        <v>165</v>
      </c>
      <c r="AH20" s="20"/>
      <c r="AI20" s="20"/>
      <c r="AJ20" s="20"/>
      <c r="AK20" s="21">
        <v>10</v>
      </c>
      <c r="AL20" s="20" t="s">
        <v>60</v>
      </c>
      <c r="AM20" s="21"/>
      <c r="AN20" s="21">
        <v>3</v>
      </c>
      <c r="AO20" s="21">
        <v>9</v>
      </c>
      <c r="AP20" s="21">
        <f t="shared" si="9"/>
        <v>12</v>
      </c>
      <c r="AQ20" s="21">
        <v>16</v>
      </c>
    </row>
    <row r="21" spans="1:43" ht="15.95" customHeight="1" x14ac:dyDescent="0.25">
      <c r="C21" s="5" t="s">
        <v>182</v>
      </c>
      <c r="G21" s="4">
        <v>1</v>
      </c>
      <c r="H21" s="21">
        <v>3</v>
      </c>
      <c r="I21" s="20" t="s">
        <v>97</v>
      </c>
      <c r="J21" s="20"/>
      <c r="K21" s="20"/>
      <c r="L21" s="20" t="s">
        <v>471</v>
      </c>
      <c r="M21" s="20"/>
      <c r="N21" s="20"/>
      <c r="O21" s="20"/>
      <c r="P21" s="20"/>
      <c r="Q21" s="30"/>
      <c r="R21" s="30"/>
      <c r="S21" s="25">
        <v>8</v>
      </c>
      <c r="T21" s="20" t="s">
        <v>147</v>
      </c>
      <c r="U21" s="20"/>
      <c r="V21" s="20"/>
      <c r="W21" s="20"/>
      <c r="X21" s="21">
        <v>3</v>
      </c>
      <c r="Y21" s="15" t="s">
        <v>58</v>
      </c>
      <c r="Z21" s="21"/>
      <c r="AA21" s="21">
        <v>2</v>
      </c>
      <c r="AB21" s="21">
        <v>3</v>
      </c>
      <c r="AC21" s="21">
        <f t="shared" si="8"/>
        <v>5</v>
      </c>
      <c r="AD21" s="21">
        <v>0</v>
      </c>
      <c r="AE21" s="10"/>
      <c r="AF21" s="25">
        <v>8</v>
      </c>
      <c r="AG21" s="20" t="s">
        <v>47</v>
      </c>
      <c r="AH21" s="20"/>
      <c r="AI21" s="20"/>
      <c r="AJ21" s="20"/>
      <c r="AK21" s="21">
        <v>27</v>
      </c>
      <c r="AL21" s="20" t="s">
        <v>60</v>
      </c>
      <c r="AM21" s="21"/>
      <c r="AN21" s="21">
        <v>8</v>
      </c>
      <c r="AO21" s="21">
        <v>12</v>
      </c>
      <c r="AP21" s="21">
        <f t="shared" si="9"/>
        <v>20</v>
      </c>
      <c r="AQ21" s="21">
        <v>6</v>
      </c>
    </row>
    <row r="22" spans="1:43" ht="15.95" customHeight="1" x14ac:dyDescent="0.25">
      <c r="B22" s="21" t="s">
        <v>23</v>
      </c>
      <c r="C22" s="15" t="s">
        <v>466</v>
      </c>
      <c r="D22" s="15"/>
      <c r="E22" s="20"/>
      <c r="F22" s="20"/>
      <c r="G22" s="4"/>
      <c r="H22" s="21"/>
      <c r="I22" s="20"/>
      <c r="J22" s="20"/>
      <c r="K22" s="20"/>
      <c r="L22" s="20"/>
      <c r="M22" s="20"/>
      <c r="N22" s="20"/>
      <c r="O22" s="20"/>
      <c r="P22" s="20"/>
      <c r="Q22" s="30"/>
      <c r="R22" s="30"/>
      <c r="S22" s="25">
        <v>7.5</v>
      </c>
      <c r="T22" s="20" t="s">
        <v>137</v>
      </c>
      <c r="U22" s="20"/>
      <c r="V22" s="20"/>
      <c r="W22" s="20"/>
      <c r="X22" s="21">
        <v>7</v>
      </c>
      <c r="Y22" s="15" t="s">
        <v>58</v>
      </c>
      <c r="Z22" s="21"/>
      <c r="AA22" s="21">
        <v>0</v>
      </c>
      <c r="AB22" s="21">
        <v>3</v>
      </c>
      <c r="AC22" s="21">
        <f t="shared" si="8"/>
        <v>3</v>
      </c>
      <c r="AD22" s="21">
        <v>2</v>
      </c>
      <c r="AE22" s="10"/>
      <c r="AF22" s="25">
        <v>7.5</v>
      </c>
      <c r="AG22" s="20" t="s">
        <v>102</v>
      </c>
      <c r="AH22" s="20"/>
      <c r="AI22" s="20"/>
      <c r="AJ22" s="20"/>
      <c r="AK22" s="21">
        <v>91</v>
      </c>
      <c r="AL22" s="20" t="s">
        <v>60</v>
      </c>
      <c r="AM22" s="21"/>
      <c r="AN22" s="21">
        <v>7</v>
      </c>
      <c r="AO22" s="21">
        <v>7</v>
      </c>
      <c r="AP22" s="21">
        <f t="shared" si="9"/>
        <v>14</v>
      </c>
      <c r="AQ22" s="21">
        <v>6</v>
      </c>
    </row>
    <row r="23" spans="1:43" ht="15.95" customHeight="1" x14ac:dyDescent="0.25">
      <c r="B23" s="44" t="s">
        <v>27</v>
      </c>
      <c r="C23" s="45"/>
      <c r="D23" s="45"/>
      <c r="E23" s="45"/>
      <c r="F23" s="45"/>
      <c r="G23" s="45"/>
      <c r="H23" s="46"/>
      <c r="I23" s="45"/>
      <c r="J23" s="45"/>
      <c r="K23" s="45"/>
      <c r="L23" s="45"/>
      <c r="M23" s="47"/>
      <c r="N23" s="45"/>
      <c r="O23" s="45"/>
      <c r="P23" s="45"/>
      <c r="Q23" s="30"/>
      <c r="R23" s="30"/>
      <c r="S23" s="25">
        <v>7.5</v>
      </c>
      <c r="T23" s="20" t="s">
        <v>171</v>
      </c>
      <c r="U23" s="20"/>
      <c r="V23" s="20"/>
      <c r="W23" s="20"/>
      <c r="X23" s="21">
        <v>11</v>
      </c>
      <c r="Y23" s="15" t="s">
        <v>58</v>
      </c>
      <c r="Z23" s="21"/>
      <c r="AA23" s="21">
        <v>0</v>
      </c>
      <c r="AB23" s="21">
        <v>0</v>
      </c>
      <c r="AC23" s="21">
        <f t="shared" si="8"/>
        <v>0</v>
      </c>
      <c r="AD23" s="21">
        <v>0</v>
      </c>
      <c r="AE23" s="10"/>
      <c r="AF23" s="25">
        <v>7</v>
      </c>
      <c r="AG23" s="20" t="s">
        <v>126</v>
      </c>
      <c r="AH23" s="20"/>
      <c r="AI23" s="20"/>
      <c r="AJ23" s="20"/>
      <c r="AK23" s="21">
        <v>4</v>
      </c>
      <c r="AL23" s="20" t="s">
        <v>60</v>
      </c>
      <c r="AM23" s="21"/>
      <c r="AN23" s="21">
        <v>0</v>
      </c>
      <c r="AO23" s="21">
        <v>5</v>
      </c>
      <c r="AP23" s="21">
        <f t="shared" si="9"/>
        <v>5</v>
      </c>
      <c r="AQ23" s="21">
        <v>2</v>
      </c>
    </row>
    <row r="24" spans="1:43" ht="15.95" customHeight="1" x14ac:dyDescent="0.25">
      <c r="C24" s="5" t="s">
        <v>186</v>
      </c>
      <c r="D24" s="10"/>
      <c r="E24" s="20"/>
      <c r="F24" s="20"/>
      <c r="G24" s="4">
        <v>3</v>
      </c>
      <c r="H24" s="21">
        <v>1</v>
      </c>
      <c r="I24" s="20" t="s">
        <v>170</v>
      </c>
      <c r="J24" s="20"/>
      <c r="K24" s="20"/>
      <c r="L24" s="20" t="s">
        <v>472</v>
      </c>
      <c r="M24" s="20"/>
      <c r="N24" s="20"/>
      <c r="O24" s="20"/>
      <c r="P24" s="20"/>
      <c r="Q24" s="30"/>
      <c r="R24" s="30"/>
      <c r="S24" s="25">
        <v>7</v>
      </c>
      <c r="T24" s="20" t="s">
        <v>109</v>
      </c>
      <c r="U24" s="20"/>
      <c r="V24" s="20"/>
      <c r="W24" s="20"/>
      <c r="X24" s="21">
        <v>2</v>
      </c>
      <c r="Y24" s="15" t="s">
        <v>58</v>
      </c>
      <c r="Z24" s="21"/>
      <c r="AA24" s="21">
        <v>0</v>
      </c>
      <c r="AB24" s="21">
        <v>5</v>
      </c>
      <c r="AC24" s="21">
        <f t="shared" si="8"/>
        <v>5</v>
      </c>
      <c r="AD24" s="21">
        <v>2</v>
      </c>
      <c r="AE24" s="10"/>
      <c r="AF24" s="25">
        <v>6.5</v>
      </c>
      <c r="AG24" s="20" t="s">
        <v>129</v>
      </c>
      <c r="AH24" s="20"/>
      <c r="AI24" s="20"/>
      <c r="AJ24" s="20"/>
      <c r="AK24" s="21">
        <v>14</v>
      </c>
      <c r="AL24" s="20" t="s">
        <v>60</v>
      </c>
      <c r="AM24" s="21"/>
      <c r="AN24" s="21">
        <v>1</v>
      </c>
      <c r="AO24" s="21">
        <v>3</v>
      </c>
      <c r="AP24" s="21">
        <f t="shared" si="9"/>
        <v>4</v>
      </c>
      <c r="AQ24" s="21">
        <v>4</v>
      </c>
    </row>
    <row r="25" spans="1:43" ht="15.95" customHeight="1" x14ac:dyDescent="0.25">
      <c r="A25" s="30"/>
      <c r="B25" s="21" t="s">
        <v>23</v>
      </c>
      <c r="C25" s="15"/>
      <c r="D25" s="15" t="s">
        <v>48</v>
      </c>
      <c r="E25" s="15"/>
      <c r="F25" s="15"/>
      <c r="G25" s="15"/>
      <c r="H25" s="21">
        <v>3</v>
      </c>
      <c r="I25" s="20" t="s">
        <v>170</v>
      </c>
      <c r="J25" s="20"/>
      <c r="K25" s="20"/>
      <c r="L25" s="20" t="s">
        <v>109</v>
      </c>
      <c r="M25" s="20"/>
      <c r="N25" s="20"/>
      <c r="O25" s="20"/>
      <c r="P25" s="20"/>
      <c r="Q25" s="30"/>
      <c r="R25" s="30"/>
      <c r="S25" s="25">
        <v>7</v>
      </c>
      <c r="T25" s="20" t="s">
        <v>110</v>
      </c>
      <c r="U25" s="20"/>
      <c r="V25" s="20"/>
      <c r="W25" s="20"/>
      <c r="X25" s="21">
        <v>6</v>
      </c>
      <c r="Y25" s="15" t="s">
        <v>58</v>
      </c>
      <c r="Z25" s="21"/>
      <c r="AA25" s="21">
        <v>0</v>
      </c>
      <c r="AB25" s="21">
        <v>8</v>
      </c>
      <c r="AC25" s="21">
        <f t="shared" si="8"/>
        <v>8</v>
      </c>
      <c r="AD25" s="21">
        <v>0</v>
      </c>
      <c r="AE25" s="10"/>
      <c r="AF25" s="25">
        <v>6</v>
      </c>
      <c r="AG25" s="20" t="s">
        <v>103</v>
      </c>
      <c r="AH25" s="20"/>
      <c r="AI25" s="20"/>
      <c r="AJ25" s="20"/>
      <c r="AK25" s="21">
        <v>2</v>
      </c>
      <c r="AL25" s="20" t="s">
        <v>60</v>
      </c>
      <c r="AM25" s="21"/>
      <c r="AN25" s="21">
        <v>2</v>
      </c>
      <c r="AO25" s="21">
        <v>3</v>
      </c>
      <c r="AP25" s="21">
        <f t="shared" si="9"/>
        <v>5</v>
      </c>
      <c r="AQ25" s="21">
        <v>8</v>
      </c>
    </row>
    <row r="26" spans="1:43" ht="15.95" customHeight="1" x14ac:dyDescent="0.25">
      <c r="A26" s="30"/>
      <c r="D26" s="15"/>
      <c r="E26" s="15"/>
      <c r="F26" s="15"/>
      <c r="G26" s="15"/>
      <c r="H26" s="21">
        <v>3</v>
      </c>
      <c r="I26" s="20" t="s">
        <v>30</v>
      </c>
      <c r="J26" s="20"/>
      <c r="K26" s="20"/>
      <c r="L26" s="20" t="s">
        <v>193</v>
      </c>
      <c r="M26" s="20"/>
      <c r="N26" s="20"/>
      <c r="O26" s="20"/>
      <c r="P26" s="20"/>
      <c r="Q26" s="30"/>
      <c r="R26" s="30"/>
      <c r="S26" s="25">
        <v>5.5</v>
      </c>
      <c r="T26" s="20" t="s">
        <v>30</v>
      </c>
      <c r="U26" s="20"/>
      <c r="V26" s="20"/>
      <c r="W26" s="20"/>
      <c r="X26" s="21">
        <v>8</v>
      </c>
      <c r="Y26" s="15" t="s">
        <v>58</v>
      </c>
      <c r="Z26" s="21"/>
      <c r="AA26" s="21">
        <v>1</v>
      </c>
      <c r="AB26" s="21">
        <v>0</v>
      </c>
      <c r="AC26" s="21">
        <f t="shared" si="8"/>
        <v>1</v>
      </c>
      <c r="AD26" s="21">
        <v>2</v>
      </c>
      <c r="AE26" s="10"/>
      <c r="AF26" s="25">
        <v>6</v>
      </c>
      <c r="AG26" s="20" t="s">
        <v>269</v>
      </c>
      <c r="AH26" s="20"/>
      <c r="AI26" s="20"/>
      <c r="AJ26" s="20"/>
      <c r="AK26" s="21">
        <v>6</v>
      </c>
      <c r="AL26" s="20" t="s">
        <v>60</v>
      </c>
      <c r="AM26" s="21"/>
      <c r="AN26" s="21">
        <v>3</v>
      </c>
      <c r="AO26" s="21">
        <v>3</v>
      </c>
      <c r="AP26" s="21">
        <f t="shared" si="9"/>
        <v>6</v>
      </c>
      <c r="AQ26" s="21">
        <v>0</v>
      </c>
    </row>
    <row r="27" spans="1:43" ht="15.95" customHeight="1" thickBot="1" x14ac:dyDescent="0.3">
      <c r="A27" s="30"/>
      <c r="C27" s="20"/>
      <c r="Q27" s="30"/>
      <c r="R27" s="30"/>
      <c r="S27" s="16" t="s">
        <v>65</v>
      </c>
      <c r="T27" s="16"/>
      <c r="U27" s="16"/>
      <c r="V27" s="16"/>
      <c r="W27" s="16"/>
      <c r="X27" s="16"/>
      <c r="Y27" s="16"/>
      <c r="Z27" s="22"/>
      <c r="AA27" s="22">
        <f>SUM(AA15:AA26)</f>
        <v>33</v>
      </c>
      <c r="AB27" s="22">
        <f>SUM(AB15:AB26)+SUMIF($Z$3:$Z$10,"Canadiens",$AH$3:$AH$10)</f>
        <v>44</v>
      </c>
      <c r="AC27" s="22">
        <f>SUM(AC15:AC26)+SUMIF($Z$3:$Z$10,"Canadiens",$AH$3:$AH$10)</f>
        <v>77</v>
      </c>
      <c r="AD27" s="22">
        <f>SUM(AD15:AD26)</f>
        <v>20</v>
      </c>
      <c r="AE27" s="10"/>
      <c r="AF27" s="16" t="s">
        <v>62</v>
      </c>
      <c r="AG27" s="16"/>
      <c r="AH27" s="16"/>
      <c r="AI27" s="16"/>
      <c r="AJ27" s="16"/>
      <c r="AK27" s="16"/>
      <c r="AL27" s="16"/>
      <c r="AM27" s="22"/>
      <c r="AN27" s="22">
        <f>SUM(AN15:AN26)</f>
        <v>62</v>
      </c>
      <c r="AO27" s="22">
        <f>SUM(AO15:AO26)+SUMIF($Z$3:$Z$10,"Canadiens",$AH$3:$AH$10)</f>
        <v>78</v>
      </c>
      <c r="AP27" s="22">
        <f>SUM(AP15:AP26)+SUMIF($Z$3:$Z$10,"Canadiens",$AH$3:$AH$10)</f>
        <v>140</v>
      </c>
      <c r="AQ27" s="22">
        <f>SUM(AQ15:AQ26)</f>
        <v>56</v>
      </c>
    </row>
    <row r="28" spans="1:43" ht="15.95" customHeight="1" x14ac:dyDescent="0.25">
      <c r="B28" s="21" t="s">
        <v>26</v>
      </c>
      <c r="C28" s="5" t="s">
        <v>187</v>
      </c>
      <c r="D28" s="10"/>
      <c r="E28" s="20"/>
      <c r="F28" s="20"/>
      <c r="G28" s="4">
        <v>8</v>
      </c>
      <c r="H28" s="21">
        <v>2</v>
      </c>
      <c r="I28" s="20" t="s">
        <v>87</v>
      </c>
      <c r="J28" s="20"/>
      <c r="K28" s="20"/>
      <c r="L28" s="20" t="s">
        <v>85</v>
      </c>
      <c r="M28" s="20"/>
      <c r="N28" s="20"/>
      <c r="O28" s="20"/>
      <c r="P28" s="20"/>
      <c r="Q28" s="30"/>
      <c r="R28" s="30"/>
      <c r="S28" s="11" t="s">
        <v>155</v>
      </c>
      <c r="T28" s="11" t="s">
        <v>15</v>
      </c>
      <c r="U28" s="11"/>
      <c r="V28" s="11"/>
      <c r="W28" s="12"/>
      <c r="X28" s="13" t="s">
        <v>31</v>
      </c>
      <c r="Z28" s="14"/>
      <c r="AA28" s="14">
        <v>12</v>
      </c>
      <c r="AB28" s="14">
        <v>10</v>
      </c>
      <c r="AC28" s="14">
        <f>+AA28+AB28</f>
        <v>22</v>
      </c>
      <c r="AD28" s="14">
        <v>6</v>
      </c>
      <c r="AE28" s="10"/>
      <c r="AF28" s="18" t="s">
        <v>160</v>
      </c>
      <c r="AG28" s="18" t="s">
        <v>134</v>
      </c>
      <c r="AH28" s="18"/>
      <c r="AI28" s="18"/>
      <c r="AJ28" s="18"/>
      <c r="AK28" s="15" t="s">
        <v>145</v>
      </c>
      <c r="AM28" s="14"/>
      <c r="AN28" s="14">
        <v>10</v>
      </c>
      <c r="AO28" s="14">
        <v>4</v>
      </c>
      <c r="AP28" s="14">
        <f>+AN28+AO28</f>
        <v>14</v>
      </c>
      <c r="AQ28" s="14">
        <v>4</v>
      </c>
    </row>
    <row r="29" spans="1:43" ht="15.95" customHeight="1" x14ac:dyDescent="0.25">
      <c r="B29" s="21" t="s">
        <v>23</v>
      </c>
      <c r="C29" s="20"/>
      <c r="D29" s="15" t="s">
        <v>48</v>
      </c>
      <c r="E29" s="20"/>
      <c r="F29" s="20"/>
      <c r="G29" s="4"/>
      <c r="H29" s="21">
        <v>2</v>
      </c>
      <c r="I29" s="20" t="s">
        <v>114</v>
      </c>
      <c r="J29" s="20"/>
      <c r="K29" s="20"/>
      <c r="L29" s="20" t="s">
        <v>474</v>
      </c>
      <c r="M29" s="20"/>
      <c r="N29" s="20"/>
      <c r="O29" s="20"/>
      <c r="P29" s="20"/>
      <c r="R29" s="30"/>
      <c r="S29" s="25">
        <v>7.5</v>
      </c>
      <c r="T29" s="20" t="s">
        <v>127</v>
      </c>
      <c r="U29" s="20"/>
      <c r="V29" s="20"/>
      <c r="W29" s="25"/>
      <c r="X29" s="21"/>
      <c r="Y29" s="15" t="s">
        <v>15</v>
      </c>
      <c r="Z29" s="21"/>
      <c r="AA29" s="21">
        <v>0</v>
      </c>
      <c r="AB29" s="21">
        <v>2</v>
      </c>
      <c r="AC29" s="21">
        <f t="shared" ref="AC29:AC39" si="10">+AA29+AB29</f>
        <v>2</v>
      </c>
      <c r="AD29" s="21">
        <v>0</v>
      </c>
      <c r="AE29" s="10"/>
      <c r="AF29" s="25">
        <v>8</v>
      </c>
      <c r="AG29" s="20" t="s">
        <v>75</v>
      </c>
      <c r="AH29" s="20"/>
      <c r="AI29" s="20"/>
      <c r="AJ29" s="25"/>
      <c r="AK29" s="21">
        <v>31</v>
      </c>
      <c r="AL29" s="20" t="s">
        <v>134</v>
      </c>
      <c r="AM29" s="21"/>
      <c r="AN29" s="21">
        <v>0</v>
      </c>
      <c r="AO29" s="21">
        <v>1</v>
      </c>
      <c r="AP29" s="21">
        <f t="shared" ref="AP29:AP39" si="11">+AN29+AO29</f>
        <v>1</v>
      </c>
      <c r="AQ29" s="21">
        <v>0</v>
      </c>
    </row>
    <row r="30" spans="1:43" ht="15.95" customHeight="1" x14ac:dyDescent="0.25">
      <c r="H30" s="21">
        <v>2</v>
      </c>
      <c r="I30" s="20" t="s">
        <v>87</v>
      </c>
      <c r="L30" s="20" t="s">
        <v>475</v>
      </c>
      <c r="R30" s="30"/>
      <c r="S30" s="25">
        <v>8.5</v>
      </c>
      <c r="T30" s="20" t="s">
        <v>93</v>
      </c>
      <c r="U30" s="20"/>
      <c r="V30" s="20"/>
      <c r="W30" s="25"/>
      <c r="X30" s="21">
        <v>10</v>
      </c>
      <c r="Y30" s="15" t="s">
        <v>15</v>
      </c>
      <c r="Z30" s="21"/>
      <c r="AA30" s="21">
        <v>4</v>
      </c>
      <c r="AB30" s="21">
        <v>5</v>
      </c>
      <c r="AC30" s="21">
        <f t="shared" si="10"/>
        <v>9</v>
      </c>
      <c r="AD30" s="21">
        <v>0</v>
      </c>
      <c r="AE30" s="10"/>
      <c r="AF30" s="25">
        <v>10</v>
      </c>
      <c r="AG30" s="20" t="s">
        <v>78</v>
      </c>
      <c r="AH30" s="20"/>
      <c r="AI30" s="20"/>
      <c r="AJ30" s="25"/>
      <c r="AK30" s="21">
        <v>91</v>
      </c>
      <c r="AL30" s="20" t="s">
        <v>134</v>
      </c>
      <c r="AM30" s="21"/>
      <c r="AN30" s="21">
        <v>9</v>
      </c>
      <c r="AO30" s="21">
        <v>8</v>
      </c>
      <c r="AP30" s="21">
        <f t="shared" si="11"/>
        <v>17</v>
      </c>
      <c r="AQ30" s="21">
        <v>2</v>
      </c>
    </row>
    <row r="31" spans="1:43" ht="15.95" customHeight="1" x14ac:dyDescent="0.25">
      <c r="H31" s="21">
        <v>2</v>
      </c>
      <c r="I31" s="20" t="s">
        <v>168</v>
      </c>
      <c r="L31" s="20" t="s">
        <v>114</v>
      </c>
      <c r="R31" s="30"/>
      <c r="S31" s="25">
        <v>11</v>
      </c>
      <c r="T31" s="20" t="s">
        <v>87</v>
      </c>
      <c r="U31" s="20"/>
      <c r="V31" s="20"/>
      <c r="W31" s="25"/>
      <c r="X31" s="21">
        <v>4</v>
      </c>
      <c r="Y31" s="15" t="s">
        <v>15</v>
      </c>
      <c r="Z31" s="21"/>
      <c r="AA31" s="21">
        <v>18</v>
      </c>
      <c r="AB31" s="21">
        <v>11</v>
      </c>
      <c r="AC31" s="21">
        <f t="shared" si="10"/>
        <v>29</v>
      </c>
      <c r="AD31" s="21">
        <v>2</v>
      </c>
      <c r="AE31" s="10"/>
      <c r="AF31" s="25">
        <v>9.5</v>
      </c>
      <c r="AG31" s="20" t="s">
        <v>95</v>
      </c>
      <c r="AH31" s="20"/>
      <c r="AI31" s="20"/>
      <c r="AJ31" s="25"/>
      <c r="AK31" s="21">
        <v>7</v>
      </c>
      <c r="AL31" s="20" t="s">
        <v>134</v>
      </c>
      <c r="AM31" s="21"/>
      <c r="AN31" s="21">
        <v>8</v>
      </c>
      <c r="AO31" s="21">
        <v>8</v>
      </c>
      <c r="AP31" s="21">
        <f t="shared" si="11"/>
        <v>16</v>
      </c>
      <c r="AQ31" s="21">
        <v>0</v>
      </c>
    </row>
    <row r="32" spans="1:43" ht="15.95" customHeight="1" x14ac:dyDescent="0.25">
      <c r="H32" s="21">
        <v>3</v>
      </c>
      <c r="I32" s="20" t="s">
        <v>473</v>
      </c>
      <c r="L32" s="20" t="s">
        <v>476</v>
      </c>
      <c r="R32" s="30"/>
      <c r="S32" s="25">
        <v>9</v>
      </c>
      <c r="T32" s="20" t="s">
        <v>168</v>
      </c>
      <c r="U32" s="20"/>
      <c r="V32" s="20"/>
      <c r="W32" s="25"/>
      <c r="X32" s="21">
        <v>7</v>
      </c>
      <c r="Y32" s="15" t="s">
        <v>15</v>
      </c>
      <c r="Z32" s="21"/>
      <c r="AA32" s="21">
        <v>1</v>
      </c>
      <c r="AB32" s="21">
        <v>2</v>
      </c>
      <c r="AC32" s="21">
        <f t="shared" si="10"/>
        <v>3</v>
      </c>
      <c r="AD32" s="21">
        <v>0</v>
      </c>
      <c r="AE32" s="10"/>
      <c r="AF32" s="25">
        <v>8.5</v>
      </c>
      <c r="AG32" s="20" t="s">
        <v>121</v>
      </c>
      <c r="AH32" s="20"/>
      <c r="AI32" s="20"/>
      <c r="AJ32" s="25"/>
      <c r="AK32" s="21">
        <v>9</v>
      </c>
      <c r="AL32" s="20" t="s">
        <v>134</v>
      </c>
      <c r="AM32" s="21"/>
      <c r="AN32" s="21">
        <v>9</v>
      </c>
      <c r="AO32" s="21">
        <v>8</v>
      </c>
      <c r="AP32" s="21">
        <f t="shared" si="11"/>
        <v>17</v>
      </c>
      <c r="AQ32" s="21">
        <v>2</v>
      </c>
    </row>
    <row r="33" spans="1:43" ht="15.95" customHeight="1" x14ac:dyDescent="0.25">
      <c r="H33" s="21">
        <v>3</v>
      </c>
      <c r="I33" s="20" t="s">
        <v>87</v>
      </c>
      <c r="L33" s="20" t="s">
        <v>111</v>
      </c>
      <c r="R33" s="30"/>
      <c r="S33" s="25">
        <v>8.5</v>
      </c>
      <c r="T33" s="20" t="s">
        <v>85</v>
      </c>
      <c r="U33" s="20"/>
      <c r="V33" s="20"/>
      <c r="W33" s="25"/>
      <c r="X33" s="21">
        <v>9</v>
      </c>
      <c r="Y33" s="15" t="s">
        <v>15</v>
      </c>
      <c r="Z33" s="21"/>
      <c r="AA33" s="21">
        <v>11</v>
      </c>
      <c r="AB33" s="21">
        <v>6</v>
      </c>
      <c r="AC33" s="21">
        <f t="shared" si="10"/>
        <v>17</v>
      </c>
      <c r="AD33" s="21">
        <v>0</v>
      </c>
      <c r="AE33" s="10"/>
      <c r="AF33" s="25">
        <v>8</v>
      </c>
      <c r="AG33" s="20" t="s">
        <v>79</v>
      </c>
      <c r="AH33" s="20"/>
      <c r="AI33" s="20"/>
      <c r="AJ33" s="25"/>
      <c r="AK33" s="21">
        <v>8</v>
      </c>
      <c r="AL33" s="20" t="s">
        <v>134</v>
      </c>
      <c r="AM33" s="21"/>
      <c r="AN33" s="21">
        <v>0</v>
      </c>
      <c r="AO33" s="21">
        <v>14</v>
      </c>
      <c r="AP33" s="21">
        <f t="shared" si="11"/>
        <v>14</v>
      </c>
      <c r="AQ33" s="21">
        <v>4</v>
      </c>
    </row>
    <row r="34" spans="1:43" ht="15.95" customHeight="1" x14ac:dyDescent="0.25">
      <c r="H34" s="21">
        <v>3</v>
      </c>
      <c r="I34" s="20" t="s">
        <v>169</v>
      </c>
      <c r="L34" s="20" t="s">
        <v>477</v>
      </c>
      <c r="R34" s="30"/>
      <c r="S34" s="25">
        <v>8</v>
      </c>
      <c r="T34" s="20" t="s">
        <v>118</v>
      </c>
      <c r="U34" s="20"/>
      <c r="V34" s="20"/>
      <c r="W34" s="25"/>
      <c r="X34" s="21">
        <v>13</v>
      </c>
      <c r="Y34" s="15" t="s">
        <v>15</v>
      </c>
      <c r="Z34" s="21"/>
      <c r="AA34" s="21">
        <v>1</v>
      </c>
      <c r="AB34" s="21">
        <v>3</v>
      </c>
      <c r="AC34" s="21">
        <v>3</v>
      </c>
      <c r="AD34" s="21">
        <v>2</v>
      </c>
      <c r="AE34" s="10"/>
      <c r="AF34" s="25">
        <v>8</v>
      </c>
      <c r="AG34" s="20" t="s">
        <v>108</v>
      </c>
      <c r="AH34" s="20"/>
      <c r="AI34" s="20"/>
      <c r="AJ34" s="25"/>
      <c r="AK34" s="21">
        <v>13</v>
      </c>
      <c r="AL34" s="20" t="s">
        <v>134</v>
      </c>
      <c r="AM34" s="21"/>
      <c r="AN34" s="21">
        <v>1</v>
      </c>
      <c r="AO34" s="21">
        <v>4</v>
      </c>
      <c r="AP34" s="21">
        <f t="shared" si="11"/>
        <v>5</v>
      </c>
      <c r="AQ34" s="21">
        <v>0</v>
      </c>
    </row>
    <row r="35" spans="1:43" ht="15.95" customHeight="1" x14ac:dyDescent="0.25">
      <c r="H35" s="21">
        <v>3</v>
      </c>
      <c r="I35" s="20" t="s">
        <v>87</v>
      </c>
      <c r="L35" s="20" t="s">
        <v>478</v>
      </c>
      <c r="R35" s="30"/>
      <c r="S35" s="25">
        <v>7.5</v>
      </c>
      <c r="T35" s="20" t="s">
        <v>122</v>
      </c>
      <c r="U35" s="20"/>
      <c r="V35" s="20"/>
      <c r="W35" s="25"/>
      <c r="X35" s="21">
        <v>5</v>
      </c>
      <c r="Y35" s="15" t="s">
        <v>15</v>
      </c>
      <c r="Z35" s="21"/>
      <c r="AA35" s="21">
        <v>0</v>
      </c>
      <c r="AB35" s="21">
        <v>5</v>
      </c>
      <c r="AC35" s="21">
        <f t="shared" si="10"/>
        <v>5</v>
      </c>
      <c r="AD35" s="21">
        <v>2</v>
      </c>
      <c r="AE35" s="10"/>
      <c r="AF35" s="25">
        <v>8</v>
      </c>
      <c r="AG35" s="20" t="s">
        <v>132</v>
      </c>
      <c r="AH35" s="20"/>
      <c r="AI35" s="20"/>
      <c r="AJ35" s="25"/>
      <c r="AK35" s="21">
        <v>6</v>
      </c>
      <c r="AL35" s="20" t="s">
        <v>134</v>
      </c>
      <c r="AM35" s="21"/>
      <c r="AN35" s="21">
        <v>1</v>
      </c>
      <c r="AO35" s="21">
        <v>4</v>
      </c>
      <c r="AP35" s="21">
        <f t="shared" si="11"/>
        <v>5</v>
      </c>
      <c r="AQ35" s="21">
        <v>2</v>
      </c>
    </row>
    <row r="36" spans="1:43" ht="15.95" customHeight="1" x14ac:dyDescent="0.25">
      <c r="B36" s="44" t="s">
        <v>29</v>
      </c>
      <c r="C36" s="45"/>
      <c r="D36" s="45"/>
      <c r="E36" s="45"/>
      <c r="F36" s="45"/>
      <c r="G36" s="45"/>
      <c r="H36" s="46"/>
      <c r="I36" s="45"/>
      <c r="J36" s="45"/>
      <c r="K36" s="45"/>
      <c r="L36" s="45"/>
      <c r="M36" s="47"/>
      <c r="N36" s="45"/>
      <c r="O36" s="45"/>
      <c r="P36" s="45"/>
      <c r="R36" s="30"/>
      <c r="S36" s="25">
        <v>7.5</v>
      </c>
      <c r="T36" s="20" t="s">
        <v>169</v>
      </c>
      <c r="U36" s="20"/>
      <c r="V36" s="20"/>
      <c r="W36" s="25"/>
      <c r="X36" s="21">
        <v>12</v>
      </c>
      <c r="Y36" s="15" t="s">
        <v>15</v>
      </c>
      <c r="Z36" s="21"/>
      <c r="AA36" s="21">
        <v>3</v>
      </c>
      <c r="AB36" s="21">
        <v>10</v>
      </c>
      <c r="AC36" s="21">
        <v>8</v>
      </c>
      <c r="AD36" s="21">
        <v>4</v>
      </c>
      <c r="AE36" s="10"/>
      <c r="AF36" s="25">
        <v>7.5</v>
      </c>
      <c r="AG36" s="20" t="s">
        <v>142</v>
      </c>
      <c r="AH36" s="20"/>
      <c r="AI36" s="20"/>
      <c r="AJ36" s="25"/>
      <c r="AK36" s="21">
        <v>10</v>
      </c>
      <c r="AL36" s="20" t="s">
        <v>134</v>
      </c>
      <c r="AM36" s="21"/>
      <c r="AN36" s="21">
        <v>5</v>
      </c>
      <c r="AO36" s="21">
        <v>6</v>
      </c>
      <c r="AP36" s="21">
        <f t="shared" si="11"/>
        <v>11</v>
      </c>
      <c r="AQ36" s="21">
        <v>2</v>
      </c>
    </row>
    <row r="37" spans="1:43" ht="15.95" customHeight="1" x14ac:dyDescent="0.25">
      <c r="C37" s="5" t="s">
        <v>173</v>
      </c>
      <c r="G37" s="4">
        <v>4</v>
      </c>
      <c r="H37" s="21">
        <v>1</v>
      </c>
      <c r="I37" s="20" t="s">
        <v>92</v>
      </c>
      <c r="J37" s="20"/>
      <c r="K37" s="20"/>
      <c r="L37" s="20" t="s">
        <v>463</v>
      </c>
      <c r="M37" s="20"/>
      <c r="N37" s="20"/>
      <c r="O37" s="20"/>
      <c r="P37" s="20"/>
      <c r="R37" s="30"/>
      <c r="S37" s="25">
        <v>7</v>
      </c>
      <c r="T37" s="20" t="s">
        <v>114</v>
      </c>
      <c r="U37" s="20"/>
      <c r="V37" s="20"/>
      <c r="W37" s="25"/>
      <c r="X37" s="21">
        <v>11</v>
      </c>
      <c r="Y37" s="15" t="s">
        <v>15</v>
      </c>
      <c r="Z37" s="21"/>
      <c r="AA37" s="21">
        <v>1</v>
      </c>
      <c r="AB37" s="21">
        <v>2</v>
      </c>
      <c r="AC37" s="21">
        <f t="shared" si="10"/>
        <v>3</v>
      </c>
      <c r="AD37" s="21">
        <v>2</v>
      </c>
      <c r="AE37" s="10"/>
      <c r="AF37" s="25">
        <v>7</v>
      </c>
      <c r="AG37" s="20" t="s">
        <v>143</v>
      </c>
      <c r="AH37" s="20"/>
      <c r="AI37" s="20"/>
      <c r="AJ37" s="25"/>
      <c r="AK37" s="21">
        <v>4</v>
      </c>
      <c r="AL37" s="20" t="s">
        <v>134</v>
      </c>
      <c r="AM37" s="21"/>
      <c r="AN37" s="21">
        <v>0</v>
      </c>
      <c r="AO37" s="21">
        <v>1</v>
      </c>
      <c r="AP37" s="21">
        <f t="shared" si="11"/>
        <v>1</v>
      </c>
      <c r="AQ37" s="21">
        <v>2</v>
      </c>
    </row>
    <row r="38" spans="1:43" ht="15.95" customHeight="1" x14ac:dyDescent="0.25">
      <c r="B38" s="21" t="s">
        <v>23</v>
      </c>
      <c r="D38" s="20" t="s">
        <v>48</v>
      </c>
      <c r="E38" s="20"/>
      <c r="H38" s="21">
        <v>2</v>
      </c>
      <c r="I38" s="20" t="s">
        <v>139</v>
      </c>
      <c r="J38" s="20"/>
      <c r="K38" s="20"/>
      <c r="L38" s="20" t="s">
        <v>464</v>
      </c>
      <c r="M38" s="20"/>
      <c r="N38" s="20"/>
      <c r="O38" s="20"/>
      <c r="P38" s="20"/>
      <c r="R38" s="30"/>
      <c r="S38" s="25">
        <v>6</v>
      </c>
      <c r="T38" s="20" t="s">
        <v>111</v>
      </c>
      <c r="U38" s="20"/>
      <c r="V38" s="20"/>
      <c r="W38" s="25"/>
      <c r="X38" s="21">
        <v>14</v>
      </c>
      <c r="Y38" s="15" t="s">
        <v>15</v>
      </c>
      <c r="Z38" s="21"/>
      <c r="AA38" s="21">
        <v>1</v>
      </c>
      <c r="AB38" s="21">
        <v>1</v>
      </c>
      <c r="AC38" s="21">
        <f t="shared" si="10"/>
        <v>2</v>
      </c>
      <c r="AD38" s="21">
        <v>0</v>
      </c>
      <c r="AE38" s="10"/>
      <c r="AF38" s="25">
        <v>6.5</v>
      </c>
      <c r="AG38" s="20" t="s">
        <v>125</v>
      </c>
      <c r="AH38" s="20"/>
      <c r="AI38" s="20"/>
      <c r="AJ38" s="25"/>
      <c r="AK38" s="21">
        <v>2</v>
      </c>
      <c r="AL38" s="20" t="s">
        <v>134</v>
      </c>
      <c r="AM38" s="21"/>
      <c r="AN38" s="21">
        <v>3</v>
      </c>
      <c r="AO38" s="21">
        <v>7</v>
      </c>
      <c r="AP38" s="21">
        <f t="shared" si="11"/>
        <v>10</v>
      </c>
      <c r="AQ38" s="21">
        <v>0</v>
      </c>
    </row>
    <row r="39" spans="1:43" ht="15.95" customHeight="1" x14ac:dyDescent="0.25">
      <c r="C39" s="15"/>
      <c r="D39" s="15"/>
      <c r="E39" s="15"/>
      <c r="F39" s="15"/>
      <c r="H39" s="21">
        <v>2</v>
      </c>
      <c r="I39" s="20" t="s">
        <v>92</v>
      </c>
      <c r="J39" s="20"/>
      <c r="K39" s="20"/>
      <c r="L39" s="20" t="s">
        <v>465</v>
      </c>
      <c r="M39" s="20"/>
      <c r="N39" s="20"/>
      <c r="O39" s="20"/>
      <c r="P39" s="20"/>
      <c r="R39" s="30"/>
      <c r="S39" s="25">
        <v>6</v>
      </c>
      <c r="T39" s="20" t="s">
        <v>100</v>
      </c>
      <c r="U39" s="20"/>
      <c r="V39" s="20"/>
      <c r="W39" s="25"/>
      <c r="X39" s="21">
        <v>3</v>
      </c>
      <c r="Y39" s="15" t="s">
        <v>15</v>
      </c>
      <c r="Z39" s="21"/>
      <c r="AA39" s="21">
        <v>1</v>
      </c>
      <c r="AB39" s="21">
        <v>5</v>
      </c>
      <c r="AC39" s="21">
        <f t="shared" si="10"/>
        <v>6</v>
      </c>
      <c r="AD39" s="21">
        <v>2</v>
      </c>
      <c r="AE39" s="10"/>
      <c r="AF39" s="25">
        <v>5.5</v>
      </c>
      <c r="AG39" s="20" t="s">
        <v>144</v>
      </c>
      <c r="AH39" s="20"/>
      <c r="AI39" s="20"/>
      <c r="AJ39" s="25"/>
      <c r="AK39" s="21">
        <v>5</v>
      </c>
      <c r="AL39" s="20" t="s">
        <v>134</v>
      </c>
      <c r="AM39" s="21"/>
      <c r="AN39" s="21">
        <v>1</v>
      </c>
      <c r="AO39" s="21">
        <v>5</v>
      </c>
      <c r="AP39" s="21">
        <f t="shared" si="11"/>
        <v>6</v>
      </c>
      <c r="AQ39" s="21">
        <v>2</v>
      </c>
    </row>
    <row r="40" spans="1:43" ht="15.95" customHeight="1" thickBot="1" x14ac:dyDescent="0.3">
      <c r="H40" s="21">
        <v>3</v>
      </c>
      <c r="I40" s="20" t="s">
        <v>140</v>
      </c>
      <c r="J40" s="20"/>
      <c r="K40" s="20"/>
      <c r="L40" s="20" t="s">
        <v>139</v>
      </c>
      <c r="M40" s="20"/>
      <c r="N40" s="20"/>
      <c r="O40" s="20"/>
      <c r="P40" s="20"/>
      <c r="R40" s="30"/>
      <c r="S40" s="16" t="s">
        <v>36</v>
      </c>
      <c r="T40" s="16"/>
      <c r="U40" s="16"/>
      <c r="V40" s="16"/>
      <c r="W40" s="16"/>
      <c r="X40" s="16"/>
      <c r="Y40" s="16"/>
      <c r="Z40" s="22"/>
      <c r="AA40" s="22">
        <f>SUM(AA28:AA39)</f>
        <v>53</v>
      </c>
      <c r="AB40" s="22">
        <f>SUM(AB28:AB39)+SUMIF($Z$3:$Z$10,"SotF",$AH$3:$AH$10)</f>
        <v>62</v>
      </c>
      <c r="AC40" s="22">
        <f>SUM(AC28:AC39)+SUMIF($Z$3:$Z$10,"Canadiens",$AH$3:$AH$10)</f>
        <v>109</v>
      </c>
      <c r="AD40" s="22">
        <f>SUM(AD28:AD39)</f>
        <v>20</v>
      </c>
      <c r="AE40" s="10"/>
      <c r="AF40" s="16" t="s">
        <v>146</v>
      </c>
      <c r="AG40" s="16"/>
      <c r="AH40" s="16"/>
      <c r="AI40" s="16"/>
      <c r="AJ40" s="16"/>
      <c r="AK40" s="16"/>
      <c r="AL40" s="16"/>
      <c r="AM40" s="22"/>
      <c r="AN40" s="22">
        <f>SUM(AN28:AN39)</f>
        <v>47</v>
      </c>
      <c r="AO40" s="22">
        <f>SUM(AO28:AO39)+SUMIF($Z$3:$Z$10,"SotF",$AH$3:$AH$10)</f>
        <v>70</v>
      </c>
      <c r="AP40" s="22">
        <f>SUM(AP28:AP39)+SUMIF($Z$3:$Z$10,"Canadiens",$AH$3:$AH$10)</f>
        <v>117</v>
      </c>
      <c r="AQ40" s="22">
        <f>SUM(AQ28:AQ39)</f>
        <v>20</v>
      </c>
    </row>
    <row r="41" spans="1:43" ht="15.95" customHeight="1" x14ac:dyDescent="0.25">
      <c r="I41" s="20"/>
      <c r="J41" s="20"/>
      <c r="K41" s="20"/>
      <c r="L41" s="20"/>
      <c r="M41" s="20"/>
      <c r="N41" s="20"/>
      <c r="O41" s="20"/>
      <c r="P41" s="20"/>
      <c r="R41" s="30"/>
      <c r="S41" s="17" t="s">
        <v>156</v>
      </c>
      <c r="T41" s="17" t="s">
        <v>57</v>
      </c>
      <c r="U41" s="17"/>
      <c r="V41" s="17"/>
      <c r="W41" s="17"/>
      <c r="X41" s="15" t="s">
        <v>69</v>
      </c>
      <c r="Z41" s="14"/>
      <c r="AA41" s="14">
        <v>2</v>
      </c>
      <c r="AB41" s="14">
        <v>10</v>
      </c>
      <c r="AC41" s="14">
        <f>+AA41+AB41</f>
        <v>12</v>
      </c>
      <c r="AD41" s="14">
        <v>0</v>
      </c>
      <c r="AE41" s="10"/>
      <c r="AF41" s="18" t="s">
        <v>159</v>
      </c>
      <c r="AG41" s="18" t="s">
        <v>56</v>
      </c>
      <c r="AH41" s="18"/>
      <c r="AI41" s="18"/>
      <c r="AJ41" s="18"/>
      <c r="AK41" s="15" t="s">
        <v>68</v>
      </c>
      <c r="AM41" s="14"/>
      <c r="AN41" s="14">
        <v>4</v>
      </c>
      <c r="AO41" s="14">
        <v>3</v>
      </c>
      <c r="AP41" s="14">
        <f>+AN41+AO41</f>
        <v>7</v>
      </c>
      <c r="AQ41" s="14">
        <v>2</v>
      </c>
    </row>
    <row r="42" spans="1:43" ht="15.95" customHeight="1" x14ac:dyDescent="0.25">
      <c r="C42" s="5" t="s">
        <v>174</v>
      </c>
      <c r="E42" s="20"/>
      <c r="F42" s="20"/>
      <c r="G42" s="4">
        <v>1</v>
      </c>
      <c r="H42" s="21">
        <v>1</v>
      </c>
      <c r="I42" s="20" t="s">
        <v>162</v>
      </c>
      <c r="J42" s="20"/>
      <c r="K42" s="20"/>
      <c r="L42" s="20" t="s">
        <v>135</v>
      </c>
      <c r="M42" s="20"/>
      <c r="N42" s="20"/>
      <c r="O42" s="20"/>
      <c r="P42" s="20"/>
      <c r="R42" s="30"/>
      <c r="S42" s="25">
        <v>7.5</v>
      </c>
      <c r="T42" s="20" t="s">
        <v>43</v>
      </c>
      <c r="U42" s="20"/>
      <c r="V42" s="20"/>
      <c r="W42" s="20"/>
      <c r="X42" s="21">
        <v>1</v>
      </c>
      <c r="Y42" s="20" t="s">
        <v>57</v>
      </c>
      <c r="Z42" s="21"/>
      <c r="AA42" s="21">
        <v>0</v>
      </c>
      <c r="AB42" s="21">
        <v>0</v>
      </c>
      <c r="AC42" s="21">
        <f t="shared" ref="AC42:AC52" si="12">+AA42+AB42</f>
        <v>0</v>
      </c>
      <c r="AD42" s="21">
        <v>0</v>
      </c>
      <c r="AE42" s="10"/>
      <c r="AF42" s="25">
        <v>8</v>
      </c>
      <c r="AG42" s="20" t="s">
        <v>76</v>
      </c>
      <c r="AH42" s="20"/>
      <c r="AI42" s="20"/>
      <c r="AJ42" s="25"/>
      <c r="AK42" s="21">
        <v>34</v>
      </c>
      <c r="AL42" s="20" t="s">
        <v>56</v>
      </c>
      <c r="AM42" s="21"/>
      <c r="AN42" s="21">
        <v>0</v>
      </c>
      <c r="AO42" s="21">
        <v>0</v>
      </c>
      <c r="AP42" s="21">
        <f t="shared" ref="AP42:AP52" si="13">+AN42+AO42</f>
        <v>0</v>
      </c>
      <c r="AQ42" s="21">
        <v>0</v>
      </c>
    </row>
    <row r="43" spans="1:43" ht="15.95" customHeight="1" x14ac:dyDescent="0.25">
      <c r="B43" s="21" t="s">
        <v>23</v>
      </c>
      <c r="C43" s="15"/>
      <c r="D43" s="15" t="s">
        <v>48</v>
      </c>
      <c r="H43" s="21"/>
      <c r="I43" s="20"/>
      <c r="J43" s="20"/>
      <c r="K43" s="20"/>
      <c r="L43" s="20"/>
      <c r="M43" s="20"/>
      <c r="N43" s="20"/>
      <c r="O43" s="20"/>
      <c r="P43" s="20"/>
      <c r="R43" s="30"/>
      <c r="S43" s="25">
        <v>10</v>
      </c>
      <c r="T43" s="20" t="s">
        <v>83</v>
      </c>
      <c r="U43" s="20"/>
      <c r="V43" s="20"/>
      <c r="W43" s="20"/>
      <c r="X43" s="21">
        <v>8</v>
      </c>
      <c r="Y43" s="20" t="s">
        <v>57</v>
      </c>
      <c r="Z43" s="21"/>
      <c r="AA43" s="21">
        <v>20</v>
      </c>
      <c r="AB43" s="21">
        <v>5</v>
      </c>
      <c r="AC43" s="21">
        <f t="shared" si="12"/>
        <v>25</v>
      </c>
      <c r="AD43" s="21">
        <v>4</v>
      </c>
      <c r="AE43" s="10"/>
      <c r="AF43" s="25">
        <v>10</v>
      </c>
      <c r="AG43" s="20" t="s">
        <v>90</v>
      </c>
      <c r="AH43" s="20"/>
      <c r="AI43" s="20"/>
      <c r="AJ43" s="25"/>
      <c r="AK43" s="21">
        <v>10</v>
      </c>
      <c r="AL43" s="20" t="s">
        <v>56</v>
      </c>
      <c r="AN43" s="21">
        <v>10</v>
      </c>
      <c r="AO43" s="21">
        <v>12</v>
      </c>
      <c r="AP43" s="21">
        <f t="shared" si="13"/>
        <v>22</v>
      </c>
      <c r="AQ43" s="21">
        <v>0</v>
      </c>
    </row>
    <row r="44" spans="1:43" ht="15.95" customHeight="1" x14ac:dyDescent="0.25">
      <c r="B44" s="44" t="s">
        <v>33</v>
      </c>
      <c r="C44" s="45"/>
      <c r="D44" s="45"/>
      <c r="E44" s="45"/>
      <c r="F44" s="45"/>
      <c r="G44" s="45"/>
      <c r="H44" s="46"/>
      <c r="I44" s="45"/>
      <c r="J44" s="45"/>
      <c r="K44" s="45"/>
      <c r="L44" s="45"/>
      <c r="M44" s="47"/>
      <c r="N44" s="45"/>
      <c r="O44" s="45"/>
      <c r="P44" s="45"/>
      <c r="R44" s="30"/>
      <c r="S44" s="25">
        <v>9</v>
      </c>
      <c r="T44" s="20" t="s">
        <v>131</v>
      </c>
      <c r="U44" s="20"/>
      <c r="V44" s="20"/>
      <c r="W44" s="20"/>
      <c r="X44" s="21">
        <v>3</v>
      </c>
      <c r="Y44" s="20" t="s">
        <v>57</v>
      </c>
      <c r="Z44" s="21"/>
      <c r="AA44" s="21">
        <v>12</v>
      </c>
      <c r="AB44" s="21">
        <v>9</v>
      </c>
      <c r="AC44" s="21">
        <f t="shared" si="12"/>
        <v>21</v>
      </c>
      <c r="AD44" s="21">
        <v>2</v>
      </c>
      <c r="AE44" s="10"/>
      <c r="AF44" s="25">
        <v>9</v>
      </c>
      <c r="AG44" s="20" t="s">
        <v>139</v>
      </c>
      <c r="AH44" s="20"/>
      <c r="AI44" s="20"/>
      <c r="AJ44" s="25"/>
      <c r="AK44" s="21">
        <v>23</v>
      </c>
      <c r="AL44" s="20" t="s">
        <v>56</v>
      </c>
      <c r="AN44" s="21">
        <v>14</v>
      </c>
      <c r="AO44" s="21">
        <v>9</v>
      </c>
      <c r="AP44" s="21">
        <f t="shared" si="13"/>
        <v>23</v>
      </c>
      <c r="AQ44" s="21">
        <v>2</v>
      </c>
    </row>
    <row r="45" spans="1:43" ht="15.95" customHeight="1" x14ac:dyDescent="0.25">
      <c r="A45" s="30"/>
      <c r="C45" s="5" t="s">
        <v>178</v>
      </c>
      <c r="E45" s="10"/>
      <c r="F45" s="10"/>
      <c r="G45" s="4">
        <v>7</v>
      </c>
      <c r="H45" s="21">
        <v>1</v>
      </c>
      <c r="I45" s="20" t="s">
        <v>104</v>
      </c>
      <c r="J45" s="20"/>
      <c r="K45" s="20"/>
      <c r="L45" s="20" t="s">
        <v>482</v>
      </c>
      <c r="M45" s="20"/>
      <c r="N45" s="20"/>
      <c r="O45" s="20"/>
      <c r="P45" s="20"/>
      <c r="R45" s="30"/>
      <c r="S45" s="25">
        <v>9</v>
      </c>
      <c r="T45" s="20" t="s">
        <v>86</v>
      </c>
      <c r="U45" s="20"/>
      <c r="V45" s="20"/>
      <c r="W45" s="20"/>
      <c r="X45" s="21">
        <v>11</v>
      </c>
      <c r="Y45" s="20" t="s">
        <v>57</v>
      </c>
      <c r="Z45" s="21"/>
      <c r="AA45" s="21">
        <v>9</v>
      </c>
      <c r="AB45" s="21">
        <v>13</v>
      </c>
      <c r="AC45" s="21">
        <f t="shared" si="12"/>
        <v>22</v>
      </c>
      <c r="AD45" s="21">
        <v>0</v>
      </c>
      <c r="AE45" s="10"/>
      <c r="AF45" s="25">
        <v>8.5</v>
      </c>
      <c r="AG45" s="20" t="s">
        <v>92</v>
      </c>
      <c r="AH45" s="20"/>
      <c r="AI45" s="20"/>
      <c r="AJ45" s="25"/>
      <c r="AK45" s="21">
        <v>9</v>
      </c>
      <c r="AL45" s="20" t="s">
        <v>56</v>
      </c>
      <c r="AN45" s="21">
        <v>7</v>
      </c>
      <c r="AO45" s="21">
        <v>5</v>
      </c>
      <c r="AP45" s="21">
        <f t="shared" si="13"/>
        <v>12</v>
      </c>
      <c r="AQ45" s="21">
        <v>0</v>
      </c>
    </row>
    <row r="46" spans="1:43" ht="15.95" customHeight="1" x14ac:dyDescent="0.25">
      <c r="A46" s="30"/>
      <c r="B46" s="21" t="s">
        <v>23</v>
      </c>
      <c r="C46" s="20" t="s">
        <v>479</v>
      </c>
      <c r="D46" s="20"/>
      <c r="E46" s="20"/>
      <c r="F46" s="20"/>
      <c r="G46" s="20"/>
      <c r="H46" s="21">
        <v>1</v>
      </c>
      <c r="I46" s="20" t="s">
        <v>104</v>
      </c>
      <c r="J46" s="20"/>
      <c r="K46" s="20"/>
      <c r="L46" s="20" t="s">
        <v>456</v>
      </c>
      <c r="M46" s="20"/>
      <c r="N46" s="20"/>
      <c r="O46" s="20"/>
      <c r="P46" s="20"/>
      <c r="R46" s="30"/>
      <c r="S46" s="25">
        <v>8.5</v>
      </c>
      <c r="T46" s="20" t="s">
        <v>116</v>
      </c>
      <c r="U46" s="20"/>
      <c r="V46" s="20"/>
      <c r="W46" s="20"/>
      <c r="X46" s="21">
        <v>9</v>
      </c>
      <c r="Y46" s="20" t="s">
        <v>57</v>
      </c>
      <c r="Z46" s="21"/>
      <c r="AA46" s="21">
        <v>6</v>
      </c>
      <c r="AB46" s="21">
        <v>13</v>
      </c>
      <c r="AC46" s="21">
        <f t="shared" si="12"/>
        <v>19</v>
      </c>
      <c r="AD46" s="21">
        <v>4</v>
      </c>
      <c r="AE46" s="10"/>
      <c r="AF46" s="25">
        <v>8.5</v>
      </c>
      <c r="AG46" s="20" t="s">
        <v>141</v>
      </c>
      <c r="AH46" s="20"/>
      <c r="AI46" s="20"/>
      <c r="AJ46" s="25"/>
      <c r="AK46" s="21">
        <v>14</v>
      </c>
      <c r="AL46" s="20" t="s">
        <v>56</v>
      </c>
      <c r="AN46" s="21">
        <v>0</v>
      </c>
      <c r="AO46" s="21">
        <v>12</v>
      </c>
      <c r="AP46" s="21">
        <f t="shared" si="13"/>
        <v>12</v>
      </c>
      <c r="AQ46" s="21">
        <v>2</v>
      </c>
    </row>
    <row r="47" spans="1:43" ht="15.95" customHeight="1" x14ac:dyDescent="0.25">
      <c r="C47" s="20" t="s">
        <v>198</v>
      </c>
      <c r="D47" s="20"/>
      <c r="E47" s="20"/>
      <c r="F47" s="20"/>
      <c r="G47" s="20"/>
      <c r="H47" s="21">
        <v>1</v>
      </c>
      <c r="I47" s="20" t="s">
        <v>104</v>
      </c>
      <c r="L47" s="20" t="s">
        <v>47</v>
      </c>
      <c r="M47" s="20"/>
      <c r="N47" s="20"/>
      <c r="O47" s="20"/>
      <c r="P47" s="20"/>
      <c r="R47" s="30"/>
      <c r="S47" s="25">
        <v>8</v>
      </c>
      <c r="T47" s="20" t="s">
        <v>150</v>
      </c>
      <c r="U47" s="20"/>
      <c r="V47" s="20"/>
      <c r="W47" s="20"/>
      <c r="X47" s="21">
        <v>2</v>
      </c>
      <c r="Y47" s="20" t="s">
        <v>57</v>
      </c>
      <c r="Z47" s="21"/>
      <c r="AA47" s="21">
        <v>2</v>
      </c>
      <c r="AB47" s="21">
        <v>7</v>
      </c>
      <c r="AC47" s="21">
        <f t="shared" si="12"/>
        <v>9</v>
      </c>
      <c r="AD47" s="21">
        <v>2</v>
      </c>
      <c r="AE47" s="10"/>
      <c r="AF47" s="25">
        <v>8</v>
      </c>
      <c r="AG47" s="20" t="s">
        <v>140</v>
      </c>
      <c r="AH47" s="20"/>
      <c r="AI47" s="20"/>
      <c r="AJ47" s="25"/>
      <c r="AK47" s="21">
        <v>2</v>
      </c>
      <c r="AL47" s="20" t="s">
        <v>56</v>
      </c>
      <c r="AN47" s="21">
        <v>1</v>
      </c>
      <c r="AO47" s="21">
        <v>6</v>
      </c>
      <c r="AP47" s="21">
        <f t="shared" si="13"/>
        <v>7</v>
      </c>
      <c r="AQ47" s="21">
        <v>0</v>
      </c>
    </row>
    <row r="48" spans="1:43" ht="15.95" customHeight="1" x14ac:dyDescent="0.25">
      <c r="C48" s="20" t="s">
        <v>199</v>
      </c>
      <c r="D48" s="20"/>
      <c r="E48" s="20"/>
      <c r="F48" s="20"/>
      <c r="H48" s="21">
        <v>2</v>
      </c>
      <c r="I48" s="20" t="s">
        <v>104</v>
      </c>
      <c r="L48" s="20" t="s">
        <v>84</v>
      </c>
      <c r="R48" s="30"/>
      <c r="S48" s="25">
        <v>7.5</v>
      </c>
      <c r="T48" s="20" t="s">
        <v>98</v>
      </c>
      <c r="U48" s="20"/>
      <c r="V48" s="20"/>
      <c r="W48" s="20"/>
      <c r="X48" s="21">
        <v>12</v>
      </c>
      <c r="Y48" s="20" t="s">
        <v>57</v>
      </c>
      <c r="Z48" s="21"/>
      <c r="AA48" s="21">
        <v>2</v>
      </c>
      <c r="AB48" s="21">
        <v>5</v>
      </c>
      <c r="AC48" s="21">
        <f t="shared" si="12"/>
        <v>7</v>
      </c>
      <c r="AD48" s="21">
        <v>0</v>
      </c>
      <c r="AE48" s="10"/>
      <c r="AF48" s="25">
        <v>8</v>
      </c>
      <c r="AG48" s="20" t="s">
        <v>225</v>
      </c>
      <c r="AH48" s="20"/>
      <c r="AI48" s="20"/>
      <c r="AJ48" s="25"/>
      <c r="AK48" s="21">
        <v>11</v>
      </c>
      <c r="AL48" s="20" t="s">
        <v>56</v>
      </c>
      <c r="AN48" s="21">
        <v>1</v>
      </c>
      <c r="AO48" s="21">
        <v>5</v>
      </c>
      <c r="AP48" s="21">
        <f t="shared" si="13"/>
        <v>6</v>
      </c>
      <c r="AQ48" s="21">
        <v>0</v>
      </c>
    </row>
    <row r="49" spans="1:43" ht="15.95" customHeight="1" x14ac:dyDescent="0.25">
      <c r="A49" s="30"/>
      <c r="C49" s="20" t="s">
        <v>198</v>
      </c>
      <c r="D49" s="20"/>
      <c r="E49" s="20"/>
      <c r="F49" s="20"/>
      <c r="H49" s="21">
        <v>2</v>
      </c>
      <c r="I49" s="20" t="s">
        <v>104</v>
      </c>
      <c r="L49" s="20" t="s">
        <v>129</v>
      </c>
      <c r="R49" s="30"/>
      <c r="S49" s="25">
        <v>7.5</v>
      </c>
      <c r="T49" s="20" t="s">
        <v>91</v>
      </c>
      <c r="U49" s="20"/>
      <c r="V49" s="20"/>
      <c r="W49" s="20"/>
      <c r="X49" s="21">
        <v>7</v>
      </c>
      <c r="Y49" s="20" t="s">
        <v>57</v>
      </c>
      <c r="Z49" s="21"/>
      <c r="AA49" s="21">
        <v>2</v>
      </c>
      <c r="AB49" s="21">
        <v>10</v>
      </c>
      <c r="AC49" s="21">
        <f t="shared" si="12"/>
        <v>12</v>
      </c>
      <c r="AD49" s="21">
        <v>6</v>
      </c>
      <c r="AE49" s="10"/>
      <c r="AF49" s="25">
        <v>7.5</v>
      </c>
      <c r="AG49" s="20" t="s">
        <v>128</v>
      </c>
      <c r="AH49" s="20"/>
      <c r="AI49" s="20"/>
      <c r="AJ49" s="25"/>
      <c r="AK49" s="21">
        <v>7</v>
      </c>
      <c r="AL49" s="20" t="s">
        <v>56</v>
      </c>
      <c r="AN49" s="21">
        <v>8</v>
      </c>
      <c r="AO49" s="21">
        <v>6</v>
      </c>
      <c r="AP49" s="21">
        <f t="shared" si="13"/>
        <v>14</v>
      </c>
      <c r="AQ49" s="21">
        <v>2</v>
      </c>
    </row>
    <row r="50" spans="1:43" ht="15.95" customHeight="1" x14ac:dyDescent="0.25">
      <c r="A50" s="30"/>
      <c r="H50" s="21">
        <v>2</v>
      </c>
      <c r="I50" s="20" t="s">
        <v>84</v>
      </c>
      <c r="L50" s="20" t="s">
        <v>104</v>
      </c>
      <c r="R50" s="30"/>
      <c r="S50" s="25">
        <v>7</v>
      </c>
      <c r="T50" s="20" t="s">
        <v>52</v>
      </c>
      <c r="U50" s="20"/>
      <c r="V50" s="20"/>
      <c r="W50" s="20"/>
      <c r="X50" s="21">
        <v>27</v>
      </c>
      <c r="Y50" s="20" t="s">
        <v>57</v>
      </c>
      <c r="Z50" s="21"/>
      <c r="AA50" s="21">
        <v>1</v>
      </c>
      <c r="AB50" s="21">
        <v>6</v>
      </c>
      <c r="AC50" s="21">
        <f t="shared" si="12"/>
        <v>7</v>
      </c>
      <c r="AD50" s="21">
        <v>0</v>
      </c>
      <c r="AE50" s="10"/>
      <c r="AF50" s="25">
        <v>6.5</v>
      </c>
      <c r="AG50" s="20" t="s">
        <v>99</v>
      </c>
      <c r="AH50" s="20"/>
      <c r="AI50" s="20"/>
      <c r="AJ50" s="25"/>
      <c r="AK50" s="21">
        <v>24</v>
      </c>
      <c r="AL50" s="20" t="s">
        <v>56</v>
      </c>
      <c r="AN50" s="21">
        <v>4</v>
      </c>
      <c r="AO50" s="21">
        <v>5</v>
      </c>
      <c r="AP50" s="21">
        <f t="shared" si="13"/>
        <v>9</v>
      </c>
      <c r="AQ50" s="21">
        <v>2</v>
      </c>
    </row>
    <row r="51" spans="1:43" ht="15.95" customHeight="1" x14ac:dyDescent="0.25">
      <c r="A51" s="30"/>
      <c r="H51" s="21">
        <v>2</v>
      </c>
      <c r="I51" s="20" t="s">
        <v>84</v>
      </c>
      <c r="L51" s="20" t="s">
        <v>483</v>
      </c>
      <c r="R51" s="30"/>
      <c r="S51" s="25">
        <v>6.5</v>
      </c>
      <c r="T51" s="20" t="s">
        <v>166</v>
      </c>
      <c r="U51" s="20"/>
      <c r="V51" s="20"/>
      <c r="W51" s="20"/>
      <c r="X51" s="21">
        <v>6</v>
      </c>
      <c r="Y51" s="20" t="s">
        <v>57</v>
      </c>
      <c r="Z51" s="21"/>
      <c r="AA51" s="21">
        <v>3</v>
      </c>
      <c r="AB51" s="21">
        <v>4</v>
      </c>
      <c r="AC51" s="21">
        <f t="shared" si="12"/>
        <v>7</v>
      </c>
      <c r="AD51" s="21">
        <v>2</v>
      </c>
      <c r="AE51" s="10"/>
      <c r="AF51" s="25">
        <v>6.5</v>
      </c>
      <c r="AG51" s="20" t="s">
        <v>96</v>
      </c>
      <c r="AH51" s="20"/>
      <c r="AI51" s="20"/>
      <c r="AJ51" s="25"/>
      <c r="AK51" s="21">
        <v>20</v>
      </c>
      <c r="AL51" s="20" t="s">
        <v>56</v>
      </c>
      <c r="AN51" s="21">
        <v>1</v>
      </c>
      <c r="AO51" s="21">
        <v>5</v>
      </c>
      <c r="AP51" s="21">
        <f t="shared" si="13"/>
        <v>6</v>
      </c>
      <c r="AQ51" s="21">
        <v>4</v>
      </c>
    </row>
    <row r="52" spans="1:43" ht="15.95" customHeight="1" x14ac:dyDescent="0.25">
      <c r="A52" s="30"/>
      <c r="R52" s="30"/>
      <c r="S52" s="25">
        <v>6.5</v>
      </c>
      <c r="T52" s="20" t="s">
        <v>167</v>
      </c>
      <c r="U52" s="20"/>
      <c r="V52" s="20"/>
      <c r="W52" s="20"/>
      <c r="X52" s="21">
        <v>4</v>
      </c>
      <c r="Y52" s="20" t="s">
        <v>57</v>
      </c>
      <c r="Z52" s="21"/>
      <c r="AA52" s="21">
        <v>1</v>
      </c>
      <c r="AB52" s="21">
        <v>5</v>
      </c>
      <c r="AC52" s="21">
        <f t="shared" si="12"/>
        <v>6</v>
      </c>
      <c r="AD52" s="21">
        <v>2</v>
      </c>
      <c r="AE52" s="10"/>
      <c r="AF52" s="25">
        <v>6</v>
      </c>
      <c r="AG52" s="20" t="s">
        <v>248</v>
      </c>
      <c r="AH52" s="20"/>
      <c r="AI52" s="20"/>
      <c r="AJ52" s="25"/>
      <c r="AK52" s="21">
        <v>4</v>
      </c>
      <c r="AL52" s="20" t="s">
        <v>56</v>
      </c>
      <c r="AN52" s="21">
        <v>0</v>
      </c>
      <c r="AO52" s="21">
        <v>1</v>
      </c>
      <c r="AP52" s="21">
        <f t="shared" si="13"/>
        <v>1</v>
      </c>
      <c r="AQ52" s="21">
        <v>0</v>
      </c>
    </row>
    <row r="53" spans="1:43" ht="15.95" customHeight="1" thickBot="1" x14ac:dyDescent="0.3">
      <c r="A53" s="30"/>
      <c r="B53" s="10"/>
      <c r="C53" s="5" t="s">
        <v>179</v>
      </c>
      <c r="D53" s="15"/>
      <c r="F53" s="10"/>
      <c r="G53" s="4">
        <v>5</v>
      </c>
      <c r="H53" s="21">
        <v>1</v>
      </c>
      <c r="I53" s="20" t="s">
        <v>95</v>
      </c>
      <c r="J53" s="20"/>
      <c r="K53" s="20"/>
      <c r="L53" s="20" t="s">
        <v>484</v>
      </c>
      <c r="M53" s="20"/>
      <c r="N53" s="20"/>
      <c r="O53" s="20"/>
      <c r="P53" s="20"/>
      <c r="R53" s="30"/>
      <c r="S53" s="16" t="s">
        <v>66</v>
      </c>
      <c r="T53" s="16"/>
      <c r="U53" s="16"/>
      <c r="V53" s="16"/>
      <c r="W53" s="16"/>
      <c r="X53" s="16"/>
      <c r="Y53" s="16"/>
      <c r="Z53" s="22"/>
      <c r="AA53" s="22">
        <f>SUM(AA41:AA52)</f>
        <v>60</v>
      </c>
      <c r="AB53" s="22">
        <f>SUM(AB41:AB52)+SUMIF($Z$3:$Z$10,"Dive Shop",$AH$3:$AH$10)</f>
        <v>87</v>
      </c>
      <c r="AC53" s="22">
        <f>SUM(AC41:AC52)+SUMIF($Z$3:$Z$10,"Canadiens",$AH$3:$AH$10)</f>
        <v>147</v>
      </c>
      <c r="AD53" s="22">
        <f>SUM(AD41:AD52)</f>
        <v>22</v>
      </c>
      <c r="AE53" s="10"/>
      <c r="AF53" s="16" t="s">
        <v>67</v>
      </c>
      <c r="AG53" s="16"/>
      <c r="AH53" s="16"/>
      <c r="AI53" s="16"/>
      <c r="AJ53" s="16"/>
      <c r="AK53" s="16"/>
      <c r="AL53" s="16"/>
      <c r="AM53" s="22"/>
      <c r="AN53" s="22">
        <f>SUM(AN41:AN52)</f>
        <v>50</v>
      </c>
      <c r="AO53" s="22">
        <f>SUM(AO41:AO52)+SUMIF($Z$3:$Z$10,"Dive Shop",$AH$3:$AH$10)</f>
        <v>69</v>
      </c>
      <c r="AP53" s="22">
        <f>SUM(AP41:AP52)+SUMIF($Z$3:$Z$10,"Canadiens",$AH$3:$AH$10)</f>
        <v>119</v>
      </c>
      <c r="AQ53" s="22">
        <f>SUM(AQ41:AQ52)</f>
        <v>14</v>
      </c>
    </row>
    <row r="54" spans="1:43" ht="15.95" customHeight="1" x14ac:dyDescent="0.25">
      <c r="A54" s="30"/>
      <c r="B54" s="21" t="s">
        <v>23</v>
      </c>
      <c r="C54" s="15" t="s">
        <v>480</v>
      </c>
      <c r="D54" s="15"/>
      <c r="E54" s="15"/>
      <c r="F54" s="15"/>
      <c r="G54" s="4"/>
      <c r="H54" s="21">
        <v>2</v>
      </c>
      <c r="I54" s="20" t="s">
        <v>121</v>
      </c>
      <c r="J54" s="20"/>
      <c r="K54" s="20"/>
      <c r="L54" s="20" t="s">
        <v>485</v>
      </c>
      <c r="M54" s="20"/>
      <c r="N54" s="20"/>
      <c r="O54" s="20"/>
      <c r="P54" s="20"/>
      <c r="R54" s="30"/>
      <c r="S54" s="18" t="s">
        <v>157</v>
      </c>
      <c r="T54" s="18" t="s">
        <v>61</v>
      </c>
      <c r="U54" s="18"/>
      <c r="V54" s="18"/>
      <c r="W54" s="18"/>
      <c r="X54" s="15" t="s">
        <v>71</v>
      </c>
      <c r="Z54" s="14"/>
      <c r="AA54" s="14">
        <v>4</v>
      </c>
      <c r="AB54" s="14">
        <v>10</v>
      </c>
      <c r="AC54" s="14">
        <f t="shared" ref="AC54:AC65" si="14">+AA54+AB54</f>
        <v>14</v>
      </c>
      <c r="AD54" s="14">
        <v>6</v>
      </c>
      <c r="AE54" s="10"/>
      <c r="AF54" s="11" t="s">
        <v>161</v>
      </c>
      <c r="AG54" s="11" t="s">
        <v>59</v>
      </c>
      <c r="AH54" s="11"/>
      <c r="AI54" s="11"/>
      <c r="AJ54" s="12"/>
      <c r="AK54" s="13" t="s">
        <v>73</v>
      </c>
      <c r="AM54" s="14"/>
      <c r="AN54" s="14">
        <v>4</v>
      </c>
      <c r="AO54" s="14">
        <v>9</v>
      </c>
      <c r="AP54" s="14">
        <f t="shared" ref="AP54:AP65" si="15">+AN54+AO54</f>
        <v>13</v>
      </c>
      <c r="AQ54" s="14">
        <v>0</v>
      </c>
    </row>
    <row r="55" spans="1:43" ht="15.95" customHeight="1" x14ac:dyDescent="0.25">
      <c r="C55" s="15" t="s">
        <v>481</v>
      </c>
      <c r="H55" s="21">
        <v>2</v>
      </c>
      <c r="I55" s="20" t="s">
        <v>95</v>
      </c>
      <c r="L55" s="20" t="s">
        <v>79</v>
      </c>
      <c r="M55" s="20"/>
      <c r="N55" s="20"/>
      <c r="O55" s="20"/>
      <c r="P55" s="20"/>
      <c r="R55" s="30"/>
      <c r="S55" s="25">
        <v>7.5</v>
      </c>
      <c r="T55" s="20" t="s">
        <v>74</v>
      </c>
      <c r="U55" s="20"/>
      <c r="V55" s="20"/>
      <c r="W55" s="25"/>
      <c r="X55" s="21">
        <v>31</v>
      </c>
      <c r="Y55" s="20" t="s">
        <v>61</v>
      </c>
      <c r="Z55" s="21"/>
      <c r="AA55" s="21">
        <v>0</v>
      </c>
      <c r="AB55" s="21">
        <v>0</v>
      </c>
      <c r="AC55" s="21">
        <f t="shared" si="14"/>
        <v>0</v>
      </c>
      <c r="AD55" s="21">
        <v>0</v>
      </c>
      <c r="AE55" s="10"/>
      <c r="AF55" s="25">
        <v>8</v>
      </c>
      <c r="AG55" s="20" t="s">
        <v>77</v>
      </c>
      <c r="AH55" s="20"/>
      <c r="AI55" s="20"/>
      <c r="AJ55" s="20"/>
      <c r="AK55" s="21"/>
      <c r="AL55" s="20" t="s">
        <v>59</v>
      </c>
      <c r="AM55" s="21"/>
      <c r="AN55" s="21">
        <v>0</v>
      </c>
      <c r="AO55" s="21">
        <v>1</v>
      </c>
      <c r="AP55" s="21">
        <f t="shared" si="15"/>
        <v>1</v>
      </c>
      <c r="AQ55" s="21">
        <v>0</v>
      </c>
    </row>
    <row r="56" spans="1:43" ht="15.95" customHeight="1" x14ac:dyDescent="0.25">
      <c r="H56" s="21">
        <v>3</v>
      </c>
      <c r="I56" s="20" t="s">
        <v>78</v>
      </c>
      <c r="L56" s="20" t="s">
        <v>79</v>
      </c>
      <c r="R56" s="30"/>
      <c r="S56" s="25">
        <v>11</v>
      </c>
      <c r="T56" s="20" t="s">
        <v>80</v>
      </c>
      <c r="U56" s="20"/>
      <c r="V56" s="20"/>
      <c r="W56" s="25"/>
      <c r="X56" s="21">
        <v>11</v>
      </c>
      <c r="Y56" s="20" t="s">
        <v>61</v>
      </c>
      <c r="Z56" s="21"/>
      <c r="AA56" s="21">
        <v>14</v>
      </c>
      <c r="AB56" s="21">
        <v>10</v>
      </c>
      <c r="AC56" s="21">
        <f t="shared" si="14"/>
        <v>24</v>
      </c>
      <c r="AD56" s="21">
        <v>0</v>
      </c>
      <c r="AE56" s="10"/>
      <c r="AF56" s="25">
        <v>10</v>
      </c>
      <c r="AG56" s="20" t="s">
        <v>162</v>
      </c>
      <c r="AH56" s="20"/>
      <c r="AI56" s="20"/>
      <c r="AJ56" s="20"/>
      <c r="AK56" s="21">
        <v>20</v>
      </c>
      <c r="AL56" s="20" t="s">
        <v>59</v>
      </c>
      <c r="AN56" s="21">
        <v>7</v>
      </c>
      <c r="AO56" s="21">
        <v>8</v>
      </c>
      <c r="AP56" s="21">
        <f t="shared" si="15"/>
        <v>15</v>
      </c>
      <c r="AQ56" s="21">
        <v>4</v>
      </c>
    </row>
    <row r="57" spans="1:43" ht="15.95" customHeight="1" x14ac:dyDescent="0.25">
      <c r="H57" s="21">
        <v>3</v>
      </c>
      <c r="I57" s="20" t="s">
        <v>95</v>
      </c>
      <c r="L57" s="20" t="s">
        <v>420</v>
      </c>
      <c r="R57" s="30"/>
      <c r="S57" s="25">
        <v>8.5</v>
      </c>
      <c r="T57" s="20" t="s">
        <v>97</v>
      </c>
      <c r="U57" s="20"/>
      <c r="V57" s="20"/>
      <c r="W57" s="25"/>
      <c r="X57" s="21">
        <v>8</v>
      </c>
      <c r="Y57" s="20" t="s">
        <v>61</v>
      </c>
      <c r="Z57" s="21"/>
      <c r="AA57" s="21">
        <v>4</v>
      </c>
      <c r="AB57" s="21">
        <v>4</v>
      </c>
      <c r="AC57" s="21">
        <f t="shared" si="14"/>
        <v>8</v>
      </c>
      <c r="AD57" s="21">
        <v>0</v>
      </c>
      <c r="AE57" s="10"/>
      <c r="AF57" s="25">
        <v>9</v>
      </c>
      <c r="AG57" s="20" t="s">
        <v>163</v>
      </c>
      <c r="AH57" s="20"/>
      <c r="AI57" s="20"/>
      <c r="AJ57" s="20"/>
      <c r="AK57" s="21">
        <v>17</v>
      </c>
      <c r="AL57" s="20" t="s">
        <v>59</v>
      </c>
      <c r="AN57" s="21">
        <v>17</v>
      </c>
      <c r="AO57" s="21">
        <v>15</v>
      </c>
      <c r="AP57" s="21">
        <f t="shared" si="15"/>
        <v>32</v>
      </c>
      <c r="AQ57" s="21">
        <v>0</v>
      </c>
    </row>
    <row r="58" spans="1:43" ht="15.95" customHeight="1" x14ac:dyDescent="0.25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R58" s="30"/>
      <c r="S58" s="25">
        <v>8.5</v>
      </c>
      <c r="T58" s="20" t="s">
        <v>89</v>
      </c>
      <c r="U58" s="20"/>
      <c r="V58" s="20"/>
      <c r="W58" s="25"/>
      <c r="X58" s="21">
        <v>6</v>
      </c>
      <c r="Y58" s="20" t="s">
        <v>61</v>
      </c>
      <c r="Z58" s="21"/>
      <c r="AA58" s="21">
        <v>1</v>
      </c>
      <c r="AB58" s="21">
        <v>6</v>
      </c>
      <c r="AC58" s="21">
        <f t="shared" si="14"/>
        <v>7</v>
      </c>
      <c r="AD58" s="21">
        <v>0</v>
      </c>
      <c r="AE58" s="10"/>
      <c r="AF58" s="25">
        <v>9</v>
      </c>
      <c r="AG58" s="20" t="s">
        <v>135</v>
      </c>
      <c r="AH58" s="20"/>
      <c r="AI58" s="20"/>
      <c r="AJ58" s="20"/>
      <c r="AK58" s="35">
        <v>14</v>
      </c>
      <c r="AL58" s="20" t="s">
        <v>59</v>
      </c>
      <c r="AN58" s="21">
        <v>5</v>
      </c>
      <c r="AO58" s="21">
        <v>9</v>
      </c>
      <c r="AP58" s="21">
        <f t="shared" si="15"/>
        <v>14</v>
      </c>
      <c r="AQ58" s="21">
        <v>0</v>
      </c>
    </row>
    <row r="59" spans="1:43" ht="15.95" customHeight="1" x14ac:dyDescent="0.25">
      <c r="B59" s="20" t="s">
        <v>130</v>
      </c>
      <c r="C59" s="10"/>
      <c r="D59" s="10"/>
      <c r="E59" s="20" t="s">
        <v>50</v>
      </c>
      <c r="F59" s="20"/>
      <c r="G59" s="4">
        <f>SUM(G15:G58)</f>
        <v>33</v>
      </c>
      <c r="H59" s="4"/>
      <c r="I59" s="19"/>
      <c r="J59" s="20" t="s">
        <v>35</v>
      </c>
      <c r="K59" s="19"/>
      <c r="L59" s="4">
        <f>COUNTA(C15:C58)-8</f>
        <v>7</v>
      </c>
      <c r="N59" s="20" t="s">
        <v>41</v>
      </c>
      <c r="O59" s="4">
        <f>+L59*2</f>
        <v>14</v>
      </c>
      <c r="P59" s="10"/>
      <c r="R59" s="30"/>
      <c r="S59" s="25">
        <v>8.5</v>
      </c>
      <c r="T59" s="20" t="s">
        <v>82</v>
      </c>
      <c r="U59" s="20"/>
      <c r="V59" s="20"/>
      <c r="W59" s="25"/>
      <c r="X59" s="21">
        <v>14</v>
      </c>
      <c r="Y59" s="20" t="s">
        <v>61</v>
      </c>
      <c r="Z59" s="21"/>
      <c r="AA59" s="21">
        <v>1</v>
      </c>
      <c r="AB59" s="21">
        <v>2</v>
      </c>
      <c r="AC59" s="21">
        <f t="shared" si="14"/>
        <v>3</v>
      </c>
      <c r="AD59" s="21">
        <v>2</v>
      </c>
      <c r="AE59" s="10"/>
      <c r="AF59" s="25">
        <v>8.5</v>
      </c>
      <c r="AG59" s="20" t="s">
        <v>136</v>
      </c>
      <c r="AH59" s="20"/>
      <c r="AI59" s="20"/>
      <c r="AJ59" s="20"/>
      <c r="AK59" s="35">
        <v>5</v>
      </c>
      <c r="AL59" s="20" t="s">
        <v>59</v>
      </c>
      <c r="AN59" s="21">
        <v>0</v>
      </c>
      <c r="AO59" s="21">
        <v>10</v>
      </c>
      <c r="AP59" s="21">
        <f t="shared" si="15"/>
        <v>10</v>
      </c>
      <c r="AQ59" s="21">
        <v>2</v>
      </c>
    </row>
    <row r="60" spans="1:43" ht="15.95" customHeight="1" x14ac:dyDescent="0.25">
      <c r="E60" s="20" t="s">
        <v>49</v>
      </c>
      <c r="F60" s="20"/>
      <c r="G60" s="4">
        <f>COUNTA(L15:L58)+COUNTIF(L15:L58,"*&amp;*")</f>
        <v>54</v>
      </c>
      <c r="S60" s="25">
        <v>8</v>
      </c>
      <c r="T60" s="20" t="s">
        <v>81</v>
      </c>
      <c r="U60" s="20"/>
      <c r="V60" s="20"/>
      <c r="W60" s="25"/>
      <c r="X60" s="21">
        <v>7</v>
      </c>
      <c r="Y60" s="20" t="s">
        <v>61</v>
      </c>
      <c r="Z60" s="21"/>
      <c r="AA60" s="21">
        <v>9</v>
      </c>
      <c r="AB60" s="21">
        <v>6</v>
      </c>
      <c r="AC60" s="21">
        <f t="shared" si="14"/>
        <v>15</v>
      </c>
      <c r="AD60" s="21">
        <v>4</v>
      </c>
      <c r="AE60" s="10"/>
      <c r="AF60" s="25">
        <v>8.5</v>
      </c>
      <c r="AG60" s="20" t="s">
        <v>14</v>
      </c>
      <c r="AH60" s="20"/>
      <c r="AI60" s="20"/>
      <c r="AJ60" s="20"/>
      <c r="AK60" s="35" t="s">
        <v>149</v>
      </c>
      <c r="AL60" s="20" t="s">
        <v>59</v>
      </c>
      <c r="AN60" s="21">
        <v>9</v>
      </c>
      <c r="AO60" s="21">
        <v>5</v>
      </c>
      <c r="AP60" s="21">
        <f t="shared" si="15"/>
        <v>14</v>
      </c>
      <c r="AQ60" s="21">
        <v>4</v>
      </c>
    </row>
    <row r="61" spans="1:43" ht="15.95" customHeight="1" x14ac:dyDescent="0.25">
      <c r="A61" s="30"/>
      <c r="S61" s="25">
        <v>7.5</v>
      </c>
      <c r="T61" s="20" t="s">
        <v>117</v>
      </c>
      <c r="U61" s="20"/>
      <c r="V61" s="20"/>
      <c r="W61" s="25"/>
      <c r="X61" s="21">
        <v>30</v>
      </c>
      <c r="Y61" s="20" t="s">
        <v>61</v>
      </c>
      <c r="Z61" s="21"/>
      <c r="AA61" s="21">
        <v>3</v>
      </c>
      <c r="AB61" s="21">
        <v>6</v>
      </c>
      <c r="AC61" s="21">
        <f t="shared" si="14"/>
        <v>9</v>
      </c>
      <c r="AD61" s="21">
        <v>4</v>
      </c>
      <c r="AE61" s="10"/>
      <c r="AF61" s="25">
        <v>8</v>
      </c>
      <c r="AG61" s="20" t="s">
        <v>113</v>
      </c>
      <c r="AH61" s="20"/>
      <c r="AI61" s="20"/>
      <c r="AJ61" s="20"/>
      <c r="AK61" s="21">
        <v>13</v>
      </c>
      <c r="AL61" s="20" t="s">
        <v>59</v>
      </c>
      <c r="AN61" s="21">
        <v>9</v>
      </c>
      <c r="AO61" s="21">
        <v>12</v>
      </c>
      <c r="AP61" s="21">
        <f t="shared" si="15"/>
        <v>21</v>
      </c>
      <c r="AQ61" s="21">
        <v>6</v>
      </c>
    </row>
    <row r="62" spans="1:43" ht="15.95" customHeight="1" x14ac:dyDescent="0.25">
      <c r="A62" s="30"/>
      <c r="R62" s="21"/>
      <c r="S62" s="25">
        <v>7</v>
      </c>
      <c r="T62" s="20" t="s">
        <v>24</v>
      </c>
      <c r="U62" s="20"/>
      <c r="V62" s="20"/>
      <c r="W62" s="25"/>
      <c r="X62" s="21">
        <v>10</v>
      </c>
      <c r="Y62" s="20" t="s">
        <v>61</v>
      </c>
      <c r="Z62" s="21"/>
      <c r="AA62" s="21">
        <v>1</v>
      </c>
      <c r="AB62" s="21">
        <v>3</v>
      </c>
      <c r="AC62" s="21">
        <f t="shared" si="14"/>
        <v>4</v>
      </c>
      <c r="AD62" s="21">
        <v>0</v>
      </c>
      <c r="AE62" s="10"/>
      <c r="AF62" s="25">
        <v>7</v>
      </c>
      <c r="AG62" s="20" t="s">
        <v>164</v>
      </c>
      <c r="AH62" s="20"/>
      <c r="AI62" s="20"/>
      <c r="AJ62" s="20"/>
      <c r="AK62" s="21">
        <v>7</v>
      </c>
      <c r="AL62" s="20" t="s">
        <v>59</v>
      </c>
      <c r="AN62" s="21">
        <v>3</v>
      </c>
      <c r="AO62" s="21">
        <v>8</v>
      </c>
      <c r="AP62" s="21">
        <f t="shared" si="15"/>
        <v>11</v>
      </c>
      <c r="AQ62" s="21">
        <v>2</v>
      </c>
    </row>
    <row r="63" spans="1:43" ht="15.95" customHeight="1" x14ac:dyDescent="0.25">
      <c r="A63" s="21"/>
      <c r="R63" s="30"/>
      <c r="S63" s="25">
        <v>7</v>
      </c>
      <c r="T63" s="20" t="s">
        <v>105</v>
      </c>
      <c r="U63" s="20"/>
      <c r="V63" s="20"/>
      <c r="W63" s="25"/>
      <c r="X63" s="21">
        <v>12</v>
      </c>
      <c r="Y63" s="20" t="s">
        <v>61</v>
      </c>
      <c r="Z63" s="21"/>
      <c r="AA63" s="21">
        <v>2</v>
      </c>
      <c r="AB63" s="21">
        <v>3</v>
      </c>
      <c r="AC63" s="21">
        <f t="shared" si="14"/>
        <v>5</v>
      </c>
      <c r="AD63" s="21">
        <v>0</v>
      </c>
      <c r="AE63" s="10"/>
      <c r="AF63" s="25">
        <v>7</v>
      </c>
      <c r="AG63" s="20" t="s">
        <v>115</v>
      </c>
      <c r="AH63" s="20"/>
      <c r="AI63" s="20"/>
      <c r="AJ63" s="20"/>
      <c r="AK63" s="21">
        <v>9</v>
      </c>
      <c r="AL63" s="20" t="s">
        <v>59</v>
      </c>
      <c r="AN63" s="21">
        <v>3</v>
      </c>
      <c r="AO63" s="21">
        <v>7</v>
      </c>
      <c r="AP63" s="21">
        <f t="shared" si="15"/>
        <v>10</v>
      </c>
      <c r="AQ63" s="21">
        <v>2</v>
      </c>
    </row>
    <row r="64" spans="1:43" ht="15.95" customHeight="1" x14ac:dyDescent="0.25">
      <c r="A64" s="30"/>
      <c r="R64" s="21"/>
      <c r="S64" s="25">
        <v>7</v>
      </c>
      <c r="T64" s="20" t="s">
        <v>106</v>
      </c>
      <c r="U64" s="20"/>
      <c r="V64" s="20"/>
      <c r="W64" s="25"/>
      <c r="X64" s="21">
        <v>5</v>
      </c>
      <c r="Y64" s="20" t="s">
        <v>61</v>
      </c>
      <c r="Z64" s="21"/>
      <c r="AA64" s="21">
        <v>0</v>
      </c>
      <c r="AB64" s="21">
        <v>2</v>
      </c>
      <c r="AC64" s="21">
        <f t="shared" si="14"/>
        <v>2</v>
      </c>
      <c r="AD64" s="21">
        <v>0</v>
      </c>
      <c r="AE64" s="10"/>
      <c r="AF64" s="25">
        <v>6.5</v>
      </c>
      <c r="AG64" s="20" t="s">
        <v>123</v>
      </c>
      <c r="AH64" s="20"/>
      <c r="AI64" s="20"/>
      <c r="AJ64" s="20"/>
      <c r="AK64" s="21">
        <v>6</v>
      </c>
      <c r="AL64" s="20" t="s">
        <v>59</v>
      </c>
      <c r="AN64" s="21">
        <v>2</v>
      </c>
      <c r="AO64" s="21">
        <v>1</v>
      </c>
      <c r="AP64" s="21">
        <f t="shared" si="15"/>
        <v>3</v>
      </c>
      <c r="AQ64" s="21">
        <v>2</v>
      </c>
    </row>
    <row r="65" spans="1:43" ht="15.95" customHeight="1" x14ac:dyDescent="0.25">
      <c r="A65" s="21"/>
      <c r="Q65" s="30"/>
      <c r="R65" s="30"/>
      <c r="S65" s="25">
        <v>5.5</v>
      </c>
      <c r="T65" s="20" t="s">
        <v>119</v>
      </c>
      <c r="U65" s="20"/>
      <c r="V65" s="20"/>
      <c r="W65" s="25"/>
      <c r="X65" s="21">
        <v>4</v>
      </c>
      <c r="Y65" s="20" t="s">
        <v>61</v>
      </c>
      <c r="Z65" s="21"/>
      <c r="AA65" s="21">
        <v>1</v>
      </c>
      <c r="AB65" s="21">
        <v>3</v>
      </c>
      <c r="AC65" s="21">
        <f t="shared" si="14"/>
        <v>4</v>
      </c>
      <c r="AD65" s="21">
        <v>0</v>
      </c>
      <c r="AE65" s="10"/>
      <c r="AF65" s="25">
        <v>5.5</v>
      </c>
      <c r="AG65" s="20" t="s">
        <v>32</v>
      </c>
      <c r="AH65" s="20"/>
      <c r="AI65" s="20"/>
      <c r="AJ65" s="20"/>
      <c r="AK65" s="21">
        <v>11</v>
      </c>
      <c r="AL65" s="20" t="s">
        <v>59</v>
      </c>
      <c r="AN65" s="21">
        <v>0</v>
      </c>
      <c r="AO65" s="21">
        <v>2</v>
      </c>
      <c r="AP65" s="21">
        <f t="shared" si="15"/>
        <v>2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63</v>
      </c>
      <c r="T66" s="16"/>
      <c r="U66" s="16"/>
      <c r="V66" s="16"/>
      <c r="W66" s="16"/>
      <c r="X66" s="16"/>
      <c r="Y66" s="16"/>
      <c r="Z66" s="22"/>
      <c r="AA66" s="22">
        <f>SUM(AA54:AA65)</f>
        <v>40</v>
      </c>
      <c r="AB66" s="22">
        <f>SUM(AB54:AB65)+SUMIF($Z$3:$Z$10,"Eriton",$AH$3:$AH$10)</f>
        <v>55</v>
      </c>
      <c r="AC66" s="22">
        <f>SUM(AC54:AC65)+SUMIF($Z$3:$Z$10,"Canadiens",$AH$3:$AH$10)</f>
        <v>95</v>
      </c>
      <c r="AD66" s="22">
        <f>SUM(AD54:AD65)</f>
        <v>16</v>
      </c>
      <c r="AE66" s="10"/>
      <c r="AF66" s="16" t="s">
        <v>64</v>
      </c>
      <c r="AG66" s="16"/>
      <c r="AH66" s="16"/>
      <c r="AI66" s="16"/>
      <c r="AJ66" s="16"/>
      <c r="AK66" s="16"/>
      <c r="AL66" s="16"/>
      <c r="AM66" s="22"/>
      <c r="AN66" s="22">
        <f>SUM(AN54:AN65)</f>
        <v>59</v>
      </c>
      <c r="AO66" s="22">
        <f>SUM(AO54:AO65)+SUMIF($Z$3:$Z$10,"Eriton",$AH$3:$AH$10)</f>
        <v>87</v>
      </c>
      <c r="AP66" s="22">
        <f>SUM(AP54:AP65)+SUMIF($Z$3:$Z$10,"Canadiens",$AH$3:$AH$10)</f>
        <v>146</v>
      </c>
      <c r="AQ66" s="22">
        <f>SUM(AQ54:AQ65)</f>
        <v>22</v>
      </c>
    </row>
    <row r="67" spans="1:43" ht="15.95" customHeight="1" x14ac:dyDescent="0.25">
      <c r="A67" s="21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94</v>
      </c>
      <c r="AH67" s="10"/>
      <c r="AI67" s="10"/>
      <c r="AJ67" s="20"/>
      <c r="AK67" s="20"/>
      <c r="AL67" s="10"/>
      <c r="AM67" s="10"/>
      <c r="AN67" s="21">
        <f>+AA27+AA40+AA53+AA66+AN27+AN40+AN53+AN66</f>
        <v>404</v>
      </c>
      <c r="AO67" s="21">
        <f>+AB27+AB40+AB53+AB66+AO27+AO40+AO53+AO66</f>
        <v>552</v>
      </c>
      <c r="AP67" s="21">
        <f>+AC27+AC40+AC53+AC66+AP27+AP40+AP53+AP66</f>
        <v>950</v>
      </c>
      <c r="AQ67" s="21">
        <f>+AD27+AD40+AD53+AD66+AQ27+AQ40+AQ53+AQ66</f>
        <v>190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21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43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42</v>
      </c>
      <c r="C74" s="24">
        <f>+C2</f>
        <v>14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163</v>
      </c>
      <c r="E79" s="20"/>
      <c r="F79" s="20"/>
      <c r="G79" s="20" t="s">
        <v>59</v>
      </c>
      <c r="H79" s="21"/>
      <c r="J79" s="21">
        <v>17</v>
      </c>
      <c r="K79" s="21">
        <v>15</v>
      </c>
      <c r="L79" s="50">
        <f t="shared" ref="L79:L104" si="16">+J79+K79</f>
        <v>32</v>
      </c>
      <c r="N79" s="21"/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104</v>
      </c>
      <c r="E80" s="20"/>
      <c r="F80" s="20"/>
      <c r="G80" s="20" t="s">
        <v>60</v>
      </c>
      <c r="H80" s="21"/>
      <c r="J80" s="21">
        <v>19</v>
      </c>
      <c r="K80" s="21">
        <v>10</v>
      </c>
      <c r="L80" s="50">
        <f t="shared" si="16"/>
        <v>29</v>
      </c>
      <c r="N80" s="21"/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87</v>
      </c>
      <c r="E81" s="20"/>
      <c r="F81" s="20"/>
      <c r="G81" s="15" t="s">
        <v>15</v>
      </c>
      <c r="H81" s="21"/>
      <c r="J81" s="21">
        <v>18</v>
      </c>
      <c r="K81" s="21">
        <v>11</v>
      </c>
      <c r="L81" s="50">
        <f t="shared" si="16"/>
        <v>29</v>
      </c>
      <c r="N81" s="21"/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83</v>
      </c>
      <c r="E82" s="20"/>
      <c r="F82" s="20"/>
      <c r="G82" s="20" t="s">
        <v>57</v>
      </c>
      <c r="H82" s="21"/>
      <c r="J82" s="21">
        <v>20</v>
      </c>
      <c r="K82" s="21">
        <v>5</v>
      </c>
      <c r="L82" s="50">
        <f t="shared" si="16"/>
        <v>25</v>
      </c>
      <c r="N82" s="21"/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80</v>
      </c>
      <c r="E83" s="20"/>
      <c r="F83" s="20"/>
      <c r="G83" s="20" t="s">
        <v>61</v>
      </c>
      <c r="H83" s="21"/>
      <c r="J83" s="21">
        <v>14</v>
      </c>
      <c r="K83" s="21">
        <v>10</v>
      </c>
      <c r="L83" s="50">
        <f t="shared" si="16"/>
        <v>24</v>
      </c>
      <c r="N83" s="21"/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84</v>
      </c>
      <c r="E84" s="20"/>
      <c r="F84" s="20"/>
      <c r="G84" s="20" t="s">
        <v>60</v>
      </c>
      <c r="H84" s="21"/>
      <c r="J84" s="21">
        <v>12</v>
      </c>
      <c r="K84" s="21">
        <v>12</v>
      </c>
      <c r="L84" s="50">
        <f t="shared" si="16"/>
        <v>24</v>
      </c>
      <c r="N84" s="21"/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139</v>
      </c>
      <c r="E85" s="20"/>
      <c r="F85" s="20"/>
      <c r="G85" s="20" t="s">
        <v>56</v>
      </c>
      <c r="H85" s="21"/>
      <c r="J85" s="21">
        <v>14</v>
      </c>
      <c r="K85" s="21">
        <v>9</v>
      </c>
      <c r="L85" s="50">
        <f t="shared" si="16"/>
        <v>23</v>
      </c>
      <c r="N85" s="21"/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90</v>
      </c>
      <c r="E86" s="20"/>
      <c r="F86" s="20"/>
      <c r="G86" s="20" t="s">
        <v>56</v>
      </c>
      <c r="H86" s="21"/>
      <c r="J86" s="21">
        <v>10</v>
      </c>
      <c r="K86" s="21">
        <v>12</v>
      </c>
      <c r="L86" s="50">
        <f t="shared" si="16"/>
        <v>22</v>
      </c>
      <c r="N86" s="21"/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86</v>
      </c>
      <c r="E87" s="20"/>
      <c r="F87" s="20"/>
      <c r="G87" s="20" t="s">
        <v>57</v>
      </c>
      <c r="H87" s="21"/>
      <c r="J87" s="21">
        <v>9</v>
      </c>
      <c r="K87" s="21">
        <v>13</v>
      </c>
      <c r="L87" s="50">
        <f t="shared" si="16"/>
        <v>22</v>
      </c>
      <c r="N87" s="21"/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131</v>
      </c>
      <c r="E88" s="20"/>
      <c r="F88" s="20"/>
      <c r="G88" s="20" t="s">
        <v>57</v>
      </c>
      <c r="H88" s="21"/>
      <c r="J88" s="21">
        <v>12</v>
      </c>
      <c r="K88" s="21">
        <v>9</v>
      </c>
      <c r="L88" s="50">
        <f t="shared" si="16"/>
        <v>21</v>
      </c>
      <c r="N88" s="21"/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113</v>
      </c>
      <c r="E89" s="20"/>
      <c r="F89" s="20"/>
      <c r="G89" s="20" t="s">
        <v>59</v>
      </c>
      <c r="H89" s="21"/>
      <c r="J89" s="21">
        <v>9</v>
      </c>
      <c r="K89" s="21">
        <v>12</v>
      </c>
      <c r="L89" s="50">
        <f t="shared" si="16"/>
        <v>21</v>
      </c>
      <c r="N89" s="21"/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47</v>
      </c>
      <c r="E90" s="20"/>
      <c r="F90" s="20"/>
      <c r="G90" s="20" t="s">
        <v>60</v>
      </c>
      <c r="H90" s="21"/>
      <c r="J90" s="21">
        <v>8</v>
      </c>
      <c r="K90" s="21">
        <v>12</v>
      </c>
      <c r="L90" s="50">
        <f t="shared" si="16"/>
        <v>20</v>
      </c>
      <c r="N90" s="21"/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116</v>
      </c>
      <c r="E91" s="20"/>
      <c r="F91" s="20"/>
      <c r="G91" s="20" t="s">
        <v>57</v>
      </c>
      <c r="H91" s="21"/>
      <c r="J91" s="21">
        <v>6</v>
      </c>
      <c r="K91" s="21">
        <v>13</v>
      </c>
      <c r="L91" s="50">
        <f t="shared" si="16"/>
        <v>19</v>
      </c>
      <c r="N91" s="21"/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85</v>
      </c>
      <c r="E92" s="20"/>
      <c r="F92" s="20"/>
      <c r="G92" s="15" t="s">
        <v>15</v>
      </c>
      <c r="H92" s="21"/>
      <c r="J92" s="21">
        <v>11</v>
      </c>
      <c r="K92" s="21">
        <v>6</v>
      </c>
      <c r="L92" s="50">
        <f t="shared" si="16"/>
        <v>17</v>
      </c>
      <c r="N92" s="21"/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78</v>
      </c>
      <c r="E93" s="20"/>
      <c r="F93" s="20"/>
      <c r="G93" s="20" t="s">
        <v>134</v>
      </c>
      <c r="H93" s="21"/>
      <c r="J93" s="21">
        <v>9</v>
      </c>
      <c r="K93" s="21">
        <v>8</v>
      </c>
      <c r="L93" s="50">
        <f t="shared" si="16"/>
        <v>17</v>
      </c>
      <c r="N93" s="21"/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121</v>
      </c>
      <c r="E94" s="20"/>
      <c r="F94" s="20"/>
      <c r="G94" s="20" t="s">
        <v>134</v>
      </c>
      <c r="H94" s="21"/>
      <c r="J94" s="21">
        <v>9</v>
      </c>
      <c r="K94" s="21">
        <v>8</v>
      </c>
      <c r="L94" s="50">
        <f t="shared" si="16"/>
        <v>17</v>
      </c>
      <c r="N94" s="21"/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D95" s="20" t="s">
        <v>170</v>
      </c>
      <c r="E95" s="20"/>
      <c r="F95" s="20"/>
      <c r="G95" s="15" t="s">
        <v>58</v>
      </c>
      <c r="H95" s="21"/>
      <c r="J95" s="21">
        <v>12</v>
      </c>
      <c r="K95" s="21">
        <v>4</v>
      </c>
      <c r="L95" s="50">
        <f t="shared" si="16"/>
        <v>16</v>
      </c>
      <c r="N95" s="21"/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D96" s="20" t="s">
        <v>95</v>
      </c>
      <c r="E96" s="20"/>
      <c r="F96" s="20"/>
      <c r="G96" s="20" t="s">
        <v>134</v>
      </c>
      <c r="H96" s="21"/>
      <c r="J96" s="21">
        <v>8</v>
      </c>
      <c r="K96" s="21">
        <v>8</v>
      </c>
      <c r="L96" s="50">
        <f t="shared" si="16"/>
        <v>16</v>
      </c>
      <c r="N96" s="21"/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43" ht="15.75" x14ac:dyDescent="0.25">
      <c r="D97" s="20" t="s">
        <v>81</v>
      </c>
      <c r="E97" s="20"/>
      <c r="F97" s="20"/>
      <c r="G97" s="20" t="s">
        <v>61</v>
      </c>
      <c r="H97" s="21"/>
      <c r="J97" s="21">
        <v>9</v>
      </c>
      <c r="K97" s="21">
        <v>6</v>
      </c>
      <c r="L97" s="50">
        <f t="shared" si="16"/>
        <v>15</v>
      </c>
      <c r="N97" s="21"/>
      <c r="Q97" s="21"/>
      <c r="R97" s="2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20"/>
      <c r="AG97" s="10"/>
      <c r="AH97" s="10"/>
      <c r="AI97" s="10"/>
      <c r="AJ97" s="20"/>
      <c r="AK97" s="20"/>
      <c r="AL97" s="10"/>
      <c r="AM97" s="10"/>
      <c r="AN97" s="21"/>
      <c r="AO97" s="21"/>
      <c r="AP97" s="30"/>
      <c r="AQ97" s="21"/>
    </row>
    <row r="98" spans="4:43" ht="15.75" x14ac:dyDescent="0.25">
      <c r="D98" s="20" t="s">
        <v>162</v>
      </c>
      <c r="E98" s="20"/>
      <c r="F98" s="20"/>
      <c r="G98" s="20" t="s">
        <v>59</v>
      </c>
      <c r="H98" s="21"/>
      <c r="J98" s="21">
        <v>7</v>
      </c>
      <c r="K98" s="21">
        <v>8</v>
      </c>
      <c r="L98" s="50">
        <f t="shared" si="16"/>
        <v>15</v>
      </c>
      <c r="N98" s="21"/>
      <c r="Q98" s="21"/>
      <c r="R98" s="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20"/>
      <c r="AG98" s="10"/>
      <c r="AH98" s="10"/>
      <c r="AI98" s="10"/>
      <c r="AJ98" s="20"/>
      <c r="AK98" s="20"/>
      <c r="AL98" s="10"/>
      <c r="AM98" s="10"/>
      <c r="AN98" s="21"/>
      <c r="AO98" s="21"/>
      <c r="AP98" s="30"/>
      <c r="AQ98" s="21"/>
    </row>
    <row r="99" spans="4:43" ht="15.75" x14ac:dyDescent="0.25">
      <c r="D99" s="20" t="s">
        <v>14</v>
      </c>
      <c r="E99" s="20"/>
      <c r="F99" s="20"/>
      <c r="G99" s="20" t="s">
        <v>59</v>
      </c>
      <c r="H99" s="35"/>
      <c r="J99" s="21">
        <v>9</v>
      </c>
      <c r="K99" s="21">
        <v>5</v>
      </c>
      <c r="L99" s="50">
        <f t="shared" si="16"/>
        <v>14</v>
      </c>
      <c r="N99" s="21"/>
    </row>
    <row r="100" spans="4:43" ht="15.75" x14ac:dyDescent="0.25">
      <c r="D100" s="20" t="s">
        <v>128</v>
      </c>
      <c r="E100" s="20"/>
      <c r="F100" s="20"/>
      <c r="G100" s="20" t="s">
        <v>56</v>
      </c>
      <c r="H100" s="21"/>
      <c r="J100" s="21">
        <v>8</v>
      </c>
      <c r="K100" s="21">
        <v>6</v>
      </c>
      <c r="L100" s="50">
        <f t="shared" si="16"/>
        <v>14</v>
      </c>
      <c r="N100" s="21"/>
    </row>
    <row r="101" spans="4:43" ht="15.75" x14ac:dyDescent="0.25">
      <c r="D101" s="20" t="s">
        <v>102</v>
      </c>
      <c r="E101" s="20"/>
      <c r="F101" s="20"/>
      <c r="G101" s="20" t="s">
        <v>60</v>
      </c>
      <c r="H101" s="21"/>
      <c r="J101" s="21">
        <v>7</v>
      </c>
      <c r="K101" s="21">
        <v>7</v>
      </c>
      <c r="L101" s="50">
        <f t="shared" si="16"/>
        <v>14</v>
      </c>
      <c r="N101" s="21"/>
    </row>
    <row r="102" spans="4:43" ht="15.75" x14ac:dyDescent="0.25">
      <c r="D102" s="20" t="s">
        <v>135</v>
      </c>
      <c r="E102" s="20"/>
      <c r="F102" s="20"/>
      <c r="G102" s="20" t="s">
        <v>59</v>
      </c>
      <c r="H102" s="35"/>
      <c r="J102" s="21">
        <v>5</v>
      </c>
      <c r="K102" s="21">
        <v>9</v>
      </c>
      <c r="L102" s="50">
        <f t="shared" si="16"/>
        <v>14</v>
      </c>
      <c r="N102" s="21"/>
    </row>
    <row r="103" spans="4:43" ht="15.75" x14ac:dyDescent="0.25">
      <c r="D103" s="20" t="s">
        <v>79</v>
      </c>
      <c r="E103" s="20"/>
      <c r="F103" s="20"/>
      <c r="G103" s="20" t="s">
        <v>134</v>
      </c>
      <c r="H103" s="21"/>
      <c r="J103" s="21">
        <v>0</v>
      </c>
      <c r="K103" s="21">
        <v>14</v>
      </c>
      <c r="L103" s="50">
        <f t="shared" si="16"/>
        <v>14</v>
      </c>
      <c r="N103" s="21"/>
    </row>
    <row r="104" spans="4:43" ht="15.75" x14ac:dyDescent="0.25">
      <c r="D104" s="20" t="s">
        <v>107</v>
      </c>
      <c r="E104" s="20"/>
      <c r="F104" s="20"/>
      <c r="G104" s="20" t="s">
        <v>60</v>
      </c>
      <c r="H104" s="21"/>
      <c r="J104" s="21">
        <v>5</v>
      </c>
      <c r="K104" s="21">
        <v>8</v>
      </c>
      <c r="L104" s="50">
        <f t="shared" si="16"/>
        <v>13</v>
      </c>
      <c r="N104" s="21"/>
    </row>
    <row r="105" spans="4:43" ht="15.75" x14ac:dyDescent="0.25">
      <c r="L105" s="21"/>
      <c r="M105" s="21"/>
      <c r="N105" s="21"/>
    </row>
    <row r="106" spans="4:43" ht="15.75" x14ac:dyDescent="0.25">
      <c r="L106" s="21"/>
      <c r="M106" s="21"/>
      <c r="N106" s="21"/>
    </row>
    <row r="107" spans="4:43" ht="18.75" thickBot="1" x14ac:dyDescent="0.3">
      <c r="E107" s="1" t="s">
        <v>133</v>
      </c>
      <c r="F107" s="1"/>
      <c r="G107" s="1"/>
      <c r="H107" s="3" t="s">
        <v>1</v>
      </c>
      <c r="I107" s="3"/>
      <c r="J107" s="3"/>
      <c r="K107" s="49" t="s">
        <v>2</v>
      </c>
      <c r="L107" s="21"/>
      <c r="M107" s="21"/>
      <c r="N107" s="21"/>
    </row>
    <row r="108" spans="4:43" ht="15.75" x14ac:dyDescent="0.25">
      <c r="E108" s="20" t="s">
        <v>165</v>
      </c>
      <c r="F108" s="20"/>
      <c r="G108" s="20"/>
      <c r="H108" s="20" t="s">
        <v>60</v>
      </c>
      <c r="I108" s="21"/>
      <c r="K108" s="50">
        <v>16</v>
      </c>
      <c r="L108" s="21"/>
      <c r="M108" s="21"/>
      <c r="N108" s="21"/>
    </row>
    <row r="109" spans="4:43" ht="15.75" x14ac:dyDescent="0.25">
      <c r="E109" s="20" t="s">
        <v>107</v>
      </c>
      <c r="F109" s="20"/>
      <c r="G109" s="20"/>
      <c r="H109" s="20" t="s">
        <v>60</v>
      </c>
      <c r="I109" s="21"/>
      <c r="K109" s="50">
        <v>8</v>
      </c>
      <c r="L109" s="21"/>
      <c r="M109" s="21"/>
      <c r="N109" s="21"/>
    </row>
    <row r="110" spans="4:43" ht="15.75" x14ac:dyDescent="0.25">
      <c r="E110" s="20" t="s">
        <v>103</v>
      </c>
      <c r="F110" s="20"/>
      <c r="G110" s="20"/>
      <c r="H110" s="20" t="s">
        <v>60</v>
      </c>
      <c r="I110" s="21"/>
      <c r="K110" s="50">
        <v>8</v>
      </c>
      <c r="L110" s="21"/>
      <c r="M110" s="21"/>
      <c r="N110" s="21"/>
    </row>
    <row r="111" spans="4:43" ht="15.75" x14ac:dyDescent="0.25">
      <c r="E111" s="20" t="s">
        <v>113</v>
      </c>
      <c r="F111" s="20"/>
      <c r="G111" s="20"/>
      <c r="H111" s="20" t="s">
        <v>59</v>
      </c>
      <c r="I111" s="21"/>
      <c r="K111" s="50">
        <v>6</v>
      </c>
    </row>
    <row r="112" spans="4:43" ht="15.75" x14ac:dyDescent="0.25">
      <c r="E112" s="20" t="s">
        <v>47</v>
      </c>
      <c r="F112" s="20"/>
      <c r="G112" s="20"/>
      <c r="H112" s="20" t="s">
        <v>60</v>
      </c>
      <c r="I112" s="21"/>
      <c r="K112" s="50">
        <v>6</v>
      </c>
    </row>
    <row r="113" spans="5:11" ht="15.75" x14ac:dyDescent="0.25">
      <c r="E113" s="20" t="s">
        <v>102</v>
      </c>
      <c r="F113" s="20"/>
      <c r="G113" s="20"/>
      <c r="H113" s="20" t="s">
        <v>60</v>
      </c>
      <c r="I113" s="21"/>
      <c r="K113" s="50">
        <v>6</v>
      </c>
    </row>
    <row r="114" spans="5:11" ht="15.75" x14ac:dyDescent="0.25">
      <c r="E114" s="20" t="s">
        <v>91</v>
      </c>
      <c r="F114" s="20"/>
      <c r="G114" s="20"/>
      <c r="H114" s="20" t="s">
        <v>57</v>
      </c>
      <c r="I114" s="21"/>
      <c r="K114" s="50">
        <v>6</v>
      </c>
    </row>
    <row r="115" spans="5:11" ht="15.75" x14ac:dyDescent="0.25">
      <c r="E115" s="20" t="s">
        <v>83</v>
      </c>
      <c r="F115" s="20"/>
      <c r="G115" s="20"/>
      <c r="H115" s="20" t="s">
        <v>57</v>
      </c>
      <c r="I115" s="21"/>
      <c r="K115" s="50">
        <v>4</v>
      </c>
    </row>
    <row r="116" spans="5:11" ht="15.75" x14ac:dyDescent="0.25">
      <c r="E116" s="20" t="s">
        <v>116</v>
      </c>
      <c r="F116" s="20"/>
      <c r="G116" s="20"/>
      <c r="H116" s="20" t="s">
        <v>57</v>
      </c>
      <c r="I116" s="21"/>
      <c r="K116" s="50">
        <v>4</v>
      </c>
    </row>
    <row r="117" spans="5:11" ht="15.75" x14ac:dyDescent="0.25">
      <c r="E117" s="20" t="s">
        <v>81</v>
      </c>
      <c r="F117" s="20"/>
      <c r="G117" s="20"/>
      <c r="H117" s="20" t="s">
        <v>61</v>
      </c>
      <c r="I117" s="21"/>
      <c r="K117" s="50">
        <v>4</v>
      </c>
    </row>
    <row r="118" spans="5:11" ht="15.75" x14ac:dyDescent="0.25">
      <c r="E118" s="20" t="s">
        <v>162</v>
      </c>
      <c r="F118" s="20"/>
      <c r="G118" s="20"/>
      <c r="H118" s="20" t="s">
        <v>59</v>
      </c>
      <c r="I118" s="21"/>
      <c r="K118" s="50">
        <v>4</v>
      </c>
    </row>
    <row r="119" spans="5:11" ht="15.75" x14ac:dyDescent="0.25">
      <c r="E119" s="20" t="s">
        <v>14</v>
      </c>
      <c r="F119" s="20"/>
      <c r="G119" s="20"/>
      <c r="H119" s="20" t="s">
        <v>59</v>
      </c>
      <c r="I119" s="35"/>
      <c r="K119" s="50">
        <v>4</v>
      </c>
    </row>
    <row r="120" spans="5:11" ht="15.75" x14ac:dyDescent="0.25">
      <c r="E120" s="20" t="s">
        <v>79</v>
      </c>
      <c r="F120" s="20"/>
      <c r="G120" s="20"/>
      <c r="H120" s="20" t="s">
        <v>134</v>
      </c>
      <c r="I120" s="21"/>
      <c r="K120" s="50">
        <v>4</v>
      </c>
    </row>
    <row r="121" spans="5:11" ht="15.75" x14ac:dyDescent="0.25">
      <c r="E121" s="20" t="s">
        <v>117</v>
      </c>
      <c r="F121" s="20"/>
      <c r="G121" s="20"/>
      <c r="H121" s="20" t="s">
        <v>61</v>
      </c>
      <c r="I121" s="21"/>
      <c r="K121" s="50">
        <v>4</v>
      </c>
    </row>
    <row r="122" spans="5:11" ht="15.75" x14ac:dyDescent="0.25">
      <c r="E122" s="20" t="s">
        <v>169</v>
      </c>
      <c r="F122" s="20"/>
      <c r="G122" s="20"/>
      <c r="H122" s="15" t="s">
        <v>15</v>
      </c>
      <c r="I122" s="21"/>
      <c r="K122" s="50">
        <v>4</v>
      </c>
    </row>
    <row r="123" spans="5:11" ht="15.75" x14ac:dyDescent="0.25">
      <c r="E123" s="20" t="s">
        <v>96</v>
      </c>
      <c r="F123" s="20"/>
      <c r="G123" s="20"/>
      <c r="H123" s="20" t="s">
        <v>56</v>
      </c>
      <c r="I123" s="21"/>
      <c r="K123" s="50">
        <v>4</v>
      </c>
    </row>
    <row r="124" spans="5:11" ht="15.75" x14ac:dyDescent="0.25">
      <c r="E124" s="20" t="s">
        <v>129</v>
      </c>
      <c r="F124" s="20"/>
      <c r="G124" s="20"/>
      <c r="H124" s="20" t="s">
        <v>60</v>
      </c>
      <c r="I124" s="21"/>
      <c r="K124" s="50">
        <v>4</v>
      </c>
    </row>
  </sheetData>
  <mergeCells count="17">
    <mergeCell ref="AG11:AH11"/>
    <mergeCell ref="E14:F14"/>
    <mergeCell ref="B72:P72"/>
    <mergeCell ref="G73:M73"/>
    <mergeCell ref="G74:M74"/>
    <mergeCell ref="AG10:AH10"/>
    <mergeCell ref="B1:P1"/>
    <mergeCell ref="S1:AQ1"/>
    <mergeCell ref="G2:M2"/>
    <mergeCell ref="AG2:AH2"/>
    <mergeCell ref="AG3:AH3"/>
    <mergeCell ref="AG4:AH4"/>
    <mergeCell ref="AG5:AH5"/>
    <mergeCell ref="AG6:AH6"/>
    <mergeCell ref="AG7:AH7"/>
    <mergeCell ref="AG8:AH8"/>
    <mergeCell ref="AG9:AH9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5C17D-11FA-46BE-B2AD-CBE7030A99D1}">
  <dimension ref="A1:AQ128"/>
  <sheetViews>
    <sheetView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S1" s="65" t="s">
        <v>55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18.600000000000001" customHeight="1" thickBot="1" x14ac:dyDescent="0.35">
      <c r="A2" s="21"/>
      <c r="B2" s="24" t="s">
        <v>42</v>
      </c>
      <c r="C2" s="24">
        <v>13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1"/>
      <c r="R2" s="21"/>
      <c r="U2" s="33" t="s">
        <v>152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66" t="s">
        <v>39</v>
      </c>
      <c r="AH2" s="66"/>
      <c r="AI2" s="33" t="s">
        <v>4</v>
      </c>
      <c r="AJ2" s="33" t="s">
        <v>6</v>
      </c>
      <c r="AK2" s="33" t="s">
        <v>5</v>
      </c>
      <c r="AL2" s="33" t="s">
        <v>40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75</v>
      </c>
      <c r="X3" s="20"/>
      <c r="Y3" s="20"/>
      <c r="Z3" s="20" t="s">
        <v>134</v>
      </c>
      <c r="AB3" s="21"/>
      <c r="AC3" s="21">
        <f>+AD3+AE3+AF3</f>
        <v>12</v>
      </c>
      <c r="AD3" s="21">
        <v>10</v>
      </c>
      <c r="AE3" s="21">
        <v>2</v>
      </c>
      <c r="AF3" s="21">
        <v>0</v>
      </c>
      <c r="AG3" s="64">
        <f>+(AD3*2+AF3)/(2*AC3)</f>
        <v>0.83333333333333337</v>
      </c>
      <c r="AH3" s="64"/>
      <c r="AI3" s="14">
        <v>22</v>
      </c>
      <c r="AJ3" s="14">
        <v>1</v>
      </c>
      <c r="AK3" s="14">
        <v>1</v>
      </c>
      <c r="AL3" s="51">
        <f>+AI3/AC3</f>
        <v>1.8333333333333333</v>
      </c>
      <c r="AQ3" s="21"/>
    </row>
    <row r="4" spans="1:43" ht="18" x14ac:dyDescent="0.25">
      <c r="A4" s="34"/>
      <c r="B4" s="4">
        <v>8</v>
      </c>
      <c r="C4" s="5" t="s">
        <v>59</v>
      </c>
      <c r="D4" s="10"/>
      <c r="E4" s="5"/>
      <c r="F4" s="10"/>
      <c r="G4" s="4">
        <v>9</v>
      </c>
      <c r="H4" s="4">
        <v>4</v>
      </c>
      <c r="I4" s="4">
        <v>0</v>
      </c>
      <c r="J4" s="4">
        <f t="shared" ref="J4:J11" si="0">2*G4+I4</f>
        <v>18</v>
      </c>
      <c r="K4" s="31">
        <f t="shared" ref="K4:K11" si="1">+J4/((G4+H4+I4)*2)</f>
        <v>0.69230769230769229</v>
      </c>
      <c r="L4" s="4">
        <f>+$AN$66</f>
        <v>58</v>
      </c>
      <c r="M4" s="4">
        <v>38</v>
      </c>
      <c r="N4" s="4">
        <f>+$AO$66</f>
        <v>86</v>
      </c>
      <c r="O4" s="4">
        <f>+$AQ$66</f>
        <v>22</v>
      </c>
      <c r="P4" s="4"/>
      <c r="Q4" s="34"/>
      <c r="R4" s="21"/>
      <c r="U4" s="25">
        <v>8</v>
      </c>
      <c r="V4" s="20" t="s">
        <v>138</v>
      </c>
      <c r="X4" s="20"/>
      <c r="Y4" s="20"/>
      <c r="Z4" s="20" t="s">
        <v>60</v>
      </c>
      <c r="AB4" s="21"/>
      <c r="AC4" s="21">
        <f>+AD4+AE4+AF4</f>
        <v>13</v>
      </c>
      <c r="AD4" s="21">
        <v>9</v>
      </c>
      <c r="AE4" s="21">
        <v>4</v>
      </c>
      <c r="AF4" s="21">
        <v>0</v>
      </c>
      <c r="AG4" s="64">
        <f>+(AD4*2+AF4)/(2*AC4)</f>
        <v>0.69230769230769229</v>
      </c>
      <c r="AH4" s="64"/>
      <c r="AI4" s="21">
        <v>30</v>
      </c>
      <c r="AJ4" s="21">
        <v>0</v>
      </c>
      <c r="AK4" s="21">
        <v>0</v>
      </c>
      <c r="AL4" s="26">
        <f>+AI4/AC4</f>
        <v>2.3076923076923075</v>
      </c>
      <c r="AQ4" s="21"/>
    </row>
    <row r="5" spans="1:43" ht="18" x14ac:dyDescent="0.25">
      <c r="A5" s="34"/>
      <c r="B5" s="4">
        <v>6</v>
      </c>
      <c r="C5" s="5" t="s">
        <v>134</v>
      </c>
      <c r="D5" s="10"/>
      <c r="E5" s="5"/>
      <c r="F5" s="10"/>
      <c r="G5" s="4">
        <v>9</v>
      </c>
      <c r="H5" s="4">
        <v>4</v>
      </c>
      <c r="I5" s="4">
        <v>0</v>
      </c>
      <c r="J5" s="4">
        <f t="shared" si="0"/>
        <v>18</v>
      </c>
      <c r="K5" s="31">
        <f t="shared" si="1"/>
        <v>0.69230769230769229</v>
      </c>
      <c r="L5" s="4">
        <f>+$AN$40</f>
        <v>42</v>
      </c>
      <c r="M5" s="4">
        <v>28</v>
      </c>
      <c r="N5" s="4">
        <f>+$AO$40</f>
        <v>62</v>
      </c>
      <c r="O5" s="4">
        <f>+$AQ$40</f>
        <v>16</v>
      </c>
      <c r="P5" s="4"/>
      <c r="Q5" s="34"/>
      <c r="R5" s="21"/>
      <c r="U5" s="25">
        <v>8</v>
      </c>
      <c r="V5" s="20" t="s">
        <v>77</v>
      </c>
      <c r="X5" s="20"/>
      <c r="Y5" s="20"/>
      <c r="Z5" s="20" t="s">
        <v>59</v>
      </c>
      <c r="AB5" s="21"/>
      <c r="AC5" s="21">
        <f t="shared" ref="AC5:AC11" si="2">+AD5+AE5+AF5</f>
        <v>9</v>
      </c>
      <c r="AD5" s="21">
        <v>4</v>
      </c>
      <c r="AE5" s="21">
        <v>4</v>
      </c>
      <c r="AF5" s="21">
        <v>1</v>
      </c>
      <c r="AG5" s="64">
        <f t="shared" ref="AG5:AG11" si="3">+(AD5*2+AF5)/(2*AC5)</f>
        <v>0.5</v>
      </c>
      <c r="AH5" s="64"/>
      <c r="AI5" s="21">
        <v>27</v>
      </c>
      <c r="AJ5" s="21">
        <v>1</v>
      </c>
      <c r="AK5" s="21">
        <v>0</v>
      </c>
      <c r="AL5" s="26">
        <f t="shared" ref="AL5:AL12" si="4">+AI5/AC5</f>
        <v>3</v>
      </c>
      <c r="AQ5" s="21"/>
    </row>
    <row r="6" spans="1:43" ht="18" x14ac:dyDescent="0.25">
      <c r="A6" s="34"/>
      <c r="B6" s="4">
        <v>5</v>
      </c>
      <c r="C6" s="5" t="s">
        <v>60</v>
      </c>
      <c r="D6" s="10"/>
      <c r="E6" s="5"/>
      <c r="F6" s="10"/>
      <c r="G6" s="4">
        <v>9</v>
      </c>
      <c r="H6" s="4">
        <v>4</v>
      </c>
      <c r="I6" s="4">
        <v>0</v>
      </c>
      <c r="J6" s="4">
        <f t="shared" si="0"/>
        <v>18</v>
      </c>
      <c r="K6" s="31">
        <f t="shared" si="1"/>
        <v>0.69230769230769229</v>
      </c>
      <c r="L6" s="4">
        <f>+$AN$27</f>
        <v>55</v>
      </c>
      <c r="M6" s="4">
        <v>30</v>
      </c>
      <c r="N6" s="4">
        <f>+$AO$27</f>
        <v>68</v>
      </c>
      <c r="O6" s="4">
        <f>+$AQ$27</f>
        <v>48</v>
      </c>
      <c r="P6" s="4"/>
      <c r="Q6" s="34"/>
      <c r="R6" s="21"/>
      <c r="U6" s="25">
        <v>7.5</v>
      </c>
      <c r="V6" s="20" t="s">
        <v>43</v>
      </c>
      <c r="X6" s="20"/>
      <c r="Y6" s="20"/>
      <c r="Z6" s="20" t="s">
        <v>57</v>
      </c>
      <c r="AB6" s="21"/>
      <c r="AC6" s="21">
        <f t="shared" si="2"/>
        <v>4</v>
      </c>
      <c r="AD6" s="21">
        <v>2</v>
      </c>
      <c r="AE6" s="21">
        <v>1</v>
      </c>
      <c r="AF6" s="21">
        <v>1</v>
      </c>
      <c r="AG6" s="64">
        <f t="shared" si="3"/>
        <v>0.625</v>
      </c>
      <c r="AH6" s="64"/>
      <c r="AI6" s="21">
        <v>12</v>
      </c>
      <c r="AJ6" s="21">
        <v>0</v>
      </c>
      <c r="AK6" s="21">
        <v>0</v>
      </c>
      <c r="AL6" s="26">
        <f t="shared" si="4"/>
        <v>3</v>
      </c>
      <c r="AQ6" s="21"/>
    </row>
    <row r="7" spans="1:43" ht="18" x14ac:dyDescent="0.25">
      <c r="A7" s="34"/>
      <c r="B7" s="4">
        <v>3</v>
      </c>
      <c r="C7" s="5" t="s">
        <v>57</v>
      </c>
      <c r="D7" s="10"/>
      <c r="E7" s="5"/>
      <c r="F7" s="10"/>
      <c r="G7" s="4">
        <v>7</v>
      </c>
      <c r="H7" s="4">
        <v>5</v>
      </c>
      <c r="I7" s="4">
        <v>1</v>
      </c>
      <c r="J7" s="4">
        <f t="shared" si="0"/>
        <v>15</v>
      </c>
      <c r="K7" s="31">
        <f t="shared" si="1"/>
        <v>0.57692307692307687</v>
      </c>
      <c r="L7" s="4">
        <f>+$AA$53</f>
        <v>56</v>
      </c>
      <c r="M7" s="4">
        <v>50</v>
      </c>
      <c r="N7" s="4">
        <f>+$AB$53</f>
        <v>79</v>
      </c>
      <c r="O7" s="4">
        <f>+$AD$53</f>
        <v>22</v>
      </c>
      <c r="P7" s="4"/>
      <c r="Q7" s="34"/>
      <c r="R7" s="21"/>
      <c r="U7" s="25">
        <v>8</v>
      </c>
      <c r="V7" s="20" t="s">
        <v>76</v>
      </c>
      <c r="X7" s="20"/>
      <c r="Y7" s="20"/>
      <c r="Z7" s="20" t="s">
        <v>56</v>
      </c>
      <c r="AB7" s="21"/>
      <c r="AC7" s="21">
        <f t="shared" si="2"/>
        <v>13</v>
      </c>
      <c r="AD7" s="21">
        <v>6</v>
      </c>
      <c r="AE7" s="21">
        <v>5</v>
      </c>
      <c r="AF7" s="21">
        <v>2</v>
      </c>
      <c r="AG7" s="64">
        <f t="shared" si="3"/>
        <v>0.53846153846153844</v>
      </c>
      <c r="AH7" s="64"/>
      <c r="AI7" s="21">
        <v>39</v>
      </c>
      <c r="AJ7" s="21">
        <v>0</v>
      </c>
      <c r="AK7" s="21">
        <v>0</v>
      </c>
      <c r="AL7" s="26">
        <f t="shared" si="4"/>
        <v>3</v>
      </c>
      <c r="AQ7" s="21"/>
    </row>
    <row r="8" spans="1:43" ht="18" x14ac:dyDescent="0.25">
      <c r="A8" s="34"/>
      <c r="B8" s="4">
        <v>7</v>
      </c>
      <c r="C8" s="5" t="s">
        <v>56</v>
      </c>
      <c r="D8" s="10"/>
      <c r="E8" s="10"/>
      <c r="F8" s="10"/>
      <c r="G8" s="4">
        <v>6</v>
      </c>
      <c r="H8" s="4">
        <v>5</v>
      </c>
      <c r="I8" s="4">
        <v>2</v>
      </c>
      <c r="J8" s="4">
        <f t="shared" si="0"/>
        <v>14</v>
      </c>
      <c r="K8" s="31">
        <f t="shared" si="1"/>
        <v>0.53846153846153844</v>
      </c>
      <c r="L8" s="4">
        <f>+$AN$53</f>
        <v>46</v>
      </c>
      <c r="M8" s="4">
        <v>39</v>
      </c>
      <c r="N8" s="4">
        <f>+$AO$53</f>
        <v>62</v>
      </c>
      <c r="O8" s="4">
        <f>+$AQ$53</f>
        <v>14</v>
      </c>
      <c r="P8" s="4"/>
      <c r="Q8" s="34"/>
      <c r="R8" s="21"/>
      <c r="U8" s="25">
        <v>7.5</v>
      </c>
      <c r="V8" s="20" t="s">
        <v>74</v>
      </c>
      <c r="X8" s="20"/>
      <c r="Y8" s="20"/>
      <c r="Z8" s="20" t="s">
        <v>61</v>
      </c>
      <c r="AB8" s="21"/>
      <c r="AC8" s="21">
        <f>+AD8+AE8+AF8</f>
        <v>9</v>
      </c>
      <c r="AD8" s="21">
        <v>1</v>
      </c>
      <c r="AE8" s="21">
        <v>8</v>
      </c>
      <c r="AF8" s="21">
        <v>0</v>
      </c>
      <c r="AG8" s="64">
        <f>+(AD8*2+AF8)/(2*AC8)</f>
        <v>0.1111111111111111</v>
      </c>
      <c r="AH8" s="64"/>
      <c r="AI8" s="21">
        <v>42</v>
      </c>
      <c r="AJ8" s="21">
        <v>2</v>
      </c>
      <c r="AK8" s="21">
        <v>0</v>
      </c>
      <c r="AL8" s="26">
        <f>+AI8/AC8</f>
        <v>4.666666666666667</v>
      </c>
      <c r="AQ8" s="21"/>
    </row>
    <row r="9" spans="1:43" ht="18" x14ac:dyDescent="0.25">
      <c r="A9" s="34"/>
      <c r="B9" s="4">
        <v>4</v>
      </c>
      <c r="C9" s="5" t="s">
        <v>61</v>
      </c>
      <c r="D9" s="10"/>
      <c r="E9" s="5"/>
      <c r="F9" s="10"/>
      <c r="G9" s="4">
        <v>5</v>
      </c>
      <c r="H9" s="4">
        <v>8</v>
      </c>
      <c r="I9" s="4">
        <v>0</v>
      </c>
      <c r="J9" s="4">
        <f t="shared" si="0"/>
        <v>10</v>
      </c>
      <c r="K9" s="31">
        <f t="shared" si="1"/>
        <v>0.38461538461538464</v>
      </c>
      <c r="L9" s="4">
        <f>+$AA$66</f>
        <v>39</v>
      </c>
      <c r="M9" s="4">
        <v>52</v>
      </c>
      <c r="N9" s="4">
        <f>+$AB$66</f>
        <v>53</v>
      </c>
      <c r="O9" s="4">
        <f>+$AD$66</f>
        <v>14</v>
      </c>
      <c r="P9" s="4"/>
      <c r="Q9" s="34"/>
      <c r="R9" s="21"/>
      <c r="U9" s="25">
        <v>7.5</v>
      </c>
      <c r="V9" s="20" t="s">
        <v>127</v>
      </c>
      <c r="X9" s="20"/>
      <c r="Y9" s="20"/>
      <c r="Z9" s="20" t="s">
        <v>15</v>
      </c>
      <c r="AB9" s="21"/>
      <c r="AC9" s="21">
        <f>+AD9+AE9+AF9</f>
        <v>13</v>
      </c>
      <c r="AD9" s="21">
        <v>3</v>
      </c>
      <c r="AE9" s="21">
        <v>8</v>
      </c>
      <c r="AF9" s="21">
        <v>2</v>
      </c>
      <c r="AG9" s="64">
        <f>+(AD9*2+AF9)/(2*AC9)</f>
        <v>0.30769230769230771</v>
      </c>
      <c r="AH9" s="64"/>
      <c r="AI9" s="21">
        <v>65</v>
      </c>
      <c r="AJ9" s="21">
        <v>0</v>
      </c>
      <c r="AK9" s="21">
        <v>0</v>
      </c>
      <c r="AL9" s="26">
        <f>+AI9/AC9</f>
        <v>5</v>
      </c>
      <c r="AQ9" s="21"/>
    </row>
    <row r="10" spans="1:43" ht="18" x14ac:dyDescent="0.25">
      <c r="A10" s="34"/>
      <c r="B10" s="4">
        <v>2</v>
      </c>
      <c r="C10" s="5" t="s">
        <v>15</v>
      </c>
      <c r="D10" s="10"/>
      <c r="E10" s="10"/>
      <c r="F10" s="10"/>
      <c r="G10" s="4">
        <v>3</v>
      </c>
      <c r="H10" s="4">
        <v>8</v>
      </c>
      <c r="I10" s="4">
        <v>2</v>
      </c>
      <c r="J10" s="4">
        <f t="shared" si="0"/>
        <v>8</v>
      </c>
      <c r="K10" s="31">
        <f t="shared" si="1"/>
        <v>0.30769230769230771</v>
      </c>
      <c r="L10" s="4">
        <f>+$AA$40</f>
        <v>45</v>
      </c>
      <c r="M10" s="4">
        <v>65</v>
      </c>
      <c r="N10" s="4">
        <f>+$AB$40</f>
        <v>49</v>
      </c>
      <c r="O10" s="4">
        <f>+$AD$40</f>
        <v>20</v>
      </c>
      <c r="P10" s="4"/>
      <c r="Q10" s="34"/>
      <c r="R10" s="34"/>
      <c r="U10" s="25">
        <v>7.5</v>
      </c>
      <c r="V10" s="20" t="s">
        <v>34</v>
      </c>
      <c r="X10" s="20"/>
      <c r="Y10" s="20"/>
      <c r="Z10" s="20" t="s">
        <v>58</v>
      </c>
      <c r="AB10" s="21"/>
      <c r="AC10" s="21">
        <f>+AD10+AE10+AF10</f>
        <v>13</v>
      </c>
      <c r="AD10" s="21">
        <v>1</v>
      </c>
      <c r="AE10" s="21">
        <v>10</v>
      </c>
      <c r="AF10" s="21">
        <v>2</v>
      </c>
      <c r="AG10" s="64">
        <f>+(AD10*2+AF10)/(2*AC10)</f>
        <v>0.15384615384615385</v>
      </c>
      <c r="AH10" s="64"/>
      <c r="AI10" s="21">
        <v>68</v>
      </c>
      <c r="AJ10" s="21">
        <v>1</v>
      </c>
      <c r="AK10" s="21">
        <v>0</v>
      </c>
      <c r="AL10" s="26">
        <f>+AI10/AC10</f>
        <v>5.2307692307692308</v>
      </c>
      <c r="AQ10" s="21"/>
    </row>
    <row r="11" spans="1:43" ht="18.75" thickBot="1" x14ac:dyDescent="0.3">
      <c r="A11" s="34"/>
      <c r="B11" s="4">
        <v>1</v>
      </c>
      <c r="C11" s="5" t="s">
        <v>58</v>
      </c>
      <c r="D11" s="10"/>
      <c r="E11" s="10"/>
      <c r="F11" s="10"/>
      <c r="G11" s="4">
        <v>1</v>
      </c>
      <c r="H11" s="4">
        <v>11</v>
      </c>
      <c r="I11" s="4">
        <v>1</v>
      </c>
      <c r="J11" s="4">
        <f t="shared" si="0"/>
        <v>3</v>
      </c>
      <c r="K11" s="31">
        <f t="shared" si="1"/>
        <v>0.11538461538461539</v>
      </c>
      <c r="L11" s="4">
        <f>+$AA$27</f>
        <v>30</v>
      </c>
      <c r="M11" s="4">
        <v>69</v>
      </c>
      <c r="N11" s="4">
        <f>+$AB$27</f>
        <v>39</v>
      </c>
      <c r="O11" s="4">
        <f>+$AD$27</f>
        <v>20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si="2"/>
        <v>18</v>
      </c>
      <c r="AD11" s="21">
        <v>12</v>
      </c>
      <c r="AE11" s="21">
        <v>6</v>
      </c>
      <c r="AF11" s="21">
        <v>0</v>
      </c>
      <c r="AG11" s="64">
        <f t="shared" si="3"/>
        <v>0.66666666666666663</v>
      </c>
      <c r="AH11" s="64"/>
      <c r="AI11" s="21">
        <v>58</v>
      </c>
      <c r="AJ11" s="21">
        <v>3</v>
      </c>
      <c r="AK11" s="21">
        <v>0</v>
      </c>
      <c r="AL11" s="26">
        <f t="shared" si="4"/>
        <v>3.2222222222222223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49</v>
      </c>
      <c r="H12" s="8">
        <f>SUM(H4:H11)</f>
        <v>49</v>
      </c>
      <c r="I12" s="8">
        <f>SUM(I4:I11)</f>
        <v>6</v>
      </c>
      <c r="J12" s="8"/>
      <c r="K12" s="8"/>
      <c r="L12" s="8">
        <f>SUM(L4:L11)</f>
        <v>371</v>
      </c>
      <c r="M12" s="8">
        <f>SUM(M4:M11)</f>
        <v>371</v>
      </c>
      <c r="N12" s="8">
        <f>SUM(N4:N11)</f>
        <v>498</v>
      </c>
      <c r="O12" s="8">
        <f>SUM(O4:O11)</f>
        <v>176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104</v>
      </c>
      <c r="AD12" s="14">
        <f>SUM(AD3:AD11)</f>
        <v>48</v>
      </c>
      <c r="AE12" s="14">
        <f>SUM(AE3:AE11)</f>
        <v>48</v>
      </c>
      <c r="AF12" s="14">
        <f>SUM(AF3:AF11)</f>
        <v>8</v>
      </c>
      <c r="AG12" s="14"/>
      <c r="AH12" s="14"/>
      <c r="AI12" s="14">
        <f>SUM(AI3:AI11)</f>
        <v>363</v>
      </c>
      <c r="AJ12" s="14">
        <f>SUM(AJ3:AJ11)</f>
        <v>8</v>
      </c>
      <c r="AK12" s="14">
        <f>SUM(AK3:AK11)</f>
        <v>1</v>
      </c>
      <c r="AL12" s="29">
        <f t="shared" si="4"/>
        <v>3.4903846153846154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13 Summary:</v>
      </c>
      <c r="C14" s="37"/>
      <c r="D14" s="37"/>
      <c r="E14" s="68">
        <v>45634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0"/>
      <c r="R14" s="30"/>
      <c r="S14" s="21" t="s">
        <v>53</v>
      </c>
      <c r="T14" s="20" t="s">
        <v>44</v>
      </c>
      <c r="U14" s="20"/>
      <c r="V14" s="20"/>
      <c r="W14" s="20"/>
      <c r="X14" s="20" t="s">
        <v>54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53</v>
      </c>
      <c r="AG14" s="20" t="s">
        <v>44</v>
      </c>
      <c r="AH14" s="20"/>
      <c r="AI14" s="20"/>
      <c r="AJ14" s="20"/>
      <c r="AK14" s="20" t="s">
        <v>54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154</v>
      </c>
      <c r="T15" s="11" t="s">
        <v>58</v>
      </c>
      <c r="U15" s="11"/>
      <c r="V15" s="11"/>
      <c r="W15" s="12"/>
      <c r="X15" s="13" t="s">
        <v>70</v>
      </c>
      <c r="Z15" s="14"/>
      <c r="AA15" s="14">
        <v>9</v>
      </c>
      <c r="AB15" s="14">
        <v>9</v>
      </c>
      <c r="AC15" s="14">
        <f>+AA15+AB15</f>
        <v>18</v>
      </c>
      <c r="AD15" s="14">
        <v>6</v>
      </c>
      <c r="AE15" s="10"/>
      <c r="AF15" s="11" t="s">
        <v>158</v>
      </c>
      <c r="AG15" s="11" t="s">
        <v>60</v>
      </c>
      <c r="AH15" s="11"/>
      <c r="AI15" s="11"/>
      <c r="AJ15" s="12"/>
      <c r="AK15" s="13" t="s">
        <v>72</v>
      </c>
      <c r="AM15" s="14"/>
      <c r="AN15" s="14">
        <v>2</v>
      </c>
      <c r="AO15" s="14">
        <v>5</v>
      </c>
      <c r="AP15" s="14">
        <f>+AN15+AO15</f>
        <v>7</v>
      </c>
      <c r="AQ15" s="14">
        <v>4</v>
      </c>
    </row>
    <row r="16" spans="1:43" ht="15.95" customHeight="1" x14ac:dyDescent="0.25">
      <c r="A16" s="30"/>
      <c r="C16" s="5" t="s">
        <v>187</v>
      </c>
      <c r="E16" s="20"/>
      <c r="F16" s="20"/>
      <c r="G16" s="4">
        <v>4</v>
      </c>
      <c r="H16" s="21">
        <v>2</v>
      </c>
      <c r="I16" s="20" t="s">
        <v>87</v>
      </c>
      <c r="J16" s="20"/>
      <c r="K16" s="20"/>
      <c r="L16" s="20"/>
      <c r="M16" s="20" t="s">
        <v>51</v>
      </c>
      <c r="N16" s="20"/>
      <c r="O16" s="20"/>
      <c r="P16" s="20"/>
      <c r="Q16" s="30"/>
      <c r="R16" s="30"/>
      <c r="S16" s="25">
        <v>7.5</v>
      </c>
      <c r="T16" s="20" t="s">
        <v>34</v>
      </c>
      <c r="U16" s="20"/>
      <c r="V16" s="20"/>
      <c r="W16" s="20"/>
      <c r="X16" s="21">
        <v>31</v>
      </c>
      <c r="Y16" s="15" t="s">
        <v>58</v>
      </c>
      <c r="Z16" s="21"/>
      <c r="AA16" s="21">
        <v>0</v>
      </c>
      <c r="AB16" s="21">
        <v>1</v>
      </c>
      <c r="AC16" s="21">
        <f t="shared" ref="AC16:AC26" si="5">+AA16+AB16</f>
        <v>1</v>
      </c>
      <c r="AD16" s="21">
        <v>2</v>
      </c>
      <c r="AE16" s="10"/>
      <c r="AF16" s="25">
        <v>8</v>
      </c>
      <c r="AG16" s="20" t="s">
        <v>138</v>
      </c>
      <c r="AH16" s="20"/>
      <c r="AI16" s="20"/>
      <c r="AJ16" s="20"/>
      <c r="AK16" s="21">
        <v>34</v>
      </c>
      <c r="AL16" s="20" t="s">
        <v>60</v>
      </c>
      <c r="AM16" s="21"/>
      <c r="AN16" s="21">
        <v>0</v>
      </c>
      <c r="AO16" s="21">
        <v>1</v>
      </c>
      <c r="AP16" s="21">
        <f t="shared" ref="AP16:AP26" si="6">+AN16+AO16</f>
        <v>1</v>
      </c>
      <c r="AQ16" s="21">
        <v>0</v>
      </c>
    </row>
    <row r="17" spans="1:43" ht="15.95" customHeight="1" x14ac:dyDescent="0.25">
      <c r="A17" s="30"/>
      <c r="B17" s="21" t="s">
        <v>23</v>
      </c>
      <c r="C17" s="15" t="s">
        <v>446</v>
      </c>
      <c r="D17" s="15"/>
      <c r="E17" s="20"/>
      <c r="F17" s="20"/>
      <c r="G17" s="4"/>
      <c r="H17" s="21">
        <v>2</v>
      </c>
      <c r="I17" s="20" t="s">
        <v>85</v>
      </c>
      <c r="J17" s="20"/>
      <c r="K17" s="20"/>
      <c r="L17" s="20" t="s">
        <v>448</v>
      </c>
      <c r="M17" s="20"/>
      <c r="N17" s="20"/>
      <c r="O17" s="20"/>
      <c r="P17" s="20"/>
      <c r="Q17" s="30"/>
      <c r="R17" s="30"/>
      <c r="S17" s="25">
        <v>10</v>
      </c>
      <c r="T17" s="20" t="s">
        <v>124</v>
      </c>
      <c r="U17" s="20"/>
      <c r="V17" s="20"/>
      <c r="W17" s="20"/>
      <c r="X17" s="21">
        <v>13</v>
      </c>
      <c r="Y17" s="15" t="s">
        <v>58</v>
      </c>
      <c r="Z17" s="21"/>
      <c r="AA17" s="21">
        <v>5</v>
      </c>
      <c r="AB17" s="21">
        <v>5</v>
      </c>
      <c r="AC17" s="21">
        <f t="shared" si="5"/>
        <v>10</v>
      </c>
      <c r="AD17" s="21">
        <v>2</v>
      </c>
      <c r="AE17" s="10"/>
      <c r="AF17" s="25">
        <v>10</v>
      </c>
      <c r="AG17" s="20" t="s">
        <v>84</v>
      </c>
      <c r="AH17" s="20"/>
      <c r="AI17" s="20"/>
      <c r="AJ17" s="20"/>
      <c r="AK17" s="21">
        <v>16</v>
      </c>
      <c r="AL17" s="20" t="s">
        <v>60</v>
      </c>
      <c r="AM17" s="21"/>
      <c r="AN17" s="21">
        <v>10</v>
      </c>
      <c r="AO17" s="21">
        <v>11</v>
      </c>
      <c r="AP17" s="21">
        <f t="shared" si="6"/>
        <v>21</v>
      </c>
      <c r="AQ17" s="21">
        <v>2</v>
      </c>
    </row>
    <row r="18" spans="1:43" ht="15.95" customHeight="1" x14ac:dyDescent="0.25">
      <c r="A18" s="30"/>
      <c r="D18" s="15"/>
      <c r="E18" s="15"/>
      <c r="G18" s="4"/>
      <c r="H18" s="21">
        <v>2</v>
      </c>
      <c r="I18" s="20" t="s">
        <v>87</v>
      </c>
      <c r="J18" s="20"/>
      <c r="K18" s="20"/>
      <c r="L18" s="20" t="s">
        <v>461</v>
      </c>
      <c r="M18" s="20"/>
      <c r="N18" s="20"/>
      <c r="O18" s="20"/>
      <c r="P18" s="20"/>
      <c r="Q18" s="30"/>
      <c r="R18" s="30"/>
      <c r="S18" s="25">
        <v>9.5</v>
      </c>
      <c r="T18" s="20" t="s">
        <v>170</v>
      </c>
      <c r="U18" s="20"/>
      <c r="V18" s="20"/>
      <c r="W18" s="20"/>
      <c r="X18" s="21">
        <v>5</v>
      </c>
      <c r="Y18" s="15" t="s">
        <v>58</v>
      </c>
      <c r="Z18" s="21"/>
      <c r="AA18" s="21">
        <v>10</v>
      </c>
      <c r="AB18" s="21">
        <v>4</v>
      </c>
      <c r="AC18" s="21">
        <f t="shared" si="5"/>
        <v>14</v>
      </c>
      <c r="AD18" s="21">
        <v>0</v>
      </c>
      <c r="AE18" s="10"/>
      <c r="AF18" s="25">
        <v>10</v>
      </c>
      <c r="AG18" s="20" t="s">
        <v>104</v>
      </c>
      <c r="AH18" s="20"/>
      <c r="AI18" s="20"/>
      <c r="AJ18" s="20"/>
      <c r="AK18" s="21">
        <v>7</v>
      </c>
      <c r="AL18" s="20" t="s">
        <v>60</v>
      </c>
      <c r="AM18" s="21"/>
      <c r="AN18" s="21">
        <v>14</v>
      </c>
      <c r="AO18" s="21">
        <v>9</v>
      </c>
      <c r="AP18" s="21">
        <f t="shared" si="6"/>
        <v>23</v>
      </c>
      <c r="AQ18" s="21">
        <v>0</v>
      </c>
    </row>
    <row r="19" spans="1:43" ht="15.75" customHeight="1" x14ac:dyDescent="0.25">
      <c r="D19" s="15"/>
      <c r="E19" s="15"/>
      <c r="H19" s="21">
        <v>2</v>
      </c>
      <c r="I19" s="20" t="s">
        <v>85</v>
      </c>
      <c r="J19" s="20"/>
      <c r="K19" s="20"/>
      <c r="L19" s="20" t="s">
        <v>272</v>
      </c>
      <c r="M19" s="20"/>
      <c r="N19" s="20"/>
      <c r="O19" s="20"/>
      <c r="P19" s="20"/>
      <c r="Q19" s="30"/>
      <c r="R19" s="30"/>
      <c r="S19" s="25">
        <v>8.5</v>
      </c>
      <c r="T19" s="20" t="s">
        <v>88</v>
      </c>
      <c r="U19" s="20"/>
      <c r="V19" s="20"/>
      <c r="W19" s="20"/>
      <c r="X19" s="35">
        <v>15</v>
      </c>
      <c r="Y19" s="15" t="s">
        <v>58</v>
      </c>
      <c r="Z19" s="21"/>
      <c r="AA19" s="21">
        <v>4</v>
      </c>
      <c r="AB19" s="21">
        <v>2</v>
      </c>
      <c r="AC19" s="21">
        <f t="shared" si="5"/>
        <v>6</v>
      </c>
      <c r="AD19" s="21">
        <v>2</v>
      </c>
      <c r="AE19" s="10"/>
      <c r="AF19" s="25">
        <v>9</v>
      </c>
      <c r="AG19" s="20" t="s">
        <v>107</v>
      </c>
      <c r="AH19" s="20"/>
      <c r="AI19" s="20"/>
      <c r="AJ19" s="20"/>
      <c r="AK19" s="21">
        <v>1</v>
      </c>
      <c r="AL19" s="20" t="s">
        <v>60</v>
      </c>
      <c r="AM19" s="21"/>
      <c r="AN19" s="21">
        <v>5</v>
      </c>
      <c r="AO19" s="21">
        <v>7</v>
      </c>
      <c r="AP19" s="21">
        <f t="shared" si="6"/>
        <v>12</v>
      </c>
      <c r="AQ19" s="21">
        <v>6</v>
      </c>
    </row>
    <row r="20" spans="1:43" ht="15.95" customHeight="1" x14ac:dyDescent="0.25">
      <c r="Q20" s="30"/>
      <c r="R20" s="30"/>
      <c r="S20" s="25">
        <v>8.5</v>
      </c>
      <c r="T20" s="20" t="s">
        <v>101</v>
      </c>
      <c r="U20" s="20"/>
      <c r="V20" s="20"/>
      <c r="W20" s="20"/>
      <c r="X20" s="35">
        <v>11</v>
      </c>
      <c r="Y20" s="15" t="s">
        <v>58</v>
      </c>
      <c r="Z20" s="21"/>
      <c r="AA20" s="21">
        <v>0</v>
      </c>
      <c r="AB20" s="21">
        <v>2</v>
      </c>
      <c r="AC20" s="21">
        <f t="shared" si="5"/>
        <v>2</v>
      </c>
      <c r="AD20" s="21">
        <v>2</v>
      </c>
      <c r="AE20" s="10"/>
      <c r="AF20" s="25">
        <v>8.5</v>
      </c>
      <c r="AG20" s="20" t="s">
        <v>165</v>
      </c>
      <c r="AH20" s="20"/>
      <c r="AI20" s="20"/>
      <c r="AJ20" s="20"/>
      <c r="AK20" s="21">
        <v>10</v>
      </c>
      <c r="AL20" s="20" t="s">
        <v>60</v>
      </c>
      <c r="AM20" s="21"/>
      <c r="AN20" s="21">
        <v>3</v>
      </c>
      <c r="AO20" s="21">
        <v>8</v>
      </c>
      <c r="AP20" s="21">
        <f t="shared" si="6"/>
        <v>11</v>
      </c>
      <c r="AQ20" s="21">
        <v>12</v>
      </c>
    </row>
    <row r="21" spans="1:43" ht="15.95" customHeight="1" x14ac:dyDescent="0.25">
      <c r="C21" s="5" t="s">
        <v>174</v>
      </c>
      <c r="G21" s="4">
        <v>8</v>
      </c>
      <c r="H21" s="21">
        <v>1</v>
      </c>
      <c r="I21" s="20" t="s">
        <v>14</v>
      </c>
      <c r="J21" s="20"/>
      <c r="K21" s="20"/>
      <c r="L21" s="20" t="s">
        <v>207</v>
      </c>
      <c r="M21" s="20"/>
      <c r="N21" s="20"/>
      <c r="O21" s="20"/>
      <c r="P21" s="20"/>
      <c r="Q21" s="30"/>
      <c r="R21" s="30"/>
      <c r="S21" s="25">
        <v>8</v>
      </c>
      <c r="T21" s="20" t="s">
        <v>147</v>
      </c>
      <c r="U21" s="20"/>
      <c r="V21" s="20"/>
      <c r="W21" s="20"/>
      <c r="X21" s="21">
        <v>3</v>
      </c>
      <c r="Y21" s="15" t="s">
        <v>58</v>
      </c>
      <c r="Z21" s="21"/>
      <c r="AA21" s="21">
        <v>2</v>
      </c>
      <c r="AB21" s="21">
        <v>2</v>
      </c>
      <c r="AC21" s="21">
        <f t="shared" si="5"/>
        <v>4</v>
      </c>
      <c r="AD21" s="21">
        <v>0</v>
      </c>
      <c r="AE21" s="10"/>
      <c r="AF21" s="25">
        <v>8</v>
      </c>
      <c r="AG21" s="20" t="s">
        <v>47</v>
      </c>
      <c r="AH21" s="20"/>
      <c r="AI21" s="20"/>
      <c r="AJ21" s="20"/>
      <c r="AK21" s="21">
        <v>27</v>
      </c>
      <c r="AL21" s="20" t="s">
        <v>60</v>
      </c>
      <c r="AM21" s="21"/>
      <c r="AN21" s="21">
        <v>8</v>
      </c>
      <c r="AO21" s="21">
        <v>10</v>
      </c>
      <c r="AP21" s="21">
        <f t="shared" si="6"/>
        <v>18</v>
      </c>
      <c r="AQ21" s="21">
        <v>6</v>
      </c>
    </row>
    <row r="22" spans="1:43" ht="15.95" customHeight="1" x14ac:dyDescent="0.25">
      <c r="B22" s="21" t="s">
        <v>23</v>
      </c>
      <c r="C22" s="15" t="s">
        <v>447</v>
      </c>
      <c r="D22" s="15"/>
      <c r="E22" s="20"/>
      <c r="F22" s="20"/>
      <c r="G22" s="4"/>
      <c r="H22" s="21">
        <v>1</v>
      </c>
      <c r="I22" s="20" t="s">
        <v>449</v>
      </c>
      <c r="J22" s="20"/>
      <c r="K22" s="20"/>
      <c r="L22" s="20" t="s">
        <v>450</v>
      </c>
      <c r="M22" s="20"/>
      <c r="N22" s="20"/>
      <c r="O22" s="20"/>
      <c r="P22" s="20"/>
      <c r="Q22" s="30"/>
      <c r="R22" s="30"/>
      <c r="S22" s="25">
        <v>7.5</v>
      </c>
      <c r="T22" s="20" t="s">
        <v>137</v>
      </c>
      <c r="U22" s="20"/>
      <c r="V22" s="20"/>
      <c r="W22" s="20"/>
      <c r="X22" s="21">
        <v>7</v>
      </c>
      <c r="Y22" s="15" t="s">
        <v>58</v>
      </c>
      <c r="Z22" s="21"/>
      <c r="AA22" s="21">
        <v>0</v>
      </c>
      <c r="AB22" s="21">
        <v>3</v>
      </c>
      <c r="AC22" s="21">
        <f t="shared" si="5"/>
        <v>3</v>
      </c>
      <c r="AD22" s="21">
        <v>2</v>
      </c>
      <c r="AE22" s="10"/>
      <c r="AF22" s="25">
        <v>7.5</v>
      </c>
      <c r="AG22" s="20" t="s">
        <v>102</v>
      </c>
      <c r="AH22" s="20"/>
      <c r="AI22" s="20"/>
      <c r="AJ22" s="20"/>
      <c r="AK22" s="21">
        <v>91</v>
      </c>
      <c r="AL22" s="20" t="s">
        <v>60</v>
      </c>
      <c r="AM22" s="21"/>
      <c r="AN22" s="21">
        <v>7</v>
      </c>
      <c r="AO22" s="21">
        <v>6</v>
      </c>
      <c r="AP22" s="21">
        <f t="shared" si="6"/>
        <v>13</v>
      </c>
      <c r="AQ22" s="21">
        <v>4</v>
      </c>
    </row>
    <row r="23" spans="1:43" ht="15.95" customHeight="1" x14ac:dyDescent="0.25">
      <c r="H23" s="21">
        <v>1</v>
      </c>
      <c r="I23" s="20" t="s">
        <v>113</v>
      </c>
      <c r="L23" s="20" t="s">
        <v>77</v>
      </c>
      <c r="M23" s="20"/>
      <c r="N23" s="20"/>
      <c r="O23" s="20"/>
      <c r="P23" s="20"/>
      <c r="Q23" s="30"/>
      <c r="R23" s="30"/>
      <c r="S23" s="25">
        <v>7.5</v>
      </c>
      <c r="T23" s="20" t="s">
        <v>171</v>
      </c>
      <c r="U23" s="20"/>
      <c r="V23" s="20"/>
      <c r="W23" s="20"/>
      <c r="X23" s="21">
        <v>11</v>
      </c>
      <c r="Y23" s="15" t="s">
        <v>58</v>
      </c>
      <c r="Z23" s="21"/>
      <c r="AA23" s="21">
        <v>0</v>
      </c>
      <c r="AB23" s="21">
        <v>0</v>
      </c>
      <c r="AC23" s="21">
        <f t="shared" si="5"/>
        <v>0</v>
      </c>
      <c r="AD23" s="21">
        <v>0</v>
      </c>
      <c r="AE23" s="10"/>
      <c r="AF23" s="25">
        <v>7</v>
      </c>
      <c r="AG23" s="20" t="s">
        <v>126</v>
      </c>
      <c r="AH23" s="20"/>
      <c r="AI23" s="20"/>
      <c r="AJ23" s="20"/>
      <c r="AK23" s="21">
        <v>4</v>
      </c>
      <c r="AL23" s="20" t="s">
        <v>60</v>
      </c>
      <c r="AM23" s="21"/>
      <c r="AN23" s="21">
        <v>0</v>
      </c>
      <c r="AO23" s="21">
        <v>5</v>
      </c>
      <c r="AP23" s="21">
        <f t="shared" si="6"/>
        <v>5</v>
      </c>
      <c r="AQ23" s="21">
        <v>2</v>
      </c>
    </row>
    <row r="24" spans="1:43" ht="15.95" customHeight="1" x14ac:dyDescent="0.25">
      <c r="H24" s="21">
        <v>2</v>
      </c>
      <c r="I24" s="20" t="s">
        <v>340</v>
      </c>
      <c r="L24" s="20" t="s">
        <v>451</v>
      </c>
      <c r="Q24" s="30"/>
      <c r="R24" s="30"/>
      <c r="S24" s="25">
        <v>7</v>
      </c>
      <c r="T24" s="20" t="s">
        <v>109</v>
      </c>
      <c r="U24" s="20"/>
      <c r="V24" s="20"/>
      <c r="W24" s="20"/>
      <c r="X24" s="21">
        <v>2</v>
      </c>
      <c r="Y24" s="15" t="s">
        <v>58</v>
      </c>
      <c r="Z24" s="21"/>
      <c r="AA24" s="21">
        <v>0</v>
      </c>
      <c r="AB24" s="21">
        <v>4</v>
      </c>
      <c r="AC24" s="21">
        <f t="shared" si="5"/>
        <v>4</v>
      </c>
      <c r="AD24" s="21">
        <v>2</v>
      </c>
      <c r="AE24" s="10"/>
      <c r="AF24" s="25">
        <v>6.5</v>
      </c>
      <c r="AG24" s="20" t="s">
        <v>129</v>
      </c>
      <c r="AH24" s="20"/>
      <c r="AI24" s="20"/>
      <c r="AJ24" s="20"/>
      <c r="AK24" s="21">
        <v>14</v>
      </c>
      <c r="AL24" s="20" t="s">
        <v>60</v>
      </c>
      <c r="AM24" s="21"/>
      <c r="AN24" s="21">
        <v>1</v>
      </c>
      <c r="AO24" s="21">
        <v>1</v>
      </c>
      <c r="AP24" s="21">
        <f t="shared" si="6"/>
        <v>2</v>
      </c>
      <c r="AQ24" s="21">
        <v>4</v>
      </c>
    </row>
    <row r="25" spans="1:43" ht="15.95" customHeight="1" x14ac:dyDescent="0.25">
      <c r="A25" s="30"/>
      <c r="H25" s="21">
        <v>2</v>
      </c>
      <c r="I25" s="20" t="s">
        <v>163</v>
      </c>
      <c r="L25" s="20" t="s">
        <v>340</v>
      </c>
      <c r="Q25" s="30"/>
      <c r="R25" s="30"/>
      <c r="S25" s="25">
        <v>7</v>
      </c>
      <c r="T25" s="20" t="s">
        <v>110</v>
      </c>
      <c r="U25" s="20"/>
      <c r="V25" s="20"/>
      <c r="W25" s="20"/>
      <c r="X25" s="21">
        <v>6</v>
      </c>
      <c r="Y25" s="15" t="s">
        <v>58</v>
      </c>
      <c r="Z25" s="21"/>
      <c r="AA25" s="21">
        <v>0</v>
      </c>
      <c r="AB25" s="21">
        <v>7</v>
      </c>
      <c r="AC25" s="21">
        <f t="shared" si="5"/>
        <v>7</v>
      </c>
      <c r="AD25" s="21">
        <v>0</v>
      </c>
      <c r="AE25" s="10"/>
      <c r="AF25" s="25">
        <v>6</v>
      </c>
      <c r="AG25" s="20" t="s">
        <v>103</v>
      </c>
      <c r="AH25" s="20"/>
      <c r="AI25" s="20"/>
      <c r="AJ25" s="20"/>
      <c r="AK25" s="21">
        <v>2</v>
      </c>
      <c r="AL25" s="20" t="s">
        <v>60</v>
      </c>
      <c r="AM25" s="21"/>
      <c r="AN25" s="21">
        <v>2</v>
      </c>
      <c r="AO25" s="21">
        <v>2</v>
      </c>
      <c r="AP25" s="21">
        <f t="shared" si="6"/>
        <v>4</v>
      </c>
      <c r="AQ25" s="21">
        <v>8</v>
      </c>
    </row>
    <row r="26" spans="1:43" ht="15.95" customHeight="1" x14ac:dyDescent="0.25">
      <c r="A26" s="30"/>
      <c r="H26" s="21">
        <v>2</v>
      </c>
      <c r="I26" s="20" t="s">
        <v>14</v>
      </c>
      <c r="L26" s="20" t="s">
        <v>452</v>
      </c>
      <c r="Q26" s="30"/>
      <c r="R26" s="30"/>
      <c r="S26" s="25">
        <v>5.5</v>
      </c>
      <c r="T26" s="20" t="s">
        <v>30</v>
      </c>
      <c r="U26" s="20"/>
      <c r="V26" s="20"/>
      <c r="W26" s="20"/>
      <c r="X26" s="21">
        <v>8</v>
      </c>
      <c r="Y26" s="15" t="s">
        <v>58</v>
      </c>
      <c r="Z26" s="21"/>
      <c r="AA26" s="21">
        <v>0</v>
      </c>
      <c r="AB26" s="21">
        <v>0</v>
      </c>
      <c r="AC26" s="21">
        <f t="shared" si="5"/>
        <v>0</v>
      </c>
      <c r="AD26" s="21">
        <v>2</v>
      </c>
      <c r="AE26" s="10"/>
      <c r="AF26" s="25">
        <v>6</v>
      </c>
      <c r="AG26" s="20" t="s">
        <v>269</v>
      </c>
      <c r="AH26" s="20"/>
      <c r="AI26" s="20"/>
      <c r="AJ26" s="20"/>
      <c r="AK26" s="21">
        <v>6</v>
      </c>
      <c r="AL26" s="20" t="s">
        <v>60</v>
      </c>
      <c r="AM26" s="21"/>
      <c r="AN26" s="21">
        <v>3</v>
      </c>
      <c r="AO26" s="21">
        <v>3</v>
      </c>
      <c r="AP26" s="21">
        <f t="shared" si="6"/>
        <v>6</v>
      </c>
      <c r="AQ26" s="21">
        <v>0</v>
      </c>
    </row>
    <row r="27" spans="1:43" ht="15.95" customHeight="1" thickBot="1" x14ac:dyDescent="0.3">
      <c r="A27" s="30"/>
      <c r="H27" s="21">
        <v>3</v>
      </c>
      <c r="I27" s="20" t="s">
        <v>163</v>
      </c>
      <c r="M27" s="20" t="s">
        <v>51</v>
      </c>
      <c r="Q27" s="30"/>
      <c r="R27" s="30"/>
      <c r="S27" s="16" t="s">
        <v>65</v>
      </c>
      <c r="T27" s="16"/>
      <c r="U27" s="16"/>
      <c r="V27" s="16"/>
      <c r="W27" s="16"/>
      <c r="X27" s="16"/>
      <c r="Y27" s="16"/>
      <c r="Z27" s="22"/>
      <c r="AA27" s="22">
        <f>SUM(AA15:AA26)</f>
        <v>30</v>
      </c>
      <c r="AB27" s="22">
        <f>SUM(AB15:AB26)+SUMIF($Z$3:$Z$10,"Canadiens",$AH$3:$AH$10)</f>
        <v>39</v>
      </c>
      <c r="AC27" s="22">
        <f>SUM(AC15:AC26)+SUMIF($Z$3:$Z$10,"Canadiens",$AH$3:$AH$10)</f>
        <v>69</v>
      </c>
      <c r="AD27" s="22">
        <f>SUM(AD15:AD26)</f>
        <v>20</v>
      </c>
      <c r="AE27" s="10"/>
      <c r="AF27" s="16" t="s">
        <v>62</v>
      </c>
      <c r="AG27" s="16"/>
      <c r="AH27" s="16"/>
      <c r="AI27" s="16"/>
      <c r="AJ27" s="16"/>
      <c r="AK27" s="16"/>
      <c r="AL27" s="16"/>
      <c r="AM27" s="22"/>
      <c r="AN27" s="22">
        <f>SUM(AN15:AN26)</f>
        <v>55</v>
      </c>
      <c r="AO27" s="22">
        <f>SUM(AO15:AO26)+SUMIF($Z$3:$Z$10,"Canadiens",$AH$3:$AH$10)</f>
        <v>68</v>
      </c>
      <c r="AP27" s="22">
        <f>SUM(AP15:AP26)+SUMIF($Z$3:$Z$10,"Canadiens",$AH$3:$AH$10)</f>
        <v>123</v>
      </c>
      <c r="AQ27" s="22">
        <f>SUM(AQ15:AQ26)</f>
        <v>48</v>
      </c>
    </row>
    <row r="28" spans="1:43" ht="15.95" customHeight="1" x14ac:dyDescent="0.25">
      <c r="H28" s="21">
        <v>3</v>
      </c>
      <c r="I28" s="20" t="s">
        <v>163</v>
      </c>
      <c r="L28" s="20" t="s">
        <v>453</v>
      </c>
      <c r="Q28" s="30"/>
      <c r="R28" s="30"/>
      <c r="S28" s="11" t="s">
        <v>155</v>
      </c>
      <c r="T28" s="11" t="s">
        <v>15</v>
      </c>
      <c r="U28" s="11"/>
      <c r="V28" s="11"/>
      <c r="W28" s="12"/>
      <c r="X28" s="13" t="s">
        <v>31</v>
      </c>
      <c r="Z28" s="14"/>
      <c r="AA28" s="14">
        <v>11</v>
      </c>
      <c r="AB28" s="14">
        <v>9</v>
      </c>
      <c r="AC28" s="14">
        <f>+AA28+AB28</f>
        <v>20</v>
      </c>
      <c r="AD28" s="14">
        <v>6</v>
      </c>
      <c r="AE28" s="10"/>
      <c r="AF28" s="18" t="s">
        <v>160</v>
      </c>
      <c r="AG28" s="18" t="s">
        <v>134</v>
      </c>
      <c r="AH28" s="18"/>
      <c r="AI28" s="18"/>
      <c r="AJ28" s="18"/>
      <c r="AK28" s="15" t="s">
        <v>145</v>
      </c>
      <c r="AM28" s="14"/>
      <c r="AN28" s="14">
        <v>10</v>
      </c>
      <c r="AO28" s="14">
        <v>4</v>
      </c>
      <c r="AP28" s="14">
        <f>+AN28+AO28</f>
        <v>14</v>
      </c>
      <c r="AQ28" s="14">
        <v>4</v>
      </c>
    </row>
    <row r="29" spans="1:43" ht="15.95" customHeight="1" x14ac:dyDescent="0.25">
      <c r="B29" s="44" t="s">
        <v>27</v>
      </c>
      <c r="C29" s="45"/>
      <c r="D29" s="45"/>
      <c r="E29" s="45"/>
      <c r="F29" s="45"/>
      <c r="G29" s="45"/>
      <c r="H29" s="46"/>
      <c r="I29" s="45"/>
      <c r="J29" s="45"/>
      <c r="K29" s="45"/>
      <c r="L29" s="45"/>
      <c r="M29" s="47"/>
      <c r="N29" s="45"/>
      <c r="O29" s="45"/>
      <c r="P29" s="45"/>
      <c r="R29" s="30"/>
      <c r="S29" s="25">
        <v>7.5</v>
      </c>
      <c r="T29" s="20" t="s">
        <v>127</v>
      </c>
      <c r="U29" s="20"/>
      <c r="V29" s="20"/>
      <c r="W29" s="25"/>
      <c r="X29" s="21"/>
      <c r="Y29" s="15" t="s">
        <v>15</v>
      </c>
      <c r="Z29" s="21"/>
      <c r="AA29" s="21">
        <v>0</v>
      </c>
      <c r="AB29" s="21">
        <v>1</v>
      </c>
      <c r="AC29" s="21">
        <f t="shared" ref="AC29:AC39" si="7">+AA29+AB29</f>
        <v>1</v>
      </c>
      <c r="AD29" s="21">
        <v>0</v>
      </c>
      <c r="AE29" s="10"/>
      <c r="AF29" s="25">
        <v>8</v>
      </c>
      <c r="AG29" s="20" t="s">
        <v>75</v>
      </c>
      <c r="AH29" s="20"/>
      <c r="AI29" s="20"/>
      <c r="AJ29" s="25"/>
      <c r="AK29" s="21">
        <v>31</v>
      </c>
      <c r="AL29" s="20" t="s">
        <v>134</v>
      </c>
      <c r="AM29" s="21"/>
      <c r="AN29" s="21">
        <v>0</v>
      </c>
      <c r="AO29" s="21">
        <v>1</v>
      </c>
      <c r="AP29" s="21">
        <f t="shared" ref="AP29:AP39" si="8">+AN29+AO29</f>
        <v>1</v>
      </c>
      <c r="AQ29" s="21">
        <v>0</v>
      </c>
    </row>
    <row r="30" spans="1:43" ht="15.95" customHeight="1" x14ac:dyDescent="0.25">
      <c r="C30" s="5" t="s">
        <v>178</v>
      </c>
      <c r="D30" s="10"/>
      <c r="E30" s="20"/>
      <c r="F30" s="20"/>
      <c r="G30" s="4">
        <v>3</v>
      </c>
      <c r="H30" s="21">
        <v>2</v>
      </c>
      <c r="I30" s="20" t="s">
        <v>84</v>
      </c>
      <c r="J30" s="20"/>
      <c r="K30" s="20"/>
      <c r="L30" s="20" t="s">
        <v>165</v>
      </c>
      <c r="M30" s="20"/>
      <c r="N30" s="20"/>
      <c r="O30" s="20"/>
      <c r="P30" s="20"/>
      <c r="R30" s="30"/>
      <c r="S30" s="25">
        <v>8.5</v>
      </c>
      <c r="T30" s="20" t="s">
        <v>93</v>
      </c>
      <c r="U30" s="20"/>
      <c r="V30" s="20"/>
      <c r="W30" s="25"/>
      <c r="X30" s="21">
        <v>10</v>
      </c>
      <c r="Y30" s="15" t="s">
        <v>15</v>
      </c>
      <c r="Z30" s="21"/>
      <c r="AA30" s="21">
        <v>4</v>
      </c>
      <c r="AB30" s="21">
        <v>5</v>
      </c>
      <c r="AC30" s="21">
        <f t="shared" si="7"/>
        <v>9</v>
      </c>
      <c r="AD30" s="21">
        <v>0</v>
      </c>
      <c r="AE30" s="10"/>
      <c r="AF30" s="25">
        <v>10</v>
      </c>
      <c r="AG30" s="20" t="s">
        <v>78</v>
      </c>
      <c r="AH30" s="20"/>
      <c r="AI30" s="20"/>
      <c r="AJ30" s="25"/>
      <c r="AK30" s="21">
        <v>91</v>
      </c>
      <c r="AL30" s="20" t="s">
        <v>134</v>
      </c>
      <c r="AM30" s="21"/>
      <c r="AN30" s="21">
        <v>8</v>
      </c>
      <c r="AO30" s="21">
        <v>7</v>
      </c>
      <c r="AP30" s="21">
        <f t="shared" si="8"/>
        <v>15</v>
      </c>
      <c r="AQ30" s="21">
        <v>2</v>
      </c>
    </row>
    <row r="31" spans="1:43" ht="15.95" customHeight="1" x14ac:dyDescent="0.25">
      <c r="B31" s="21" t="s">
        <v>23</v>
      </c>
      <c r="C31" s="15" t="s">
        <v>462</v>
      </c>
      <c r="D31" s="15"/>
      <c r="E31" s="15"/>
      <c r="F31" s="15"/>
      <c r="G31" s="15"/>
      <c r="H31" s="21">
        <v>3</v>
      </c>
      <c r="I31" s="20" t="s">
        <v>102</v>
      </c>
      <c r="J31" s="20"/>
      <c r="K31" s="20"/>
      <c r="L31" s="20" t="s">
        <v>84</v>
      </c>
      <c r="M31" s="20"/>
      <c r="N31" s="20"/>
      <c r="O31" s="20"/>
      <c r="P31" s="20"/>
      <c r="R31" s="30"/>
      <c r="S31" s="25">
        <v>11</v>
      </c>
      <c r="T31" s="20" t="s">
        <v>87</v>
      </c>
      <c r="U31" s="20"/>
      <c r="V31" s="20"/>
      <c r="W31" s="25"/>
      <c r="X31" s="21">
        <v>4</v>
      </c>
      <c r="Y31" s="15" t="s">
        <v>15</v>
      </c>
      <c r="Z31" s="21"/>
      <c r="AA31" s="21">
        <v>14</v>
      </c>
      <c r="AB31" s="21">
        <v>10</v>
      </c>
      <c r="AC31" s="21">
        <f t="shared" si="7"/>
        <v>24</v>
      </c>
      <c r="AD31" s="21">
        <v>2</v>
      </c>
      <c r="AE31" s="10"/>
      <c r="AF31" s="25">
        <v>9.5</v>
      </c>
      <c r="AG31" s="20" t="s">
        <v>95</v>
      </c>
      <c r="AH31" s="20"/>
      <c r="AI31" s="20"/>
      <c r="AJ31" s="25"/>
      <c r="AK31" s="21">
        <v>7</v>
      </c>
      <c r="AL31" s="20" t="s">
        <v>134</v>
      </c>
      <c r="AM31" s="21"/>
      <c r="AN31" s="21">
        <v>5</v>
      </c>
      <c r="AO31" s="21">
        <v>8</v>
      </c>
      <c r="AP31" s="21">
        <f t="shared" si="8"/>
        <v>13</v>
      </c>
      <c r="AQ31" s="21">
        <v>0</v>
      </c>
    </row>
    <row r="32" spans="1:43" ht="15.95" customHeight="1" x14ac:dyDescent="0.25">
      <c r="C32" s="15" t="s">
        <v>454</v>
      </c>
      <c r="D32" s="15"/>
      <c r="E32" s="15"/>
      <c r="F32" s="15"/>
      <c r="G32" s="15"/>
      <c r="H32" s="21">
        <v>3</v>
      </c>
      <c r="I32" s="20" t="s">
        <v>84</v>
      </c>
      <c r="J32" s="20"/>
      <c r="K32" s="20"/>
      <c r="L32" s="20" t="s">
        <v>456</v>
      </c>
      <c r="M32" s="20"/>
      <c r="N32" s="20"/>
      <c r="O32" s="20"/>
      <c r="P32" s="20"/>
      <c r="R32" s="30"/>
      <c r="S32" s="25">
        <v>9</v>
      </c>
      <c r="T32" s="20" t="s">
        <v>168</v>
      </c>
      <c r="U32" s="20"/>
      <c r="V32" s="20"/>
      <c r="W32" s="25"/>
      <c r="X32" s="21">
        <v>7</v>
      </c>
      <c r="Y32" s="15" t="s">
        <v>15</v>
      </c>
      <c r="Z32" s="21"/>
      <c r="AA32" s="21">
        <v>0</v>
      </c>
      <c r="AB32" s="21">
        <v>0</v>
      </c>
      <c r="AC32" s="21">
        <f t="shared" si="7"/>
        <v>0</v>
      </c>
      <c r="AD32" s="21">
        <v>0</v>
      </c>
      <c r="AE32" s="10"/>
      <c r="AF32" s="25">
        <v>8.5</v>
      </c>
      <c r="AG32" s="20" t="s">
        <v>121</v>
      </c>
      <c r="AH32" s="20"/>
      <c r="AI32" s="20"/>
      <c r="AJ32" s="25"/>
      <c r="AK32" s="21">
        <v>9</v>
      </c>
      <c r="AL32" s="20" t="s">
        <v>134</v>
      </c>
      <c r="AM32" s="21"/>
      <c r="AN32" s="21">
        <v>8</v>
      </c>
      <c r="AO32" s="21">
        <v>6</v>
      </c>
      <c r="AP32" s="21">
        <f t="shared" si="8"/>
        <v>14</v>
      </c>
      <c r="AQ32" s="21">
        <v>0</v>
      </c>
    </row>
    <row r="33" spans="1:43" ht="15.95" customHeight="1" x14ac:dyDescent="0.25">
      <c r="C33" s="20" t="s">
        <v>346</v>
      </c>
      <c r="R33" s="30"/>
      <c r="S33" s="25">
        <v>8.5</v>
      </c>
      <c r="T33" s="20" t="s">
        <v>85</v>
      </c>
      <c r="U33" s="20"/>
      <c r="V33" s="20"/>
      <c r="W33" s="25"/>
      <c r="X33" s="21">
        <v>9</v>
      </c>
      <c r="Y33" s="15" t="s">
        <v>15</v>
      </c>
      <c r="Z33" s="21"/>
      <c r="AA33" s="21">
        <v>11</v>
      </c>
      <c r="AB33" s="21">
        <v>4</v>
      </c>
      <c r="AC33" s="21">
        <f t="shared" si="7"/>
        <v>15</v>
      </c>
      <c r="AD33" s="21">
        <v>0</v>
      </c>
      <c r="AE33" s="10"/>
      <c r="AF33" s="25">
        <v>8</v>
      </c>
      <c r="AG33" s="20" t="s">
        <v>79</v>
      </c>
      <c r="AH33" s="20"/>
      <c r="AI33" s="20"/>
      <c r="AJ33" s="25"/>
      <c r="AK33" s="21">
        <v>8</v>
      </c>
      <c r="AL33" s="20" t="s">
        <v>134</v>
      </c>
      <c r="AM33" s="21"/>
      <c r="AN33" s="21">
        <v>0</v>
      </c>
      <c r="AO33" s="21">
        <v>11</v>
      </c>
      <c r="AP33" s="21">
        <f t="shared" si="8"/>
        <v>11</v>
      </c>
      <c r="AQ33" s="21">
        <v>4</v>
      </c>
    </row>
    <row r="34" spans="1:43" ht="15.95" customHeight="1" x14ac:dyDescent="0.25">
      <c r="R34" s="30"/>
      <c r="S34" s="25">
        <v>8</v>
      </c>
      <c r="T34" s="20" t="s">
        <v>118</v>
      </c>
      <c r="U34" s="20"/>
      <c r="V34" s="20"/>
      <c r="W34" s="25"/>
      <c r="X34" s="21">
        <v>13</v>
      </c>
      <c r="Y34" s="15" t="s">
        <v>15</v>
      </c>
      <c r="Z34" s="21"/>
      <c r="AA34" s="21">
        <v>1</v>
      </c>
      <c r="AB34" s="21">
        <v>3</v>
      </c>
      <c r="AC34" s="21">
        <v>3</v>
      </c>
      <c r="AD34" s="21">
        <v>2</v>
      </c>
      <c r="AE34" s="10"/>
      <c r="AF34" s="25">
        <v>8</v>
      </c>
      <c r="AG34" s="20" t="s">
        <v>108</v>
      </c>
      <c r="AH34" s="20"/>
      <c r="AI34" s="20"/>
      <c r="AJ34" s="25"/>
      <c r="AK34" s="21">
        <v>13</v>
      </c>
      <c r="AL34" s="20" t="s">
        <v>134</v>
      </c>
      <c r="AM34" s="21"/>
      <c r="AN34" s="21">
        <v>1</v>
      </c>
      <c r="AO34" s="21">
        <v>3</v>
      </c>
      <c r="AP34" s="21">
        <f t="shared" si="8"/>
        <v>4</v>
      </c>
      <c r="AQ34" s="21">
        <v>0</v>
      </c>
    </row>
    <row r="35" spans="1:43" ht="15.95" customHeight="1" x14ac:dyDescent="0.25">
      <c r="B35" s="21" t="s">
        <v>26</v>
      </c>
      <c r="C35" s="5" t="s">
        <v>181</v>
      </c>
      <c r="D35" s="10"/>
      <c r="E35" s="20"/>
      <c r="F35" s="20"/>
      <c r="G35" s="4">
        <v>2</v>
      </c>
      <c r="H35" s="21">
        <v>1</v>
      </c>
      <c r="I35" s="20" t="s">
        <v>86</v>
      </c>
      <c r="J35" s="20"/>
      <c r="K35" s="20"/>
      <c r="L35" s="20" t="s">
        <v>131</v>
      </c>
      <c r="M35" s="20"/>
      <c r="N35" s="20"/>
      <c r="O35" s="20"/>
      <c r="P35" s="20"/>
      <c r="R35" s="30"/>
      <c r="S35" s="25">
        <v>7.5</v>
      </c>
      <c r="T35" s="20" t="s">
        <v>122</v>
      </c>
      <c r="U35" s="20"/>
      <c r="V35" s="20"/>
      <c r="W35" s="25"/>
      <c r="X35" s="21">
        <v>5</v>
      </c>
      <c r="Y35" s="15" t="s">
        <v>15</v>
      </c>
      <c r="Z35" s="21"/>
      <c r="AA35" s="21">
        <v>0</v>
      </c>
      <c r="AB35" s="21">
        <v>4</v>
      </c>
      <c r="AC35" s="21">
        <f t="shared" si="7"/>
        <v>4</v>
      </c>
      <c r="AD35" s="21">
        <v>2</v>
      </c>
      <c r="AE35" s="10"/>
      <c r="AF35" s="25">
        <v>8</v>
      </c>
      <c r="AG35" s="20" t="s">
        <v>132</v>
      </c>
      <c r="AH35" s="20"/>
      <c r="AI35" s="20"/>
      <c r="AJ35" s="25"/>
      <c r="AK35" s="21">
        <v>6</v>
      </c>
      <c r="AL35" s="20" t="s">
        <v>134</v>
      </c>
      <c r="AM35" s="21"/>
      <c r="AN35" s="21">
        <v>1</v>
      </c>
      <c r="AO35" s="21">
        <v>3</v>
      </c>
      <c r="AP35" s="21">
        <f t="shared" si="8"/>
        <v>4</v>
      </c>
      <c r="AQ35" s="21">
        <v>2</v>
      </c>
    </row>
    <row r="36" spans="1:43" ht="15.95" customHeight="1" x14ac:dyDescent="0.25">
      <c r="B36" s="21" t="s">
        <v>23</v>
      </c>
      <c r="C36" s="20" t="s">
        <v>455</v>
      </c>
      <c r="D36" s="15"/>
      <c r="E36" s="20"/>
      <c r="F36" s="20"/>
      <c r="G36" s="4"/>
      <c r="H36" s="21">
        <v>3</v>
      </c>
      <c r="I36" s="20" t="s">
        <v>83</v>
      </c>
      <c r="J36" s="20"/>
      <c r="K36" s="20"/>
      <c r="L36" s="20" t="s">
        <v>457</v>
      </c>
      <c r="M36" s="20"/>
      <c r="N36" s="20"/>
      <c r="O36" s="20"/>
      <c r="P36" s="20"/>
      <c r="R36" s="30"/>
      <c r="S36" s="25">
        <v>7.5</v>
      </c>
      <c r="T36" s="20" t="s">
        <v>169</v>
      </c>
      <c r="U36" s="20"/>
      <c r="V36" s="20"/>
      <c r="W36" s="25"/>
      <c r="X36" s="21">
        <v>12</v>
      </c>
      <c r="Y36" s="15" t="s">
        <v>15</v>
      </c>
      <c r="Z36" s="21"/>
      <c r="AA36" s="21">
        <v>2</v>
      </c>
      <c r="AB36" s="21">
        <v>9</v>
      </c>
      <c r="AC36" s="21">
        <v>8</v>
      </c>
      <c r="AD36" s="21">
        <v>4</v>
      </c>
      <c r="AE36" s="10"/>
      <c r="AF36" s="25">
        <v>7.5</v>
      </c>
      <c r="AG36" s="20" t="s">
        <v>142</v>
      </c>
      <c r="AH36" s="20"/>
      <c r="AI36" s="20"/>
      <c r="AJ36" s="25"/>
      <c r="AK36" s="21">
        <v>10</v>
      </c>
      <c r="AL36" s="20" t="s">
        <v>134</v>
      </c>
      <c r="AM36" s="21"/>
      <c r="AN36" s="21">
        <v>5</v>
      </c>
      <c r="AO36" s="21">
        <v>6</v>
      </c>
      <c r="AP36" s="21">
        <f t="shared" si="8"/>
        <v>11</v>
      </c>
      <c r="AQ36" s="21">
        <v>2</v>
      </c>
    </row>
    <row r="37" spans="1:43" ht="15.95" customHeight="1" x14ac:dyDescent="0.25">
      <c r="B37" s="44" t="s">
        <v>29</v>
      </c>
      <c r="C37" s="45"/>
      <c r="D37" s="45"/>
      <c r="E37" s="45"/>
      <c r="F37" s="45"/>
      <c r="G37" s="45"/>
      <c r="H37" s="46"/>
      <c r="I37" s="45"/>
      <c r="J37" s="45"/>
      <c r="K37" s="45"/>
      <c r="L37" s="45"/>
      <c r="M37" s="47"/>
      <c r="N37" s="45"/>
      <c r="O37" s="45"/>
      <c r="P37" s="45"/>
      <c r="R37" s="30"/>
      <c r="S37" s="25">
        <v>7</v>
      </c>
      <c r="T37" s="20" t="s">
        <v>114</v>
      </c>
      <c r="U37" s="20"/>
      <c r="V37" s="20"/>
      <c r="W37" s="25"/>
      <c r="X37" s="21">
        <v>11</v>
      </c>
      <c r="Y37" s="15" t="s">
        <v>15</v>
      </c>
      <c r="Z37" s="21"/>
      <c r="AA37" s="21">
        <v>0</v>
      </c>
      <c r="AB37" s="21">
        <v>1</v>
      </c>
      <c r="AC37" s="21">
        <f t="shared" si="7"/>
        <v>1</v>
      </c>
      <c r="AD37" s="21">
        <v>2</v>
      </c>
      <c r="AE37" s="10"/>
      <c r="AF37" s="25">
        <v>7</v>
      </c>
      <c r="AG37" s="20" t="s">
        <v>143</v>
      </c>
      <c r="AH37" s="20"/>
      <c r="AI37" s="20"/>
      <c r="AJ37" s="25"/>
      <c r="AK37" s="21">
        <v>4</v>
      </c>
      <c r="AL37" s="20" t="s">
        <v>134</v>
      </c>
      <c r="AM37" s="21"/>
      <c r="AN37" s="21">
        <v>0</v>
      </c>
      <c r="AO37" s="21">
        <v>1</v>
      </c>
      <c r="AP37" s="21">
        <f t="shared" si="8"/>
        <v>1</v>
      </c>
      <c r="AQ37" s="21">
        <v>0</v>
      </c>
    </row>
    <row r="38" spans="1:43" ht="15.95" customHeight="1" x14ac:dyDescent="0.25">
      <c r="C38" s="5" t="s">
        <v>186</v>
      </c>
      <c r="G38" s="4">
        <v>2</v>
      </c>
      <c r="H38" s="21">
        <v>2</v>
      </c>
      <c r="I38" s="20" t="s">
        <v>124</v>
      </c>
      <c r="J38" s="20"/>
      <c r="L38" s="20" t="s">
        <v>34</v>
      </c>
      <c r="M38" s="20"/>
      <c r="N38" s="20"/>
      <c r="O38" s="20"/>
      <c r="P38" s="20"/>
      <c r="R38" s="30"/>
      <c r="S38" s="25">
        <v>6</v>
      </c>
      <c r="T38" s="20" t="s">
        <v>111</v>
      </c>
      <c r="U38" s="20"/>
      <c r="V38" s="20"/>
      <c r="W38" s="25"/>
      <c r="X38" s="21">
        <v>14</v>
      </c>
      <c r="Y38" s="15" t="s">
        <v>15</v>
      </c>
      <c r="Z38" s="21"/>
      <c r="AA38" s="21">
        <v>1</v>
      </c>
      <c r="AB38" s="21">
        <v>0</v>
      </c>
      <c r="AC38" s="21">
        <f t="shared" si="7"/>
        <v>1</v>
      </c>
      <c r="AD38" s="21">
        <v>0</v>
      </c>
      <c r="AE38" s="10"/>
      <c r="AF38" s="25">
        <v>6.5</v>
      </c>
      <c r="AG38" s="20" t="s">
        <v>125</v>
      </c>
      <c r="AH38" s="20"/>
      <c r="AI38" s="20"/>
      <c r="AJ38" s="25"/>
      <c r="AK38" s="21">
        <v>2</v>
      </c>
      <c r="AL38" s="20" t="s">
        <v>134</v>
      </c>
      <c r="AM38" s="21"/>
      <c r="AN38" s="21">
        <v>3</v>
      </c>
      <c r="AO38" s="21">
        <v>7</v>
      </c>
      <c r="AP38" s="21">
        <f t="shared" si="8"/>
        <v>10</v>
      </c>
      <c r="AQ38" s="21">
        <v>0</v>
      </c>
    </row>
    <row r="39" spans="1:43" ht="15.95" customHeight="1" x14ac:dyDescent="0.25">
      <c r="B39" s="21" t="s">
        <v>23</v>
      </c>
      <c r="C39" s="15" t="s">
        <v>458</v>
      </c>
      <c r="D39" s="20"/>
      <c r="E39" s="20"/>
      <c r="H39" s="21">
        <v>3</v>
      </c>
      <c r="I39" s="20" t="s">
        <v>170</v>
      </c>
      <c r="J39" s="20"/>
      <c r="K39" s="20"/>
      <c r="L39" s="20" t="s">
        <v>460</v>
      </c>
      <c r="M39" s="20"/>
      <c r="N39" s="20"/>
      <c r="O39" s="20"/>
      <c r="P39" s="20"/>
      <c r="R39" s="30"/>
      <c r="S39" s="25">
        <v>6</v>
      </c>
      <c r="T39" s="20" t="s">
        <v>100</v>
      </c>
      <c r="U39" s="20"/>
      <c r="V39" s="20"/>
      <c r="W39" s="25"/>
      <c r="X39" s="21">
        <v>3</v>
      </c>
      <c r="Y39" s="15" t="s">
        <v>15</v>
      </c>
      <c r="Z39" s="21"/>
      <c r="AA39" s="21">
        <v>1</v>
      </c>
      <c r="AB39" s="21">
        <v>3</v>
      </c>
      <c r="AC39" s="21">
        <f t="shared" si="7"/>
        <v>4</v>
      </c>
      <c r="AD39" s="21">
        <v>2</v>
      </c>
      <c r="AE39" s="10"/>
      <c r="AF39" s="25">
        <v>5.5</v>
      </c>
      <c r="AG39" s="20" t="s">
        <v>144</v>
      </c>
      <c r="AH39" s="20"/>
      <c r="AI39" s="20"/>
      <c r="AJ39" s="25"/>
      <c r="AK39" s="21">
        <v>5</v>
      </c>
      <c r="AL39" s="20" t="s">
        <v>134</v>
      </c>
      <c r="AM39" s="21"/>
      <c r="AN39" s="21">
        <v>1</v>
      </c>
      <c r="AO39" s="21">
        <v>5</v>
      </c>
      <c r="AP39" s="21">
        <f t="shared" si="8"/>
        <v>6</v>
      </c>
      <c r="AQ39" s="21">
        <v>2</v>
      </c>
    </row>
    <row r="40" spans="1:43" ht="15.95" customHeight="1" thickBot="1" x14ac:dyDescent="0.3">
      <c r="C40" s="15"/>
      <c r="D40" s="15"/>
      <c r="E40" s="15"/>
      <c r="F40" s="15"/>
      <c r="H40" s="21"/>
      <c r="I40" s="20"/>
      <c r="J40" s="20"/>
      <c r="K40" s="20"/>
      <c r="L40" s="20"/>
      <c r="M40" s="20"/>
      <c r="N40" s="20"/>
      <c r="O40" s="20"/>
      <c r="R40" s="30"/>
      <c r="S40" s="16" t="s">
        <v>36</v>
      </c>
      <c r="T40" s="16"/>
      <c r="U40" s="16"/>
      <c r="V40" s="16"/>
      <c r="W40" s="16"/>
      <c r="X40" s="16"/>
      <c r="Y40" s="16"/>
      <c r="Z40" s="22"/>
      <c r="AA40" s="22">
        <f>SUM(AA28:AA39)</f>
        <v>45</v>
      </c>
      <c r="AB40" s="22">
        <f>SUM(AB28:AB39)+SUMIF($Z$3:$Z$10,"SotF",$AH$3:$AH$10)</f>
        <v>49</v>
      </c>
      <c r="AC40" s="22">
        <f>SUM(AC28:AC39)+SUMIF($Z$3:$Z$10,"Canadiens",$AH$3:$AH$10)</f>
        <v>90</v>
      </c>
      <c r="AD40" s="22">
        <f>SUM(AD28:AD39)</f>
        <v>20</v>
      </c>
      <c r="AE40" s="10"/>
      <c r="AF40" s="16" t="s">
        <v>146</v>
      </c>
      <c r="AG40" s="16"/>
      <c r="AH40" s="16"/>
      <c r="AI40" s="16"/>
      <c r="AJ40" s="16"/>
      <c r="AK40" s="16"/>
      <c r="AL40" s="16"/>
      <c r="AM40" s="22"/>
      <c r="AN40" s="22">
        <f>SUM(AN28:AN39)</f>
        <v>42</v>
      </c>
      <c r="AO40" s="22">
        <f>SUM(AO28:AO39)+SUMIF($Z$3:$Z$10,"SotF",$AH$3:$AH$10)</f>
        <v>62</v>
      </c>
      <c r="AP40" s="22">
        <f>SUM(AP28:AP39)+SUMIF($Z$3:$Z$10,"Canadiens",$AH$3:$AH$10)</f>
        <v>104</v>
      </c>
      <c r="AQ40" s="22">
        <f>SUM(AQ28:AQ39)</f>
        <v>16</v>
      </c>
    </row>
    <row r="41" spans="1:43" ht="15.95" customHeight="1" x14ac:dyDescent="0.25">
      <c r="C41" s="5" t="s">
        <v>179</v>
      </c>
      <c r="E41" s="20"/>
      <c r="F41" s="20"/>
      <c r="G41" s="4">
        <v>3</v>
      </c>
      <c r="H41" s="21">
        <v>1</v>
      </c>
      <c r="I41" s="20" t="s">
        <v>121</v>
      </c>
      <c r="L41" s="20" t="s">
        <v>78</v>
      </c>
      <c r="M41" s="20"/>
      <c r="N41" s="20"/>
      <c r="O41" s="20"/>
      <c r="P41" s="20"/>
      <c r="R41" s="30"/>
      <c r="S41" s="17" t="s">
        <v>156</v>
      </c>
      <c r="T41" s="17" t="s">
        <v>57</v>
      </c>
      <c r="U41" s="17"/>
      <c r="V41" s="17"/>
      <c r="W41" s="17"/>
      <c r="X41" s="15" t="s">
        <v>69</v>
      </c>
      <c r="Z41" s="14"/>
      <c r="AA41" s="14">
        <v>1</v>
      </c>
      <c r="AB41" s="14">
        <v>9</v>
      </c>
      <c r="AC41" s="14">
        <f>+AA41+AB41</f>
        <v>10</v>
      </c>
      <c r="AD41" s="14">
        <v>0</v>
      </c>
      <c r="AE41" s="10"/>
      <c r="AF41" s="18" t="s">
        <v>159</v>
      </c>
      <c r="AG41" s="18" t="s">
        <v>56</v>
      </c>
      <c r="AH41" s="18"/>
      <c r="AI41" s="18"/>
      <c r="AJ41" s="18"/>
      <c r="AK41" s="15" t="s">
        <v>68</v>
      </c>
      <c r="AM41" s="14"/>
      <c r="AN41" s="14">
        <v>4</v>
      </c>
      <c r="AO41" s="14">
        <v>3</v>
      </c>
      <c r="AP41" s="14">
        <f>+AN41+AO41</f>
        <v>7</v>
      </c>
      <c r="AQ41" s="14">
        <v>2</v>
      </c>
    </row>
    <row r="42" spans="1:43" ht="15.95" customHeight="1" x14ac:dyDescent="0.25">
      <c r="B42" s="21" t="s">
        <v>23</v>
      </c>
      <c r="C42" s="15" t="s">
        <v>459</v>
      </c>
      <c r="D42" s="15"/>
      <c r="H42" s="21">
        <v>1</v>
      </c>
      <c r="I42" s="20" t="s">
        <v>121</v>
      </c>
      <c r="L42" s="20" t="s">
        <v>95</v>
      </c>
      <c r="M42" s="20"/>
      <c r="N42" s="20"/>
      <c r="O42" s="20"/>
      <c r="P42" s="20"/>
      <c r="R42" s="30"/>
      <c r="S42" s="25">
        <v>7.5</v>
      </c>
      <c r="T42" s="20" t="s">
        <v>43</v>
      </c>
      <c r="U42" s="20"/>
      <c r="V42" s="20"/>
      <c r="W42" s="20"/>
      <c r="X42" s="21">
        <v>1</v>
      </c>
      <c r="Y42" s="20" t="s">
        <v>57</v>
      </c>
      <c r="Z42" s="21"/>
      <c r="AA42" s="21">
        <v>0</v>
      </c>
      <c r="AB42" s="21">
        <v>0</v>
      </c>
      <c r="AC42" s="21">
        <f t="shared" ref="AC42:AC52" si="9">+AA42+AB42</f>
        <v>0</v>
      </c>
      <c r="AD42" s="21">
        <v>0</v>
      </c>
      <c r="AE42" s="10"/>
      <c r="AF42" s="25">
        <v>8</v>
      </c>
      <c r="AG42" s="20" t="s">
        <v>76</v>
      </c>
      <c r="AH42" s="20"/>
      <c r="AI42" s="20"/>
      <c r="AJ42" s="25"/>
      <c r="AK42" s="21">
        <v>34</v>
      </c>
      <c r="AL42" s="20" t="s">
        <v>56</v>
      </c>
      <c r="AM42" s="21"/>
      <c r="AN42" s="21">
        <v>0</v>
      </c>
      <c r="AO42" s="21">
        <v>0</v>
      </c>
      <c r="AP42" s="21">
        <f t="shared" ref="AP42:AP52" si="10">+AN42+AO42</f>
        <v>0</v>
      </c>
      <c r="AQ42" s="21">
        <v>0</v>
      </c>
    </row>
    <row r="43" spans="1:43" ht="15.95" customHeight="1" x14ac:dyDescent="0.25">
      <c r="C43" s="15"/>
      <c r="D43" s="15"/>
      <c r="H43" s="21">
        <v>3</v>
      </c>
      <c r="I43" s="20" t="s">
        <v>78</v>
      </c>
      <c r="L43" s="20" t="s">
        <v>79</v>
      </c>
      <c r="R43" s="30"/>
      <c r="S43" s="25">
        <v>10</v>
      </c>
      <c r="T43" s="20" t="s">
        <v>83</v>
      </c>
      <c r="U43" s="20"/>
      <c r="V43" s="20"/>
      <c r="W43" s="20"/>
      <c r="X43" s="21">
        <v>8</v>
      </c>
      <c r="Y43" s="20" t="s">
        <v>57</v>
      </c>
      <c r="Z43" s="21"/>
      <c r="AA43" s="21">
        <v>20</v>
      </c>
      <c r="AB43" s="21">
        <v>5</v>
      </c>
      <c r="AC43" s="21">
        <f t="shared" si="9"/>
        <v>25</v>
      </c>
      <c r="AD43" s="21">
        <v>4</v>
      </c>
      <c r="AE43" s="10"/>
      <c r="AF43" s="25">
        <v>10</v>
      </c>
      <c r="AG43" s="20" t="s">
        <v>90</v>
      </c>
      <c r="AH43" s="20"/>
      <c r="AI43" s="20"/>
      <c r="AJ43" s="25"/>
      <c r="AK43" s="21">
        <v>10</v>
      </c>
      <c r="AL43" s="20" t="s">
        <v>56</v>
      </c>
      <c r="AN43" s="21">
        <v>10</v>
      </c>
      <c r="AO43" s="21">
        <v>10</v>
      </c>
      <c r="AP43" s="21">
        <f t="shared" si="10"/>
        <v>20</v>
      </c>
      <c r="AQ43" s="21">
        <v>0</v>
      </c>
    </row>
    <row r="44" spans="1:43" ht="15.95" customHeight="1" x14ac:dyDescent="0.25">
      <c r="B44" s="44" t="s">
        <v>33</v>
      </c>
      <c r="C44" s="45"/>
      <c r="D44" s="45"/>
      <c r="E44" s="45"/>
      <c r="F44" s="45"/>
      <c r="G44" s="45"/>
      <c r="H44" s="46"/>
      <c r="I44" s="45"/>
      <c r="J44" s="45"/>
      <c r="K44" s="45"/>
      <c r="L44" s="45"/>
      <c r="M44" s="47"/>
      <c r="N44" s="45"/>
      <c r="O44" s="45"/>
      <c r="P44" s="45"/>
      <c r="R44" s="30"/>
      <c r="S44" s="25">
        <v>9</v>
      </c>
      <c r="T44" s="20" t="s">
        <v>131</v>
      </c>
      <c r="U44" s="20"/>
      <c r="V44" s="20"/>
      <c r="W44" s="20"/>
      <c r="X44" s="21">
        <v>3</v>
      </c>
      <c r="Y44" s="20" t="s">
        <v>57</v>
      </c>
      <c r="Z44" s="21"/>
      <c r="AA44" s="21">
        <v>12</v>
      </c>
      <c r="AB44" s="21">
        <v>8</v>
      </c>
      <c r="AC44" s="21">
        <f t="shared" si="9"/>
        <v>20</v>
      </c>
      <c r="AD44" s="21">
        <v>2</v>
      </c>
      <c r="AE44" s="10"/>
      <c r="AF44" s="25">
        <v>9</v>
      </c>
      <c r="AG44" s="20" t="s">
        <v>139</v>
      </c>
      <c r="AH44" s="20"/>
      <c r="AI44" s="20"/>
      <c r="AJ44" s="25"/>
      <c r="AK44" s="21">
        <v>23</v>
      </c>
      <c r="AL44" s="20" t="s">
        <v>56</v>
      </c>
      <c r="AN44" s="21">
        <v>13</v>
      </c>
      <c r="AO44" s="21">
        <v>8</v>
      </c>
      <c r="AP44" s="21">
        <f t="shared" si="10"/>
        <v>21</v>
      </c>
      <c r="AQ44" s="21">
        <v>2</v>
      </c>
    </row>
    <row r="45" spans="1:43" ht="15.95" customHeight="1" x14ac:dyDescent="0.25">
      <c r="A45" s="30"/>
      <c r="C45" s="5" t="s">
        <v>173</v>
      </c>
      <c r="E45" s="10"/>
      <c r="F45" s="10"/>
      <c r="G45" s="4">
        <v>1</v>
      </c>
      <c r="H45" s="21">
        <v>1</v>
      </c>
      <c r="I45" s="20" t="s">
        <v>128</v>
      </c>
      <c r="J45" s="20"/>
      <c r="K45" s="20"/>
      <c r="L45" s="20" t="s">
        <v>139</v>
      </c>
      <c r="M45" s="20"/>
      <c r="N45" s="20"/>
      <c r="O45" s="20"/>
      <c r="P45" s="20"/>
      <c r="R45" s="30"/>
      <c r="S45" s="25">
        <v>9</v>
      </c>
      <c r="T45" s="20" t="s">
        <v>86</v>
      </c>
      <c r="U45" s="20"/>
      <c r="V45" s="20"/>
      <c r="W45" s="20"/>
      <c r="X45" s="21">
        <v>11</v>
      </c>
      <c r="Y45" s="20" t="s">
        <v>57</v>
      </c>
      <c r="Z45" s="21"/>
      <c r="AA45" s="21">
        <v>8</v>
      </c>
      <c r="AB45" s="21">
        <v>13</v>
      </c>
      <c r="AC45" s="21">
        <f t="shared" si="9"/>
        <v>21</v>
      </c>
      <c r="AD45" s="21">
        <v>0</v>
      </c>
      <c r="AE45" s="10"/>
      <c r="AF45" s="25">
        <v>8.5</v>
      </c>
      <c r="AG45" s="20" t="s">
        <v>92</v>
      </c>
      <c r="AH45" s="20"/>
      <c r="AI45" s="20"/>
      <c r="AJ45" s="25"/>
      <c r="AK45" s="21">
        <v>9</v>
      </c>
      <c r="AL45" s="20" t="s">
        <v>56</v>
      </c>
      <c r="AN45" s="21">
        <v>5</v>
      </c>
      <c r="AO45" s="21">
        <v>4</v>
      </c>
      <c r="AP45" s="21">
        <f t="shared" si="10"/>
        <v>9</v>
      </c>
      <c r="AQ45" s="21">
        <v>0</v>
      </c>
    </row>
    <row r="46" spans="1:43" ht="15.95" customHeight="1" x14ac:dyDescent="0.25">
      <c r="A46" s="30"/>
      <c r="B46" s="21" t="s">
        <v>23</v>
      </c>
      <c r="C46" s="20"/>
      <c r="D46" s="20" t="s">
        <v>48</v>
      </c>
      <c r="E46" s="20"/>
      <c r="F46" s="20"/>
      <c r="G46" s="20"/>
      <c r="H46" s="21"/>
      <c r="I46" s="20"/>
      <c r="J46" s="20"/>
      <c r="K46" s="20"/>
      <c r="L46" s="20"/>
      <c r="M46" s="20"/>
      <c r="N46" s="20"/>
      <c r="O46" s="20"/>
      <c r="P46" s="20"/>
      <c r="R46" s="30"/>
      <c r="S46" s="25">
        <v>8.5</v>
      </c>
      <c r="T46" s="20" t="s">
        <v>116</v>
      </c>
      <c r="U46" s="20"/>
      <c r="V46" s="20"/>
      <c r="W46" s="20"/>
      <c r="X46" s="21">
        <v>9</v>
      </c>
      <c r="Y46" s="20" t="s">
        <v>57</v>
      </c>
      <c r="Z46" s="21"/>
      <c r="AA46" s="21">
        <v>5</v>
      </c>
      <c r="AB46" s="21">
        <v>12</v>
      </c>
      <c r="AC46" s="21">
        <f t="shared" si="9"/>
        <v>17</v>
      </c>
      <c r="AD46" s="21">
        <v>4</v>
      </c>
      <c r="AE46" s="10"/>
      <c r="AF46" s="25">
        <v>8.5</v>
      </c>
      <c r="AG46" s="20" t="s">
        <v>141</v>
      </c>
      <c r="AH46" s="20"/>
      <c r="AI46" s="20"/>
      <c r="AJ46" s="25"/>
      <c r="AK46" s="21">
        <v>14</v>
      </c>
      <c r="AL46" s="20" t="s">
        <v>56</v>
      </c>
      <c r="AN46" s="21">
        <v>0</v>
      </c>
      <c r="AO46" s="21">
        <v>11</v>
      </c>
      <c r="AP46" s="21">
        <f t="shared" si="10"/>
        <v>11</v>
      </c>
      <c r="AQ46" s="21">
        <v>2</v>
      </c>
    </row>
    <row r="47" spans="1:43" ht="15.95" customHeight="1" x14ac:dyDescent="0.25">
      <c r="C47" s="20"/>
      <c r="D47" s="20"/>
      <c r="E47" s="20"/>
      <c r="F47" s="20"/>
      <c r="G47" s="20"/>
      <c r="H47" s="21"/>
      <c r="I47" s="20"/>
      <c r="L47" s="20"/>
      <c r="M47" s="20"/>
      <c r="N47" s="20"/>
      <c r="O47" s="20"/>
      <c r="P47" s="20"/>
      <c r="R47" s="30"/>
      <c r="S47" s="25">
        <v>8</v>
      </c>
      <c r="T47" s="20" t="s">
        <v>150</v>
      </c>
      <c r="U47" s="20"/>
      <c r="V47" s="20"/>
      <c r="W47" s="20"/>
      <c r="X47" s="21">
        <v>2</v>
      </c>
      <c r="Y47" s="20" t="s">
        <v>57</v>
      </c>
      <c r="Z47" s="21"/>
      <c r="AA47" s="21">
        <v>2</v>
      </c>
      <c r="AB47" s="21">
        <v>5</v>
      </c>
      <c r="AC47" s="21">
        <f t="shared" si="9"/>
        <v>7</v>
      </c>
      <c r="AD47" s="21">
        <v>2</v>
      </c>
      <c r="AE47" s="10"/>
      <c r="AF47" s="25">
        <v>8</v>
      </c>
      <c r="AG47" s="20" t="s">
        <v>140</v>
      </c>
      <c r="AH47" s="20"/>
      <c r="AI47" s="20"/>
      <c r="AJ47" s="25"/>
      <c r="AK47" s="21">
        <v>2</v>
      </c>
      <c r="AL47" s="20" t="s">
        <v>56</v>
      </c>
      <c r="AN47" s="21">
        <v>0</v>
      </c>
      <c r="AO47" s="21">
        <v>5</v>
      </c>
      <c r="AP47" s="21">
        <f t="shared" si="10"/>
        <v>5</v>
      </c>
      <c r="AQ47" s="21">
        <v>0</v>
      </c>
    </row>
    <row r="48" spans="1:43" ht="15.95" customHeight="1" x14ac:dyDescent="0.25">
      <c r="B48" s="10"/>
      <c r="C48" s="5" t="s">
        <v>182</v>
      </c>
      <c r="D48" s="15"/>
      <c r="F48" s="10"/>
      <c r="G48" s="4">
        <v>3</v>
      </c>
      <c r="H48" s="21">
        <v>3</v>
      </c>
      <c r="I48" s="20" t="s">
        <v>81</v>
      </c>
      <c r="J48" s="20"/>
      <c r="K48" s="20"/>
      <c r="L48" s="20" t="s">
        <v>80</v>
      </c>
      <c r="M48" s="20"/>
      <c r="N48" s="20"/>
      <c r="O48" s="20"/>
      <c r="P48" s="20"/>
      <c r="R48" s="30"/>
      <c r="S48" s="25">
        <v>7.5</v>
      </c>
      <c r="T48" s="20" t="s">
        <v>98</v>
      </c>
      <c r="U48" s="20"/>
      <c r="V48" s="20"/>
      <c r="W48" s="20"/>
      <c r="X48" s="21">
        <v>12</v>
      </c>
      <c r="Y48" s="20" t="s">
        <v>57</v>
      </c>
      <c r="Z48" s="21"/>
      <c r="AA48" s="21">
        <v>2</v>
      </c>
      <c r="AB48" s="21">
        <v>5</v>
      </c>
      <c r="AC48" s="21">
        <f t="shared" si="9"/>
        <v>7</v>
      </c>
      <c r="AD48" s="21">
        <v>0</v>
      </c>
      <c r="AE48" s="10"/>
      <c r="AF48" s="25">
        <v>8</v>
      </c>
      <c r="AG48" s="20" t="s">
        <v>225</v>
      </c>
      <c r="AH48" s="20"/>
      <c r="AI48" s="20"/>
      <c r="AJ48" s="25"/>
      <c r="AK48" s="21">
        <v>11</v>
      </c>
      <c r="AL48" s="20" t="s">
        <v>56</v>
      </c>
      <c r="AN48" s="21">
        <v>1</v>
      </c>
      <c r="AO48" s="21">
        <v>4</v>
      </c>
      <c r="AP48" s="21">
        <f t="shared" si="10"/>
        <v>5</v>
      </c>
      <c r="AQ48" s="21">
        <v>0</v>
      </c>
    </row>
    <row r="49" spans="1:43" ht="15.95" customHeight="1" x14ac:dyDescent="0.25">
      <c r="A49" s="30"/>
      <c r="B49" s="21" t="s">
        <v>23</v>
      </c>
      <c r="C49" s="15"/>
      <c r="D49" s="15" t="s">
        <v>48</v>
      </c>
      <c r="E49" s="15"/>
      <c r="F49" s="15"/>
      <c r="G49" s="4"/>
      <c r="H49" s="21">
        <v>3</v>
      </c>
      <c r="I49" s="20" t="s">
        <v>97</v>
      </c>
      <c r="J49" s="20"/>
      <c r="K49" s="20"/>
      <c r="L49" s="20" t="s">
        <v>89</v>
      </c>
      <c r="M49" s="20"/>
      <c r="N49" s="20"/>
      <c r="O49" s="20"/>
      <c r="P49" s="20"/>
      <c r="R49" s="30"/>
      <c r="S49" s="25">
        <v>7.5</v>
      </c>
      <c r="T49" s="20" t="s">
        <v>91</v>
      </c>
      <c r="U49" s="20"/>
      <c r="V49" s="20"/>
      <c r="W49" s="20"/>
      <c r="X49" s="21">
        <v>7</v>
      </c>
      <c r="Y49" s="20" t="s">
        <v>57</v>
      </c>
      <c r="Z49" s="21"/>
      <c r="AA49" s="21">
        <v>2</v>
      </c>
      <c r="AB49" s="21">
        <v>7</v>
      </c>
      <c r="AC49" s="21">
        <f t="shared" si="9"/>
        <v>9</v>
      </c>
      <c r="AD49" s="21">
        <v>6</v>
      </c>
      <c r="AE49" s="10"/>
      <c r="AF49" s="25">
        <v>7.5</v>
      </c>
      <c r="AG49" s="20" t="s">
        <v>128</v>
      </c>
      <c r="AH49" s="20"/>
      <c r="AI49" s="20"/>
      <c r="AJ49" s="25"/>
      <c r="AK49" s="21">
        <v>7</v>
      </c>
      <c r="AL49" s="20" t="s">
        <v>56</v>
      </c>
      <c r="AN49" s="21">
        <v>8</v>
      </c>
      <c r="AO49" s="21">
        <v>6</v>
      </c>
      <c r="AP49" s="21">
        <f t="shared" si="10"/>
        <v>14</v>
      </c>
      <c r="AQ49" s="21">
        <v>2</v>
      </c>
    </row>
    <row r="50" spans="1:43" ht="15.95" customHeight="1" x14ac:dyDescent="0.25">
      <c r="A50" s="30"/>
      <c r="H50" s="21">
        <v>3</v>
      </c>
      <c r="I50" s="20" t="s">
        <v>81</v>
      </c>
      <c r="L50" s="20" t="s">
        <v>80</v>
      </c>
      <c r="M50" s="20"/>
      <c r="N50" s="20"/>
      <c r="O50" s="20"/>
      <c r="P50" s="20"/>
      <c r="R50" s="30"/>
      <c r="S50" s="25">
        <v>7</v>
      </c>
      <c r="T50" s="20" t="s">
        <v>52</v>
      </c>
      <c r="U50" s="20"/>
      <c r="V50" s="20"/>
      <c r="W50" s="20"/>
      <c r="X50" s="21">
        <v>27</v>
      </c>
      <c r="Y50" s="20" t="s">
        <v>57</v>
      </c>
      <c r="Z50" s="21"/>
      <c r="AA50" s="21">
        <v>1</v>
      </c>
      <c r="AB50" s="21">
        <v>6</v>
      </c>
      <c r="AC50" s="21">
        <f t="shared" si="9"/>
        <v>7</v>
      </c>
      <c r="AD50" s="21">
        <v>0</v>
      </c>
      <c r="AE50" s="10"/>
      <c r="AF50" s="25">
        <v>6.5</v>
      </c>
      <c r="AG50" s="20" t="s">
        <v>99</v>
      </c>
      <c r="AH50" s="20"/>
      <c r="AI50" s="20"/>
      <c r="AJ50" s="25"/>
      <c r="AK50" s="21">
        <v>24</v>
      </c>
      <c r="AL50" s="20" t="s">
        <v>56</v>
      </c>
      <c r="AN50" s="21">
        <v>4</v>
      </c>
      <c r="AO50" s="21">
        <v>5</v>
      </c>
      <c r="AP50" s="21">
        <f t="shared" si="10"/>
        <v>9</v>
      </c>
      <c r="AQ50" s="21">
        <v>2</v>
      </c>
    </row>
    <row r="51" spans="1:43" ht="15.95" customHeight="1" x14ac:dyDescent="0.25">
      <c r="A51" s="30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R51" s="30"/>
      <c r="S51" s="25">
        <v>6.5</v>
      </c>
      <c r="T51" s="20" t="s">
        <v>166</v>
      </c>
      <c r="U51" s="20"/>
      <c r="V51" s="20"/>
      <c r="W51" s="20"/>
      <c r="X51" s="21">
        <v>6</v>
      </c>
      <c r="Y51" s="20" t="s">
        <v>57</v>
      </c>
      <c r="Z51" s="21"/>
      <c r="AA51" s="21">
        <v>2</v>
      </c>
      <c r="AB51" s="21">
        <v>4</v>
      </c>
      <c r="AC51" s="21">
        <f t="shared" si="9"/>
        <v>6</v>
      </c>
      <c r="AD51" s="21">
        <v>2</v>
      </c>
      <c r="AE51" s="10"/>
      <c r="AF51" s="25">
        <v>6.5</v>
      </c>
      <c r="AG51" s="20" t="s">
        <v>96</v>
      </c>
      <c r="AH51" s="20"/>
      <c r="AI51" s="20"/>
      <c r="AJ51" s="25"/>
      <c r="AK51" s="21">
        <v>20</v>
      </c>
      <c r="AL51" s="20" t="s">
        <v>56</v>
      </c>
      <c r="AN51" s="21">
        <v>1</v>
      </c>
      <c r="AO51" s="21">
        <v>5</v>
      </c>
      <c r="AP51" s="21">
        <f t="shared" si="10"/>
        <v>6</v>
      </c>
      <c r="AQ51" s="21">
        <v>4</v>
      </c>
    </row>
    <row r="52" spans="1:43" ht="15.95" customHeight="1" x14ac:dyDescent="0.25">
      <c r="A52" s="30"/>
      <c r="B52" s="20" t="s">
        <v>130</v>
      </c>
      <c r="C52" s="10"/>
      <c r="D52" s="10"/>
      <c r="E52" s="20" t="s">
        <v>50</v>
      </c>
      <c r="F52" s="20"/>
      <c r="G52" s="4">
        <f>SUM(G14:G50)</f>
        <v>26</v>
      </c>
      <c r="H52" s="4"/>
      <c r="I52" s="19"/>
      <c r="J52" s="20" t="s">
        <v>35</v>
      </c>
      <c r="K52" s="19"/>
      <c r="L52" s="4">
        <f>COUNTA(C15:C56)-8</f>
        <v>8</v>
      </c>
      <c r="N52" s="20" t="s">
        <v>41</v>
      </c>
      <c r="O52" s="4">
        <f>+L52*2</f>
        <v>16</v>
      </c>
      <c r="P52" s="10"/>
      <c r="R52" s="30"/>
      <c r="S52" s="25">
        <v>6.5</v>
      </c>
      <c r="T52" s="20" t="s">
        <v>167</v>
      </c>
      <c r="U52" s="20"/>
      <c r="V52" s="20"/>
      <c r="W52" s="20"/>
      <c r="X52" s="21">
        <v>4</v>
      </c>
      <c r="Y52" s="20" t="s">
        <v>57</v>
      </c>
      <c r="Z52" s="21"/>
      <c r="AA52" s="21">
        <v>1</v>
      </c>
      <c r="AB52" s="21">
        <v>5</v>
      </c>
      <c r="AC52" s="21">
        <f t="shared" si="9"/>
        <v>6</v>
      </c>
      <c r="AD52" s="21">
        <v>2</v>
      </c>
      <c r="AE52" s="10"/>
      <c r="AF52" s="25">
        <v>6</v>
      </c>
      <c r="AG52" s="20" t="s">
        <v>248</v>
      </c>
      <c r="AH52" s="20"/>
      <c r="AI52" s="20"/>
      <c r="AJ52" s="25"/>
      <c r="AK52" s="21">
        <v>4</v>
      </c>
      <c r="AL52" s="20" t="s">
        <v>56</v>
      </c>
      <c r="AN52" s="21">
        <v>0</v>
      </c>
      <c r="AO52" s="21">
        <v>1</v>
      </c>
      <c r="AP52" s="21">
        <f t="shared" si="10"/>
        <v>1</v>
      </c>
      <c r="AQ52" s="21">
        <v>0</v>
      </c>
    </row>
    <row r="53" spans="1:43" ht="15.95" customHeight="1" thickBot="1" x14ac:dyDescent="0.3">
      <c r="A53" s="30"/>
      <c r="E53" s="20" t="s">
        <v>49</v>
      </c>
      <c r="F53" s="20"/>
      <c r="G53" s="4">
        <f>COUNTA(L16:L50)+COUNTIF(L16:L50,"*&amp;*")</f>
        <v>34</v>
      </c>
      <c r="R53" s="30"/>
      <c r="S53" s="16" t="s">
        <v>66</v>
      </c>
      <c r="T53" s="16"/>
      <c r="U53" s="16"/>
      <c r="V53" s="16"/>
      <c r="W53" s="16"/>
      <c r="X53" s="16"/>
      <c r="Y53" s="16"/>
      <c r="Z53" s="22"/>
      <c r="AA53" s="22">
        <f>SUM(AA41:AA52)</f>
        <v>56</v>
      </c>
      <c r="AB53" s="22">
        <f>SUM(AB41:AB52)+SUMIF($Z$3:$Z$10,"Dive Shop",$AH$3:$AH$10)</f>
        <v>79</v>
      </c>
      <c r="AC53" s="22">
        <f>SUM(AC41:AC52)+SUMIF($Z$3:$Z$10,"Canadiens",$AH$3:$AH$10)</f>
        <v>135</v>
      </c>
      <c r="AD53" s="22">
        <f>SUM(AD41:AD52)</f>
        <v>22</v>
      </c>
      <c r="AE53" s="10"/>
      <c r="AF53" s="16" t="s">
        <v>67</v>
      </c>
      <c r="AG53" s="16"/>
      <c r="AH53" s="16"/>
      <c r="AI53" s="16"/>
      <c r="AJ53" s="16"/>
      <c r="AK53" s="16"/>
      <c r="AL53" s="16"/>
      <c r="AM53" s="22"/>
      <c r="AN53" s="22">
        <f>SUM(AN41:AN52)</f>
        <v>46</v>
      </c>
      <c r="AO53" s="22">
        <f>SUM(AO41:AO52)+SUMIF($Z$3:$Z$10,"Dive Shop",$AH$3:$AH$10)</f>
        <v>62</v>
      </c>
      <c r="AP53" s="22">
        <f>SUM(AP41:AP52)+SUMIF($Z$3:$Z$10,"Canadiens",$AH$3:$AH$10)</f>
        <v>108</v>
      </c>
      <c r="AQ53" s="22">
        <f>SUM(AQ41:AQ52)</f>
        <v>14</v>
      </c>
    </row>
    <row r="54" spans="1:43" ht="15.95" customHeight="1" x14ac:dyDescent="0.25">
      <c r="A54" s="30"/>
      <c r="R54" s="30"/>
      <c r="S54" s="18" t="s">
        <v>157</v>
      </c>
      <c r="T54" s="18" t="s">
        <v>61</v>
      </c>
      <c r="U54" s="18"/>
      <c r="V54" s="18"/>
      <c r="W54" s="18"/>
      <c r="X54" s="15" t="s">
        <v>71</v>
      </c>
      <c r="Z54" s="14"/>
      <c r="AA54" s="14">
        <v>4</v>
      </c>
      <c r="AB54" s="14">
        <v>9</v>
      </c>
      <c r="AC54" s="14">
        <f t="shared" ref="AC54:AC65" si="11">+AA54+AB54</f>
        <v>13</v>
      </c>
      <c r="AD54" s="14">
        <v>4</v>
      </c>
      <c r="AE54" s="10"/>
      <c r="AF54" s="11" t="s">
        <v>161</v>
      </c>
      <c r="AG54" s="11" t="s">
        <v>59</v>
      </c>
      <c r="AH54" s="11"/>
      <c r="AI54" s="11"/>
      <c r="AJ54" s="12"/>
      <c r="AK54" s="13" t="s">
        <v>73</v>
      </c>
      <c r="AM54" s="14"/>
      <c r="AN54" s="14">
        <v>4</v>
      </c>
      <c r="AO54" s="14">
        <v>9</v>
      </c>
      <c r="AP54" s="14">
        <f t="shared" ref="AP54:AP65" si="12">+AN54+AO54</f>
        <v>13</v>
      </c>
      <c r="AQ54" s="14">
        <v>0</v>
      </c>
    </row>
    <row r="55" spans="1:43" ht="15.95" customHeight="1" x14ac:dyDescent="0.25">
      <c r="R55" s="30"/>
      <c r="S55" s="25">
        <v>7.5</v>
      </c>
      <c r="T55" s="20" t="s">
        <v>74</v>
      </c>
      <c r="U55" s="20"/>
      <c r="V55" s="20"/>
      <c r="W55" s="25"/>
      <c r="X55" s="21">
        <v>31</v>
      </c>
      <c r="Y55" s="20" t="s">
        <v>61</v>
      </c>
      <c r="Z55" s="21"/>
      <c r="AA55" s="21">
        <v>0</v>
      </c>
      <c r="AB55" s="21">
        <v>0</v>
      </c>
      <c r="AC55" s="21">
        <f t="shared" si="11"/>
        <v>0</v>
      </c>
      <c r="AD55" s="21">
        <v>0</v>
      </c>
      <c r="AE55" s="10"/>
      <c r="AF55" s="25">
        <v>8</v>
      </c>
      <c r="AG55" s="20" t="s">
        <v>77</v>
      </c>
      <c r="AH55" s="20"/>
      <c r="AI55" s="20"/>
      <c r="AJ55" s="20"/>
      <c r="AK55" s="21"/>
      <c r="AL55" s="20" t="s">
        <v>59</v>
      </c>
      <c r="AM55" s="21"/>
      <c r="AN55" s="21">
        <v>0</v>
      </c>
      <c r="AO55" s="21">
        <v>1</v>
      </c>
      <c r="AP55" s="21">
        <f t="shared" si="12"/>
        <v>1</v>
      </c>
      <c r="AQ55" s="21">
        <v>0</v>
      </c>
    </row>
    <row r="56" spans="1:43" ht="15.95" customHeight="1" x14ac:dyDescent="0.25">
      <c r="M56" s="20"/>
      <c r="N56" s="20"/>
      <c r="O56" s="20"/>
      <c r="P56" s="20"/>
      <c r="R56" s="30"/>
      <c r="S56" s="25">
        <v>11</v>
      </c>
      <c r="T56" s="20" t="s">
        <v>80</v>
      </c>
      <c r="U56" s="20"/>
      <c r="V56" s="20"/>
      <c r="W56" s="25"/>
      <c r="X56" s="21">
        <v>11</v>
      </c>
      <c r="Y56" s="20" t="s">
        <v>61</v>
      </c>
      <c r="Z56" s="21"/>
      <c r="AA56" s="21">
        <v>14</v>
      </c>
      <c r="AB56" s="21">
        <v>10</v>
      </c>
      <c r="AC56" s="21">
        <f t="shared" si="11"/>
        <v>24</v>
      </c>
      <c r="AD56" s="21">
        <v>0</v>
      </c>
      <c r="AE56" s="10"/>
      <c r="AF56" s="25">
        <v>10</v>
      </c>
      <c r="AG56" s="20" t="s">
        <v>162</v>
      </c>
      <c r="AH56" s="20"/>
      <c r="AI56" s="20"/>
      <c r="AJ56" s="20"/>
      <c r="AK56" s="21">
        <v>20</v>
      </c>
      <c r="AL56" s="20" t="s">
        <v>59</v>
      </c>
      <c r="AN56" s="21">
        <v>6</v>
      </c>
      <c r="AO56" s="21">
        <v>8</v>
      </c>
      <c r="AP56" s="21">
        <f t="shared" si="12"/>
        <v>14</v>
      </c>
      <c r="AQ56" s="21">
        <v>4</v>
      </c>
    </row>
    <row r="57" spans="1:43" ht="15.95" customHeight="1" x14ac:dyDescent="0.25">
      <c r="R57" s="30"/>
      <c r="S57" s="25">
        <v>8.5</v>
      </c>
      <c r="T57" s="20" t="s">
        <v>97</v>
      </c>
      <c r="U57" s="20"/>
      <c r="V57" s="20"/>
      <c r="W57" s="25"/>
      <c r="X57" s="21">
        <v>8</v>
      </c>
      <c r="Y57" s="20" t="s">
        <v>61</v>
      </c>
      <c r="Z57" s="21"/>
      <c r="AA57" s="21">
        <v>3</v>
      </c>
      <c r="AB57" s="21">
        <v>4</v>
      </c>
      <c r="AC57" s="21">
        <f t="shared" si="11"/>
        <v>7</v>
      </c>
      <c r="AD57" s="21">
        <v>0</v>
      </c>
      <c r="AE57" s="10"/>
      <c r="AF57" s="25">
        <v>9</v>
      </c>
      <c r="AG57" s="20" t="s">
        <v>163</v>
      </c>
      <c r="AH57" s="20"/>
      <c r="AI57" s="20"/>
      <c r="AJ57" s="20"/>
      <c r="AK57" s="21">
        <v>17</v>
      </c>
      <c r="AL57" s="20" t="s">
        <v>59</v>
      </c>
      <c r="AN57" s="21">
        <v>17</v>
      </c>
      <c r="AO57" s="21">
        <v>15</v>
      </c>
      <c r="AP57" s="21">
        <f t="shared" si="12"/>
        <v>32</v>
      </c>
      <c r="AQ57" s="21">
        <v>0</v>
      </c>
    </row>
    <row r="58" spans="1:43" ht="15.95" customHeight="1" x14ac:dyDescent="0.25">
      <c r="R58" s="30"/>
      <c r="S58" s="25">
        <v>8.5</v>
      </c>
      <c r="T58" s="20" t="s">
        <v>89</v>
      </c>
      <c r="U58" s="20"/>
      <c r="V58" s="20"/>
      <c r="W58" s="25"/>
      <c r="X58" s="21">
        <v>6</v>
      </c>
      <c r="Y58" s="20" t="s">
        <v>61</v>
      </c>
      <c r="Z58" s="21"/>
      <c r="AA58" s="21">
        <v>1</v>
      </c>
      <c r="AB58" s="21">
        <v>6</v>
      </c>
      <c r="AC58" s="21">
        <f t="shared" si="11"/>
        <v>7</v>
      </c>
      <c r="AD58" s="21">
        <v>0</v>
      </c>
      <c r="AE58" s="10"/>
      <c r="AF58" s="25">
        <v>9</v>
      </c>
      <c r="AG58" s="20" t="s">
        <v>135</v>
      </c>
      <c r="AH58" s="20"/>
      <c r="AI58" s="20"/>
      <c r="AJ58" s="20"/>
      <c r="AK58" s="35">
        <v>14</v>
      </c>
      <c r="AL58" s="20" t="s">
        <v>59</v>
      </c>
      <c r="AN58" s="21">
        <v>5</v>
      </c>
      <c r="AO58" s="21">
        <v>8</v>
      </c>
      <c r="AP58" s="21">
        <f t="shared" si="12"/>
        <v>13</v>
      </c>
      <c r="AQ58" s="21">
        <v>0</v>
      </c>
    </row>
    <row r="59" spans="1:43" ht="15.95" customHeight="1" x14ac:dyDescent="0.25">
      <c r="H59" s="21"/>
      <c r="I59" s="20"/>
      <c r="L59" s="20"/>
      <c r="M59" s="20"/>
      <c r="N59" s="20"/>
      <c r="O59" s="20"/>
      <c r="P59" s="20"/>
      <c r="R59" s="30"/>
      <c r="S59" s="25">
        <v>8.5</v>
      </c>
      <c r="T59" s="20" t="s">
        <v>82</v>
      </c>
      <c r="U59" s="20"/>
      <c r="V59" s="20"/>
      <c r="W59" s="25"/>
      <c r="X59" s="21">
        <v>14</v>
      </c>
      <c r="Y59" s="20" t="s">
        <v>61</v>
      </c>
      <c r="Z59" s="21"/>
      <c r="AA59" s="21">
        <v>1</v>
      </c>
      <c r="AB59" s="21">
        <v>1</v>
      </c>
      <c r="AC59" s="21">
        <f t="shared" si="11"/>
        <v>2</v>
      </c>
      <c r="AD59" s="21">
        <v>2</v>
      </c>
      <c r="AE59" s="10"/>
      <c r="AF59" s="25">
        <v>8.5</v>
      </c>
      <c r="AG59" s="20" t="s">
        <v>136</v>
      </c>
      <c r="AH59" s="20"/>
      <c r="AI59" s="20"/>
      <c r="AJ59" s="20"/>
      <c r="AK59" s="35">
        <v>5</v>
      </c>
      <c r="AL59" s="20" t="s">
        <v>59</v>
      </c>
      <c r="AN59" s="21">
        <v>0</v>
      </c>
      <c r="AO59" s="21">
        <v>10</v>
      </c>
      <c r="AP59" s="21">
        <f t="shared" si="12"/>
        <v>10</v>
      </c>
      <c r="AQ59" s="21">
        <v>2</v>
      </c>
    </row>
    <row r="60" spans="1:43" ht="15.95" customHeight="1" x14ac:dyDescent="0.25">
      <c r="S60" s="25">
        <v>8</v>
      </c>
      <c r="T60" s="20" t="s">
        <v>81</v>
      </c>
      <c r="U60" s="20"/>
      <c r="V60" s="20"/>
      <c r="W60" s="25"/>
      <c r="X60" s="21">
        <v>7</v>
      </c>
      <c r="Y60" s="20" t="s">
        <v>61</v>
      </c>
      <c r="Z60" s="21"/>
      <c r="AA60" s="21">
        <v>9</v>
      </c>
      <c r="AB60" s="21">
        <v>6</v>
      </c>
      <c r="AC60" s="21">
        <f t="shared" si="11"/>
        <v>15</v>
      </c>
      <c r="AD60" s="21">
        <v>4</v>
      </c>
      <c r="AE60" s="10"/>
      <c r="AF60" s="25">
        <v>8.5</v>
      </c>
      <c r="AG60" s="20" t="s">
        <v>14</v>
      </c>
      <c r="AH60" s="20"/>
      <c r="AI60" s="20"/>
      <c r="AJ60" s="20"/>
      <c r="AK60" s="35" t="s">
        <v>149</v>
      </c>
      <c r="AL60" s="20" t="s">
        <v>59</v>
      </c>
      <c r="AN60" s="21">
        <v>9</v>
      </c>
      <c r="AO60" s="21">
        <v>5</v>
      </c>
      <c r="AP60" s="21">
        <f t="shared" si="12"/>
        <v>14</v>
      </c>
      <c r="AQ60" s="21">
        <v>4</v>
      </c>
    </row>
    <row r="61" spans="1:43" ht="15.95" customHeight="1" x14ac:dyDescent="0.25">
      <c r="A61" s="30"/>
      <c r="S61" s="25">
        <v>7.5</v>
      </c>
      <c r="T61" s="20" t="s">
        <v>117</v>
      </c>
      <c r="U61" s="20"/>
      <c r="V61" s="20"/>
      <c r="W61" s="25"/>
      <c r="X61" s="21">
        <v>30</v>
      </c>
      <c r="Y61" s="20" t="s">
        <v>61</v>
      </c>
      <c r="Z61" s="21"/>
      <c r="AA61" s="21">
        <v>3</v>
      </c>
      <c r="AB61" s="21">
        <v>6</v>
      </c>
      <c r="AC61" s="21">
        <f t="shared" si="11"/>
        <v>9</v>
      </c>
      <c r="AD61" s="21">
        <v>4</v>
      </c>
      <c r="AE61" s="10"/>
      <c r="AF61" s="25">
        <v>8</v>
      </c>
      <c r="AG61" s="20" t="s">
        <v>113</v>
      </c>
      <c r="AH61" s="20"/>
      <c r="AI61" s="20"/>
      <c r="AJ61" s="20"/>
      <c r="AK61" s="21">
        <v>13</v>
      </c>
      <c r="AL61" s="20" t="s">
        <v>59</v>
      </c>
      <c r="AN61" s="21">
        <v>9</v>
      </c>
      <c r="AO61" s="21">
        <v>12</v>
      </c>
      <c r="AP61" s="21">
        <f t="shared" si="12"/>
        <v>21</v>
      </c>
      <c r="AQ61" s="21">
        <v>6</v>
      </c>
    </row>
    <row r="62" spans="1:43" ht="15.95" customHeight="1" x14ac:dyDescent="0.25">
      <c r="A62" s="30"/>
      <c r="R62" s="21"/>
      <c r="S62" s="25">
        <v>7</v>
      </c>
      <c r="T62" s="20" t="s">
        <v>24</v>
      </c>
      <c r="U62" s="20"/>
      <c r="V62" s="20"/>
      <c r="W62" s="25"/>
      <c r="X62" s="21">
        <v>10</v>
      </c>
      <c r="Y62" s="20" t="s">
        <v>61</v>
      </c>
      <c r="Z62" s="21"/>
      <c r="AA62" s="21">
        <v>1</v>
      </c>
      <c r="AB62" s="21">
        <v>3</v>
      </c>
      <c r="AC62" s="21">
        <f t="shared" si="11"/>
        <v>4</v>
      </c>
      <c r="AD62" s="21">
        <v>0</v>
      </c>
      <c r="AE62" s="10"/>
      <c r="AF62" s="25">
        <v>7</v>
      </c>
      <c r="AG62" s="20" t="s">
        <v>164</v>
      </c>
      <c r="AH62" s="20"/>
      <c r="AI62" s="20"/>
      <c r="AJ62" s="20"/>
      <c r="AK62" s="21">
        <v>7</v>
      </c>
      <c r="AL62" s="20" t="s">
        <v>59</v>
      </c>
      <c r="AN62" s="21">
        <v>3</v>
      </c>
      <c r="AO62" s="21">
        <v>8</v>
      </c>
      <c r="AP62" s="21">
        <f t="shared" si="12"/>
        <v>11</v>
      </c>
      <c r="AQ62" s="21">
        <v>2</v>
      </c>
    </row>
    <row r="63" spans="1:43" ht="15.95" customHeight="1" x14ac:dyDescent="0.25">
      <c r="A63" s="21"/>
      <c r="R63" s="30"/>
      <c r="S63" s="25">
        <v>7</v>
      </c>
      <c r="T63" s="20" t="s">
        <v>105</v>
      </c>
      <c r="U63" s="20"/>
      <c r="V63" s="20"/>
      <c r="W63" s="25"/>
      <c r="X63" s="21">
        <v>12</v>
      </c>
      <c r="Y63" s="20" t="s">
        <v>61</v>
      </c>
      <c r="Z63" s="21"/>
      <c r="AA63" s="21">
        <v>2</v>
      </c>
      <c r="AB63" s="21">
        <v>3</v>
      </c>
      <c r="AC63" s="21">
        <f t="shared" si="11"/>
        <v>5</v>
      </c>
      <c r="AD63" s="21">
        <v>0</v>
      </c>
      <c r="AE63" s="10"/>
      <c r="AF63" s="25">
        <v>7</v>
      </c>
      <c r="AG63" s="20" t="s">
        <v>115</v>
      </c>
      <c r="AH63" s="20"/>
      <c r="AI63" s="20"/>
      <c r="AJ63" s="20"/>
      <c r="AK63" s="21">
        <v>9</v>
      </c>
      <c r="AL63" s="20" t="s">
        <v>59</v>
      </c>
      <c r="AN63" s="21">
        <v>3</v>
      </c>
      <c r="AO63" s="21">
        <v>7</v>
      </c>
      <c r="AP63" s="21">
        <f t="shared" si="12"/>
        <v>10</v>
      </c>
      <c r="AQ63" s="21">
        <v>2</v>
      </c>
    </row>
    <row r="64" spans="1:43" ht="15.95" customHeight="1" x14ac:dyDescent="0.25">
      <c r="A64" s="30"/>
      <c r="R64" s="21"/>
      <c r="S64" s="25">
        <v>7</v>
      </c>
      <c r="T64" s="20" t="s">
        <v>106</v>
      </c>
      <c r="U64" s="20"/>
      <c r="V64" s="20"/>
      <c r="W64" s="25"/>
      <c r="X64" s="21">
        <v>5</v>
      </c>
      <c r="Y64" s="20" t="s">
        <v>61</v>
      </c>
      <c r="Z64" s="21"/>
      <c r="AA64" s="21">
        <v>0</v>
      </c>
      <c r="AB64" s="21">
        <v>2</v>
      </c>
      <c r="AC64" s="21">
        <f t="shared" si="11"/>
        <v>2</v>
      </c>
      <c r="AD64" s="21">
        <v>0</v>
      </c>
      <c r="AE64" s="10"/>
      <c r="AF64" s="25">
        <v>6.5</v>
      </c>
      <c r="AG64" s="20" t="s">
        <v>123</v>
      </c>
      <c r="AH64" s="20"/>
      <c r="AI64" s="20"/>
      <c r="AJ64" s="20"/>
      <c r="AK64" s="21">
        <v>6</v>
      </c>
      <c r="AL64" s="20" t="s">
        <v>59</v>
      </c>
      <c r="AN64" s="21">
        <v>2</v>
      </c>
      <c r="AO64" s="21">
        <v>1</v>
      </c>
      <c r="AP64" s="21">
        <f t="shared" si="12"/>
        <v>3</v>
      </c>
      <c r="AQ64" s="21">
        <v>2</v>
      </c>
    </row>
    <row r="65" spans="1:43" ht="15.95" customHeight="1" x14ac:dyDescent="0.25">
      <c r="A65" s="21"/>
      <c r="Q65" s="30"/>
      <c r="R65" s="30"/>
      <c r="S65" s="25">
        <v>5.5</v>
      </c>
      <c r="T65" s="20" t="s">
        <v>119</v>
      </c>
      <c r="U65" s="20"/>
      <c r="V65" s="20"/>
      <c r="W65" s="25"/>
      <c r="X65" s="21">
        <v>4</v>
      </c>
      <c r="Y65" s="20" t="s">
        <v>61</v>
      </c>
      <c r="Z65" s="21"/>
      <c r="AA65" s="21">
        <v>1</v>
      </c>
      <c r="AB65" s="21">
        <v>3</v>
      </c>
      <c r="AC65" s="21">
        <f t="shared" si="11"/>
        <v>4</v>
      </c>
      <c r="AD65" s="21">
        <v>0</v>
      </c>
      <c r="AE65" s="10"/>
      <c r="AF65" s="25">
        <v>5.5</v>
      </c>
      <c r="AG65" s="20" t="s">
        <v>32</v>
      </c>
      <c r="AH65" s="20"/>
      <c r="AI65" s="20"/>
      <c r="AJ65" s="20"/>
      <c r="AK65" s="21">
        <v>11</v>
      </c>
      <c r="AL65" s="20" t="s">
        <v>59</v>
      </c>
      <c r="AN65" s="21">
        <v>0</v>
      </c>
      <c r="AO65" s="21">
        <v>2</v>
      </c>
      <c r="AP65" s="21">
        <f t="shared" si="12"/>
        <v>2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63</v>
      </c>
      <c r="T66" s="16"/>
      <c r="U66" s="16"/>
      <c r="V66" s="16"/>
      <c r="W66" s="16"/>
      <c r="X66" s="16"/>
      <c r="Y66" s="16"/>
      <c r="Z66" s="22"/>
      <c r="AA66" s="22">
        <f>SUM(AA54:AA65)</f>
        <v>39</v>
      </c>
      <c r="AB66" s="22">
        <f>SUM(AB54:AB65)+SUMIF($Z$3:$Z$10,"Eriton",$AH$3:$AH$10)</f>
        <v>53</v>
      </c>
      <c r="AC66" s="22">
        <f>SUM(AC54:AC65)+SUMIF($Z$3:$Z$10,"Canadiens",$AH$3:$AH$10)</f>
        <v>92</v>
      </c>
      <c r="AD66" s="22">
        <f>SUM(AD54:AD65)</f>
        <v>14</v>
      </c>
      <c r="AE66" s="10"/>
      <c r="AF66" s="16" t="s">
        <v>64</v>
      </c>
      <c r="AG66" s="16"/>
      <c r="AH66" s="16"/>
      <c r="AI66" s="16"/>
      <c r="AJ66" s="16"/>
      <c r="AK66" s="16"/>
      <c r="AL66" s="16"/>
      <c r="AM66" s="22"/>
      <c r="AN66" s="22">
        <f>SUM(AN54:AN65)</f>
        <v>58</v>
      </c>
      <c r="AO66" s="22">
        <f>SUM(AO54:AO65)+SUMIF($Z$3:$Z$10,"Eriton",$AH$3:$AH$10)</f>
        <v>86</v>
      </c>
      <c r="AP66" s="22">
        <f>SUM(AP54:AP65)+SUMIF($Z$3:$Z$10,"Canadiens",$AH$3:$AH$10)</f>
        <v>144</v>
      </c>
      <c r="AQ66" s="22">
        <f>SUM(AQ54:AQ65)</f>
        <v>22</v>
      </c>
    </row>
    <row r="67" spans="1:43" ht="15.95" customHeight="1" x14ac:dyDescent="0.25">
      <c r="A67" s="21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94</v>
      </c>
      <c r="AH67" s="10"/>
      <c r="AI67" s="10"/>
      <c r="AJ67" s="20"/>
      <c r="AK67" s="20"/>
      <c r="AL67" s="10"/>
      <c r="AM67" s="10"/>
      <c r="AN67" s="21">
        <f>+AA27+AA40+AA53+AA66+AN27+AN40+AN53+AN66</f>
        <v>371</v>
      </c>
      <c r="AO67" s="21">
        <f>+AB27+AB40+AB53+AB66+AO27+AO40+AO53+AO66</f>
        <v>498</v>
      </c>
      <c r="AP67" s="21">
        <f>+AC27+AC40+AC53+AC66+AP27+AP40+AP53+AP66</f>
        <v>865</v>
      </c>
      <c r="AQ67" s="21">
        <f>+AD27+AD40+AD53+AD66+AQ27+AQ40+AQ53+AQ66</f>
        <v>176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21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43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42</v>
      </c>
      <c r="C74" s="24">
        <f>+C2</f>
        <v>13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163</v>
      </c>
      <c r="E79" s="20"/>
      <c r="F79" s="20"/>
      <c r="G79" s="20" t="s">
        <v>59</v>
      </c>
      <c r="H79" s="21"/>
      <c r="J79" s="21">
        <v>17</v>
      </c>
      <c r="K79" s="21">
        <v>15</v>
      </c>
      <c r="L79" s="50">
        <f t="shared" ref="L79:L108" si="13">+J79+K79</f>
        <v>32</v>
      </c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83</v>
      </c>
      <c r="E80" s="20"/>
      <c r="F80" s="20"/>
      <c r="G80" s="20" t="s">
        <v>57</v>
      </c>
      <c r="H80" s="21"/>
      <c r="J80" s="21">
        <v>20</v>
      </c>
      <c r="K80" s="21">
        <v>5</v>
      </c>
      <c r="L80" s="50">
        <f t="shared" si="13"/>
        <v>25</v>
      </c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87</v>
      </c>
      <c r="E81" s="20"/>
      <c r="F81" s="20"/>
      <c r="G81" s="15" t="s">
        <v>15</v>
      </c>
      <c r="H81" s="21"/>
      <c r="J81" s="21">
        <v>14</v>
      </c>
      <c r="K81" s="21">
        <v>10</v>
      </c>
      <c r="L81" s="50">
        <f t="shared" si="13"/>
        <v>24</v>
      </c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80</v>
      </c>
      <c r="E82" s="20"/>
      <c r="F82" s="20"/>
      <c r="G82" s="20" t="s">
        <v>61</v>
      </c>
      <c r="H82" s="21"/>
      <c r="J82" s="21">
        <v>14</v>
      </c>
      <c r="K82" s="21">
        <v>10</v>
      </c>
      <c r="L82" s="50">
        <f t="shared" si="13"/>
        <v>24</v>
      </c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104</v>
      </c>
      <c r="E83" s="20"/>
      <c r="F83" s="20"/>
      <c r="G83" s="20" t="s">
        <v>60</v>
      </c>
      <c r="H83" s="21"/>
      <c r="J83" s="21">
        <v>14</v>
      </c>
      <c r="K83" s="21">
        <v>9</v>
      </c>
      <c r="L83" s="50">
        <f t="shared" si="13"/>
        <v>23</v>
      </c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139</v>
      </c>
      <c r="E84" s="20"/>
      <c r="F84" s="20"/>
      <c r="G84" s="20" t="s">
        <v>56</v>
      </c>
      <c r="H84" s="21"/>
      <c r="J84" s="21">
        <v>13</v>
      </c>
      <c r="K84" s="21">
        <v>8</v>
      </c>
      <c r="L84" s="50">
        <f t="shared" si="13"/>
        <v>21</v>
      </c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84</v>
      </c>
      <c r="E85" s="20"/>
      <c r="F85" s="20"/>
      <c r="G85" s="20" t="s">
        <v>60</v>
      </c>
      <c r="H85" s="21"/>
      <c r="J85" s="21">
        <v>10</v>
      </c>
      <c r="K85" s="21">
        <v>11</v>
      </c>
      <c r="L85" s="50">
        <f t="shared" si="13"/>
        <v>21</v>
      </c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113</v>
      </c>
      <c r="E86" s="20"/>
      <c r="F86" s="20"/>
      <c r="G86" s="20" t="s">
        <v>59</v>
      </c>
      <c r="H86" s="21"/>
      <c r="J86" s="21">
        <v>9</v>
      </c>
      <c r="K86" s="21">
        <v>12</v>
      </c>
      <c r="L86" s="50">
        <f t="shared" si="13"/>
        <v>21</v>
      </c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86</v>
      </c>
      <c r="E87" s="20"/>
      <c r="F87" s="20"/>
      <c r="G87" s="20" t="s">
        <v>57</v>
      </c>
      <c r="H87" s="21"/>
      <c r="J87" s="21">
        <v>8</v>
      </c>
      <c r="K87" s="21">
        <v>13</v>
      </c>
      <c r="L87" s="50">
        <f t="shared" si="13"/>
        <v>21</v>
      </c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131</v>
      </c>
      <c r="E88" s="20"/>
      <c r="F88" s="20"/>
      <c r="G88" s="20" t="s">
        <v>57</v>
      </c>
      <c r="H88" s="21"/>
      <c r="J88" s="21">
        <v>12</v>
      </c>
      <c r="K88" s="21">
        <v>8</v>
      </c>
      <c r="L88" s="50">
        <f t="shared" si="13"/>
        <v>20</v>
      </c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90</v>
      </c>
      <c r="E89" s="20"/>
      <c r="F89" s="20"/>
      <c r="G89" s="20" t="s">
        <v>56</v>
      </c>
      <c r="H89" s="21"/>
      <c r="J89" s="21">
        <v>10</v>
      </c>
      <c r="K89" s="21">
        <v>10</v>
      </c>
      <c r="L89" s="50">
        <f t="shared" si="13"/>
        <v>20</v>
      </c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47</v>
      </c>
      <c r="E90" s="20"/>
      <c r="F90" s="20"/>
      <c r="G90" s="20" t="s">
        <v>60</v>
      </c>
      <c r="H90" s="21"/>
      <c r="J90" s="21">
        <v>8</v>
      </c>
      <c r="K90" s="21">
        <v>10</v>
      </c>
      <c r="L90" s="50">
        <f t="shared" si="13"/>
        <v>18</v>
      </c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116</v>
      </c>
      <c r="E91" s="20"/>
      <c r="F91" s="20"/>
      <c r="G91" s="20" t="s">
        <v>57</v>
      </c>
      <c r="H91" s="21"/>
      <c r="J91" s="21">
        <v>5</v>
      </c>
      <c r="K91" s="21">
        <v>12</v>
      </c>
      <c r="L91" s="50">
        <f t="shared" si="13"/>
        <v>17</v>
      </c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85</v>
      </c>
      <c r="E92" s="20"/>
      <c r="F92" s="20"/>
      <c r="G92" s="15" t="s">
        <v>15</v>
      </c>
      <c r="H92" s="21"/>
      <c r="J92" s="21">
        <v>11</v>
      </c>
      <c r="K92" s="21">
        <v>4</v>
      </c>
      <c r="L92" s="50">
        <f t="shared" si="13"/>
        <v>15</v>
      </c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81</v>
      </c>
      <c r="E93" s="20"/>
      <c r="F93" s="20"/>
      <c r="G93" s="20" t="s">
        <v>61</v>
      </c>
      <c r="H93" s="21"/>
      <c r="J93" s="21">
        <v>9</v>
      </c>
      <c r="K93" s="21">
        <v>6</v>
      </c>
      <c r="L93" s="50">
        <f t="shared" si="13"/>
        <v>15</v>
      </c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78</v>
      </c>
      <c r="E94" s="20"/>
      <c r="F94" s="20"/>
      <c r="G94" s="20" t="s">
        <v>134</v>
      </c>
      <c r="H94" s="21"/>
      <c r="J94" s="21">
        <v>8</v>
      </c>
      <c r="K94" s="21">
        <v>7</v>
      </c>
      <c r="L94" s="50">
        <f t="shared" si="13"/>
        <v>15</v>
      </c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D95" s="20" t="s">
        <v>170</v>
      </c>
      <c r="E95" s="20"/>
      <c r="F95" s="20"/>
      <c r="G95" s="15" t="s">
        <v>58</v>
      </c>
      <c r="H95" s="21"/>
      <c r="J95" s="21">
        <v>10</v>
      </c>
      <c r="K95" s="21">
        <v>4</v>
      </c>
      <c r="L95" s="50">
        <f t="shared" si="13"/>
        <v>14</v>
      </c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D96" s="20" t="s">
        <v>14</v>
      </c>
      <c r="E96" s="20"/>
      <c r="F96" s="20"/>
      <c r="G96" s="20" t="s">
        <v>59</v>
      </c>
      <c r="H96" s="35"/>
      <c r="J96" s="21">
        <v>9</v>
      </c>
      <c r="K96" s="21">
        <v>5</v>
      </c>
      <c r="L96" s="50">
        <f t="shared" si="13"/>
        <v>14</v>
      </c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43" ht="15.75" x14ac:dyDescent="0.25">
      <c r="D97" s="20" t="s">
        <v>121</v>
      </c>
      <c r="E97" s="20"/>
      <c r="F97" s="20"/>
      <c r="G97" s="20" t="s">
        <v>134</v>
      </c>
      <c r="H97" s="21"/>
      <c r="J97" s="21">
        <v>8</v>
      </c>
      <c r="K97" s="21">
        <v>6</v>
      </c>
      <c r="L97" s="50">
        <f t="shared" si="13"/>
        <v>14</v>
      </c>
      <c r="Q97" s="21"/>
      <c r="R97" s="2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20"/>
      <c r="AG97" s="10"/>
      <c r="AH97" s="10"/>
      <c r="AI97" s="10"/>
      <c r="AJ97" s="20"/>
      <c r="AK97" s="20"/>
      <c r="AL97" s="10"/>
      <c r="AM97" s="10"/>
      <c r="AN97" s="21"/>
      <c r="AO97" s="21"/>
      <c r="AP97" s="30"/>
      <c r="AQ97" s="21"/>
    </row>
    <row r="98" spans="4:43" ht="15.75" x14ac:dyDescent="0.25">
      <c r="D98" s="20" t="s">
        <v>128</v>
      </c>
      <c r="E98" s="20"/>
      <c r="F98" s="20"/>
      <c r="G98" s="20" t="s">
        <v>56</v>
      </c>
      <c r="H98" s="21"/>
      <c r="J98" s="21">
        <v>8</v>
      </c>
      <c r="K98" s="21">
        <v>6</v>
      </c>
      <c r="L98" s="50">
        <f t="shared" si="13"/>
        <v>14</v>
      </c>
      <c r="Q98" s="21"/>
      <c r="R98" s="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20"/>
      <c r="AG98" s="10"/>
      <c r="AH98" s="10"/>
      <c r="AI98" s="10"/>
      <c r="AJ98" s="20"/>
      <c r="AK98" s="20"/>
      <c r="AL98" s="10"/>
      <c r="AM98" s="10"/>
      <c r="AN98" s="21"/>
      <c r="AO98" s="21"/>
      <c r="AP98" s="30"/>
      <c r="AQ98" s="21"/>
    </row>
    <row r="99" spans="4:43" ht="15.75" x14ac:dyDescent="0.25">
      <c r="D99" s="20" t="s">
        <v>162</v>
      </c>
      <c r="E99" s="20"/>
      <c r="F99" s="20"/>
      <c r="G99" s="20" t="s">
        <v>59</v>
      </c>
      <c r="H99" s="21"/>
      <c r="J99" s="21">
        <v>6</v>
      </c>
      <c r="K99" s="21">
        <v>8</v>
      </c>
      <c r="L99" s="50">
        <f t="shared" si="13"/>
        <v>14</v>
      </c>
    </row>
    <row r="100" spans="4:43" ht="15.75" x14ac:dyDescent="0.25">
      <c r="D100" s="20" t="s">
        <v>102</v>
      </c>
      <c r="E100" s="20"/>
      <c r="F100" s="20"/>
      <c r="G100" s="20" t="s">
        <v>60</v>
      </c>
      <c r="H100" s="21"/>
      <c r="J100" s="21">
        <v>7</v>
      </c>
      <c r="K100" s="21">
        <v>6</v>
      </c>
      <c r="L100" s="50">
        <f t="shared" si="13"/>
        <v>13</v>
      </c>
    </row>
    <row r="101" spans="4:43" ht="15.75" x14ac:dyDescent="0.25">
      <c r="D101" s="20" t="s">
        <v>95</v>
      </c>
      <c r="E101" s="20"/>
      <c r="F101" s="20"/>
      <c r="G101" s="20" t="s">
        <v>134</v>
      </c>
      <c r="H101" s="21"/>
      <c r="J101" s="21">
        <v>5</v>
      </c>
      <c r="K101" s="21">
        <v>8</v>
      </c>
      <c r="L101" s="50">
        <f t="shared" si="13"/>
        <v>13</v>
      </c>
    </row>
    <row r="102" spans="4:43" ht="15.75" x14ac:dyDescent="0.25">
      <c r="D102" s="20" t="s">
        <v>135</v>
      </c>
      <c r="E102" s="20"/>
      <c r="F102" s="20"/>
      <c r="G102" s="20" t="s">
        <v>59</v>
      </c>
      <c r="H102" s="35"/>
      <c r="J102" s="21">
        <v>5</v>
      </c>
      <c r="K102" s="21">
        <v>8</v>
      </c>
      <c r="L102" s="50">
        <f t="shared" si="13"/>
        <v>13</v>
      </c>
    </row>
    <row r="103" spans="4:43" ht="15.75" x14ac:dyDescent="0.25">
      <c r="D103" s="20" t="s">
        <v>107</v>
      </c>
      <c r="E103" s="20"/>
      <c r="F103" s="20"/>
      <c r="G103" s="20" t="s">
        <v>60</v>
      </c>
      <c r="H103" s="21"/>
      <c r="J103" s="21">
        <v>5</v>
      </c>
      <c r="K103" s="21">
        <v>7</v>
      </c>
      <c r="L103" s="50">
        <f t="shared" si="13"/>
        <v>12</v>
      </c>
    </row>
    <row r="104" spans="4:43" ht="15.75" x14ac:dyDescent="0.25">
      <c r="D104" s="20" t="s">
        <v>142</v>
      </c>
      <c r="E104" s="20"/>
      <c r="F104" s="20"/>
      <c r="G104" s="20" t="s">
        <v>134</v>
      </c>
      <c r="H104" s="21"/>
      <c r="J104" s="21">
        <v>5</v>
      </c>
      <c r="K104" s="21">
        <v>6</v>
      </c>
      <c r="L104" s="50">
        <f t="shared" si="13"/>
        <v>11</v>
      </c>
    </row>
    <row r="105" spans="4:43" ht="15.75" x14ac:dyDescent="0.25">
      <c r="D105" s="20" t="s">
        <v>165</v>
      </c>
      <c r="E105" s="20"/>
      <c r="F105" s="20"/>
      <c r="G105" s="20" t="s">
        <v>60</v>
      </c>
      <c r="H105" s="21"/>
      <c r="J105" s="21">
        <v>3</v>
      </c>
      <c r="K105" s="21">
        <v>8</v>
      </c>
      <c r="L105" s="50">
        <f t="shared" si="13"/>
        <v>11</v>
      </c>
      <c r="N105" s="21"/>
    </row>
    <row r="106" spans="4:43" ht="15.75" x14ac:dyDescent="0.25">
      <c r="D106" s="20" t="s">
        <v>164</v>
      </c>
      <c r="E106" s="20"/>
      <c r="F106" s="20"/>
      <c r="G106" s="20" t="s">
        <v>59</v>
      </c>
      <c r="H106" s="21"/>
      <c r="J106" s="21">
        <v>3</v>
      </c>
      <c r="K106" s="21">
        <v>8</v>
      </c>
      <c r="L106" s="50">
        <f t="shared" si="13"/>
        <v>11</v>
      </c>
      <c r="N106" s="21"/>
    </row>
    <row r="107" spans="4:43" ht="15.75" x14ac:dyDescent="0.25">
      <c r="D107" s="20" t="s">
        <v>79</v>
      </c>
      <c r="E107" s="20"/>
      <c r="F107" s="20"/>
      <c r="G107" s="20" t="s">
        <v>134</v>
      </c>
      <c r="H107" s="21"/>
      <c r="J107" s="21">
        <v>0</v>
      </c>
      <c r="K107" s="21">
        <v>11</v>
      </c>
      <c r="L107" s="50">
        <f t="shared" si="13"/>
        <v>11</v>
      </c>
      <c r="N107" s="21"/>
    </row>
    <row r="108" spans="4:43" ht="15.75" x14ac:dyDescent="0.25">
      <c r="D108" s="20" t="s">
        <v>141</v>
      </c>
      <c r="E108" s="20"/>
      <c r="F108" s="20"/>
      <c r="G108" s="20" t="s">
        <v>56</v>
      </c>
      <c r="H108" s="21"/>
      <c r="J108" s="21">
        <v>0</v>
      </c>
      <c r="K108" s="21">
        <v>11</v>
      </c>
      <c r="L108" s="50">
        <f t="shared" si="13"/>
        <v>11</v>
      </c>
      <c r="N108" s="21"/>
    </row>
    <row r="109" spans="4:43" ht="15.75" x14ac:dyDescent="0.25">
      <c r="L109" s="21"/>
      <c r="M109" s="21"/>
      <c r="N109" s="21"/>
    </row>
    <row r="110" spans="4:43" ht="15.75" x14ac:dyDescent="0.25">
      <c r="L110" s="21"/>
      <c r="M110" s="21"/>
      <c r="N110" s="21"/>
    </row>
    <row r="111" spans="4:43" ht="18.75" thickBot="1" x14ac:dyDescent="0.3">
      <c r="E111" s="1" t="s">
        <v>133</v>
      </c>
      <c r="F111" s="1"/>
      <c r="G111" s="1"/>
      <c r="H111" s="3" t="s">
        <v>1</v>
      </c>
      <c r="I111" s="3"/>
      <c r="J111" s="3"/>
      <c r="K111" s="49" t="s">
        <v>2</v>
      </c>
      <c r="L111" s="21"/>
      <c r="M111" s="21"/>
      <c r="N111" s="21"/>
    </row>
    <row r="112" spans="4:43" ht="15.75" x14ac:dyDescent="0.25">
      <c r="E112" s="20" t="s">
        <v>165</v>
      </c>
      <c r="F112" s="20"/>
      <c r="G112" s="20"/>
      <c r="H112" s="20" t="s">
        <v>60</v>
      </c>
      <c r="I112" s="21"/>
      <c r="K112" s="50">
        <v>12</v>
      </c>
      <c r="L112" s="21"/>
      <c r="M112" s="21"/>
      <c r="N112" s="21"/>
    </row>
    <row r="113" spans="5:14" ht="15.75" x14ac:dyDescent="0.25">
      <c r="E113" s="20" t="s">
        <v>103</v>
      </c>
      <c r="F113" s="20"/>
      <c r="G113" s="20"/>
      <c r="H113" s="20" t="s">
        <v>60</v>
      </c>
      <c r="I113" s="21"/>
      <c r="K113" s="50">
        <v>8</v>
      </c>
      <c r="L113" s="21"/>
      <c r="M113" s="21"/>
      <c r="N113" s="21"/>
    </row>
    <row r="114" spans="5:14" ht="15.75" x14ac:dyDescent="0.25">
      <c r="E114" s="20" t="s">
        <v>113</v>
      </c>
      <c r="F114" s="20"/>
      <c r="G114" s="20"/>
      <c r="H114" s="20" t="s">
        <v>59</v>
      </c>
      <c r="I114" s="21"/>
      <c r="K114" s="50">
        <v>6</v>
      </c>
      <c r="L114" s="21"/>
      <c r="M114" s="21"/>
      <c r="N114" s="21"/>
    </row>
    <row r="115" spans="5:14" ht="15.75" x14ac:dyDescent="0.25">
      <c r="E115" s="20" t="s">
        <v>47</v>
      </c>
      <c r="F115" s="20"/>
      <c r="G115" s="20"/>
      <c r="H115" s="20" t="s">
        <v>60</v>
      </c>
      <c r="I115" s="21"/>
      <c r="K115" s="50">
        <v>6</v>
      </c>
      <c r="L115" s="21"/>
      <c r="M115" s="21"/>
      <c r="N115" s="21"/>
    </row>
    <row r="116" spans="5:14" ht="15.75" x14ac:dyDescent="0.25">
      <c r="E116" s="20" t="s">
        <v>107</v>
      </c>
      <c r="F116" s="20"/>
      <c r="G116" s="20"/>
      <c r="H116" s="20" t="s">
        <v>60</v>
      </c>
      <c r="I116" s="21"/>
      <c r="K116" s="50">
        <v>6</v>
      </c>
      <c r="L116" s="21"/>
      <c r="M116" s="21"/>
      <c r="N116" s="21"/>
    </row>
    <row r="117" spans="5:14" ht="15.75" x14ac:dyDescent="0.25">
      <c r="E117" s="20" t="s">
        <v>91</v>
      </c>
      <c r="F117" s="20"/>
      <c r="G117" s="20"/>
      <c r="H117" s="20" t="s">
        <v>57</v>
      </c>
      <c r="I117" s="21"/>
      <c r="K117" s="50">
        <v>6</v>
      </c>
      <c r="L117" s="21"/>
      <c r="M117" s="21"/>
      <c r="N117" s="21"/>
    </row>
    <row r="118" spans="5:14" ht="15.75" x14ac:dyDescent="0.25">
      <c r="E118" s="20" t="s">
        <v>83</v>
      </c>
      <c r="F118" s="20"/>
      <c r="G118" s="20"/>
      <c r="H118" s="20" t="s">
        <v>57</v>
      </c>
      <c r="I118" s="21"/>
      <c r="K118" s="50">
        <v>4</v>
      </c>
      <c r="L118" s="21"/>
      <c r="M118" s="21"/>
      <c r="N118" s="21"/>
    </row>
    <row r="119" spans="5:14" ht="15.75" x14ac:dyDescent="0.25">
      <c r="E119" s="20" t="s">
        <v>116</v>
      </c>
      <c r="F119" s="20"/>
      <c r="G119" s="20"/>
      <c r="H119" s="20" t="s">
        <v>57</v>
      </c>
      <c r="I119" s="21"/>
      <c r="K119" s="50">
        <v>4</v>
      </c>
      <c r="L119" s="21"/>
      <c r="M119" s="21"/>
      <c r="N119" s="21"/>
    </row>
    <row r="120" spans="5:14" ht="15.75" x14ac:dyDescent="0.25">
      <c r="E120" s="20" t="s">
        <v>81</v>
      </c>
      <c r="F120" s="20"/>
      <c r="G120" s="20"/>
      <c r="H120" s="20" t="s">
        <v>61</v>
      </c>
      <c r="I120" s="21"/>
      <c r="K120" s="50">
        <v>4</v>
      </c>
      <c r="L120" s="21"/>
      <c r="M120" s="21"/>
      <c r="N120" s="21"/>
    </row>
    <row r="121" spans="5:14" ht="15.75" x14ac:dyDescent="0.25">
      <c r="E121" s="20" t="s">
        <v>14</v>
      </c>
      <c r="F121" s="20"/>
      <c r="G121" s="20"/>
      <c r="H121" s="20" t="s">
        <v>59</v>
      </c>
      <c r="I121" s="35"/>
      <c r="K121" s="50">
        <v>4</v>
      </c>
      <c r="L121" s="21"/>
      <c r="M121" s="21"/>
      <c r="N121" s="21"/>
    </row>
    <row r="122" spans="5:14" ht="15.75" x14ac:dyDescent="0.25">
      <c r="E122" s="20" t="s">
        <v>162</v>
      </c>
      <c r="F122" s="20"/>
      <c r="G122" s="20"/>
      <c r="H122" s="20" t="s">
        <v>59</v>
      </c>
      <c r="I122" s="21"/>
      <c r="K122" s="50">
        <v>4</v>
      </c>
      <c r="L122" s="21"/>
      <c r="M122" s="21"/>
      <c r="N122" s="21"/>
    </row>
    <row r="123" spans="5:14" ht="15.75" x14ac:dyDescent="0.25">
      <c r="E123" s="20" t="s">
        <v>102</v>
      </c>
      <c r="F123" s="20"/>
      <c r="G123" s="20"/>
      <c r="H123" s="20" t="s">
        <v>60</v>
      </c>
      <c r="I123" s="21"/>
      <c r="K123" s="50">
        <v>4</v>
      </c>
      <c r="L123" s="21"/>
      <c r="M123" s="21"/>
      <c r="N123" s="21"/>
    </row>
    <row r="124" spans="5:14" ht="15.75" x14ac:dyDescent="0.25">
      <c r="E124" s="20" t="s">
        <v>79</v>
      </c>
      <c r="F124" s="20"/>
      <c r="G124" s="20"/>
      <c r="H124" s="20" t="s">
        <v>134</v>
      </c>
      <c r="I124" s="21"/>
      <c r="K124" s="50">
        <v>4</v>
      </c>
      <c r="L124" s="21"/>
      <c r="M124" s="21"/>
      <c r="N124" s="21"/>
    </row>
    <row r="125" spans="5:14" ht="15.75" x14ac:dyDescent="0.25">
      <c r="E125" s="20" t="s">
        <v>117</v>
      </c>
      <c r="F125" s="20"/>
      <c r="G125" s="20"/>
      <c r="H125" s="20" t="s">
        <v>61</v>
      </c>
      <c r="I125" s="21"/>
      <c r="K125" s="50">
        <v>4</v>
      </c>
      <c r="L125" s="21"/>
      <c r="M125" s="21"/>
      <c r="N125" s="21"/>
    </row>
    <row r="126" spans="5:14" ht="15.75" x14ac:dyDescent="0.25">
      <c r="E126" s="20" t="s">
        <v>169</v>
      </c>
      <c r="F126" s="20"/>
      <c r="G126" s="20"/>
      <c r="H126" s="15" t="s">
        <v>15</v>
      </c>
      <c r="I126" s="21"/>
      <c r="K126" s="50">
        <v>4</v>
      </c>
    </row>
    <row r="127" spans="5:14" ht="15.75" x14ac:dyDescent="0.25">
      <c r="E127" s="20" t="s">
        <v>96</v>
      </c>
      <c r="F127" s="20"/>
      <c r="G127" s="20"/>
      <c r="H127" s="20" t="s">
        <v>56</v>
      </c>
      <c r="I127" s="21"/>
      <c r="K127" s="50">
        <v>4</v>
      </c>
    </row>
    <row r="128" spans="5:14" ht="15.75" x14ac:dyDescent="0.25">
      <c r="E128" s="20" t="s">
        <v>129</v>
      </c>
      <c r="F128" s="20"/>
      <c r="G128" s="20"/>
      <c r="H128" s="20" t="s">
        <v>60</v>
      </c>
      <c r="I128" s="21"/>
      <c r="K128" s="50">
        <v>4</v>
      </c>
    </row>
  </sheetData>
  <mergeCells count="17">
    <mergeCell ref="AG10:AH10"/>
    <mergeCell ref="B1:P1"/>
    <mergeCell ref="S1:AQ1"/>
    <mergeCell ref="G2:M2"/>
    <mergeCell ref="AG2:AH2"/>
    <mergeCell ref="AG3:AH3"/>
    <mergeCell ref="AG4:AH4"/>
    <mergeCell ref="AG5:AH5"/>
    <mergeCell ref="AG6:AH6"/>
    <mergeCell ref="AG7:AH7"/>
    <mergeCell ref="AG8:AH8"/>
    <mergeCell ref="AG9:AH9"/>
    <mergeCell ref="AG11:AH11"/>
    <mergeCell ref="E14:F14"/>
    <mergeCell ref="B72:P72"/>
    <mergeCell ref="G73:M73"/>
    <mergeCell ref="G74:M74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D0AD-C6D3-4764-93F2-71551EF69EB5}">
  <dimension ref="A1:AQ125"/>
  <sheetViews>
    <sheetView topLeftCell="A11" zoomScale="70" zoomScaleNormal="70" zoomScaleSheetLayoutView="78" workbookViewId="0">
      <selection activeCell="AO55" sqref="AO55:AO65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S1" s="65" t="s">
        <v>55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18.600000000000001" customHeight="1" thickBot="1" x14ac:dyDescent="0.35">
      <c r="A2" s="21"/>
      <c r="B2" s="24" t="s">
        <v>42</v>
      </c>
      <c r="C2" s="24">
        <v>12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1"/>
      <c r="R2" s="21"/>
      <c r="U2" s="33" t="s">
        <v>152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66" t="s">
        <v>39</v>
      </c>
      <c r="AH2" s="66"/>
      <c r="AI2" s="33" t="s">
        <v>4</v>
      </c>
      <c r="AJ2" s="33" t="s">
        <v>6</v>
      </c>
      <c r="AK2" s="33" t="s">
        <v>5</v>
      </c>
      <c r="AL2" s="33" t="s">
        <v>40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75</v>
      </c>
      <c r="X3" s="20"/>
      <c r="Y3" s="20"/>
      <c r="Z3" s="20" t="s">
        <v>134</v>
      </c>
      <c r="AB3" s="21"/>
      <c r="AC3" s="21">
        <f>+AD3+AE3+AF3</f>
        <v>11</v>
      </c>
      <c r="AD3" s="21">
        <v>9</v>
      </c>
      <c r="AE3" s="21">
        <v>2</v>
      </c>
      <c r="AF3" s="21">
        <v>0</v>
      </c>
      <c r="AG3" s="64">
        <f>+(AD3*2+AF3)/(2*AC3)</f>
        <v>0.81818181818181823</v>
      </c>
      <c r="AH3" s="64"/>
      <c r="AI3" s="14">
        <v>20</v>
      </c>
      <c r="AJ3" s="14">
        <v>1</v>
      </c>
      <c r="AK3" s="14">
        <v>1</v>
      </c>
      <c r="AL3" s="51">
        <f>+AI3/AC3</f>
        <v>1.8181818181818181</v>
      </c>
      <c r="AQ3" s="21"/>
    </row>
    <row r="4" spans="1:43" ht="18" x14ac:dyDescent="0.25">
      <c r="A4" s="34"/>
      <c r="B4" s="4">
        <v>8</v>
      </c>
      <c r="C4" s="5" t="s">
        <v>59</v>
      </c>
      <c r="D4" s="10"/>
      <c r="E4" s="5"/>
      <c r="F4" s="10"/>
      <c r="G4" s="4">
        <v>8</v>
      </c>
      <c r="H4" s="4">
        <v>4</v>
      </c>
      <c r="I4" s="4">
        <v>0</v>
      </c>
      <c r="J4" s="4">
        <f t="shared" ref="J4:J11" si="0">2*G4+I4</f>
        <v>16</v>
      </c>
      <c r="K4" s="31">
        <f t="shared" ref="K4:K11" si="1">+J4/((G4+H4+I4)*2)</f>
        <v>0.66666666666666663</v>
      </c>
      <c r="L4" s="4">
        <f>+$AN$66</f>
        <v>50</v>
      </c>
      <c r="M4" s="4">
        <v>34</v>
      </c>
      <c r="N4" s="4">
        <f>+$AO$66</f>
        <v>74</v>
      </c>
      <c r="O4" s="4">
        <f>+$AQ$66</f>
        <v>20</v>
      </c>
      <c r="P4" s="4"/>
      <c r="Q4" s="34"/>
      <c r="R4" s="21"/>
      <c r="U4" s="25">
        <v>8</v>
      </c>
      <c r="V4" s="20" t="s">
        <v>138</v>
      </c>
      <c r="X4" s="20"/>
      <c r="Y4" s="20"/>
      <c r="Z4" s="20" t="s">
        <v>60</v>
      </c>
      <c r="AB4" s="21"/>
      <c r="AC4" s="21">
        <f>+AD4+AE4+AF4</f>
        <v>12</v>
      </c>
      <c r="AD4" s="21">
        <v>8</v>
      </c>
      <c r="AE4" s="21">
        <v>4</v>
      </c>
      <c r="AF4" s="21">
        <v>0</v>
      </c>
      <c r="AG4" s="64">
        <f>+(AD4*2+AF4)/(2*AC4)</f>
        <v>0.66666666666666663</v>
      </c>
      <c r="AH4" s="64"/>
      <c r="AI4" s="21">
        <v>28</v>
      </c>
      <c r="AJ4" s="21">
        <v>0</v>
      </c>
      <c r="AK4" s="21">
        <v>0</v>
      </c>
      <c r="AL4" s="26">
        <f>+AI4/AC4</f>
        <v>2.3333333333333335</v>
      </c>
      <c r="AQ4" s="21"/>
    </row>
    <row r="5" spans="1:43" ht="18" x14ac:dyDescent="0.25">
      <c r="A5" s="34"/>
      <c r="B5" s="4">
        <v>6</v>
      </c>
      <c r="C5" s="5" t="s">
        <v>134</v>
      </c>
      <c r="D5" s="10"/>
      <c r="E5" s="5"/>
      <c r="F5" s="10"/>
      <c r="G5" s="4">
        <v>8</v>
      </c>
      <c r="H5" s="4">
        <v>4</v>
      </c>
      <c r="I5" s="4">
        <v>0</v>
      </c>
      <c r="J5" s="4">
        <f t="shared" ref="J5:J10" si="2">2*G5+I5</f>
        <v>16</v>
      </c>
      <c r="K5" s="31">
        <f t="shared" ref="K5:K10" si="3">+J5/((G5+H5+I5)*2)</f>
        <v>0.66666666666666663</v>
      </c>
      <c r="L5" s="4">
        <f>+$AN$40</f>
        <v>39</v>
      </c>
      <c r="M5" s="4">
        <v>26</v>
      </c>
      <c r="N5" s="4">
        <f>+$AO$40</f>
        <v>59</v>
      </c>
      <c r="O5" s="4">
        <f>+$AQ$40</f>
        <v>14</v>
      </c>
      <c r="P5" s="4"/>
      <c r="Q5" s="34"/>
      <c r="R5" s="21"/>
      <c r="U5" s="25">
        <v>8</v>
      </c>
      <c r="V5" s="20" t="s">
        <v>77</v>
      </c>
      <c r="X5" s="20"/>
      <c r="Y5" s="20"/>
      <c r="Z5" s="20" t="s">
        <v>59</v>
      </c>
      <c r="AB5" s="21"/>
      <c r="AC5" s="21">
        <f t="shared" ref="AC5:AC11" si="4">+AD5+AE5+AF5</f>
        <v>8</v>
      </c>
      <c r="AD5" s="21">
        <v>3</v>
      </c>
      <c r="AE5" s="21">
        <v>4</v>
      </c>
      <c r="AF5" s="21">
        <v>1</v>
      </c>
      <c r="AG5" s="64">
        <f t="shared" ref="AG5:AG11" si="5">+(AD5*2+AF5)/(2*AC5)</f>
        <v>0.4375</v>
      </c>
      <c r="AH5" s="64"/>
      <c r="AI5" s="21">
        <v>23</v>
      </c>
      <c r="AJ5" s="21">
        <v>1</v>
      </c>
      <c r="AK5" s="21">
        <v>0</v>
      </c>
      <c r="AL5" s="26">
        <f t="shared" ref="AL5:AL12" si="6">+AI5/AC5</f>
        <v>2.875</v>
      </c>
      <c r="AQ5" s="21"/>
    </row>
    <row r="6" spans="1:43" ht="18" x14ac:dyDescent="0.25">
      <c r="A6" s="34"/>
      <c r="B6" s="4">
        <v>5</v>
      </c>
      <c r="C6" s="5" t="s">
        <v>60</v>
      </c>
      <c r="D6" s="10"/>
      <c r="E6" s="5"/>
      <c r="F6" s="10"/>
      <c r="G6" s="4">
        <v>8</v>
      </c>
      <c r="H6" s="4">
        <v>4</v>
      </c>
      <c r="I6" s="4">
        <v>0</v>
      </c>
      <c r="J6" s="4">
        <f t="shared" si="2"/>
        <v>16</v>
      </c>
      <c r="K6" s="31">
        <f t="shared" si="3"/>
        <v>0.66666666666666663</v>
      </c>
      <c r="L6" s="4">
        <f>+$AN$27</f>
        <v>52</v>
      </c>
      <c r="M6" s="4">
        <v>28</v>
      </c>
      <c r="N6" s="4">
        <f>+$AO$27</f>
        <v>64</v>
      </c>
      <c r="O6" s="4">
        <f>+$AQ$27</f>
        <v>42</v>
      </c>
      <c r="P6" s="4"/>
      <c r="Q6" s="34"/>
      <c r="R6" s="21"/>
      <c r="U6" s="25">
        <v>7.5</v>
      </c>
      <c r="V6" s="20" t="s">
        <v>43</v>
      </c>
      <c r="X6" s="20"/>
      <c r="Y6" s="20"/>
      <c r="Z6" s="20" t="s">
        <v>57</v>
      </c>
      <c r="AB6" s="21"/>
      <c r="AC6" s="21">
        <f t="shared" si="4"/>
        <v>3</v>
      </c>
      <c r="AD6" s="21">
        <v>2</v>
      </c>
      <c r="AE6" s="21">
        <v>0</v>
      </c>
      <c r="AF6" s="21">
        <v>1</v>
      </c>
      <c r="AG6" s="64">
        <f t="shared" si="5"/>
        <v>0.83333333333333337</v>
      </c>
      <c r="AH6" s="64"/>
      <c r="AI6" s="21">
        <v>9</v>
      </c>
      <c r="AJ6" s="21">
        <v>0</v>
      </c>
      <c r="AK6" s="21">
        <v>0</v>
      </c>
      <c r="AL6" s="26">
        <f t="shared" si="6"/>
        <v>3</v>
      </c>
      <c r="AQ6" s="21"/>
    </row>
    <row r="7" spans="1:43" ht="18" x14ac:dyDescent="0.25">
      <c r="A7" s="34"/>
      <c r="B7" s="4">
        <v>3</v>
      </c>
      <c r="C7" s="5" t="s">
        <v>57</v>
      </c>
      <c r="D7" s="10"/>
      <c r="E7" s="5"/>
      <c r="F7" s="10"/>
      <c r="G7" s="4">
        <v>7</v>
      </c>
      <c r="H7" s="4">
        <v>4</v>
      </c>
      <c r="I7" s="4">
        <v>1</v>
      </c>
      <c r="J7" s="4">
        <f t="shared" si="2"/>
        <v>15</v>
      </c>
      <c r="K7" s="31">
        <f t="shared" si="3"/>
        <v>0.625</v>
      </c>
      <c r="L7" s="4">
        <f>+$AA$53</f>
        <v>54</v>
      </c>
      <c r="M7" s="4">
        <v>47</v>
      </c>
      <c r="N7" s="4">
        <f>+$AB$53</f>
        <v>76</v>
      </c>
      <c r="O7" s="4">
        <f>+$AD$53</f>
        <v>20</v>
      </c>
      <c r="P7" s="4"/>
      <c r="Q7" s="34"/>
      <c r="R7" s="21"/>
      <c r="U7" s="25">
        <v>8</v>
      </c>
      <c r="V7" s="20" t="s">
        <v>76</v>
      </c>
      <c r="X7" s="20"/>
      <c r="Y7" s="20"/>
      <c r="Z7" s="20" t="s">
        <v>56</v>
      </c>
      <c r="AB7" s="21"/>
      <c r="AC7" s="21">
        <f t="shared" si="4"/>
        <v>12</v>
      </c>
      <c r="AD7" s="21">
        <v>6</v>
      </c>
      <c r="AE7" s="21">
        <v>4</v>
      </c>
      <c r="AF7" s="21">
        <v>2</v>
      </c>
      <c r="AG7" s="64">
        <f t="shared" si="5"/>
        <v>0.58333333333333337</v>
      </c>
      <c r="AH7" s="64"/>
      <c r="AI7" s="21">
        <v>36</v>
      </c>
      <c r="AJ7" s="21">
        <v>0</v>
      </c>
      <c r="AK7" s="21">
        <v>0</v>
      </c>
      <c r="AL7" s="26">
        <f t="shared" si="6"/>
        <v>3</v>
      </c>
      <c r="AQ7" s="21"/>
    </row>
    <row r="8" spans="1:43" ht="18" x14ac:dyDescent="0.25">
      <c r="A8" s="34"/>
      <c r="B8" s="4">
        <v>7</v>
      </c>
      <c r="C8" s="5" t="s">
        <v>56</v>
      </c>
      <c r="D8" s="10"/>
      <c r="E8" s="10"/>
      <c r="F8" s="10"/>
      <c r="G8" s="4">
        <v>6</v>
      </c>
      <c r="H8" s="4">
        <v>4</v>
      </c>
      <c r="I8" s="4">
        <v>2</v>
      </c>
      <c r="J8" s="4">
        <f t="shared" si="2"/>
        <v>14</v>
      </c>
      <c r="K8" s="31">
        <f t="shared" si="3"/>
        <v>0.58333333333333337</v>
      </c>
      <c r="L8" s="4">
        <f>+$AN$53</f>
        <v>45</v>
      </c>
      <c r="M8" s="4">
        <v>36</v>
      </c>
      <c r="N8" s="4">
        <f>+$AO$53</f>
        <v>61</v>
      </c>
      <c r="O8" s="4">
        <f>+$AQ$53</f>
        <v>14</v>
      </c>
      <c r="P8" s="4"/>
      <c r="Q8" s="34"/>
      <c r="R8" s="21"/>
      <c r="U8" s="25">
        <v>7.5</v>
      </c>
      <c r="V8" s="20" t="s">
        <v>127</v>
      </c>
      <c r="X8" s="20"/>
      <c r="Y8" s="20"/>
      <c r="Z8" s="20" t="s">
        <v>15</v>
      </c>
      <c r="AB8" s="21"/>
      <c r="AC8" s="21">
        <f t="shared" si="4"/>
        <v>12</v>
      </c>
      <c r="AD8" s="21">
        <v>3</v>
      </c>
      <c r="AE8" s="21">
        <v>7</v>
      </c>
      <c r="AF8" s="21">
        <v>2</v>
      </c>
      <c r="AG8" s="64">
        <f t="shared" si="5"/>
        <v>0.33333333333333331</v>
      </c>
      <c r="AH8" s="64"/>
      <c r="AI8" s="21">
        <v>57</v>
      </c>
      <c r="AJ8" s="21">
        <v>0</v>
      </c>
      <c r="AK8" s="21">
        <v>0</v>
      </c>
      <c r="AL8" s="26">
        <f t="shared" si="6"/>
        <v>4.75</v>
      </c>
      <c r="AQ8" s="21"/>
    </row>
    <row r="9" spans="1:43" ht="18" x14ac:dyDescent="0.25">
      <c r="A9" s="34"/>
      <c r="B9" s="4">
        <v>4</v>
      </c>
      <c r="C9" s="5" t="s">
        <v>61</v>
      </c>
      <c r="D9" s="10"/>
      <c r="E9" s="5"/>
      <c r="F9" s="10"/>
      <c r="G9" s="4">
        <v>4</v>
      </c>
      <c r="H9" s="4">
        <v>8</v>
      </c>
      <c r="I9" s="4">
        <v>0</v>
      </c>
      <c r="J9" s="4">
        <f t="shared" si="2"/>
        <v>8</v>
      </c>
      <c r="K9" s="31">
        <f t="shared" si="3"/>
        <v>0.33333333333333331</v>
      </c>
      <c r="L9" s="4">
        <f>+$AA$66</f>
        <v>36</v>
      </c>
      <c r="M9" s="4">
        <v>51</v>
      </c>
      <c r="N9" s="4">
        <f>+$AB$66</f>
        <v>50</v>
      </c>
      <c r="O9" s="4">
        <f>+$AD$66</f>
        <v>14</v>
      </c>
      <c r="P9" s="4"/>
      <c r="Q9" s="34"/>
      <c r="R9" s="21"/>
      <c r="U9" s="25">
        <v>7.5</v>
      </c>
      <c r="V9" s="20" t="s">
        <v>74</v>
      </c>
      <c r="X9" s="20"/>
      <c r="Y9" s="20"/>
      <c r="Z9" s="20" t="s">
        <v>61</v>
      </c>
      <c r="AB9" s="21"/>
      <c r="AC9" s="21">
        <f>+AD9+AE9+AF9</f>
        <v>8</v>
      </c>
      <c r="AD9" s="21">
        <v>0</v>
      </c>
      <c r="AE9" s="21">
        <v>8</v>
      </c>
      <c r="AF9" s="21">
        <v>0</v>
      </c>
      <c r="AG9" s="64">
        <f>+(AD9*2+AF9)/(2*AC9)</f>
        <v>0</v>
      </c>
      <c r="AH9" s="64"/>
      <c r="AI9" s="21">
        <v>41</v>
      </c>
      <c r="AJ9" s="21">
        <v>2</v>
      </c>
      <c r="AK9" s="21">
        <v>0</v>
      </c>
      <c r="AL9" s="26">
        <f>+AI9/AC9</f>
        <v>5.125</v>
      </c>
      <c r="AQ9" s="21"/>
    </row>
    <row r="10" spans="1:43" ht="18" x14ac:dyDescent="0.25">
      <c r="A10" s="34"/>
      <c r="B10" s="4">
        <v>2</v>
      </c>
      <c r="C10" s="5" t="s">
        <v>15</v>
      </c>
      <c r="D10" s="10"/>
      <c r="E10" s="10"/>
      <c r="F10" s="10"/>
      <c r="G10" s="4">
        <v>3</v>
      </c>
      <c r="H10" s="4">
        <v>7</v>
      </c>
      <c r="I10" s="4">
        <v>2</v>
      </c>
      <c r="J10" s="4">
        <f t="shared" si="2"/>
        <v>8</v>
      </c>
      <c r="K10" s="31">
        <f t="shared" si="3"/>
        <v>0.33333333333333331</v>
      </c>
      <c r="L10" s="4">
        <f>+$AA$40</f>
        <v>41</v>
      </c>
      <c r="M10" s="4">
        <v>57</v>
      </c>
      <c r="N10" s="4">
        <f>+$AB$40</f>
        <v>44</v>
      </c>
      <c r="O10" s="4">
        <f>+$AD$40</f>
        <v>18</v>
      </c>
      <c r="P10" s="4"/>
      <c r="Q10" s="34"/>
      <c r="R10" s="34"/>
      <c r="U10" s="25">
        <v>7.5</v>
      </c>
      <c r="V10" s="20" t="s">
        <v>34</v>
      </c>
      <c r="X10" s="20"/>
      <c r="Y10" s="20"/>
      <c r="Z10" s="20" t="s">
        <v>58</v>
      </c>
      <c r="AB10" s="21"/>
      <c r="AC10" s="21">
        <f>+AD10+AE10+AF10</f>
        <v>12</v>
      </c>
      <c r="AD10" s="21">
        <v>1</v>
      </c>
      <c r="AE10" s="21">
        <v>9</v>
      </c>
      <c r="AF10" s="21">
        <v>2</v>
      </c>
      <c r="AG10" s="64">
        <f>+(AD10*2+AF10)/(2*AC10)</f>
        <v>0.16666666666666666</v>
      </c>
      <c r="AH10" s="64"/>
      <c r="AI10" s="21">
        <v>65</v>
      </c>
      <c r="AJ10" s="21">
        <v>1</v>
      </c>
      <c r="AK10" s="21">
        <v>0</v>
      </c>
      <c r="AL10" s="26">
        <f>+AI10/AC10</f>
        <v>5.416666666666667</v>
      </c>
      <c r="AQ10" s="21"/>
    </row>
    <row r="11" spans="1:43" ht="18.75" thickBot="1" x14ac:dyDescent="0.3">
      <c r="A11" s="34"/>
      <c r="B11" s="4">
        <v>1</v>
      </c>
      <c r="C11" s="5" t="s">
        <v>58</v>
      </c>
      <c r="D11" s="10"/>
      <c r="E11" s="10"/>
      <c r="F11" s="10"/>
      <c r="G11" s="4">
        <v>1</v>
      </c>
      <c r="H11" s="4">
        <v>10</v>
      </c>
      <c r="I11" s="4">
        <v>1</v>
      </c>
      <c r="J11" s="4">
        <f t="shared" si="0"/>
        <v>3</v>
      </c>
      <c r="K11" s="31">
        <f t="shared" si="1"/>
        <v>0.125</v>
      </c>
      <c r="L11" s="4">
        <f>+$AA$27</f>
        <v>28</v>
      </c>
      <c r="M11" s="4">
        <v>66</v>
      </c>
      <c r="N11" s="4">
        <f>+$AB$27</f>
        <v>36</v>
      </c>
      <c r="O11" s="4">
        <f>+$AD$27</f>
        <v>18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si="4"/>
        <v>18</v>
      </c>
      <c r="AD11" s="21">
        <v>12</v>
      </c>
      <c r="AE11" s="21">
        <v>6</v>
      </c>
      <c r="AF11" s="21">
        <v>0</v>
      </c>
      <c r="AG11" s="64">
        <f t="shared" si="5"/>
        <v>0.66666666666666663</v>
      </c>
      <c r="AH11" s="64"/>
      <c r="AI11" s="21">
        <v>58</v>
      </c>
      <c r="AJ11" s="21">
        <v>3</v>
      </c>
      <c r="AK11" s="21">
        <v>0</v>
      </c>
      <c r="AL11" s="26">
        <f t="shared" si="6"/>
        <v>3.2222222222222223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45</v>
      </c>
      <c r="H12" s="8">
        <f>SUM(H4:H11)</f>
        <v>45</v>
      </c>
      <c r="I12" s="8">
        <f>SUM(I4:I11)</f>
        <v>6</v>
      </c>
      <c r="J12" s="8"/>
      <c r="K12" s="8"/>
      <c r="L12" s="8">
        <f>SUM(L4:L11)</f>
        <v>345</v>
      </c>
      <c r="M12" s="8">
        <f>SUM(M4:M11)</f>
        <v>345</v>
      </c>
      <c r="N12" s="8">
        <f>SUM(N4:N11)</f>
        <v>464</v>
      </c>
      <c r="O12" s="8">
        <f>SUM(O4:O11)</f>
        <v>160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96</v>
      </c>
      <c r="AD12" s="14">
        <f>SUM(AD3:AD11)</f>
        <v>44</v>
      </c>
      <c r="AE12" s="14">
        <f>SUM(AE3:AE11)</f>
        <v>44</v>
      </c>
      <c r="AF12" s="14">
        <f>SUM(AF3:AF11)</f>
        <v>8</v>
      </c>
      <c r="AG12" s="14"/>
      <c r="AH12" s="14"/>
      <c r="AI12" s="14">
        <f>SUM(AI3:AI11)</f>
        <v>337</v>
      </c>
      <c r="AJ12" s="14">
        <f>SUM(AJ3:AJ11)</f>
        <v>8</v>
      </c>
      <c r="AK12" s="14">
        <f>SUM(AK3:AK11)</f>
        <v>1</v>
      </c>
      <c r="AL12" s="29">
        <f t="shared" si="6"/>
        <v>3.5104166666666665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12 Summary:</v>
      </c>
      <c r="C14" s="37"/>
      <c r="D14" s="37"/>
      <c r="E14" s="68">
        <v>45627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0"/>
      <c r="R14" s="30"/>
      <c r="S14" s="21" t="s">
        <v>53</v>
      </c>
      <c r="T14" s="20" t="s">
        <v>44</v>
      </c>
      <c r="U14" s="20"/>
      <c r="V14" s="20"/>
      <c r="W14" s="20"/>
      <c r="X14" s="20" t="s">
        <v>54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53</v>
      </c>
      <c r="AG14" s="20" t="s">
        <v>44</v>
      </c>
      <c r="AH14" s="20"/>
      <c r="AI14" s="20"/>
      <c r="AJ14" s="20"/>
      <c r="AK14" s="20" t="s">
        <v>54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154</v>
      </c>
      <c r="T15" s="11" t="s">
        <v>58</v>
      </c>
      <c r="U15" s="11"/>
      <c r="V15" s="11"/>
      <c r="W15" s="12"/>
      <c r="X15" s="13" t="s">
        <v>70</v>
      </c>
      <c r="Z15" s="14"/>
      <c r="AA15" s="14">
        <v>9</v>
      </c>
      <c r="AB15" s="14">
        <v>9</v>
      </c>
      <c r="AC15" s="14">
        <f>+AA15+AB15</f>
        <v>18</v>
      </c>
      <c r="AD15" s="14">
        <v>6</v>
      </c>
      <c r="AE15" s="10"/>
      <c r="AF15" s="11" t="s">
        <v>158</v>
      </c>
      <c r="AG15" s="11" t="s">
        <v>60</v>
      </c>
      <c r="AH15" s="11"/>
      <c r="AI15" s="11"/>
      <c r="AJ15" s="12"/>
      <c r="AK15" s="13" t="s">
        <v>72</v>
      </c>
      <c r="AM15" s="14"/>
      <c r="AN15" s="14">
        <v>2</v>
      </c>
      <c r="AO15" s="14">
        <v>5</v>
      </c>
      <c r="AP15" s="14">
        <f>+AN15+AO15</f>
        <v>7</v>
      </c>
      <c r="AQ15" s="14">
        <v>2</v>
      </c>
    </row>
    <row r="16" spans="1:43" ht="15.95" customHeight="1" x14ac:dyDescent="0.25">
      <c r="A16" s="30"/>
      <c r="C16" s="5" t="s">
        <v>186</v>
      </c>
      <c r="E16" s="20"/>
      <c r="F16" s="20"/>
      <c r="G16" s="4">
        <v>3</v>
      </c>
      <c r="H16" s="21">
        <v>1</v>
      </c>
      <c r="I16" s="20" t="s">
        <v>170</v>
      </c>
      <c r="J16" s="20"/>
      <c r="K16" s="20"/>
      <c r="L16" s="20"/>
      <c r="M16" s="20" t="s">
        <v>51</v>
      </c>
      <c r="N16" s="20"/>
      <c r="O16" s="20"/>
      <c r="P16" s="20"/>
      <c r="Q16" s="30"/>
      <c r="R16" s="30"/>
      <c r="S16" s="25">
        <v>7.5</v>
      </c>
      <c r="T16" s="20" t="s">
        <v>34</v>
      </c>
      <c r="U16" s="20"/>
      <c r="V16" s="20"/>
      <c r="W16" s="20"/>
      <c r="X16" s="21">
        <v>31</v>
      </c>
      <c r="Y16" s="15" t="s">
        <v>58</v>
      </c>
      <c r="Z16" s="21"/>
      <c r="AA16" s="21">
        <v>0</v>
      </c>
      <c r="AB16" s="21">
        <v>0</v>
      </c>
      <c r="AC16" s="21">
        <f t="shared" ref="AC16:AC26" si="7">+AA16+AB16</f>
        <v>0</v>
      </c>
      <c r="AD16" s="21">
        <v>2</v>
      </c>
      <c r="AE16" s="10"/>
      <c r="AF16" s="25">
        <v>8</v>
      </c>
      <c r="AG16" s="20" t="s">
        <v>138</v>
      </c>
      <c r="AH16" s="20"/>
      <c r="AI16" s="20"/>
      <c r="AJ16" s="20"/>
      <c r="AK16" s="21">
        <v>34</v>
      </c>
      <c r="AL16" s="20" t="s">
        <v>60</v>
      </c>
      <c r="AM16" s="21"/>
      <c r="AN16" s="21">
        <v>0</v>
      </c>
      <c r="AO16" s="21">
        <v>1</v>
      </c>
      <c r="AP16" s="21">
        <f t="shared" ref="AP16:AP26" si="8">+AN16+AO16</f>
        <v>1</v>
      </c>
      <c r="AQ16" s="21">
        <v>0</v>
      </c>
    </row>
    <row r="17" spans="1:43" ht="15.95" customHeight="1" x14ac:dyDescent="0.25">
      <c r="A17" s="30"/>
      <c r="B17" s="21" t="s">
        <v>23</v>
      </c>
      <c r="C17" s="15" t="s">
        <v>427</v>
      </c>
      <c r="D17" s="15"/>
      <c r="E17" s="20"/>
      <c r="F17" s="20"/>
      <c r="G17" s="4"/>
      <c r="H17" s="21">
        <v>2</v>
      </c>
      <c r="I17" s="20" t="s">
        <v>170</v>
      </c>
      <c r="J17" s="20"/>
      <c r="K17" s="20"/>
      <c r="L17" s="20"/>
      <c r="M17" s="20" t="s">
        <v>51</v>
      </c>
      <c r="N17" s="20"/>
      <c r="O17" s="20"/>
      <c r="P17" s="20"/>
      <c r="Q17" s="30"/>
      <c r="R17" s="30"/>
      <c r="S17" s="25">
        <v>10</v>
      </c>
      <c r="T17" s="20" t="s">
        <v>124</v>
      </c>
      <c r="U17" s="20"/>
      <c r="V17" s="20"/>
      <c r="W17" s="20"/>
      <c r="X17" s="21">
        <v>13</v>
      </c>
      <c r="Y17" s="15" t="s">
        <v>58</v>
      </c>
      <c r="Z17" s="21"/>
      <c r="AA17" s="21">
        <v>4</v>
      </c>
      <c r="AB17" s="21">
        <v>4</v>
      </c>
      <c r="AC17" s="21">
        <f t="shared" si="7"/>
        <v>8</v>
      </c>
      <c r="AD17" s="21">
        <v>0</v>
      </c>
      <c r="AE17" s="10"/>
      <c r="AF17" s="25">
        <v>10</v>
      </c>
      <c r="AG17" s="20" t="s">
        <v>84</v>
      </c>
      <c r="AH17" s="20"/>
      <c r="AI17" s="20"/>
      <c r="AJ17" s="20"/>
      <c r="AK17" s="21">
        <v>16</v>
      </c>
      <c r="AL17" s="20" t="s">
        <v>60</v>
      </c>
      <c r="AM17" s="21"/>
      <c r="AN17" s="21">
        <v>8</v>
      </c>
      <c r="AO17" s="21">
        <v>10</v>
      </c>
      <c r="AP17" s="21">
        <f t="shared" si="8"/>
        <v>18</v>
      </c>
      <c r="AQ17" s="21">
        <v>2</v>
      </c>
    </row>
    <row r="18" spans="1:43" ht="15.95" customHeight="1" x14ac:dyDescent="0.25">
      <c r="A18" s="30"/>
      <c r="C18" s="15"/>
      <c r="D18" s="15"/>
      <c r="E18" s="15"/>
      <c r="G18" s="4"/>
      <c r="H18" s="21">
        <v>2</v>
      </c>
      <c r="I18" s="20" t="s">
        <v>170</v>
      </c>
      <c r="J18" s="20"/>
      <c r="K18" s="20"/>
      <c r="L18" s="20"/>
      <c r="M18" s="20" t="s">
        <v>51</v>
      </c>
      <c r="N18" s="20"/>
      <c r="O18" s="20"/>
      <c r="P18" s="20"/>
      <c r="Q18" s="30"/>
      <c r="R18" s="30"/>
      <c r="S18" s="25">
        <v>9.5</v>
      </c>
      <c r="T18" s="20" t="s">
        <v>170</v>
      </c>
      <c r="U18" s="20"/>
      <c r="V18" s="20"/>
      <c r="W18" s="20"/>
      <c r="X18" s="21">
        <v>5</v>
      </c>
      <c r="Y18" s="15" t="s">
        <v>58</v>
      </c>
      <c r="Z18" s="21"/>
      <c r="AA18" s="21">
        <v>9</v>
      </c>
      <c r="AB18" s="21">
        <v>4</v>
      </c>
      <c r="AC18" s="21">
        <f t="shared" si="7"/>
        <v>13</v>
      </c>
      <c r="AD18" s="21">
        <v>0</v>
      </c>
      <c r="AE18" s="10"/>
      <c r="AF18" s="25">
        <v>10</v>
      </c>
      <c r="AG18" s="20" t="s">
        <v>104</v>
      </c>
      <c r="AH18" s="20"/>
      <c r="AI18" s="20"/>
      <c r="AJ18" s="20"/>
      <c r="AK18" s="21">
        <v>7</v>
      </c>
      <c r="AL18" s="20" t="s">
        <v>60</v>
      </c>
      <c r="AM18" s="21"/>
      <c r="AN18" s="21">
        <v>14</v>
      </c>
      <c r="AO18" s="21">
        <v>9</v>
      </c>
      <c r="AP18" s="21">
        <f t="shared" si="8"/>
        <v>23</v>
      </c>
      <c r="AQ18" s="21">
        <v>0</v>
      </c>
    </row>
    <row r="19" spans="1:43" ht="15.75" customHeight="1" x14ac:dyDescent="0.25">
      <c r="C19" s="15"/>
      <c r="D19" s="15"/>
      <c r="E19" s="15"/>
      <c r="H19" s="21"/>
      <c r="I19" s="20"/>
      <c r="J19" s="20"/>
      <c r="K19" s="20"/>
      <c r="L19" s="20"/>
      <c r="M19" s="20"/>
      <c r="N19" s="20"/>
      <c r="O19" s="20"/>
      <c r="P19" s="20"/>
      <c r="Q19" s="30"/>
      <c r="R19" s="30"/>
      <c r="S19" s="25">
        <v>8.5</v>
      </c>
      <c r="T19" s="20" t="s">
        <v>88</v>
      </c>
      <c r="U19" s="20"/>
      <c r="V19" s="20"/>
      <c r="W19" s="20"/>
      <c r="X19" s="35">
        <v>15</v>
      </c>
      <c r="Y19" s="15" t="s">
        <v>58</v>
      </c>
      <c r="Z19" s="21"/>
      <c r="AA19" s="21">
        <v>4</v>
      </c>
      <c r="AB19" s="21">
        <v>2</v>
      </c>
      <c r="AC19" s="21">
        <f t="shared" si="7"/>
        <v>6</v>
      </c>
      <c r="AD19" s="21">
        <v>2</v>
      </c>
      <c r="AE19" s="10"/>
      <c r="AF19" s="25">
        <v>9</v>
      </c>
      <c r="AG19" s="20" t="s">
        <v>107</v>
      </c>
      <c r="AH19" s="20"/>
      <c r="AI19" s="20"/>
      <c r="AJ19" s="20"/>
      <c r="AK19" s="21">
        <v>1</v>
      </c>
      <c r="AL19" s="20" t="s">
        <v>60</v>
      </c>
      <c r="AM19" s="21"/>
      <c r="AN19" s="21">
        <v>5</v>
      </c>
      <c r="AO19" s="21">
        <v>6</v>
      </c>
      <c r="AP19" s="21">
        <f t="shared" si="8"/>
        <v>11</v>
      </c>
      <c r="AQ19" s="21">
        <v>4</v>
      </c>
    </row>
    <row r="20" spans="1:43" ht="15.95" customHeight="1" x14ac:dyDescent="0.25">
      <c r="C20" s="5" t="s">
        <v>182</v>
      </c>
      <c r="G20" s="4">
        <v>5</v>
      </c>
      <c r="H20" s="21">
        <v>2</v>
      </c>
      <c r="I20" s="20" t="s">
        <v>80</v>
      </c>
      <c r="J20" s="20"/>
      <c r="K20" s="20"/>
      <c r="L20" s="20" t="s">
        <v>428</v>
      </c>
      <c r="M20" s="20"/>
      <c r="N20" s="20"/>
      <c r="O20" s="20"/>
      <c r="P20" s="20"/>
      <c r="Q20" s="30"/>
      <c r="R20" s="30"/>
      <c r="S20" s="25">
        <v>8.5</v>
      </c>
      <c r="T20" s="20" t="s">
        <v>101</v>
      </c>
      <c r="U20" s="20"/>
      <c r="V20" s="20"/>
      <c r="W20" s="20"/>
      <c r="X20" s="35">
        <v>11</v>
      </c>
      <c r="Y20" s="15" t="s">
        <v>58</v>
      </c>
      <c r="Z20" s="21"/>
      <c r="AA20" s="21">
        <v>0</v>
      </c>
      <c r="AB20" s="21">
        <v>2</v>
      </c>
      <c r="AC20" s="21">
        <f t="shared" si="7"/>
        <v>2</v>
      </c>
      <c r="AD20" s="21">
        <v>2</v>
      </c>
      <c r="AE20" s="10"/>
      <c r="AF20" s="25">
        <v>8.5</v>
      </c>
      <c r="AG20" s="20" t="s">
        <v>165</v>
      </c>
      <c r="AH20" s="20"/>
      <c r="AI20" s="20"/>
      <c r="AJ20" s="20"/>
      <c r="AK20" s="21">
        <v>10</v>
      </c>
      <c r="AL20" s="20" t="s">
        <v>60</v>
      </c>
      <c r="AM20" s="21"/>
      <c r="AN20" s="21">
        <v>3</v>
      </c>
      <c r="AO20" s="21">
        <v>7</v>
      </c>
      <c r="AP20" s="21">
        <f t="shared" si="8"/>
        <v>10</v>
      </c>
      <c r="AQ20" s="21">
        <v>12</v>
      </c>
    </row>
    <row r="21" spans="1:43" ht="15.95" customHeight="1" x14ac:dyDescent="0.25">
      <c r="B21" s="21" t="s">
        <v>23</v>
      </c>
      <c r="C21" s="15"/>
      <c r="D21" s="15" t="s">
        <v>48</v>
      </c>
      <c r="E21" s="20"/>
      <c r="F21" s="20"/>
      <c r="G21" s="4"/>
      <c r="H21" s="21">
        <v>2</v>
      </c>
      <c r="I21" s="20" t="s">
        <v>117</v>
      </c>
      <c r="J21" s="20"/>
      <c r="K21" s="20"/>
      <c r="L21" s="20" t="s">
        <v>429</v>
      </c>
      <c r="M21" s="20"/>
      <c r="N21" s="20"/>
      <c r="O21" s="20"/>
      <c r="P21" s="20"/>
      <c r="Q21" s="30"/>
      <c r="R21" s="30"/>
      <c r="S21" s="25">
        <v>8</v>
      </c>
      <c r="T21" s="20" t="s">
        <v>147</v>
      </c>
      <c r="U21" s="20"/>
      <c r="V21" s="20"/>
      <c r="W21" s="20"/>
      <c r="X21" s="21">
        <v>3</v>
      </c>
      <c r="Y21" s="15" t="s">
        <v>58</v>
      </c>
      <c r="Z21" s="21"/>
      <c r="AA21" s="21">
        <v>2</v>
      </c>
      <c r="AB21" s="21">
        <v>2</v>
      </c>
      <c r="AC21" s="21">
        <f t="shared" si="7"/>
        <v>4</v>
      </c>
      <c r="AD21" s="21">
        <v>0</v>
      </c>
      <c r="AE21" s="10"/>
      <c r="AF21" s="25">
        <v>8</v>
      </c>
      <c r="AG21" s="20" t="s">
        <v>47</v>
      </c>
      <c r="AH21" s="20"/>
      <c r="AI21" s="20"/>
      <c r="AJ21" s="20"/>
      <c r="AK21" s="21">
        <v>27</v>
      </c>
      <c r="AL21" s="20" t="s">
        <v>60</v>
      </c>
      <c r="AM21" s="21"/>
      <c r="AN21" s="21">
        <v>8</v>
      </c>
      <c r="AO21" s="21">
        <v>10</v>
      </c>
      <c r="AP21" s="21">
        <f t="shared" si="8"/>
        <v>18</v>
      </c>
      <c r="AQ21" s="21">
        <v>4</v>
      </c>
    </row>
    <row r="22" spans="1:43" ht="15.95" customHeight="1" x14ac:dyDescent="0.25">
      <c r="H22" s="21">
        <v>2</v>
      </c>
      <c r="I22" s="20" t="s">
        <v>230</v>
      </c>
      <c r="L22" s="20" t="s">
        <v>430</v>
      </c>
      <c r="M22" s="20"/>
      <c r="N22" s="20"/>
      <c r="O22" s="20"/>
      <c r="P22" s="20"/>
      <c r="Q22" s="30"/>
      <c r="R22" s="30"/>
      <c r="S22" s="25">
        <v>7.5</v>
      </c>
      <c r="T22" s="20" t="s">
        <v>137</v>
      </c>
      <c r="U22" s="20"/>
      <c r="V22" s="20"/>
      <c r="W22" s="20"/>
      <c r="X22" s="21">
        <v>7</v>
      </c>
      <c r="Y22" s="15" t="s">
        <v>58</v>
      </c>
      <c r="Z22" s="21"/>
      <c r="AA22" s="21">
        <v>0</v>
      </c>
      <c r="AB22" s="21">
        <v>3</v>
      </c>
      <c r="AC22" s="21">
        <f t="shared" si="7"/>
        <v>3</v>
      </c>
      <c r="AD22" s="21">
        <v>2</v>
      </c>
      <c r="AE22" s="10"/>
      <c r="AF22" s="25">
        <v>7.5</v>
      </c>
      <c r="AG22" s="20" t="s">
        <v>102</v>
      </c>
      <c r="AH22" s="20"/>
      <c r="AI22" s="20"/>
      <c r="AJ22" s="20"/>
      <c r="AK22" s="21">
        <v>91</v>
      </c>
      <c r="AL22" s="20" t="s">
        <v>60</v>
      </c>
      <c r="AM22" s="21"/>
      <c r="AN22" s="21">
        <v>6</v>
      </c>
      <c r="AO22" s="21">
        <v>5</v>
      </c>
      <c r="AP22" s="21">
        <f t="shared" si="8"/>
        <v>11</v>
      </c>
      <c r="AQ22" s="21">
        <v>4</v>
      </c>
    </row>
    <row r="23" spans="1:43" ht="15.95" customHeight="1" x14ac:dyDescent="0.25">
      <c r="H23" s="21">
        <v>2</v>
      </c>
      <c r="I23" s="20" t="s">
        <v>230</v>
      </c>
      <c r="L23" s="20" t="s">
        <v>117</v>
      </c>
      <c r="M23" s="20"/>
      <c r="N23" s="20"/>
      <c r="O23" s="20"/>
      <c r="P23" s="20"/>
      <c r="Q23" s="30"/>
      <c r="R23" s="30"/>
      <c r="S23" s="25">
        <v>7.5</v>
      </c>
      <c r="T23" s="20" t="s">
        <v>171</v>
      </c>
      <c r="U23" s="20"/>
      <c r="V23" s="20"/>
      <c r="W23" s="20"/>
      <c r="X23" s="21">
        <v>11</v>
      </c>
      <c r="Y23" s="15" t="s">
        <v>58</v>
      </c>
      <c r="Z23" s="21"/>
      <c r="AA23" s="21">
        <v>0</v>
      </c>
      <c r="AB23" s="21">
        <v>0</v>
      </c>
      <c r="AC23" s="21">
        <f t="shared" si="7"/>
        <v>0</v>
      </c>
      <c r="AD23" s="21">
        <v>0</v>
      </c>
      <c r="AE23" s="10"/>
      <c r="AF23" s="25">
        <v>7</v>
      </c>
      <c r="AG23" s="20" t="s">
        <v>126</v>
      </c>
      <c r="AH23" s="20"/>
      <c r="AI23" s="20"/>
      <c r="AJ23" s="20"/>
      <c r="AK23" s="21">
        <v>4</v>
      </c>
      <c r="AL23" s="20" t="s">
        <v>60</v>
      </c>
      <c r="AM23" s="21"/>
      <c r="AN23" s="21">
        <v>0</v>
      </c>
      <c r="AO23" s="21">
        <v>5</v>
      </c>
      <c r="AP23" s="21">
        <f t="shared" si="8"/>
        <v>5</v>
      </c>
      <c r="AQ23" s="21">
        <v>2</v>
      </c>
    </row>
    <row r="24" spans="1:43" ht="15.95" customHeight="1" x14ac:dyDescent="0.25">
      <c r="H24" s="21">
        <v>3</v>
      </c>
      <c r="I24" s="20" t="s">
        <v>81</v>
      </c>
      <c r="L24" s="20" t="s">
        <v>80</v>
      </c>
      <c r="Q24" s="30"/>
      <c r="R24" s="30"/>
      <c r="S24" s="25">
        <v>7</v>
      </c>
      <c r="T24" s="20" t="s">
        <v>109</v>
      </c>
      <c r="U24" s="20"/>
      <c r="V24" s="20"/>
      <c r="W24" s="20"/>
      <c r="X24" s="21">
        <v>2</v>
      </c>
      <c r="Y24" s="15" t="s">
        <v>58</v>
      </c>
      <c r="Z24" s="21"/>
      <c r="AA24" s="21">
        <v>0</v>
      </c>
      <c r="AB24" s="21">
        <v>4</v>
      </c>
      <c r="AC24" s="21">
        <f t="shared" si="7"/>
        <v>4</v>
      </c>
      <c r="AD24" s="21">
        <v>2</v>
      </c>
      <c r="AE24" s="10"/>
      <c r="AF24" s="25">
        <v>6.5</v>
      </c>
      <c r="AG24" s="20" t="s">
        <v>129</v>
      </c>
      <c r="AH24" s="20"/>
      <c r="AI24" s="20"/>
      <c r="AJ24" s="20"/>
      <c r="AK24" s="21">
        <v>14</v>
      </c>
      <c r="AL24" s="20" t="s">
        <v>60</v>
      </c>
      <c r="AM24" s="21"/>
      <c r="AN24" s="21">
        <v>1</v>
      </c>
      <c r="AO24" s="21">
        <v>1</v>
      </c>
      <c r="AP24" s="21">
        <f t="shared" si="8"/>
        <v>2</v>
      </c>
      <c r="AQ24" s="21">
        <v>4</v>
      </c>
    </row>
    <row r="25" spans="1:43" ht="15.95" customHeight="1" x14ac:dyDescent="0.25">
      <c r="A25" s="30"/>
      <c r="B25" s="44" t="s">
        <v>27</v>
      </c>
      <c r="C25" s="45"/>
      <c r="D25" s="45"/>
      <c r="E25" s="45"/>
      <c r="F25" s="45"/>
      <c r="G25" s="45"/>
      <c r="H25" s="46"/>
      <c r="I25" s="45"/>
      <c r="J25" s="45"/>
      <c r="K25" s="45"/>
      <c r="L25" s="45"/>
      <c r="M25" s="47"/>
      <c r="N25" s="45"/>
      <c r="O25" s="45"/>
      <c r="P25" s="45"/>
      <c r="Q25" s="30"/>
      <c r="R25" s="30"/>
      <c r="S25" s="25">
        <v>7</v>
      </c>
      <c r="T25" s="20" t="s">
        <v>110</v>
      </c>
      <c r="U25" s="20"/>
      <c r="V25" s="20"/>
      <c r="W25" s="20"/>
      <c r="X25" s="21">
        <v>6</v>
      </c>
      <c r="Y25" s="15" t="s">
        <v>58</v>
      </c>
      <c r="Z25" s="21"/>
      <c r="AA25" s="21">
        <v>0</v>
      </c>
      <c r="AB25" s="21">
        <v>6</v>
      </c>
      <c r="AC25" s="21">
        <f t="shared" si="7"/>
        <v>6</v>
      </c>
      <c r="AD25" s="21">
        <v>0</v>
      </c>
      <c r="AE25" s="10"/>
      <c r="AF25" s="25">
        <v>6</v>
      </c>
      <c r="AG25" s="20" t="s">
        <v>103</v>
      </c>
      <c r="AH25" s="20"/>
      <c r="AI25" s="20"/>
      <c r="AJ25" s="20"/>
      <c r="AK25" s="21">
        <v>2</v>
      </c>
      <c r="AL25" s="20" t="s">
        <v>60</v>
      </c>
      <c r="AM25" s="21"/>
      <c r="AN25" s="21">
        <v>2</v>
      </c>
      <c r="AO25" s="21">
        <v>2</v>
      </c>
      <c r="AP25" s="21">
        <f t="shared" si="8"/>
        <v>4</v>
      </c>
      <c r="AQ25" s="21">
        <v>8</v>
      </c>
    </row>
    <row r="26" spans="1:43" ht="15.95" customHeight="1" x14ac:dyDescent="0.25">
      <c r="A26" s="30"/>
      <c r="C26" s="5" t="s">
        <v>173</v>
      </c>
      <c r="D26" s="10"/>
      <c r="E26" s="20"/>
      <c r="F26" s="20"/>
      <c r="G26" s="4">
        <v>1</v>
      </c>
      <c r="H26" s="21">
        <v>2</v>
      </c>
      <c r="I26" s="20" t="s">
        <v>99</v>
      </c>
      <c r="J26" s="20"/>
      <c r="K26" s="20"/>
      <c r="L26" s="20" t="s">
        <v>432</v>
      </c>
      <c r="M26" s="20"/>
      <c r="N26" s="20"/>
      <c r="O26" s="20"/>
      <c r="P26" s="20"/>
      <c r="Q26" s="30"/>
      <c r="R26" s="30"/>
      <c r="S26" s="25">
        <v>5.5</v>
      </c>
      <c r="T26" s="20" t="s">
        <v>30</v>
      </c>
      <c r="U26" s="20"/>
      <c r="V26" s="20"/>
      <c r="W26" s="20"/>
      <c r="X26" s="21">
        <v>8</v>
      </c>
      <c r="Y26" s="15" t="s">
        <v>58</v>
      </c>
      <c r="Z26" s="21"/>
      <c r="AA26" s="21">
        <v>0</v>
      </c>
      <c r="AB26" s="21">
        <v>0</v>
      </c>
      <c r="AC26" s="21">
        <f t="shared" si="7"/>
        <v>0</v>
      </c>
      <c r="AD26" s="21">
        <v>2</v>
      </c>
      <c r="AE26" s="10"/>
      <c r="AF26" s="25">
        <v>6</v>
      </c>
      <c r="AG26" s="20" t="s">
        <v>269</v>
      </c>
      <c r="AH26" s="20"/>
      <c r="AI26" s="20"/>
      <c r="AJ26" s="20"/>
      <c r="AK26" s="21">
        <v>6</v>
      </c>
      <c r="AL26" s="20" t="s">
        <v>60</v>
      </c>
      <c r="AM26" s="21"/>
      <c r="AN26" s="21">
        <v>3</v>
      </c>
      <c r="AO26" s="21">
        <v>3</v>
      </c>
      <c r="AP26" s="21">
        <f t="shared" si="8"/>
        <v>6</v>
      </c>
      <c r="AQ26" s="21">
        <v>0</v>
      </c>
    </row>
    <row r="27" spans="1:43" ht="15.95" customHeight="1" thickBot="1" x14ac:dyDescent="0.3">
      <c r="A27" s="30"/>
      <c r="B27" s="21" t="s">
        <v>23</v>
      </c>
      <c r="C27" s="20" t="s">
        <v>431</v>
      </c>
      <c r="D27" s="20"/>
      <c r="E27" s="20"/>
      <c r="F27" s="20"/>
      <c r="G27" s="20"/>
      <c r="H27" s="21"/>
      <c r="I27" s="20"/>
      <c r="J27" s="20"/>
      <c r="K27" s="20"/>
      <c r="L27" s="20"/>
      <c r="M27" s="20"/>
      <c r="N27" s="20"/>
      <c r="O27" s="20"/>
      <c r="P27" s="20"/>
      <c r="Q27" s="30"/>
      <c r="R27" s="30"/>
      <c r="S27" s="16" t="s">
        <v>65</v>
      </c>
      <c r="T27" s="16"/>
      <c r="U27" s="16"/>
      <c r="V27" s="16"/>
      <c r="W27" s="16"/>
      <c r="X27" s="16"/>
      <c r="Y27" s="16"/>
      <c r="Z27" s="22"/>
      <c r="AA27" s="22">
        <f>SUM(AA15:AA26)</f>
        <v>28</v>
      </c>
      <c r="AB27" s="22">
        <f>SUM(AB15:AB26)+SUMIF($Z$3:$Z$10,"Canadiens",$AH$3:$AH$10)</f>
        <v>36</v>
      </c>
      <c r="AC27" s="22">
        <f>SUM(AC15:AC26)+SUMIF($Z$3:$Z$10,"Canadiens",$AH$3:$AH$10)</f>
        <v>64</v>
      </c>
      <c r="AD27" s="22">
        <f>SUM(AD15:AD26)</f>
        <v>18</v>
      </c>
      <c r="AE27" s="10"/>
      <c r="AF27" s="16" t="s">
        <v>62</v>
      </c>
      <c r="AG27" s="16"/>
      <c r="AH27" s="16"/>
      <c r="AI27" s="16"/>
      <c r="AJ27" s="16"/>
      <c r="AK27" s="16"/>
      <c r="AL27" s="16"/>
      <c r="AM27" s="22"/>
      <c r="AN27" s="22">
        <f>SUM(AN15:AN26)</f>
        <v>52</v>
      </c>
      <c r="AO27" s="22">
        <f>SUM(AO15:AO26)+SUMIF($Z$3:$Z$10,"Canadiens",$AH$3:$AH$10)</f>
        <v>64</v>
      </c>
      <c r="AP27" s="22">
        <f>SUM(AP15:AP26)+SUMIF($Z$3:$Z$10,"Canadiens",$AH$3:$AH$10)</f>
        <v>116</v>
      </c>
      <c r="AQ27" s="22">
        <f>SUM(AQ15:AQ26)</f>
        <v>42</v>
      </c>
    </row>
    <row r="28" spans="1:43" ht="15.95" customHeight="1" x14ac:dyDescent="0.25">
      <c r="D28" s="20"/>
      <c r="E28" s="20"/>
      <c r="F28" s="20"/>
      <c r="G28" s="20"/>
      <c r="H28" s="21"/>
      <c r="I28" s="20"/>
      <c r="J28" s="20"/>
      <c r="K28" s="20"/>
      <c r="L28" s="20"/>
      <c r="M28" s="20"/>
      <c r="N28" s="20"/>
      <c r="O28" s="20"/>
      <c r="P28" s="20"/>
      <c r="Q28" s="30"/>
      <c r="R28" s="30"/>
      <c r="S28" s="11" t="s">
        <v>155</v>
      </c>
      <c r="T28" s="11" t="s">
        <v>15</v>
      </c>
      <c r="U28" s="11"/>
      <c r="V28" s="11"/>
      <c r="W28" s="12"/>
      <c r="X28" s="13" t="s">
        <v>31</v>
      </c>
      <c r="Z28" s="14"/>
      <c r="AA28" s="14">
        <v>11</v>
      </c>
      <c r="AB28" s="14">
        <v>7</v>
      </c>
      <c r="AC28" s="14">
        <f>+AA28+AB28</f>
        <v>18</v>
      </c>
      <c r="AD28" s="14">
        <v>6</v>
      </c>
      <c r="AE28" s="10"/>
      <c r="AF28" s="18" t="s">
        <v>160</v>
      </c>
      <c r="AG28" s="18" t="s">
        <v>134</v>
      </c>
      <c r="AH28" s="18"/>
      <c r="AI28" s="18"/>
      <c r="AJ28" s="18"/>
      <c r="AK28" s="15" t="s">
        <v>145</v>
      </c>
      <c r="AM28" s="14"/>
      <c r="AN28" s="14">
        <v>10</v>
      </c>
      <c r="AO28" s="14">
        <v>4</v>
      </c>
      <c r="AP28" s="14">
        <f>+AN28+AO28</f>
        <v>14</v>
      </c>
      <c r="AQ28" s="14">
        <v>2</v>
      </c>
    </row>
    <row r="29" spans="1:43" ht="15.95" customHeight="1" x14ac:dyDescent="0.25">
      <c r="B29" s="21" t="s">
        <v>26</v>
      </c>
      <c r="C29" s="5" t="s">
        <v>179</v>
      </c>
      <c r="D29" s="10"/>
      <c r="E29" s="20"/>
      <c r="F29" s="20"/>
      <c r="G29" s="4">
        <v>2</v>
      </c>
      <c r="H29" s="21">
        <v>1</v>
      </c>
      <c r="I29" s="20" t="s">
        <v>125</v>
      </c>
      <c r="J29" s="20"/>
      <c r="K29" s="20"/>
      <c r="L29" s="20" t="s">
        <v>254</v>
      </c>
      <c r="M29" s="20"/>
      <c r="N29" s="20"/>
      <c r="O29" s="20"/>
      <c r="P29" s="20"/>
      <c r="Q29" s="30"/>
      <c r="R29" s="30"/>
      <c r="S29" s="25">
        <v>7.5</v>
      </c>
      <c r="T29" s="20" t="s">
        <v>127</v>
      </c>
      <c r="U29" s="20"/>
      <c r="V29" s="20"/>
      <c r="W29" s="25"/>
      <c r="X29" s="21"/>
      <c r="Y29" s="15" t="s">
        <v>15</v>
      </c>
      <c r="Z29" s="21"/>
      <c r="AA29" s="21">
        <v>0</v>
      </c>
      <c r="AB29" s="21">
        <v>1</v>
      </c>
      <c r="AC29" s="21">
        <f t="shared" ref="AC29:AC39" si="9">+AA29+AB29</f>
        <v>1</v>
      </c>
      <c r="AD29" s="21">
        <v>0</v>
      </c>
      <c r="AE29" s="10"/>
      <c r="AF29" s="25">
        <v>8</v>
      </c>
      <c r="AG29" s="20" t="s">
        <v>75</v>
      </c>
      <c r="AH29" s="20"/>
      <c r="AI29" s="20"/>
      <c r="AJ29" s="25"/>
      <c r="AK29" s="21">
        <v>31</v>
      </c>
      <c r="AL29" s="20" t="s">
        <v>134</v>
      </c>
      <c r="AM29" s="21"/>
      <c r="AN29" s="21">
        <v>0</v>
      </c>
      <c r="AO29" s="21">
        <v>1</v>
      </c>
      <c r="AP29" s="21">
        <f t="shared" ref="AP29:AP39" si="10">+AN29+AO29</f>
        <v>1</v>
      </c>
      <c r="AQ29" s="21">
        <v>0</v>
      </c>
    </row>
    <row r="30" spans="1:43" ht="15.95" customHeight="1" x14ac:dyDescent="0.25">
      <c r="B30" s="21" t="s">
        <v>23</v>
      </c>
      <c r="C30" s="20"/>
      <c r="D30" s="15" t="s">
        <v>48</v>
      </c>
      <c r="E30" s="20"/>
      <c r="F30" s="20"/>
      <c r="G30" s="4"/>
      <c r="H30" s="21">
        <v>1</v>
      </c>
      <c r="I30" s="20" t="s">
        <v>121</v>
      </c>
      <c r="J30" s="20"/>
      <c r="K30" s="20"/>
      <c r="L30" s="20" t="s">
        <v>433</v>
      </c>
      <c r="M30" s="20"/>
      <c r="N30" s="20"/>
      <c r="O30" s="20"/>
      <c r="P30" s="20"/>
      <c r="Q30" s="30"/>
      <c r="R30" s="30"/>
      <c r="S30" s="25">
        <v>8.5</v>
      </c>
      <c r="T30" s="20" t="s">
        <v>93</v>
      </c>
      <c r="U30" s="20"/>
      <c r="V30" s="20"/>
      <c r="W30" s="25"/>
      <c r="X30" s="21">
        <v>10</v>
      </c>
      <c r="Y30" s="15" t="s">
        <v>15</v>
      </c>
      <c r="Z30" s="21"/>
      <c r="AA30" s="21">
        <v>4</v>
      </c>
      <c r="AB30" s="21">
        <v>5</v>
      </c>
      <c r="AC30" s="21">
        <f t="shared" si="9"/>
        <v>9</v>
      </c>
      <c r="AD30" s="21">
        <v>0</v>
      </c>
      <c r="AE30" s="10"/>
      <c r="AF30" s="25">
        <v>10</v>
      </c>
      <c r="AG30" s="20" t="s">
        <v>78</v>
      </c>
      <c r="AH30" s="20"/>
      <c r="AI30" s="20"/>
      <c r="AJ30" s="25"/>
      <c r="AK30" s="21">
        <v>91</v>
      </c>
      <c r="AL30" s="20" t="s">
        <v>134</v>
      </c>
      <c r="AM30" s="21"/>
      <c r="AN30" s="21">
        <v>7</v>
      </c>
      <c r="AO30" s="21">
        <v>6</v>
      </c>
      <c r="AP30" s="21">
        <f t="shared" si="10"/>
        <v>13</v>
      </c>
      <c r="AQ30" s="21">
        <v>2</v>
      </c>
    </row>
    <row r="31" spans="1:43" ht="15.95" customHeight="1" x14ac:dyDescent="0.25">
      <c r="B31" s="44" t="s">
        <v>29</v>
      </c>
      <c r="C31" s="45"/>
      <c r="D31" s="45"/>
      <c r="E31" s="45"/>
      <c r="F31" s="45"/>
      <c r="G31" s="45"/>
      <c r="H31" s="46"/>
      <c r="I31" s="45"/>
      <c r="J31" s="45"/>
      <c r="K31" s="45"/>
      <c r="L31" s="45"/>
      <c r="M31" s="47"/>
      <c r="N31" s="45"/>
      <c r="O31" s="45"/>
      <c r="P31" s="45"/>
      <c r="R31" s="30"/>
      <c r="S31" s="25">
        <v>11</v>
      </c>
      <c r="T31" s="20" t="s">
        <v>87</v>
      </c>
      <c r="U31" s="20"/>
      <c r="V31" s="20"/>
      <c r="W31" s="25"/>
      <c r="X31" s="21">
        <v>4</v>
      </c>
      <c r="Y31" s="15" t="s">
        <v>15</v>
      </c>
      <c r="Z31" s="21"/>
      <c r="AA31" s="21">
        <v>12</v>
      </c>
      <c r="AB31" s="21">
        <v>10</v>
      </c>
      <c r="AC31" s="21">
        <f t="shared" si="9"/>
        <v>22</v>
      </c>
      <c r="AD31" s="21">
        <v>2</v>
      </c>
      <c r="AE31" s="10"/>
      <c r="AF31" s="25">
        <v>9.5</v>
      </c>
      <c r="AG31" s="20" t="s">
        <v>95</v>
      </c>
      <c r="AH31" s="20"/>
      <c r="AI31" s="20"/>
      <c r="AJ31" s="25"/>
      <c r="AK31" s="21">
        <v>7</v>
      </c>
      <c r="AL31" s="20" t="s">
        <v>134</v>
      </c>
      <c r="AM31" s="21"/>
      <c r="AN31" s="21">
        <v>5</v>
      </c>
      <c r="AO31" s="21">
        <v>7</v>
      </c>
      <c r="AP31" s="21">
        <f t="shared" si="10"/>
        <v>12</v>
      </c>
      <c r="AQ31" s="21">
        <v>0</v>
      </c>
    </row>
    <row r="32" spans="1:43" ht="15.95" customHeight="1" x14ac:dyDescent="0.25">
      <c r="C32" s="5" t="s">
        <v>178</v>
      </c>
      <c r="G32" s="4">
        <v>3</v>
      </c>
      <c r="H32" s="21">
        <v>1</v>
      </c>
      <c r="I32" s="20" t="s">
        <v>47</v>
      </c>
      <c r="J32" s="20"/>
      <c r="L32" s="20" t="s">
        <v>104</v>
      </c>
      <c r="M32" s="20"/>
      <c r="N32" s="20"/>
      <c r="O32" s="20"/>
      <c r="P32" s="20"/>
      <c r="R32" s="30"/>
      <c r="S32" s="25">
        <v>9</v>
      </c>
      <c r="T32" s="20" t="s">
        <v>168</v>
      </c>
      <c r="U32" s="20"/>
      <c r="V32" s="20"/>
      <c r="W32" s="25"/>
      <c r="X32" s="21">
        <v>7</v>
      </c>
      <c r="Y32" s="15" t="s">
        <v>15</v>
      </c>
      <c r="Z32" s="21"/>
      <c r="AA32" s="21">
        <v>0</v>
      </c>
      <c r="AB32" s="21">
        <v>0</v>
      </c>
      <c r="AC32" s="21">
        <f t="shared" si="9"/>
        <v>0</v>
      </c>
      <c r="AD32" s="21">
        <v>0</v>
      </c>
      <c r="AE32" s="10"/>
      <c r="AF32" s="25">
        <v>8.5</v>
      </c>
      <c r="AG32" s="20" t="s">
        <v>121</v>
      </c>
      <c r="AH32" s="20"/>
      <c r="AI32" s="20"/>
      <c r="AJ32" s="25"/>
      <c r="AK32" s="21">
        <v>9</v>
      </c>
      <c r="AL32" s="20" t="s">
        <v>134</v>
      </c>
      <c r="AM32" s="21"/>
      <c r="AN32" s="21">
        <v>6</v>
      </c>
      <c r="AO32" s="21">
        <v>6</v>
      </c>
      <c r="AP32" s="21">
        <f t="shared" si="10"/>
        <v>12</v>
      </c>
      <c r="AQ32" s="21">
        <v>0</v>
      </c>
    </row>
    <row r="33" spans="1:43" ht="15.95" customHeight="1" x14ac:dyDescent="0.25">
      <c r="B33" s="21" t="s">
        <v>23</v>
      </c>
      <c r="C33" s="15" t="s">
        <v>434</v>
      </c>
      <c r="D33" s="20"/>
      <c r="E33" s="20"/>
      <c r="H33" s="21">
        <v>1</v>
      </c>
      <c r="I33" s="20" t="s">
        <v>104</v>
      </c>
      <c r="J33" s="20"/>
      <c r="K33" s="20"/>
      <c r="L33" s="20"/>
      <c r="M33" s="20" t="s">
        <v>51</v>
      </c>
      <c r="N33" s="20"/>
      <c r="O33" s="20"/>
      <c r="P33" s="20"/>
      <c r="R33" s="30"/>
      <c r="S33" s="25">
        <v>8.5</v>
      </c>
      <c r="T33" s="20" t="s">
        <v>85</v>
      </c>
      <c r="U33" s="20"/>
      <c r="V33" s="20"/>
      <c r="W33" s="25"/>
      <c r="X33" s="21">
        <v>9</v>
      </c>
      <c r="Y33" s="15" t="s">
        <v>15</v>
      </c>
      <c r="Z33" s="21"/>
      <c r="AA33" s="21">
        <v>9</v>
      </c>
      <c r="AB33" s="21">
        <v>4</v>
      </c>
      <c r="AC33" s="21">
        <f t="shared" si="9"/>
        <v>13</v>
      </c>
      <c r="AD33" s="21">
        <v>0</v>
      </c>
      <c r="AE33" s="10"/>
      <c r="AF33" s="25">
        <v>8</v>
      </c>
      <c r="AG33" s="20" t="s">
        <v>79</v>
      </c>
      <c r="AH33" s="20"/>
      <c r="AI33" s="20"/>
      <c r="AJ33" s="25"/>
      <c r="AK33" s="21">
        <v>8</v>
      </c>
      <c r="AL33" s="20" t="s">
        <v>134</v>
      </c>
      <c r="AM33" s="21"/>
      <c r="AN33" s="21">
        <v>0</v>
      </c>
      <c r="AO33" s="21">
        <v>10</v>
      </c>
      <c r="AP33" s="21">
        <f t="shared" si="10"/>
        <v>10</v>
      </c>
      <c r="AQ33" s="21">
        <v>4</v>
      </c>
    </row>
    <row r="34" spans="1:43" ht="15.95" customHeight="1" x14ac:dyDescent="0.25">
      <c r="C34" s="15" t="s">
        <v>435</v>
      </c>
      <c r="D34" s="15"/>
      <c r="E34" s="15"/>
      <c r="F34" s="15"/>
      <c r="H34" s="21">
        <v>2</v>
      </c>
      <c r="I34" s="20" t="s">
        <v>107</v>
      </c>
      <c r="J34" s="20"/>
      <c r="K34" s="20"/>
      <c r="L34" s="20"/>
      <c r="M34" s="20" t="s">
        <v>51</v>
      </c>
      <c r="N34" s="20"/>
      <c r="O34" s="20"/>
      <c r="R34" s="30"/>
      <c r="S34" s="25">
        <v>8</v>
      </c>
      <c r="T34" s="20" t="s">
        <v>118</v>
      </c>
      <c r="U34" s="20"/>
      <c r="V34" s="20"/>
      <c r="W34" s="25"/>
      <c r="X34" s="21">
        <v>13</v>
      </c>
      <c r="Y34" s="15" t="s">
        <v>15</v>
      </c>
      <c r="Z34" s="21"/>
      <c r="AA34" s="21">
        <v>1</v>
      </c>
      <c r="AB34" s="21">
        <v>3</v>
      </c>
      <c r="AC34" s="21">
        <v>3</v>
      </c>
      <c r="AD34" s="21">
        <v>2</v>
      </c>
      <c r="AE34" s="10"/>
      <c r="AF34" s="25">
        <v>8</v>
      </c>
      <c r="AG34" s="20" t="s">
        <v>108</v>
      </c>
      <c r="AH34" s="20"/>
      <c r="AI34" s="20"/>
      <c r="AJ34" s="25"/>
      <c r="AK34" s="21">
        <v>13</v>
      </c>
      <c r="AL34" s="20" t="s">
        <v>134</v>
      </c>
      <c r="AM34" s="21"/>
      <c r="AN34" s="21">
        <v>1</v>
      </c>
      <c r="AO34" s="21">
        <v>3</v>
      </c>
      <c r="AP34" s="21">
        <f t="shared" si="10"/>
        <v>4</v>
      </c>
      <c r="AQ34" s="21">
        <v>0</v>
      </c>
    </row>
    <row r="35" spans="1:43" ht="15.95" customHeight="1" x14ac:dyDescent="0.25">
      <c r="C35" s="15" t="s">
        <v>436</v>
      </c>
      <c r="D35" s="15"/>
      <c r="E35" s="15"/>
      <c r="F35" s="15"/>
      <c r="H35" s="21"/>
      <c r="I35" s="20"/>
      <c r="L35" s="20"/>
      <c r="R35" s="30"/>
      <c r="S35" s="25">
        <v>7.5</v>
      </c>
      <c r="T35" s="20" t="s">
        <v>122</v>
      </c>
      <c r="U35" s="20"/>
      <c r="V35" s="20"/>
      <c r="W35" s="25"/>
      <c r="X35" s="21">
        <v>5</v>
      </c>
      <c r="Y35" s="15" t="s">
        <v>15</v>
      </c>
      <c r="Z35" s="21"/>
      <c r="AA35" s="21">
        <v>0</v>
      </c>
      <c r="AB35" s="21">
        <v>2</v>
      </c>
      <c r="AC35" s="21">
        <f t="shared" si="9"/>
        <v>2</v>
      </c>
      <c r="AD35" s="21">
        <v>2</v>
      </c>
      <c r="AE35" s="10"/>
      <c r="AF35" s="25">
        <v>8</v>
      </c>
      <c r="AG35" s="20" t="s">
        <v>132</v>
      </c>
      <c r="AH35" s="20"/>
      <c r="AI35" s="20"/>
      <c r="AJ35" s="25"/>
      <c r="AK35" s="21">
        <v>6</v>
      </c>
      <c r="AL35" s="20" t="s">
        <v>134</v>
      </c>
      <c r="AM35" s="21"/>
      <c r="AN35" s="21">
        <v>1</v>
      </c>
      <c r="AO35" s="21">
        <v>3</v>
      </c>
      <c r="AP35" s="21">
        <f t="shared" si="10"/>
        <v>4</v>
      </c>
      <c r="AQ35" s="21">
        <v>2</v>
      </c>
    </row>
    <row r="36" spans="1:43" ht="15.95" customHeight="1" x14ac:dyDescent="0.25">
      <c r="H36" s="21"/>
      <c r="I36" s="20"/>
      <c r="L36" s="20"/>
      <c r="R36" s="30"/>
      <c r="S36" s="25">
        <v>7.5</v>
      </c>
      <c r="T36" s="20" t="s">
        <v>169</v>
      </c>
      <c r="U36" s="20"/>
      <c r="V36" s="20"/>
      <c r="W36" s="25"/>
      <c r="X36" s="21">
        <v>12</v>
      </c>
      <c r="Y36" s="15" t="s">
        <v>15</v>
      </c>
      <c r="Z36" s="21"/>
      <c r="AA36" s="21">
        <v>2</v>
      </c>
      <c r="AB36" s="21">
        <v>9</v>
      </c>
      <c r="AC36" s="21">
        <v>8</v>
      </c>
      <c r="AD36" s="21">
        <v>4</v>
      </c>
      <c r="AE36" s="10"/>
      <c r="AF36" s="25">
        <v>7.5</v>
      </c>
      <c r="AG36" s="20" t="s">
        <v>142</v>
      </c>
      <c r="AH36" s="20"/>
      <c r="AI36" s="20"/>
      <c r="AJ36" s="25"/>
      <c r="AK36" s="21">
        <v>10</v>
      </c>
      <c r="AL36" s="20" t="s">
        <v>134</v>
      </c>
      <c r="AM36" s="21"/>
      <c r="AN36" s="21">
        <v>5</v>
      </c>
      <c r="AO36" s="21">
        <v>6</v>
      </c>
      <c r="AP36" s="21">
        <f t="shared" si="10"/>
        <v>11</v>
      </c>
      <c r="AQ36" s="21">
        <v>2</v>
      </c>
    </row>
    <row r="37" spans="1:43" ht="15.95" customHeight="1" x14ac:dyDescent="0.25">
      <c r="C37" s="5" t="s">
        <v>174</v>
      </c>
      <c r="E37" s="20"/>
      <c r="F37" s="20"/>
      <c r="G37" s="4">
        <v>2</v>
      </c>
      <c r="H37" s="21">
        <v>2</v>
      </c>
      <c r="I37" s="20" t="s">
        <v>424</v>
      </c>
      <c r="L37" s="20" t="s">
        <v>28</v>
      </c>
      <c r="M37" s="20"/>
      <c r="N37" s="20"/>
      <c r="O37" s="20"/>
      <c r="P37" s="20"/>
      <c r="R37" s="30"/>
      <c r="S37" s="25">
        <v>7</v>
      </c>
      <c r="T37" s="20" t="s">
        <v>114</v>
      </c>
      <c r="U37" s="20"/>
      <c r="V37" s="20"/>
      <c r="W37" s="25"/>
      <c r="X37" s="21">
        <v>11</v>
      </c>
      <c r="Y37" s="15" t="s">
        <v>15</v>
      </c>
      <c r="Z37" s="21"/>
      <c r="AA37" s="21">
        <v>0</v>
      </c>
      <c r="AB37" s="21">
        <v>1</v>
      </c>
      <c r="AC37" s="21">
        <f t="shared" si="9"/>
        <v>1</v>
      </c>
      <c r="AD37" s="21">
        <v>0</v>
      </c>
      <c r="AE37" s="10"/>
      <c r="AF37" s="25">
        <v>7</v>
      </c>
      <c r="AG37" s="20" t="s">
        <v>143</v>
      </c>
      <c r="AH37" s="20"/>
      <c r="AI37" s="20"/>
      <c r="AJ37" s="25"/>
      <c r="AK37" s="21">
        <v>4</v>
      </c>
      <c r="AL37" s="20" t="s">
        <v>134</v>
      </c>
      <c r="AM37" s="21"/>
      <c r="AN37" s="21">
        <v>0</v>
      </c>
      <c r="AO37" s="21">
        <v>1</v>
      </c>
      <c r="AP37" s="21">
        <f t="shared" si="10"/>
        <v>1</v>
      </c>
      <c r="AQ37" s="21">
        <v>0</v>
      </c>
    </row>
    <row r="38" spans="1:43" ht="15.95" customHeight="1" x14ac:dyDescent="0.25">
      <c r="B38" s="21" t="s">
        <v>23</v>
      </c>
      <c r="C38" s="15" t="s">
        <v>437</v>
      </c>
      <c r="D38" s="15"/>
      <c r="H38" s="21">
        <v>3</v>
      </c>
      <c r="I38" s="20" t="s">
        <v>163</v>
      </c>
      <c r="L38" s="20" t="s">
        <v>440</v>
      </c>
      <c r="M38" s="20"/>
      <c r="N38" s="20"/>
      <c r="O38" s="20"/>
      <c r="P38" s="20"/>
      <c r="R38" s="30"/>
      <c r="S38" s="25">
        <v>6</v>
      </c>
      <c r="T38" s="20" t="s">
        <v>111</v>
      </c>
      <c r="U38" s="20"/>
      <c r="V38" s="20"/>
      <c r="W38" s="25"/>
      <c r="X38" s="21">
        <v>14</v>
      </c>
      <c r="Y38" s="15" t="s">
        <v>15</v>
      </c>
      <c r="Z38" s="21"/>
      <c r="AA38" s="21">
        <v>1</v>
      </c>
      <c r="AB38" s="21">
        <v>0</v>
      </c>
      <c r="AC38" s="21">
        <f t="shared" si="9"/>
        <v>1</v>
      </c>
      <c r="AD38" s="21">
        <v>0</v>
      </c>
      <c r="AE38" s="10"/>
      <c r="AF38" s="25">
        <v>6.5</v>
      </c>
      <c r="AG38" s="20" t="s">
        <v>125</v>
      </c>
      <c r="AH38" s="20"/>
      <c r="AI38" s="20"/>
      <c r="AJ38" s="25"/>
      <c r="AK38" s="21">
        <v>2</v>
      </c>
      <c r="AL38" s="20" t="s">
        <v>134</v>
      </c>
      <c r="AM38" s="21"/>
      <c r="AN38" s="21">
        <v>3</v>
      </c>
      <c r="AO38" s="21">
        <v>7</v>
      </c>
      <c r="AP38" s="21">
        <f t="shared" si="10"/>
        <v>10</v>
      </c>
      <c r="AQ38" s="21">
        <v>0</v>
      </c>
    </row>
    <row r="39" spans="1:43" ht="15.95" customHeight="1" x14ac:dyDescent="0.25">
      <c r="C39" s="15" t="s">
        <v>438</v>
      </c>
      <c r="D39" s="15"/>
      <c r="R39" s="30"/>
      <c r="S39" s="25">
        <v>6</v>
      </c>
      <c r="T39" s="20" t="s">
        <v>100</v>
      </c>
      <c r="U39" s="20"/>
      <c r="V39" s="20"/>
      <c r="W39" s="25"/>
      <c r="X39" s="21">
        <v>3</v>
      </c>
      <c r="Y39" s="15" t="s">
        <v>15</v>
      </c>
      <c r="Z39" s="21"/>
      <c r="AA39" s="21">
        <v>1</v>
      </c>
      <c r="AB39" s="21">
        <v>2</v>
      </c>
      <c r="AC39" s="21">
        <f t="shared" si="9"/>
        <v>3</v>
      </c>
      <c r="AD39" s="21">
        <v>2</v>
      </c>
      <c r="AE39" s="10"/>
      <c r="AF39" s="25">
        <v>5.5</v>
      </c>
      <c r="AG39" s="20" t="s">
        <v>144</v>
      </c>
      <c r="AH39" s="20"/>
      <c r="AI39" s="20"/>
      <c r="AJ39" s="25"/>
      <c r="AK39" s="21">
        <v>5</v>
      </c>
      <c r="AL39" s="20" t="s">
        <v>134</v>
      </c>
      <c r="AM39" s="21"/>
      <c r="AN39" s="21">
        <v>1</v>
      </c>
      <c r="AO39" s="21">
        <v>5</v>
      </c>
      <c r="AP39" s="21">
        <f t="shared" si="10"/>
        <v>6</v>
      </c>
      <c r="AQ39" s="21">
        <v>2</v>
      </c>
    </row>
    <row r="40" spans="1:43" ht="15.95" customHeight="1" thickBot="1" x14ac:dyDescent="0.3">
      <c r="C40" s="15" t="s">
        <v>439</v>
      </c>
      <c r="R40" s="30"/>
      <c r="S40" s="16" t="s">
        <v>36</v>
      </c>
      <c r="T40" s="16"/>
      <c r="U40" s="16"/>
      <c r="V40" s="16"/>
      <c r="W40" s="16"/>
      <c r="X40" s="16"/>
      <c r="Y40" s="16"/>
      <c r="Z40" s="22"/>
      <c r="AA40" s="22">
        <f>SUM(AA28:AA39)</f>
        <v>41</v>
      </c>
      <c r="AB40" s="22">
        <f>SUM(AB28:AB39)+SUMIF($Z$3:$Z$10,"SotF",$AH$3:$AH$10)</f>
        <v>44</v>
      </c>
      <c r="AC40" s="22">
        <f>SUM(AC28:AC39)+SUMIF($Z$3:$Z$10,"Canadiens",$AH$3:$AH$10)</f>
        <v>81</v>
      </c>
      <c r="AD40" s="22">
        <f>SUM(AD28:AD39)</f>
        <v>18</v>
      </c>
      <c r="AE40" s="10"/>
      <c r="AF40" s="16" t="s">
        <v>146</v>
      </c>
      <c r="AG40" s="16"/>
      <c r="AH40" s="16"/>
      <c r="AI40" s="16"/>
      <c r="AJ40" s="16"/>
      <c r="AK40" s="16"/>
      <c r="AL40" s="16"/>
      <c r="AM40" s="22"/>
      <c r="AN40" s="22">
        <f>SUM(AN28:AN39)</f>
        <v>39</v>
      </c>
      <c r="AO40" s="22">
        <f>SUM(AO28:AO39)+SUMIF($Z$3:$Z$10,"SotF",$AH$3:$AH$10)</f>
        <v>59</v>
      </c>
      <c r="AP40" s="22">
        <f>SUM(AP28:AP39)+SUMIF($Z$3:$Z$10,"Canadiens",$AH$3:$AH$10)</f>
        <v>98</v>
      </c>
      <c r="AQ40" s="22">
        <f>SUM(AQ28:AQ39)</f>
        <v>14</v>
      </c>
    </row>
    <row r="41" spans="1:43" ht="15.95" customHeight="1" x14ac:dyDescent="0.25">
      <c r="B41" s="44" t="s">
        <v>33</v>
      </c>
      <c r="C41" s="45"/>
      <c r="D41" s="45"/>
      <c r="E41" s="45"/>
      <c r="F41" s="45"/>
      <c r="G41" s="45"/>
      <c r="H41" s="46"/>
      <c r="I41" s="45"/>
      <c r="J41" s="45"/>
      <c r="K41" s="45"/>
      <c r="L41" s="45"/>
      <c r="M41" s="47"/>
      <c r="N41" s="45"/>
      <c r="O41" s="45"/>
      <c r="P41" s="45"/>
      <c r="R41" s="30"/>
      <c r="S41" s="17" t="s">
        <v>156</v>
      </c>
      <c r="T41" s="17" t="s">
        <v>57</v>
      </c>
      <c r="U41" s="17"/>
      <c r="V41" s="17"/>
      <c r="W41" s="17"/>
      <c r="X41" s="15" t="s">
        <v>69</v>
      </c>
      <c r="Z41" s="14"/>
      <c r="AA41" s="14">
        <v>1</v>
      </c>
      <c r="AB41" s="14">
        <v>9</v>
      </c>
      <c r="AC41" s="14">
        <f>+AA41+AB41</f>
        <v>10</v>
      </c>
      <c r="AD41" s="14">
        <v>0</v>
      </c>
      <c r="AE41" s="10"/>
      <c r="AF41" s="18" t="s">
        <v>159</v>
      </c>
      <c r="AG41" s="18" t="s">
        <v>56</v>
      </c>
      <c r="AH41" s="18"/>
      <c r="AI41" s="18"/>
      <c r="AJ41" s="18"/>
      <c r="AK41" s="15" t="s">
        <v>68</v>
      </c>
      <c r="AM41" s="14"/>
      <c r="AN41" s="14">
        <v>4</v>
      </c>
      <c r="AO41" s="14">
        <v>3</v>
      </c>
      <c r="AP41" s="14">
        <f>+AN41+AO41</f>
        <v>7</v>
      </c>
      <c r="AQ41" s="14">
        <v>2</v>
      </c>
    </row>
    <row r="42" spans="1:43" ht="15.95" customHeight="1" x14ac:dyDescent="0.25">
      <c r="C42" s="5" t="s">
        <v>181</v>
      </c>
      <c r="E42" s="10"/>
      <c r="F42" s="10"/>
      <c r="G42" s="4">
        <v>7</v>
      </c>
      <c r="H42" s="21">
        <v>1</v>
      </c>
      <c r="I42" s="20" t="s">
        <v>131</v>
      </c>
      <c r="J42" s="20"/>
      <c r="K42" s="20"/>
      <c r="L42" s="20" t="s">
        <v>86</v>
      </c>
      <c r="M42" s="20"/>
      <c r="N42" s="20"/>
      <c r="O42" s="20"/>
      <c r="P42" s="20"/>
      <c r="R42" s="30"/>
      <c r="S42" s="25">
        <v>7.5</v>
      </c>
      <c r="T42" s="20" t="s">
        <v>43</v>
      </c>
      <c r="U42" s="20"/>
      <c r="V42" s="20"/>
      <c r="W42" s="20"/>
      <c r="X42" s="21">
        <v>1</v>
      </c>
      <c r="Y42" s="20" t="s">
        <v>57</v>
      </c>
      <c r="Z42" s="21"/>
      <c r="AA42" s="21">
        <v>0</v>
      </c>
      <c r="AB42" s="21">
        <v>0</v>
      </c>
      <c r="AC42" s="21">
        <f t="shared" ref="AC42:AC52" si="11">+AA42+AB42</f>
        <v>0</v>
      </c>
      <c r="AD42" s="21">
        <v>0</v>
      </c>
      <c r="AE42" s="10"/>
      <c r="AF42" s="25">
        <v>8</v>
      </c>
      <c r="AG42" s="20" t="s">
        <v>76</v>
      </c>
      <c r="AH42" s="20"/>
      <c r="AI42" s="20"/>
      <c r="AJ42" s="25"/>
      <c r="AK42" s="21">
        <v>34</v>
      </c>
      <c r="AL42" s="20" t="s">
        <v>56</v>
      </c>
      <c r="AM42" s="21"/>
      <c r="AN42" s="21">
        <v>0</v>
      </c>
      <c r="AO42" s="21">
        <v>0</v>
      </c>
      <c r="AP42" s="21">
        <f t="shared" ref="AP42:AP52" si="12">+AN42+AO42</f>
        <v>0</v>
      </c>
      <c r="AQ42" s="21">
        <v>0</v>
      </c>
    </row>
    <row r="43" spans="1:43" ht="15.95" customHeight="1" x14ac:dyDescent="0.25">
      <c r="B43" s="21" t="s">
        <v>23</v>
      </c>
      <c r="C43" s="20" t="s">
        <v>441</v>
      </c>
      <c r="D43" s="20"/>
      <c r="E43" s="20"/>
      <c r="F43" s="20"/>
      <c r="G43" s="20"/>
      <c r="H43" s="21">
        <v>2</v>
      </c>
      <c r="I43" s="20" t="s">
        <v>86</v>
      </c>
      <c r="J43" s="20"/>
      <c r="K43" s="20"/>
      <c r="L43" s="20" t="s">
        <v>91</v>
      </c>
      <c r="M43" s="20"/>
      <c r="N43" s="20"/>
      <c r="O43" s="20"/>
      <c r="P43" s="20"/>
      <c r="R43" s="30"/>
      <c r="S43" s="25">
        <v>10</v>
      </c>
      <c r="T43" s="20" t="s">
        <v>83</v>
      </c>
      <c r="U43" s="20"/>
      <c r="V43" s="20"/>
      <c r="W43" s="20"/>
      <c r="X43" s="21">
        <v>8</v>
      </c>
      <c r="Y43" s="20" t="s">
        <v>57</v>
      </c>
      <c r="Z43" s="21"/>
      <c r="AA43" s="21">
        <v>19</v>
      </c>
      <c r="AB43" s="21">
        <v>5</v>
      </c>
      <c r="AC43" s="21">
        <f t="shared" si="11"/>
        <v>24</v>
      </c>
      <c r="AD43" s="21">
        <v>4</v>
      </c>
      <c r="AE43" s="10"/>
      <c r="AF43" s="25">
        <v>10</v>
      </c>
      <c r="AG43" s="20" t="s">
        <v>90</v>
      </c>
      <c r="AH43" s="20"/>
      <c r="AI43" s="20"/>
      <c r="AJ43" s="25"/>
      <c r="AK43" s="21">
        <v>10</v>
      </c>
      <c r="AL43" s="20" t="s">
        <v>56</v>
      </c>
      <c r="AN43" s="21">
        <v>10</v>
      </c>
      <c r="AO43" s="21">
        <v>10</v>
      </c>
      <c r="AP43" s="21">
        <f t="shared" si="12"/>
        <v>20</v>
      </c>
      <c r="AQ43" s="21">
        <v>0</v>
      </c>
    </row>
    <row r="44" spans="1:43" ht="15.95" customHeight="1" x14ac:dyDescent="0.25">
      <c r="C44" s="20"/>
      <c r="D44" s="20"/>
      <c r="E44" s="20"/>
      <c r="F44" s="20"/>
      <c r="G44" s="20"/>
      <c r="H44" s="21">
        <v>2</v>
      </c>
      <c r="I44" s="20" t="s">
        <v>166</v>
      </c>
      <c r="L44" s="20" t="s">
        <v>98</v>
      </c>
      <c r="M44" s="20"/>
      <c r="N44" s="20"/>
      <c r="O44" s="20"/>
      <c r="P44" s="20"/>
      <c r="R44" s="30"/>
      <c r="S44" s="25">
        <v>9</v>
      </c>
      <c r="T44" s="20" t="s">
        <v>131</v>
      </c>
      <c r="U44" s="20"/>
      <c r="V44" s="20"/>
      <c r="W44" s="20"/>
      <c r="X44" s="21">
        <v>3</v>
      </c>
      <c r="Y44" s="20" t="s">
        <v>57</v>
      </c>
      <c r="Z44" s="21"/>
      <c r="AA44" s="21">
        <v>12</v>
      </c>
      <c r="AB44" s="21">
        <v>7</v>
      </c>
      <c r="AC44" s="21">
        <f t="shared" si="11"/>
        <v>19</v>
      </c>
      <c r="AD44" s="21">
        <v>2</v>
      </c>
      <c r="AE44" s="10"/>
      <c r="AF44" s="25">
        <v>9</v>
      </c>
      <c r="AG44" s="20" t="s">
        <v>139</v>
      </c>
      <c r="AH44" s="20"/>
      <c r="AI44" s="20"/>
      <c r="AJ44" s="25"/>
      <c r="AK44" s="21">
        <v>23</v>
      </c>
      <c r="AL44" s="20" t="s">
        <v>56</v>
      </c>
      <c r="AN44" s="21">
        <v>13</v>
      </c>
      <c r="AO44" s="21">
        <v>7</v>
      </c>
      <c r="AP44" s="21">
        <f t="shared" si="12"/>
        <v>20</v>
      </c>
      <c r="AQ44" s="21">
        <v>2</v>
      </c>
    </row>
    <row r="45" spans="1:43" ht="15.95" customHeight="1" x14ac:dyDescent="0.25">
      <c r="A45" s="30"/>
      <c r="H45" s="21">
        <v>2</v>
      </c>
      <c r="I45" s="20" t="s">
        <v>167</v>
      </c>
      <c r="L45" s="20" t="s">
        <v>445</v>
      </c>
      <c r="M45" s="20"/>
      <c r="N45" s="20"/>
      <c r="O45" s="20"/>
      <c r="P45" s="20"/>
      <c r="R45" s="30"/>
      <c r="S45" s="25">
        <v>9</v>
      </c>
      <c r="T45" s="20" t="s">
        <v>86</v>
      </c>
      <c r="U45" s="20"/>
      <c r="V45" s="20"/>
      <c r="W45" s="20"/>
      <c r="X45" s="21">
        <v>11</v>
      </c>
      <c r="Y45" s="20" t="s">
        <v>57</v>
      </c>
      <c r="Z45" s="21"/>
      <c r="AA45" s="21">
        <v>7</v>
      </c>
      <c r="AB45" s="21">
        <v>12</v>
      </c>
      <c r="AC45" s="21">
        <f t="shared" si="11"/>
        <v>19</v>
      </c>
      <c r="AD45" s="21">
        <v>0</v>
      </c>
      <c r="AE45" s="10"/>
      <c r="AF45" s="25">
        <v>8.5</v>
      </c>
      <c r="AG45" s="20" t="s">
        <v>92</v>
      </c>
      <c r="AH45" s="20"/>
      <c r="AI45" s="20"/>
      <c r="AJ45" s="25"/>
      <c r="AK45" s="21">
        <v>9</v>
      </c>
      <c r="AL45" s="20" t="s">
        <v>56</v>
      </c>
      <c r="AN45" s="21">
        <v>5</v>
      </c>
      <c r="AO45" s="21">
        <v>4</v>
      </c>
      <c r="AP45" s="21">
        <f t="shared" si="12"/>
        <v>9</v>
      </c>
      <c r="AQ45" s="21">
        <v>0</v>
      </c>
    </row>
    <row r="46" spans="1:43" ht="15.95" customHeight="1" x14ac:dyDescent="0.25">
      <c r="A46" s="30"/>
      <c r="H46" s="21">
        <v>3</v>
      </c>
      <c r="I46" s="20" t="s">
        <v>83</v>
      </c>
      <c r="L46" s="20" t="s">
        <v>284</v>
      </c>
      <c r="M46" s="20"/>
      <c r="N46" s="20"/>
      <c r="O46" s="20"/>
      <c r="P46" s="20"/>
      <c r="R46" s="30"/>
      <c r="S46" s="25">
        <v>8.5</v>
      </c>
      <c r="T46" s="20" t="s">
        <v>116</v>
      </c>
      <c r="U46" s="20"/>
      <c r="V46" s="20"/>
      <c r="W46" s="20"/>
      <c r="X46" s="21">
        <v>9</v>
      </c>
      <c r="Y46" s="20" t="s">
        <v>57</v>
      </c>
      <c r="Z46" s="21"/>
      <c r="AA46" s="21">
        <v>5</v>
      </c>
      <c r="AB46" s="21">
        <v>11</v>
      </c>
      <c r="AC46" s="21">
        <f t="shared" si="11"/>
        <v>16</v>
      </c>
      <c r="AD46" s="21">
        <v>4</v>
      </c>
      <c r="AE46" s="10"/>
      <c r="AF46" s="25">
        <v>8.5</v>
      </c>
      <c r="AG46" s="20" t="s">
        <v>141</v>
      </c>
      <c r="AH46" s="20"/>
      <c r="AI46" s="20"/>
      <c r="AJ46" s="25"/>
      <c r="AK46" s="21">
        <v>14</v>
      </c>
      <c r="AL46" s="20" t="s">
        <v>56</v>
      </c>
      <c r="AN46" s="21">
        <v>0</v>
      </c>
      <c r="AO46" s="21">
        <v>11</v>
      </c>
      <c r="AP46" s="21">
        <f t="shared" si="12"/>
        <v>11</v>
      </c>
      <c r="AQ46" s="21">
        <v>2</v>
      </c>
    </row>
    <row r="47" spans="1:43" ht="15.95" customHeight="1" x14ac:dyDescent="0.25">
      <c r="H47" s="21">
        <v>3</v>
      </c>
      <c r="I47" s="20" t="s">
        <v>83</v>
      </c>
      <c r="L47" s="20" t="s">
        <v>442</v>
      </c>
      <c r="M47" s="20"/>
      <c r="N47" s="20"/>
      <c r="O47" s="20"/>
      <c r="P47" s="20"/>
      <c r="R47" s="30"/>
      <c r="S47" s="25">
        <v>8</v>
      </c>
      <c r="T47" s="20" t="s">
        <v>150</v>
      </c>
      <c r="U47" s="20"/>
      <c r="V47" s="20"/>
      <c r="W47" s="20"/>
      <c r="X47" s="21">
        <v>2</v>
      </c>
      <c r="Y47" s="20" t="s">
        <v>57</v>
      </c>
      <c r="Z47" s="21"/>
      <c r="AA47" s="21">
        <v>2</v>
      </c>
      <c r="AB47" s="21">
        <v>5</v>
      </c>
      <c r="AC47" s="21">
        <f t="shared" si="11"/>
        <v>7</v>
      </c>
      <c r="AD47" s="21">
        <v>2</v>
      </c>
      <c r="AE47" s="10"/>
      <c r="AF47" s="25">
        <v>8</v>
      </c>
      <c r="AG47" s="20" t="s">
        <v>140</v>
      </c>
      <c r="AH47" s="20"/>
      <c r="AI47" s="20"/>
      <c r="AJ47" s="25"/>
      <c r="AK47" s="21">
        <v>2</v>
      </c>
      <c r="AL47" s="20" t="s">
        <v>56</v>
      </c>
      <c r="AN47" s="21">
        <v>0</v>
      </c>
      <c r="AO47" s="21">
        <v>5</v>
      </c>
      <c r="AP47" s="21">
        <f t="shared" si="12"/>
        <v>5</v>
      </c>
      <c r="AQ47" s="21">
        <v>0</v>
      </c>
    </row>
    <row r="48" spans="1:43" ht="15.95" customHeight="1" x14ac:dyDescent="0.25">
      <c r="H48" s="21">
        <v>3</v>
      </c>
      <c r="I48" s="20" t="s">
        <v>166</v>
      </c>
      <c r="L48" s="20" t="s">
        <v>52</v>
      </c>
      <c r="M48" s="20"/>
      <c r="N48" s="20"/>
      <c r="O48" s="20"/>
      <c r="P48" s="20"/>
      <c r="R48" s="30"/>
      <c r="S48" s="25">
        <v>7.5</v>
      </c>
      <c r="T48" s="20" t="s">
        <v>98</v>
      </c>
      <c r="U48" s="20"/>
      <c r="V48" s="20"/>
      <c r="W48" s="20"/>
      <c r="X48" s="21">
        <v>12</v>
      </c>
      <c r="Y48" s="20" t="s">
        <v>57</v>
      </c>
      <c r="Z48" s="21"/>
      <c r="AA48" s="21">
        <v>2</v>
      </c>
      <c r="AB48" s="21">
        <v>5</v>
      </c>
      <c r="AC48" s="21">
        <f t="shared" si="11"/>
        <v>7</v>
      </c>
      <c r="AD48" s="21">
        <v>0</v>
      </c>
      <c r="AE48" s="10"/>
      <c r="AF48" s="25">
        <v>8</v>
      </c>
      <c r="AG48" s="20" t="s">
        <v>225</v>
      </c>
      <c r="AH48" s="20"/>
      <c r="AI48" s="20"/>
      <c r="AJ48" s="25"/>
      <c r="AK48" s="21">
        <v>11</v>
      </c>
      <c r="AL48" s="20" t="s">
        <v>56</v>
      </c>
      <c r="AN48" s="21">
        <v>1</v>
      </c>
      <c r="AO48" s="21">
        <v>4</v>
      </c>
      <c r="AP48" s="21">
        <f t="shared" si="12"/>
        <v>5</v>
      </c>
      <c r="AQ48" s="21">
        <v>0</v>
      </c>
    </row>
    <row r="49" spans="1:43" ht="15.95" customHeight="1" x14ac:dyDescent="0.25">
      <c r="A49" s="30"/>
      <c r="M49" s="20"/>
      <c r="N49" s="20"/>
      <c r="O49" s="20"/>
      <c r="P49" s="20"/>
      <c r="R49" s="30"/>
      <c r="S49" s="25">
        <v>7.5</v>
      </c>
      <c r="T49" s="20" t="s">
        <v>91</v>
      </c>
      <c r="U49" s="20"/>
      <c r="V49" s="20"/>
      <c r="W49" s="20"/>
      <c r="X49" s="21">
        <v>7</v>
      </c>
      <c r="Y49" s="20" t="s">
        <v>57</v>
      </c>
      <c r="Z49" s="21"/>
      <c r="AA49" s="21">
        <v>2</v>
      </c>
      <c r="AB49" s="21">
        <v>7</v>
      </c>
      <c r="AC49" s="21">
        <f t="shared" si="11"/>
        <v>9</v>
      </c>
      <c r="AD49" s="21">
        <v>4</v>
      </c>
      <c r="AE49" s="10"/>
      <c r="AF49" s="25">
        <v>7.5</v>
      </c>
      <c r="AG49" s="20" t="s">
        <v>128</v>
      </c>
      <c r="AH49" s="20"/>
      <c r="AI49" s="20"/>
      <c r="AJ49" s="25"/>
      <c r="AK49" s="21">
        <v>7</v>
      </c>
      <c r="AL49" s="20" t="s">
        <v>56</v>
      </c>
      <c r="AN49" s="21">
        <v>7</v>
      </c>
      <c r="AO49" s="21">
        <v>6</v>
      </c>
      <c r="AP49" s="21">
        <f t="shared" si="12"/>
        <v>13</v>
      </c>
      <c r="AQ49" s="21">
        <v>2</v>
      </c>
    </row>
    <row r="50" spans="1:43" ht="15.95" customHeight="1" x14ac:dyDescent="0.25">
      <c r="A50" s="30"/>
      <c r="M50" s="20"/>
      <c r="N50" s="20"/>
      <c r="O50" s="20"/>
      <c r="P50" s="20"/>
      <c r="R50" s="30"/>
      <c r="S50" s="25">
        <v>7</v>
      </c>
      <c r="T50" s="20" t="s">
        <v>52</v>
      </c>
      <c r="U50" s="20"/>
      <c r="V50" s="20"/>
      <c r="W50" s="20"/>
      <c r="X50" s="21">
        <v>27</v>
      </c>
      <c r="Y50" s="20" t="s">
        <v>57</v>
      </c>
      <c r="Z50" s="21"/>
      <c r="AA50" s="21">
        <v>1</v>
      </c>
      <c r="AB50" s="21">
        <v>6</v>
      </c>
      <c r="AC50" s="21">
        <f t="shared" si="11"/>
        <v>7</v>
      </c>
      <c r="AD50" s="21">
        <v>0</v>
      </c>
      <c r="AE50" s="10"/>
      <c r="AF50" s="25">
        <v>6.5</v>
      </c>
      <c r="AG50" s="20" t="s">
        <v>99</v>
      </c>
      <c r="AH50" s="20"/>
      <c r="AI50" s="20"/>
      <c r="AJ50" s="25"/>
      <c r="AK50" s="21">
        <v>24</v>
      </c>
      <c r="AL50" s="20" t="s">
        <v>56</v>
      </c>
      <c r="AN50" s="21">
        <v>4</v>
      </c>
      <c r="AO50" s="21">
        <v>5</v>
      </c>
      <c r="AP50" s="21">
        <f t="shared" si="12"/>
        <v>9</v>
      </c>
      <c r="AQ50" s="21">
        <v>2</v>
      </c>
    </row>
    <row r="51" spans="1:43" ht="15.95" customHeight="1" x14ac:dyDescent="0.25">
      <c r="A51" s="30"/>
      <c r="B51" s="10"/>
      <c r="C51" s="5" t="s">
        <v>187</v>
      </c>
      <c r="D51" s="15"/>
      <c r="F51" s="10"/>
      <c r="G51" s="4">
        <v>3</v>
      </c>
      <c r="H51" s="21">
        <v>1</v>
      </c>
      <c r="I51" s="20" t="s">
        <v>118</v>
      </c>
      <c r="J51" s="20"/>
      <c r="K51" s="20"/>
      <c r="L51" s="20" t="s">
        <v>122</v>
      </c>
      <c r="M51" s="20"/>
      <c r="N51" s="20"/>
      <c r="O51" s="20"/>
      <c r="P51" s="20"/>
      <c r="R51" s="30"/>
      <c r="S51" s="25">
        <v>6.5</v>
      </c>
      <c r="T51" s="20" t="s">
        <v>166</v>
      </c>
      <c r="U51" s="20"/>
      <c r="V51" s="20"/>
      <c r="W51" s="20"/>
      <c r="X51" s="21">
        <v>6</v>
      </c>
      <c r="Y51" s="20" t="s">
        <v>57</v>
      </c>
      <c r="Z51" s="21"/>
      <c r="AA51" s="21">
        <v>2</v>
      </c>
      <c r="AB51" s="21">
        <v>4</v>
      </c>
      <c r="AC51" s="21">
        <f t="shared" si="11"/>
        <v>6</v>
      </c>
      <c r="AD51" s="21">
        <v>2</v>
      </c>
      <c r="AE51" s="10"/>
      <c r="AF51" s="25">
        <v>6.5</v>
      </c>
      <c r="AG51" s="20" t="s">
        <v>96</v>
      </c>
      <c r="AH51" s="20"/>
      <c r="AI51" s="20"/>
      <c r="AJ51" s="25"/>
      <c r="AK51" s="21">
        <v>20</v>
      </c>
      <c r="AL51" s="20" t="s">
        <v>56</v>
      </c>
      <c r="AN51" s="21">
        <v>1</v>
      </c>
      <c r="AO51" s="21">
        <v>5</v>
      </c>
      <c r="AP51" s="21">
        <f t="shared" si="12"/>
        <v>6</v>
      </c>
      <c r="AQ51" s="21">
        <v>4</v>
      </c>
    </row>
    <row r="52" spans="1:43" ht="15.95" customHeight="1" x14ac:dyDescent="0.25">
      <c r="A52" s="30"/>
      <c r="B52" s="21" t="s">
        <v>23</v>
      </c>
      <c r="C52" s="15"/>
      <c r="D52" s="15" t="s">
        <v>48</v>
      </c>
      <c r="E52" s="15"/>
      <c r="F52" s="15"/>
      <c r="G52" s="4"/>
      <c r="H52" s="21">
        <v>2</v>
      </c>
      <c r="I52" s="20" t="s">
        <v>443</v>
      </c>
      <c r="J52" s="20"/>
      <c r="K52" s="20"/>
      <c r="L52" s="20" t="s">
        <v>444</v>
      </c>
      <c r="M52" s="20"/>
      <c r="N52" s="20"/>
      <c r="O52" s="20"/>
      <c r="P52" s="20"/>
      <c r="R52" s="30"/>
      <c r="S52" s="25">
        <v>6.5</v>
      </c>
      <c r="T52" s="20" t="s">
        <v>167</v>
      </c>
      <c r="U52" s="20"/>
      <c r="V52" s="20"/>
      <c r="W52" s="20"/>
      <c r="X52" s="21">
        <v>4</v>
      </c>
      <c r="Y52" s="20" t="s">
        <v>57</v>
      </c>
      <c r="Z52" s="21"/>
      <c r="AA52" s="21">
        <v>1</v>
      </c>
      <c r="AB52" s="21">
        <v>5</v>
      </c>
      <c r="AC52" s="21">
        <f t="shared" si="11"/>
        <v>6</v>
      </c>
      <c r="AD52" s="21">
        <v>2</v>
      </c>
      <c r="AE52" s="10"/>
      <c r="AF52" s="25">
        <v>6</v>
      </c>
      <c r="AG52" s="20" t="s">
        <v>248</v>
      </c>
      <c r="AH52" s="20"/>
      <c r="AI52" s="20"/>
      <c r="AJ52" s="25"/>
      <c r="AK52" s="21">
        <v>4</v>
      </c>
      <c r="AL52" s="20" t="s">
        <v>56</v>
      </c>
      <c r="AN52" s="21">
        <v>0</v>
      </c>
      <c r="AO52" s="21">
        <v>1</v>
      </c>
      <c r="AP52" s="21">
        <f t="shared" si="12"/>
        <v>1</v>
      </c>
      <c r="AQ52" s="21">
        <v>0</v>
      </c>
    </row>
    <row r="53" spans="1:43" ht="15.95" customHeight="1" thickBot="1" x14ac:dyDescent="0.3">
      <c r="A53" s="30"/>
      <c r="H53" s="21">
        <v>3</v>
      </c>
      <c r="I53" s="20" t="s">
        <v>87</v>
      </c>
      <c r="L53" s="20"/>
      <c r="M53" s="20" t="s">
        <v>51</v>
      </c>
      <c r="N53" s="20"/>
      <c r="O53" s="20"/>
      <c r="P53" s="20"/>
      <c r="R53" s="30"/>
      <c r="S53" s="16" t="s">
        <v>66</v>
      </c>
      <c r="T53" s="16"/>
      <c r="U53" s="16"/>
      <c r="V53" s="16"/>
      <c r="W53" s="16"/>
      <c r="X53" s="16"/>
      <c r="Y53" s="16"/>
      <c r="Z53" s="22"/>
      <c r="AA53" s="22">
        <f>SUM(AA41:AA52)</f>
        <v>54</v>
      </c>
      <c r="AB53" s="22">
        <f>SUM(AB41:AB52)+SUMIF($Z$3:$Z$10,"Dive Shop",$AH$3:$AH$10)</f>
        <v>76</v>
      </c>
      <c r="AC53" s="22">
        <f>SUM(AC41:AC52)+SUMIF($Z$3:$Z$10,"Canadiens",$AH$3:$AH$10)</f>
        <v>130</v>
      </c>
      <c r="AD53" s="22">
        <f>SUM(AD41:AD52)</f>
        <v>20</v>
      </c>
      <c r="AE53" s="10"/>
      <c r="AF53" s="16" t="s">
        <v>67</v>
      </c>
      <c r="AG53" s="16"/>
      <c r="AH53" s="16"/>
      <c r="AI53" s="16"/>
      <c r="AJ53" s="16"/>
      <c r="AK53" s="16"/>
      <c r="AL53" s="16"/>
      <c r="AM53" s="22"/>
      <c r="AN53" s="22">
        <f>SUM(AN41:AN52)</f>
        <v>45</v>
      </c>
      <c r="AO53" s="22">
        <f>SUM(AO41:AO52)+SUMIF($Z$3:$Z$10,"Dive Shop",$AH$3:$AH$10)</f>
        <v>61</v>
      </c>
      <c r="AP53" s="22">
        <f>SUM(AP41:AP52)+SUMIF($Z$3:$Z$10,"Canadiens",$AH$3:$AH$10)</f>
        <v>106</v>
      </c>
      <c r="AQ53" s="22">
        <f>SUM(AQ41:AQ52)</f>
        <v>14</v>
      </c>
    </row>
    <row r="54" spans="1:43" ht="15.95" customHeight="1" x14ac:dyDescent="0.25">
      <c r="A54" s="30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R54" s="30"/>
      <c r="S54" s="18" t="s">
        <v>157</v>
      </c>
      <c r="T54" s="18" t="s">
        <v>61</v>
      </c>
      <c r="U54" s="18"/>
      <c r="V54" s="18"/>
      <c r="W54" s="18"/>
      <c r="X54" s="15" t="s">
        <v>71</v>
      </c>
      <c r="Z54" s="14"/>
      <c r="AA54" s="14">
        <v>4</v>
      </c>
      <c r="AB54" s="14">
        <v>9</v>
      </c>
      <c r="AC54" s="14">
        <f t="shared" ref="AC54:AC65" si="13">+AA54+AB54</f>
        <v>13</v>
      </c>
      <c r="AD54" s="14">
        <v>4</v>
      </c>
      <c r="AE54" s="10"/>
      <c r="AF54" s="11" t="s">
        <v>161</v>
      </c>
      <c r="AG54" s="11" t="s">
        <v>59</v>
      </c>
      <c r="AH54" s="11"/>
      <c r="AI54" s="11"/>
      <c r="AJ54" s="12"/>
      <c r="AK54" s="13" t="s">
        <v>73</v>
      </c>
      <c r="AM54" s="14"/>
      <c r="AN54" s="14">
        <v>3</v>
      </c>
      <c r="AO54" s="14">
        <v>4</v>
      </c>
      <c r="AP54" s="14">
        <f t="shared" ref="AP54:AP65" si="14">+AN54+AO54</f>
        <v>7</v>
      </c>
      <c r="AQ54" s="14">
        <v>0</v>
      </c>
    </row>
    <row r="55" spans="1:43" ht="15.95" customHeight="1" x14ac:dyDescent="0.25">
      <c r="B55" s="20" t="s">
        <v>130</v>
      </c>
      <c r="C55" s="10"/>
      <c r="D55" s="10"/>
      <c r="E55" s="20" t="s">
        <v>50</v>
      </c>
      <c r="F55" s="20"/>
      <c r="G55" s="4">
        <f>SUM(G14:G52)</f>
        <v>26</v>
      </c>
      <c r="H55" s="4"/>
      <c r="I55" s="19"/>
      <c r="J55" s="20" t="s">
        <v>35</v>
      </c>
      <c r="K55" s="19"/>
      <c r="L55" s="4">
        <f>COUNTA(C15:C54)-8</f>
        <v>9</v>
      </c>
      <c r="N55" s="20" t="s">
        <v>41</v>
      </c>
      <c r="O55" s="4">
        <f>+L55*2</f>
        <v>18</v>
      </c>
      <c r="P55" s="10"/>
      <c r="R55" s="30"/>
      <c r="S55" s="25">
        <v>7.5</v>
      </c>
      <c r="T55" s="20" t="s">
        <v>74</v>
      </c>
      <c r="U55" s="20"/>
      <c r="V55" s="20"/>
      <c r="W55" s="25"/>
      <c r="X55" s="21">
        <v>31</v>
      </c>
      <c r="Y55" s="20" t="s">
        <v>61</v>
      </c>
      <c r="Z55" s="21"/>
      <c r="AA55" s="21">
        <v>0</v>
      </c>
      <c r="AB55" s="21">
        <v>0</v>
      </c>
      <c r="AC55" s="21">
        <f t="shared" si="13"/>
        <v>0</v>
      </c>
      <c r="AD55" s="21">
        <v>0</v>
      </c>
      <c r="AE55" s="10"/>
      <c r="AF55" s="25">
        <v>8</v>
      </c>
      <c r="AG55" s="20" t="s">
        <v>77</v>
      </c>
      <c r="AH55" s="20"/>
      <c r="AI55" s="20"/>
      <c r="AJ55" s="20"/>
      <c r="AK55" s="21"/>
      <c r="AL55" s="20" t="s">
        <v>59</v>
      </c>
      <c r="AM55" s="21"/>
      <c r="AN55" s="21">
        <v>0</v>
      </c>
      <c r="AO55" s="21">
        <v>0</v>
      </c>
      <c r="AP55" s="21">
        <f t="shared" si="14"/>
        <v>0</v>
      </c>
      <c r="AQ55" s="21">
        <v>0</v>
      </c>
    </row>
    <row r="56" spans="1:43" ht="15.95" customHeight="1" x14ac:dyDescent="0.25">
      <c r="E56" s="20" t="s">
        <v>49</v>
      </c>
      <c r="F56" s="20"/>
      <c r="G56" s="4">
        <f>COUNTA(L16:L54)+COUNTIF(L16:L54,"*&amp;*")</f>
        <v>31</v>
      </c>
      <c r="R56" s="30"/>
      <c r="S56" s="25">
        <v>11</v>
      </c>
      <c r="T56" s="20" t="s">
        <v>80</v>
      </c>
      <c r="U56" s="20"/>
      <c r="V56" s="20"/>
      <c r="W56" s="25"/>
      <c r="X56" s="21">
        <v>11</v>
      </c>
      <c r="Y56" s="20" t="s">
        <v>61</v>
      </c>
      <c r="Z56" s="21"/>
      <c r="AA56" s="21">
        <v>14</v>
      </c>
      <c r="AB56" s="21">
        <v>8</v>
      </c>
      <c r="AC56" s="21">
        <f t="shared" si="13"/>
        <v>22</v>
      </c>
      <c r="AD56" s="21">
        <v>0</v>
      </c>
      <c r="AE56" s="10"/>
      <c r="AF56" s="25">
        <v>10</v>
      </c>
      <c r="AG56" s="20" t="s">
        <v>162</v>
      </c>
      <c r="AH56" s="20"/>
      <c r="AI56" s="20"/>
      <c r="AJ56" s="20"/>
      <c r="AK56" s="21">
        <v>20</v>
      </c>
      <c r="AL56" s="20" t="s">
        <v>59</v>
      </c>
      <c r="AN56" s="21">
        <v>6</v>
      </c>
      <c r="AO56" s="21">
        <v>8</v>
      </c>
      <c r="AP56" s="21">
        <f t="shared" si="14"/>
        <v>14</v>
      </c>
      <c r="AQ56" s="21">
        <v>4</v>
      </c>
    </row>
    <row r="57" spans="1:43" ht="15.95" customHeight="1" x14ac:dyDescent="0.25">
      <c r="R57" s="30"/>
      <c r="S57" s="25">
        <v>8.5</v>
      </c>
      <c r="T57" s="20" t="s">
        <v>97</v>
      </c>
      <c r="U57" s="20"/>
      <c r="V57" s="20"/>
      <c r="W57" s="25"/>
      <c r="X57" s="21">
        <v>8</v>
      </c>
      <c r="Y57" s="20" t="s">
        <v>61</v>
      </c>
      <c r="Z57" s="21"/>
      <c r="AA57" s="21">
        <v>2</v>
      </c>
      <c r="AB57" s="21">
        <v>4</v>
      </c>
      <c r="AC57" s="21">
        <f t="shared" si="13"/>
        <v>6</v>
      </c>
      <c r="AD57" s="21">
        <v>0</v>
      </c>
      <c r="AE57" s="10"/>
      <c r="AF57" s="25">
        <v>9</v>
      </c>
      <c r="AG57" s="20" t="s">
        <v>163</v>
      </c>
      <c r="AH57" s="20"/>
      <c r="AI57" s="20"/>
      <c r="AJ57" s="20"/>
      <c r="AK57" s="21">
        <v>17</v>
      </c>
      <c r="AL57" s="20" t="s">
        <v>59</v>
      </c>
      <c r="AN57" s="21">
        <v>14</v>
      </c>
      <c r="AO57" s="21">
        <v>13</v>
      </c>
      <c r="AP57" s="21">
        <f t="shared" si="14"/>
        <v>27</v>
      </c>
      <c r="AQ57" s="21">
        <v>0</v>
      </c>
    </row>
    <row r="58" spans="1:43" ht="15.95" customHeight="1" x14ac:dyDescent="0.25">
      <c r="R58" s="30"/>
      <c r="S58" s="25">
        <v>8.5</v>
      </c>
      <c r="T58" s="20" t="s">
        <v>89</v>
      </c>
      <c r="U58" s="20"/>
      <c r="V58" s="20"/>
      <c r="W58" s="25"/>
      <c r="X58" s="21">
        <v>6</v>
      </c>
      <c r="Y58" s="20" t="s">
        <v>61</v>
      </c>
      <c r="Z58" s="21"/>
      <c r="AA58" s="21">
        <v>1</v>
      </c>
      <c r="AB58" s="21">
        <v>5</v>
      </c>
      <c r="AC58" s="21">
        <f t="shared" si="13"/>
        <v>6</v>
      </c>
      <c r="AD58" s="21">
        <v>0</v>
      </c>
      <c r="AE58" s="10"/>
      <c r="AF58" s="25">
        <v>9</v>
      </c>
      <c r="AG58" s="20" t="s">
        <v>135</v>
      </c>
      <c r="AH58" s="20"/>
      <c r="AI58" s="20"/>
      <c r="AJ58" s="20"/>
      <c r="AK58" s="35">
        <v>14</v>
      </c>
      <c r="AL58" s="20" t="s">
        <v>59</v>
      </c>
      <c r="AN58" s="21">
        <v>5</v>
      </c>
      <c r="AO58" s="21">
        <v>8</v>
      </c>
      <c r="AP58" s="21">
        <f t="shared" si="14"/>
        <v>13</v>
      </c>
      <c r="AQ58" s="21">
        <v>0</v>
      </c>
    </row>
    <row r="59" spans="1:43" ht="15.95" customHeight="1" x14ac:dyDescent="0.25">
      <c r="R59" s="30"/>
      <c r="S59" s="25">
        <v>8.5</v>
      </c>
      <c r="T59" s="20" t="s">
        <v>82</v>
      </c>
      <c r="U59" s="20"/>
      <c r="V59" s="20"/>
      <c r="W59" s="25"/>
      <c r="X59" s="21">
        <v>14</v>
      </c>
      <c r="Y59" s="20" t="s">
        <v>61</v>
      </c>
      <c r="Z59" s="21"/>
      <c r="AA59" s="21">
        <v>1</v>
      </c>
      <c r="AB59" s="21">
        <v>1</v>
      </c>
      <c r="AC59" s="21">
        <f t="shared" si="13"/>
        <v>2</v>
      </c>
      <c r="AD59" s="21">
        <v>2</v>
      </c>
      <c r="AE59" s="10"/>
      <c r="AF59" s="25">
        <v>8.5</v>
      </c>
      <c r="AG59" s="20" t="s">
        <v>136</v>
      </c>
      <c r="AH59" s="20"/>
      <c r="AI59" s="20"/>
      <c r="AJ59" s="20"/>
      <c r="AK59" s="35">
        <v>5</v>
      </c>
      <c r="AL59" s="20" t="s">
        <v>59</v>
      </c>
      <c r="AN59" s="21">
        <v>0</v>
      </c>
      <c r="AO59" s="21">
        <v>10</v>
      </c>
      <c r="AP59" s="21">
        <f t="shared" si="14"/>
        <v>10</v>
      </c>
      <c r="AQ59" s="21">
        <v>2</v>
      </c>
    </row>
    <row r="60" spans="1:43" ht="15.95" customHeight="1" x14ac:dyDescent="0.25">
      <c r="S60" s="25">
        <v>8</v>
      </c>
      <c r="T60" s="20" t="s">
        <v>81</v>
      </c>
      <c r="U60" s="20"/>
      <c r="V60" s="20"/>
      <c r="W60" s="25"/>
      <c r="X60" s="21">
        <v>7</v>
      </c>
      <c r="Y60" s="20" t="s">
        <v>61</v>
      </c>
      <c r="Z60" s="21"/>
      <c r="AA60" s="21">
        <v>7</v>
      </c>
      <c r="AB60" s="21">
        <v>6</v>
      </c>
      <c r="AC60" s="21">
        <f t="shared" si="13"/>
        <v>13</v>
      </c>
      <c r="AD60" s="21">
        <v>4</v>
      </c>
      <c r="AE60" s="10"/>
      <c r="AF60" s="25">
        <v>8.5</v>
      </c>
      <c r="AG60" s="20" t="s">
        <v>14</v>
      </c>
      <c r="AH60" s="20"/>
      <c r="AI60" s="20"/>
      <c r="AJ60" s="20"/>
      <c r="AK60" s="35" t="s">
        <v>149</v>
      </c>
      <c r="AL60" s="20" t="s">
        <v>59</v>
      </c>
      <c r="AN60" s="21">
        <v>7</v>
      </c>
      <c r="AO60" s="21">
        <v>5</v>
      </c>
      <c r="AP60" s="21">
        <f t="shared" si="14"/>
        <v>12</v>
      </c>
      <c r="AQ60" s="21">
        <v>4</v>
      </c>
    </row>
    <row r="61" spans="1:43" ht="15.95" customHeight="1" x14ac:dyDescent="0.25">
      <c r="A61" s="30"/>
      <c r="S61" s="25">
        <v>7.5</v>
      </c>
      <c r="T61" s="20" t="s">
        <v>117</v>
      </c>
      <c r="U61" s="20"/>
      <c r="V61" s="20"/>
      <c r="W61" s="25"/>
      <c r="X61" s="21">
        <v>30</v>
      </c>
      <c r="Y61" s="20" t="s">
        <v>61</v>
      </c>
      <c r="Z61" s="21"/>
      <c r="AA61" s="21">
        <v>3</v>
      </c>
      <c r="AB61" s="21">
        <v>6</v>
      </c>
      <c r="AC61" s="21">
        <f t="shared" si="13"/>
        <v>9</v>
      </c>
      <c r="AD61" s="21">
        <v>4</v>
      </c>
      <c r="AE61" s="10"/>
      <c r="AF61" s="25">
        <v>8</v>
      </c>
      <c r="AG61" s="20" t="s">
        <v>113</v>
      </c>
      <c r="AH61" s="20"/>
      <c r="AI61" s="20"/>
      <c r="AJ61" s="20"/>
      <c r="AK61" s="21">
        <v>13</v>
      </c>
      <c r="AL61" s="20" t="s">
        <v>59</v>
      </c>
      <c r="AN61" s="21">
        <v>8</v>
      </c>
      <c r="AO61" s="21">
        <v>10</v>
      </c>
      <c r="AP61" s="21">
        <f t="shared" si="14"/>
        <v>18</v>
      </c>
      <c r="AQ61" s="21">
        <v>6</v>
      </c>
    </row>
    <row r="62" spans="1:43" ht="15.95" customHeight="1" x14ac:dyDescent="0.25">
      <c r="A62" s="30"/>
      <c r="R62" s="21"/>
      <c r="S62" s="25">
        <v>7</v>
      </c>
      <c r="T62" s="20" t="s">
        <v>24</v>
      </c>
      <c r="U62" s="20"/>
      <c r="V62" s="20"/>
      <c r="W62" s="25"/>
      <c r="X62" s="21">
        <v>10</v>
      </c>
      <c r="Y62" s="20" t="s">
        <v>61</v>
      </c>
      <c r="Z62" s="21"/>
      <c r="AA62" s="21">
        <v>1</v>
      </c>
      <c r="AB62" s="21">
        <v>3</v>
      </c>
      <c r="AC62" s="21">
        <f t="shared" si="13"/>
        <v>4</v>
      </c>
      <c r="AD62" s="21">
        <v>0</v>
      </c>
      <c r="AE62" s="10"/>
      <c r="AF62" s="25">
        <v>7</v>
      </c>
      <c r="AG62" s="20" t="s">
        <v>164</v>
      </c>
      <c r="AH62" s="20"/>
      <c r="AI62" s="20"/>
      <c r="AJ62" s="20"/>
      <c r="AK62" s="21">
        <v>7</v>
      </c>
      <c r="AL62" s="20" t="s">
        <v>59</v>
      </c>
      <c r="AN62" s="21">
        <v>2</v>
      </c>
      <c r="AO62" s="21">
        <v>6</v>
      </c>
      <c r="AP62" s="21">
        <f t="shared" si="14"/>
        <v>8</v>
      </c>
      <c r="AQ62" s="21">
        <v>2</v>
      </c>
    </row>
    <row r="63" spans="1:43" ht="15.95" customHeight="1" x14ac:dyDescent="0.25">
      <c r="A63" s="21"/>
      <c r="Q63" s="30"/>
      <c r="R63" s="30"/>
      <c r="S63" s="25">
        <v>7</v>
      </c>
      <c r="T63" s="20" t="s">
        <v>105</v>
      </c>
      <c r="U63" s="20"/>
      <c r="V63" s="20"/>
      <c r="W63" s="25"/>
      <c r="X63" s="21">
        <v>12</v>
      </c>
      <c r="Y63" s="20" t="s">
        <v>61</v>
      </c>
      <c r="Z63" s="21"/>
      <c r="AA63" s="21">
        <v>2</v>
      </c>
      <c r="AB63" s="21">
        <v>3</v>
      </c>
      <c r="AC63" s="21">
        <f t="shared" si="13"/>
        <v>5</v>
      </c>
      <c r="AD63" s="21">
        <v>0</v>
      </c>
      <c r="AE63" s="10"/>
      <c r="AF63" s="25">
        <v>7</v>
      </c>
      <c r="AG63" s="20" t="s">
        <v>115</v>
      </c>
      <c r="AH63" s="20"/>
      <c r="AI63" s="20"/>
      <c r="AJ63" s="20"/>
      <c r="AK63" s="21">
        <v>9</v>
      </c>
      <c r="AL63" s="20" t="s">
        <v>59</v>
      </c>
      <c r="AN63" s="21">
        <v>3</v>
      </c>
      <c r="AO63" s="21">
        <v>7</v>
      </c>
      <c r="AP63" s="21">
        <f t="shared" si="14"/>
        <v>10</v>
      </c>
      <c r="AQ63" s="21">
        <v>2</v>
      </c>
    </row>
    <row r="64" spans="1:43" ht="15.95" customHeight="1" x14ac:dyDescent="0.25">
      <c r="A64" s="30"/>
      <c r="Q64" s="21"/>
      <c r="R64" s="21"/>
      <c r="S64" s="25">
        <v>7</v>
      </c>
      <c r="T64" s="20" t="s">
        <v>106</v>
      </c>
      <c r="U64" s="20"/>
      <c r="V64" s="20"/>
      <c r="W64" s="25"/>
      <c r="X64" s="21">
        <v>5</v>
      </c>
      <c r="Y64" s="20" t="s">
        <v>61</v>
      </c>
      <c r="Z64" s="21"/>
      <c r="AA64" s="21">
        <v>0</v>
      </c>
      <c r="AB64" s="21">
        <v>2</v>
      </c>
      <c r="AC64" s="21">
        <f t="shared" si="13"/>
        <v>2</v>
      </c>
      <c r="AD64" s="21">
        <v>0</v>
      </c>
      <c r="AE64" s="10"/>
      <c r="AF64" s="25">
        <v>6.5</v>
      </c>
      <c r="AG64" s="20" t="s">
        <v>123</v>
      </c>
      <c r="AH64" s="20"/>
      <c r="AI64" s="20"/>
      <c r="AJ64" s="20"/>
      <c r="AK64" s="21">
        <v>6</v>
      </c>
      <c r="AL64" s="20" t="s">
        <v>59</v>
      </c>
      <c r="AN64" s="21">
        <v>2</v>
      </c>
      <c r="AO64" s="21">
        <v>1</v>
      </c>
      <c r="AP64" s="21">
        <f t="shared" si="14"/>
        <v>3</v>
      </c>
      <c r="AQ64" s="21">
        <v>0</v>
      </c>
    </row>
    <row r="65" spans="1:43" ht="15.95" customHeight="1" x14ac:dyDescent="0.25">
      <c r="A65" s="21"/>
      <c r="Q65" s="30"/>
      <c r="R65" s="30"/>
      <c r="S65" s="25">
        <v>5.5</v>
      </c>
      <c r="T65" s="20" t="s">
        <v>119</v>
      </c>
      <c r="U65" s="20"/>
      <c r="V65" s="20"/>
      <c r="W65" s="25"/>
      <c r="X65" s="21">
        <v>4</v>
      </c>
      <c r="Y65" s="20" t="s">
        <v>61</v>
      </c>
      <c r="Z65" s="21"/>
      <c r="AA65" s="21">
        <v>1</v>
      </c>
      <c r="AB65" s="21">
        <v>3</v>
      </c>
      <c r="AC65" s="21">
        <f t="shared" si="13"/>
        <v>4</v>
      </c>
      <c r="AD65" s="21">
        <v>0</v>
      </c>
      <c r="AE65" s="10"/>
      <c r="AF65" s="25">
        <v>5.5</v>
      </c>
      <c r="AG65" s="20" t="s">
        <v>32</v>
      </c>
      <c r="AH65" s="20"/>
      <c r="AI65" s="20"/>
      <c r="AJ65" s="20"/>
      <c r="AK65" s="21">
        <v>11</v>
      </c>
      <c r="AL65" s="20" t="s">
        <v>59</v>
      </c>
      <c r="AN65" s="21">
        <v>0</v>
      </c>
      <c r="AO65" s="21">
        <v>2</v>
      </c>
      <c r="AP65" s="21">
        <f t="shared" si="14"/>
        <v>2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63</v>
      </c>
      <c r="T66" s="16"/>
      <c r="U66" s="16"/>
      <c r="V66" s="16"/>
      <c r="W66" s="16"/>
      <c r="X66" s="16"/>
      <c r="Y66" s="16"/>
      <c r="Z66" s="22"/>
      <c r="AA66" s="22">
        <f>SUM(AA54:AA65)</f>
        <v>36</v>
      </c>
      <c r="AB66" s="22">
        <f>SUM(AB54:AB65)+SUMIF($Z$3:$Z$10,"Eriton",$AH$3:$AH$10)</f>
        <v>50</v>
      </c>
      <c r="AC66" s="22">
        <f>SUM(AC54:AC65)+SUMIF($Z$3:$Z$10,"Canadiens",$AH$3:$AH$10)</f>
        <v>86</v>
      </c>
      <c r="AD66" s="22">
        <f>SUM(AD54:AD65)</f>
        <v>14</v>
      </c>
      <c r="AE66" s="10"/>
      <c r="AF66" s="16" t="s">
        <v>64</v>
      </c>
      <c r="AG66" s="16"/>
      <c r="AH66" s="16"/>
      <c r="AI66" s="16"/>
      <c r="AJ66" s="16"/>
      <c r="AK66" s="16"/>
      <c r="AL66" s="16"/>
      <c r="AM66" s="22"/>
      <c r="AN66" s="22">
        <f>SUM(AN54:AN65)</f>
        <v>50</v>
      </c>
      <c r="AO66" s="22">
        <f>SUM(AO54:AO65)+SUMIF($Z$3:$Z$10,"Eriton",$AH$3:$AH$10)</f>
        <v>74</v>
      </c>
      <c r="AP66" s="22">
        <f>SUM(AP54:AP65)+SUMIF($Z$3:$Z$10,"Canadiens",$AH$3:$AH$10)</f>
        <v>124</v>
      </c>
      <c r="AQ66" s="22">
        <f>SUM(AQ54:AQ65)</f>
        <v>20</v>
      </c>
    </row>
    <row r="67" spans="1:43" ht="15.95" customHeight="1" x14ac:dyDescent="0.25">
      <c r="A67" s="21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94</v>
      </c>
      <c r="AH67" s="10"/>
      <c r="AI67" s="10"/>
      <c r="AJ67" s="20"/>
      <c r="AK67" s="20"/>
      <c r="AL67" s="10"/>
      <c r="AM67" s="10"/>
      <c r="AN67" s="21">
        <f>+AA27+AA40+AA53+AA66+AN27+AN40+AN53+AN66</f>
        <v>345</v>
      </c>
      <c r="AO67" s="21">
        <f>+AB27+AB40+AB53+AB66+AO27+AO40+AO53+AO66</f>
        <v>464</v>
      </c>
      <c r="AP67" s="21">
        <f>+AC27+AC40+AC53+AC66+AP27+AP40+AP53+AP66</f>
        <v>805</v>
      </c>
      <c r="AQ67" s="21">
        <f>+AD27+AD40+AD53+AD66+AQ27+AQ40+AQ53+AQ66</f>
        <v>160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21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43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42</v>
      </c>
      <c r="C74" s="24">
        <f>+C2</f>
        <v>12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163</v>
      </c>
      <c r="E79" s="20"/>
      <c r="F79" s="20"/>
      <c r="G79" s="20" t="s">
        <v>59</v>
      </c>
      <c r="H79" s="21"/>
      <c r="J79" s="21">
        <v>14</v>
      </c>
      <c r="K79" s="21">
        <v>13</v>
      </c>
      <c r="L79" s="50">
        <f t="shared" ref="L79:L105" si="15">+J79+K79</f>
        <v>27</v>
      </c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83</v>
      </c>
      <c r="E80" s="20"/>
      <c r="F80" s="20"/>
      <c r="G80" s="20" t="s">
        <v>57</v>
      </c>
      <c r="H80" s="21"/>
      <c r="J80" s="21">
        <v>19</v>
      </c>
      <c r="K80" s="21">
        <v>5</v>
      </c>
      <c r="L80" s="50">
        <f t="shared" si="15"/>
        <v>24</v>
      </c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104</v>
      </c>
      <c r="E81" s="20"/>
      <c r="F81" s="20"/>
      <c r="G81" s="20" t="s">
        <v>60</v>
      </c>
      <c r="H81" s="21"/>
      <c r="J81" s="21">
        <v>14</v>
      </c>
      <c r="K81" s="21">
        <v>9</v>
      </c>
      <c r="L81" s="50">
        <f t="shared" si="15"/>
        <v>23</v>
      </c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80</v>
      </c>
      <c r="E82" s="20"/>
      <c r="F82" s="20"/>
      <c r="G82" s="20" t="s">
        <v>61</v>
      </c>
      <c r="H82" s="21"/>
      <c r="J82" s="21">
        <v>14</v>
      </c>
      <c r="K82" s="21">
        <v>8</v>
      </c>
      <c r="L82" s="50">
        <f t="shared" si="15"/>
        <v>22</v>
      </c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87</v>
      </c>
      <c r="E83" s="20"/>
      <c r="F83" s="20"/>
      <c r="G83" s="15" t="s">
        <v>15</v>
      </c>
      <c r="H83" s="21"/>
      <c r="J83" s="21">
        <v>12</v>
      </c>
      <c r="K83" s="21">
        <v>10</v>
      </c>
      <c r="L83" s="50">
        <f t="shared" si="15"/>
        <v>22</v>
      </c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139</v>
      </c>
      <c r="E84" s="20"/>
      <c r="F84" s="20"/>
      <c r="G84" s="20" t="s">
        <v>56</v>
      </c>
      <c r="H84" s="21"/>
      <c r="J84" s="21">
        <v>13</v>
      </c>
      <c r="K84" s="21">
        <v>7</v>
      </c>
      <c r="L84" s="50">
        <f t="shared" si="15"/>
        <v>20</v>
      </c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90</v>
      </c>
      <c r="E85" s="20"/>
      <c r="F85" s="20"/>
      <c r="G85" s="20" t="s">
        <v>56</v>
      </c>
      <c r="H85" s="21"/>
      <c r="J85" s="21">
        <v>10</v>
      </c>
      <c r="K85" s="21">
        <v>10</v>
      </c>
      <c r="L85" s="50">
        <f t="shared" si="15"/>
        <v>20</v>
      </c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131</v>
      </c>
      <c r="E86" s="20"/>
      <c r="F86" s="20"/>
      <c r="G86" s="20" t="s">
        <v>57</v>
      </c>
      <c r="H86" s="21"/>
      <c r="J86" s="21">
        <v>12</v>
      </c>
      <c r="K86" s="21">
        <v>7</v>
      </c>
      <c r="L86" s="50">
        <f t="shared" si="15"/>
        <v>19</v>
      </c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86</v>
      </c>
      <c r="E87" s="20"/>
      <c r="F87" s="20"/>
      <c r="G87" s="20" t="s">
        <v>57</v>
      </c>
      <c r="H87" s="21"/>
      <c r="J87" s="21">
        <v>7</v>
      </c>
      <c r="K87" s="21">
        <v>12</v>
      </c>
      <c r="L87" s="50">
        <f t="shared" si="15"/>
        <v>19</v>
      </c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84</v>
      </c>
      <c r="E88" s="20"/>
      <c r="F88" s="20"/>
      <c r="G88" s="20" t="s">
        <v>60</v>
      </c>
      <c r="H88" s="21"/>
      <c r="J88" s="21">
        <v>8</v>
      </c>
      <c r="K88" s="21">
        <v>10</v>
      </c>
      <c r="L88" s="50">
        <f t="shared" si="15"/>
        <v>18</v>
      </c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47</v>
      </c>
      <c r="E89" s="20"/>
      <c r="F89" s="20"/>
      <c r="G89" s="20" t="s">
        <v>60</v>
      </c>
      <c r="H89" s="21"/>
      <c r="J89" s="21">
        <v>8</v>
      </c>
      <c r="K89" s="21">
        <v>10</v>
      </c>
      <c r="L89" s="50">
        <f t="shared" si="15"/>
        <v>18</v>
      </c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113</v>
      </c>
      <c r="E90" s="20"/>
      <c r="F90" s="20"/>
      <c r="G90" s="20" t="s">
        <v>59</v>
      </c>
      <c r="H90" s="21"/>
      <c r="J90" s="21">
        <v>8</v>
      </c>
      <c r="K90" s="21">
        <v>10</v>
      </c>
      <c r="L90" s="50">
        <f t="shared" si="15"/>
        <v>18</v>
      </c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116</v>
      </c>
      <c r="E91" s="20"/>
      <c r="F91" s="20"/>
      <c r="G91" s="20" t="s">
        <v>57</v>
      </c>
      <c r="H91" s="21"/>
      <c r="J91" s="21">
        <v>5</v>
      </c>
      <c r="K91" s="21">
        <v>11</v>
      </c>
      <c r="L91" s="50">
        <f t="shared" si="15"/>
        <v>16</v>
      </c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162</v>
      </c>
      <c r="E92" s="20"/>
      <c r="F92" s="20"/>
      <c r="G92" s="20" t="s">
        <v>59</v>
      </c>
      <c r="H92" s="21"/>
      <c r="J92" s="21">
        <v>6</v>
      </c>
      <c r="K92" s="21">
        <v>8</v>
      </c>
      <c r="L92" s="50">
        <f t="shared" si="15"/>
        <v>14</v>
      </c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170</v>
      </c>
      <c r="E93" s="20"/>
      <c r="F93" s="20"/>
      <c r="G93" s="15" t="s">
        <v>58</v>
      </c>
      <c r="H93" s="21"/>
      <c r="J93" s="21">
        <v>9</v>
      </c>
      <c r="K93" s="21">
        <v>4</v>
      </c>
      <c r="L93" s="50">
        <f t="shared" si="15"/>
        <v>13</v>
      </c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85</v>
      </c>
      <c r="E94" s="20"/>
      <c r="F94" s="20"/>
      <c r="G94" s="15" t="s">
        <v>15</v>
      </c>
      <c r="H94" s="21"/>
      <c r="J94" s="21">
        <v>9</v>
      </c>
      <c r="K94" s="21">
        <v>4</v>
      </c>
      <c r="L94" s="50">
        <f t="shared" si="15"/>
        <v>13</v>
      </c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D95" s="20" t="s">
        <v>81</v>
      </c>
      <c r="E95" s="20"/>
      <c r="F95" s="20"/>
      <c r="G95" s="20" t="s">
        <v>61</v>
      </c>
      <c r="H95" s="21"/>
      <c r="J95" s="21">
        <v>7</v>
      </c>
      <c r="K95" s="21">
        <v>6</v>
      </c>
      <c r="L95" s="50">
        <f t="shared" si="15"/>
        <v>13</v>
      </c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D96" s="20" t="s">
        <v>78</v>
      </c>
      <c r="E96" s="20"/>
      <c r="F96" s="20"/>
      <c r="G96" s="20" t="s">
        <v>134</v>
      </c>
      <c r="H96" s="21"/>
      <c r="J96" s="21">
        <v>7</v>
      </c>
      <c r="K96" s="21">
        <v>6</v>
      </c>
      <c r="L96" s="50">
        <f t="shared" si="15"/>
        <v>13</v>
      </c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43" ht="15.75" x14ac:dyDescent="0.25">
      <c r="D97" s="20" t="s">
        <v>128</v>
      </c>
      <c r="E97" s="20"/>
      <c r="F97" s="20"/>
      <c r="G97" s="20" t="s">
        <v>56</v>
      </c>
      <c r="H97" s="21"/>
      <c r="J97" s="21">
        <v>7</v>
      </c>
      <c r="K97" s="21">
        <v>6</v>
      </c>
      <c r="L97" s="50">
        <f t="shared" si="15"/>
        <v>13</v>
      </c>
      <c r="Q97" s="21"/>
      <c r="R97" s="2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20"/>
      <c r="AG97" s="10"/>
      <c r="AH97" s="10"/>
      <c r="AI97" s="10"/>
      <c r="AJ97" s="20"/>
      <c r="AK97" s="20"/>
      <c r="AL97" s="10"/>
      <c r="AM97" s="10"/>
      <c r="AN97" s="21"/>
      <c r="AO97" s="21"/>
      <c r="AP97" s="30"/>
      <c r="AQ97" s="21"/>
    </row>
    <row r="98" spans="4:43" ht="15.75" x14ac:dyDescent="0.25">
      <c r="D98" s="20" t="s">
        <v>135</v>
      </c>
      <c r="E98" s="20"/>
      <c r="F98" s="20"/>
      <c r="G98" s="20" t="s">
        <v>59</v>
      </c>
      <c r="H98" s="35"/>
      <c r="J98" s="21">
        <v>5</v>
      </c>
      <c r="K98" s="21">
        <v>8</v>
      </c>
      <c r="L98" s="50">
        <f t="shared" si="15"/>
        <v>13</v>
      </c>
      <c r="Q98" s="21"/>
      <c r="R98" s="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20"/>
      <c r="AG98" s="10"/>
      <c r="AH98" s="10"/>
      <c r="AI98" s="10"/>
      <c r="AJ98" s="20"/>
      <c r="AK98" s="20"/>
      <c r="AL98" s="10"/>
      <c r="AM98" s="10"/>
      <c r="AN98" s="21"/>
      <c r="AO98" s="21"/>
      <c r="AP98" s="30"/>
      <c r="AQ98" s="21"/>
    </row>
    <row r="99" spans="4:43" ht="15.75" x14ac:dyDescent="0.25">
      <c r="D99" s="20" t="s">
        <v>14</v>
      </c>
      <c r="E99" s="20"/>
      <c r="F99" s="20"/>
      <c r="G99" s="20" t="s">
        <v>59</v>
      </c>
      <c r="H99" s="35"/>
      <c r="J99" s="21">
        <v>7</v>
      </c>
      <c r="K99" s="21">
        <v>5</v>
      </c>
      <c r="L99" s="50">
        <f t="shared" si="15"/>
        <v>12</v>
      </c>
    </row>
    <row r="100" spans="4:43" ht="15.75" x14ac:dyDescent="0.25">
      <c r="D100" s="20" t="s">
        <v>121</v>
      </c>
      <c r="E100" s="20"/>
      <c r="F100" s="20"/>
      <c r="G100" s="20" t="s">
        <v>134</v>
      </c>
      <c r="H100" s="21"/>
      <c r="J100" s="21">
        <v>6</v>
      </c>
      <c r="K100" s="21">
        <v>6</v>
      </c>
      <c r="L100" s="50">
        <f t="shared" si="15"/>
        <v>12</v>
      </c>
    </row>
    <row r="101" spans="4:43" ht="15.75" x14ac:dyDescent="0.25">
      <c r="D101" s="20" t="s">
        <v>95</v>
      </c>
      <c r="E101" s="20"/>
      <c r="F101" s="20"/>
      <c r="G101" s="20" t="s">
        <v>134</v>
      </c>
      <c r="H101" s="21"/>
      <c r="J101" s="21">
        <v>5</v>
      </c>
      <c r="K101" s="21">
        <v>7</v>
      </c>
      <c r="L101" s="50">
        <f t="shared" si="15"/>
        <v>12</v>
      </c>
    </row>
    <row r="102" spans="4:43" ht="15.75" x14ac:dyDescent="0.25">
      <c r="D102" s="20" t="s">
        <v>102</v>
      </c>
      <c r="E102" s="20"/>
      <c r="F102" s="20"/>
      <c r="G102" s="20" t="s">
        <v>60</v>
      </c>
      <c r="H102" s="21"/>
      <c r="J102" s="21">
        <v>6</v>
      </c>
      <c r="K102" s="21">
        <v>5</v>
      </c>
      <c r="L102" s="50">
        <f t="shared" si="15"/>
        <v>11</v>
      </c>
    </row>
    <row r="103" spans="4:43" ht="15.75" x14ac:dyDescent="0.25">
      <c r="D103" s="20" t="s">
        <v>107</v>
      </c>
      <c r="E103" s="20"/>
      <c r="F103" s="20"/>
      <c r="G103" s="20" t="s">
        <v>60</v>
      </c>
      <c r="H103" s="21"/>
      <c r="J103" s="21">
        <v>5</v>
      </c>
      <c r="K103" s="21">
        <v>6</v>
      </c>
      <c r="L103" s="50">
        <f t="shared" si="15"/>
        <v>11</v>
      </c>
    </row>
    <row r="104" spans="4:43" ht="15.75" x14ac:dyDescent="0.25">
      <c r="D104" s="20" t="s">
        <v>142</v>
      </c>
      <c r="E104" s="20"/>
      <c r="F104" s="20"/>
      <c r="G104" s="20" t="s">
        <v>134</v>
      </c>
      <c r="H104" s="21"/>
      <c r="J104" s="21">
        <v>5</v>
      </c>
      <c r="K104" s="21">
        <v>6</v>
      </c>
      <c r="L104" s="50">
        <f t="shared" si="15"/>
        <v>11</v>
      </c>
    </row>
    <row r="105" spans="4:43" ht="15.75" x14ac:dyDescent="0.25">
      <c r="D105" s="20" t="s">
        <v>141</v>
      </c>
      <c r="E105" s="20"/>
      <c r="F105" s="20"/>
      <c r="G105" s="20" t="s">
        <v>56</v>
      </c>
      <c r="H105" s="21"/>
      <c r="J105" s="21">
        <v>0</v>
      </c>
      <c r="K105" s="21">
        <v>11</v>
      </c>
      <c r="L105" s="50">
        <f t="shared" si="15"/>
        <v>11</v>
      </c>
      <c r="N105" s="21"/>
    </row>
    <row r="106" spans="4:43" ht="15.75" x14ac:dyDescent="0.25">
      <c r="L106" s="21"/>
      <c r="M106" s="21"/>
      <c r="N106" s="21"/>
    </row>
    <row r="107" spans="4:43" ht="15.75" x14ac:dyDescent="0.25">
      <c r="L107" s="21"/>
      <c r="M107" s="21"/>
      <c r="N107" s="21"/>
    </row>
    <row r="108" spans="4:43" ht="18.75" thickBot="1" x14ac:dyDescent="0.3">
      <c r="E108" s="1" t="s">
        <v>133</v>
      </c>
      <c r="F108" s="1"/>
      <c r="G108" s="1"/>
      <c r="H108" s="3" t="s">
        <v>1</v>
      </c>
      <c r="I108" s="3"/>
      <c r="J108" s="3"/>
      <c r="K108" s="49" t="s">
        <v>2</v>
      </c>
      <c r="L108" s="21"/>
      <c r="M108" s="21"/>
      <c r="N108" s="21"/>
    </row>
    <row r="109" spans="4:43" ht="15.75" x14ac:dyDescent="0.25">
      <c r="E109" s="20" t="s">
        <v>165</v>
      </c>
      <c r="F109" s="20"/>
      <c r="G109" s="20"/>
      <c r="H109" s="20" t="s">
        <v>60</v>
      </c>
      <c r="I109" s="21"/>
      <c r="K109" s="50">
        <v>12</v>
      </c>
      <c r="L109" s="21"/>
      <c r="M109" s="21"/>
      <c r="N109" s="21"/>
    </row>
    <row r="110" spans="4:43" ht="15.75" x14ac:dyDescent="0.25">
      <c r="E110" s="20" t="s">
        <v>103</v>
      </c>
      <c r="F110" s="20"/>
      <c r="G110" s="20"/>
      <c r="H110" s="20" t="s">
        <v>60</v>
      </c>
      <c r="I110" s="21"/>
      <c r="K110" s="50">
        <v>8</v>
      </c>
      <c r="L110" s="21"/>
      <c r="M110" s="21"/>
      <c r="N110" s="21"/>
    </row>
    <row r="111" spans="4:43" ht="15.75" x14ac:dyDescent="0.25">
      <c r="E111" s="20" t="s">
        <v>113</v>
      </c>
      <c r="F111" s="20"/>
      <c r="G111" s="20"/>
      <c r="H111" s="20" t="s">
        <v>59</v>
      </c>
      <c r="I111" s="21"/>
      <c r="K111" s="50">
        <v>6</v>
      </c>
      <c r="L111" s="21"/>
      <c r="M111" s="21"/>
      <c r="N111" s="21"/>
    </row>
    <row r="112" spans="4:43" ht="15.75" x14ac:dyDescent="0.25">
      <c r="E112" s="20" t="s">
        <v>83</v>
      </c>
      <c r="F112" s="20"/>
      <c r="G112" s="20"/>
      <c r="H112" s="20" t="s">
        <v>57</v>
      </c>
      <c r="I112" s="21"/>
      <c r="K112" s="50">
        <v>4</v>
      </c>
      <c r="L112" s="21"/>
      <c r="M112" s="21"/>
      <c r="N112" s="21"/>
    </row>
    <row r="113" spans="5:14" ht="15.75" x14ac:dyDescent="0.25">
      <c r="E113" s="20" t="s">
        <v>47</v>
      </c>
      <c r="F113" s="20"/>
      <c r="G113" s="20"/>
      <c r="H113" s="20" t="s">
        <v>60</v>
      </c>
      <c r="I113" s="21"/>
      <c r="K113" s="50">
        <v>4</v>
      </c>
      <c r="L113" s="21"/>
      <c r="M113" s="21"/>
      <c r="N113" s="21"/>
    </row>
    <row r="114" spans="5:14" ht="15.75" x14ac:dyDescent="0.25">
      <c r="E114" s="20" t="s">
        <v>116</v>
      </c>
      <c r="F114" s="20"/>
      <c r="G114" s="20"/>
      <c r="H114" s="20" t="s">
        <v>57</v>
      </c>
      <c r="I114" s="21"/>
      <c r="K114" s="50">
        <v>4</v>
      </c>
      <c r="L114" s="21"/>
      <c r="M114" s="21"/>
      <c r="N114" s="21"/>
    </row>
    <row r="115" spans="5:14" ht="15.75" x14ac:dyDescent="0.25">
      <c r="E115" s="20" t="s">
        <v>162</v>
      </c>
      <c r="F115" s="20"/>
      <c r="G115" s="20"/>
      <c r="H115" s="20" t="s">
        <v>59</v>
      </c>
      <c r="I115" s="21"/>
      <c r="K115" s="50">
        <v>4</v>
      </c>
      <c r="L115" s="21"/>
      <c r="M115" s="21"/>
      <c r="N115" s="21"/>
    </row>
    <row r="116" spans="5:14" ht="15.75" x14ac:dyDescent="0.25">
      <c r="E116" s="20" t="s">
        <v>81</v>
      </c>
      <c r="F116" s="20"/>
      <c r="G116" s="20"/>
      <c r="H116" s="20" t="s">
        <v>61</v>
      </c>
      <c r="I116" s="21"/>
      <c r="K116" s="50">
        <v>4</v>
      </c>
      <c r="L116" s="21"/>
      <c r="M116" s="21"/>
      <c r="N116" s="21"/>
    </row>
    <row r="117" spans="5:14" ht="15.75" x14ac:dyDescent="0.25">
      <c r="E117" s="20" t="s">
        <v>14</v>
      </c>
      <c r="F117" s="20"/>
      <c r="G117" s="20"/>
      <c r="H117" s="20" t="s">
        <v>59</v>
      </c>
      <c r="I117" s="35"/>
      <c r="K117" s="50">
        <v>4</v>
      </c>
      <c r="L117" s="21"/>
      <c r="M117" s="21"/>
      <c r="N117" s="21"/>
    </row>
    <row r="118" spans="5:14" ht="15.75" x14ac:dyDescent="0.25">
      <c r="E118" s="20" t="s">
        <v>102</v>
      </c>
      <c r="F118" s="20"/>
      <c r="G118" s="20"/>
      <c r="H118" s="20" t="s">
        <v>60</v>
      </c>
      <c r="I118" s="21"/>
      <c r="K118" s="50">
        <v>4</v>
      </c>
      <c r="L118" s="21"/>
      <c r="M118" s="21"/>
      <c r="N118" s="21"/>
    </row>
    <row r="119" spans="5:14" ht="15.75" x14ac:dyDescent="0.25">
      <c r="E119" s="20" t="s">
        <v>107</v>
      </c>
      <c r="F119" s="20"/>
      <c r="G119" s="20"/>
      <c r="H119" s="20" t="s">
        <v>60</v>
      </c>
      <c r="I119" s="21"/>
      <c r="K119" s="50">
        <v>4</v>
      </c>
      <c r="L119" s="21"/>
      <c r="M119" s="21"/>
      <c r="N119" s="21"/>
    </row>
    <row r="120" spans="5:14" ht="15.75" x14ac:dyDescent="0.25">
      <c r="E120" s="20" t="s">
        <v>79</v>
      </c>
      <c r="F120" s="20"/>
      <c r="G120" s="20"/>
      <c r="H120" s="20" t="s">
        <v>134</v>
      </c>
      <c r="I120" s="21"/>
      <c r="K120" s="50">
        <v>4</v>
      </c>
      <c r="L120" s="21"/>
      <c r="M120" s="21"/>
      <c r="N120" s="21"/>
    </row>
    <row r="121" spans="5:14" ht="15.75" x14ac:dyDescent="0.25">
      <c r="E121" s="20" t="s">
        <v>117</v>
      </c>
      <c r="F121" s="20"/>
      <c r="G121" s="20"/>
      <c r="H121" s="20" t="s">
        <v>61</v>
      </c>
      <c r="I121" s="21"/>
      <c r="K121" s="50">
        <v>4</v>
      </c>
      <c r="L121" s="21"/>
      <c r="M121" s="21"/>
      <c r="N121" s="21"/>
    </row>
    <row r="122" spans="5:14" ht="15.75" x14ac:dyDescent="0.25">
      <c r="E122" s="20" t="s">
        <v>91</v>
      </c>
      <c r="F122" s="20"/>
      <c r="G122" s="20"/>
      <c r="H122" s="20" t="s">
        <v>57</v>
      </c>
      <c r="I122" s="21"/>
      <c r="K122" s="50">
        <v>4</v>
      </c>
      <c r="L122" s="21"/>
      <c r="M122" s="21"/>
      <c r="N122" s="21"/>
    </row>
    <row r="123" spans="5:14" ht="15.75" x14ac:dyDescent="0.25">
      <c r="E123" s="20" t="s">
        <v>169</v>
      </c>
      <c r="F123" s="20"/>
      <c r="G123" s="20"/>
      <c r="H123" s="15" t="s">
        <v>15</v>
      </c>
      <c r="I123" s="21"/>
      <c r="K123" s="50">
        <v>4</v>
      </c>
      <c r="L123" s="21"/>
      <c r="M123" s="21"/>
      <c r="N123" s="21"/>
    </row>
    <row r="124" spans="5:14" ht="15.75" x14ac:dyDescent="0.25">
      <c r="E124" s="20" t="s">
        <v>96</v>
      </c>
      <c r="F124" s="20"/>
      <c r="G124" s="20"/>
      <c r="H124" s="20" t="s">
        <v>56</v>
      </c>
      <c r="I124" s="21"/>
      <c r="K124" s="50">
        <v>4</v>
      </c>
      <c r="L124" s="21"/>
      <c r="M124" s="21"/>
      <c r="N124" s="21"/>
    </row>
    <row r="125" spans="5:14" ht="15.75" x14ac:dyDescent="0.25">
      <c r="E125" s="20" t="s">
        <v>129</v>
      </c>
      <c r="F125" s="20"/>
      <c r="G125" s="20"/>
      <c r="H125" s="20" t="s">
        <v>60</v>
      </c>
      <c r="I125" s="21"/>
      <c r="K125" s="50">
        <v>4</v>
      </c>
      <c r="L125" s="21"/>
      <c r="M125" s="21"/>
      <c r="N125" s="21"/>
    </row>
  </sheetData>
  <mergeCells count="17">
    <mergeCell ref="AG11:AH11"/>
    <mergeCell ref="E14:F14"/>
    <mergeCell ref="B72:P72"/>
    <mergeCell ref="G73:M73"/>
    <mergeCell ref="G74:M74"/>
    <mergeCell ref="AG10:AH10"/>
    <mergeCell ref="B1:P1"/>
    <mergeCell ref="S1:AQ1"/>
    <mergeCell ref="G2:M2"/>
    <mergeCell ref="AG2:AH2"/>
    <mergeCell ref="AG3:AH3"/>
    <mergeCell ref="AG4:AH4"/>
    <mergeCell ref="AG5:AH5"/>
    <mergeCell ref="AG6:AH6"/>
    <mergeCell ref="AG7:AH7"/>
    <mergeCell ref="AG8:AH8"/>
    <mergeCell ref="AG9:AH9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260BD-8EEE-44B4-B3BD-CC2FEED32A15}">
  <dimension ref="A1:AQ120"/>
  <sheetViews>
    <sheetView zoomScale="70" zoomScaleNormal="70" zoomScaleSheetLayoutView="78" workbookViewId="0">
      <selection activeCell="AI3" sqref="AI3:AI11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S1" s="65" t="s">
        <v>55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18.600000000000001" customHeight="1" thickBot="1" x14ac:dyDescent="0.35">
      <c r="A2" s="21"/>
      <c r="B2" s="24" t="s">
        <v>42</v>
      </c>
      <c r="C2" s="24">
        <v>11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1"/>
      <c r="R2" s="21"/>
      <c r="U2" s="33" t="s">
        <v>152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66" t="s">
        <v>39</v>
      </c>
      <c r="AH2" s="66"/>
      <c r="AI2" s="33" t="s">
        <v>4</v>
      </c>
      <c r="AJ2" s="33" t="s">
        <v>6</v>
      </c>
      <c r="AK2" s="33" t="s">
        <v>5</v>
      </c>
      <c r="AL2" s="33" t="s">
        <v>40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75</v>
      </c>
      <c r="X3" s="20"/>
      <c r="Y3" s="20"/>
      <c r="Z3" s="20" t="s">
        <v>134</v>
      </c>
      <c r="AB3" s="21"/>
      <c r="AC3" s="21">
        <f>+AD3+AE3+AF3</f>
        <v>10</v>
      </c>
      <c r="AD3" s="21">
        <v>8</v>
      </c>
      <c r="AE3" s="21">
        <v>2</v>
      </c>
      <c r="AF3" s="21">
        <v>0</v>
      </c>
      <c r="AG3" s="64">
        <f>+(AD3*2+AF3)/(2*AC3)</f>
        <v>0.8</v>
      </c>
      <c r="AH3" s="64"/>
      <c r="AI3" s="14">
        <v>19</v>
      </c>
      <c r="AJ3" s="14">
        <v>1</v>
      </c>
      <c r="AK3" s="14">
        <v>1</v>
      </c>
      <c r="AL3" s="51">
        <f>+AI3/AC3</f>
        <v>1.9</v>
      </c>
      <c r="AQ3" s="21"/>
    </row>
    <row r="4" spans="1:43" ht="18" x14ac:dyDescent="0.25">
      <c r="A4" s="34"/>
      <c r="B4" s="4">
        <v>8</v>
      </c>
      <c r="C4" s="5" t="s">
        <v>59</v>
      </c>
      <c r="D4" s="10"/>
      <c r="E4" s="5"/>
      <c r="F4" s="10"/>
      <c r="G4" s="4">
        <v>8</v>
      </c>
      <c r="H4" s="4">
        <v>3</v>
      </c>
      <c r="I4" s="4">
        <v>0</v>
      </c>
      <c r="J4" s="4">
        <f t="shared" ref="J4:J11" si="0">2*G4+I4</f>
        <v>16</v>
      </c>
      <c r="K4" s="31">
        <f t="shared" ref="K4:K11" si="1">+J4/((G4+H4+I4)*2)</f>
        <v>0.72727272727272729</v>
      </c>
      <c r="L4" s="4">
        <f>+$AN$66</f>
        <v>48</v>
      </c>
      <c r="M4" s="4">
        <v>31</v>
      </c>
      <c r="N4" s="4">
        <f>+$AO$66</f>
        <v>71</v>
      </c>
      <c r="O4" s="4">
        <f>+$AQ$66</f>
        <v>14</v>
      </c>
      <c r="P4" s="4"/>
      <c r="Q4" s="34"/>
      <c r="R4" s="21"/>
      <c r="U4" s="25">
        <v>8</v>
      </c>
      <c r="V4" s="20" t="s">
        <v>138</v>
      </c>
      <c r="X4" s="20"/>
      <c r="Y4" s="20"/>
      <c r="Z4" s="20" t="s">
        <v>60</v>
      </c>
      <c r="AB4" s="21"/>
      <c r="AC4" s="21">
        <f>+AD4+AE4+AF4</f>
        <v>11</v>
      </c>
      <c r="AD4" s="21">
        <v>7</v>
      </c>
      <c r="AE4" s="21">
        <v>4</v>
      </c>
      <c r="AF4" s="21">
        <v>0</v>
      </c>
      <c r="AG4" s="64">
        <f>+(AD4*2+AF4)/(2*AC4)</f>
        <v>0.63636363636363635</v>
      </c>
      <c r="AH4" s="64"/>
      <c r="AI4" s="21">
        <v>26</v>
      </c>
      <c r="AJ4" s="21">
        <v>0</v>
      </c>
      <c r="AK4" s="21">
        <v>0</v>
      </c>
      <c r="AL4" s="26">
        <f>+AI4/AC4</f>
        <v>2.3636363636363638</v>
      </c>
      <c r="AQ4" s="21"/>
    </row>
    <row r="5" spans="1:43" ht="18" x14ac:dyDescent="0.25">
      <c r="A5" s="34"/>
      <c r="B5" s="4">
        <v>6</v>
      </c>
      <c r="C5" s="5" t="s">
        <v>134</v>
      </c>
      <c r="D5" s="10"/>
      <c r="E5" s="5"/>
      <c r="F5" s="10"/>
      <c r="G5" s="4">
        <v>7</v>
      </c>
      <c r="H5" s="4">
        <v>4</v>
      </c>
      <c r="I5" s="4">
        <v>0</v>
      </c>
      <c r="J5" s="4">
        <f>2*G5+I5</f>
        <v>14</v>
      </c>
      <c r="K5" s="31">
        <f>+J5/((G5+H5+I5)*2)</f>
        <v>0.63636363636363635</v>
      </c>
      <c r="L5" s="4">
        <f>+$AN$40</f>
        <v>37</v>
      </c>
      <c r="M5" s="4">
        <v>25</v>
      </c>
      <c r="N5" s="4">
        <f>+$AO$40</f>
        <v>55</v>
      </c>
      <c r="O5" s="4">
        <f>+$AQ$40</f>
        <v>14</v>
      </c>
      <c r="P5" s="4"/>
      <c r="Q5" s="34"/>
      <c r="R5" s="21"/>
      <c r="U5" s="25">
        <v>8</v>
      </c>
      <c r="V5" s="20" t="s">
        <v>77</v>
      </c>
      <c r="X5" s="20"/>
      <c r="Y5" s="20"/>
      <c r="Z5" s="20" t="s">
        <v>59</v>
      </c>
      <c r="AB5" s="21"/>
      <c r="AC5" s="21">
        <f t="shared" ref="AC5:AC11" si="2">+AD5+AE5+AF5</f>
        <v>7</v>
      </c>
      <c r="AD5" s="21">
        <v>3</v>
      </c>
      <c r="AE5" s="21">
        <v>3</v>
      </c>
      <c r="AF5" s="21">
        <v>1</v>
      </c>
      <c r="AG5" s="64">
        <f t="shared" ref="AG5:AG11" si="3">+(AD5*2+AF5)/(2*AC5)</f>
        <v>0.5</v>
      </c>
      <c r="AH5" s="64"/>
      <c r="AI5" s="21">
        <v>20</v>
      </c>
      <c r="AJ5" s="21">
        <v>1</v>
      </c>
      <c r="AK5" s="21">
        <v>0</v>
      </c>
      <c r="AL5" s="26">
        <f t="shared" ref="AL5:AL12" si="4">+AI5/AC5</f>
        <v>2.8571428571428572</v>
      </c>
      <c r="AQ5" s="21"/>
    </row>
    <row r="6" spans="1:43" ht="18" x14ac:dyDescent="0.25">
      <c r="A6" s="34"/>
      <c r="B6" s="4">
        <v>5</v>
      </c>
      <c r="C6" s="5" t="s">
        <v>60</v>
      </c>
      <c r="D6" s="10"/>
      <c r="E6" s="5"/>
      <c r="F6" s="10"/>
      <c r="G6" s="4">
        <v>7</v>
      </c>
      <c r="H6" s="4">
        <v>4</v>
      </c>
      <c r="I6" s="4">
        <v>0</v>
      </c>
      <c r="J6" s="4">
        <f>2*G6+I6</f>
        <v>14</v>
      </c>
      <c r="K6" s="31">
        <f>+J6/((G6+H6+I6)*2)</f>
        <v>0.63636363636363635</v>
      </c>
      <c r="L6" s="4">
        <f>+$AN$27</f>
        <v>49</v>
      </c>
      <c r="M6" s="4">
        <v>26</v>
      </c>
      <c r="N6" s="4">
        <f>+$AO$27</f>
        <v>63</v>
      </c>
      <c r="O6" s="4">
        <f>+$AQ$27</f>
        <v>36</v>
      </c>
      <c r="P6" s="4"/>
      <c r="Q6" s="34"/>
      <c r="R6" s="21"/>
      <c r="U6" s="25">
        <v>7.5</v>
      </c>
      <c r="V6" s="20" t="s">
        <v>43</v>
      </c>
      <c r="X6" s="20"/>
      <c r="Y6" s="20"/>
      <c r="Z6" s="20" t="s">
        <v>57</v>
      </c>
      <c r="AB6" s="21"/>
      <c r="AC6" s="21">
        <f t="shared" si="2"/>
        <v>2</v>
      </c>
      <c r="AD6" s="21">
        <v>1</v>
      </c>
      <c r="AE6" s="21">
        <v>0</v>
      </c>
      <c r="AF6" s="21">
        <v>1</v>
      </c>
      <c r="AG6" s="64">
        <f t="shared" si="3"/>
        <v>0.75</v>
      </c>
      <c r="AH6" s="64"/>
      <c r="AI6" s="21">
        <v>6</v>
      </c>
      <c r="AJ6" s="21">
        <v>0</v>
      </c>
      <c r="AK6" s="21">
        <v>0</v>
      </c>
      <c r="AL6" s="26">
        <f t="shared" si="4"/>
        <v>3</v>
      </c>
      <c r="AQ6" s="21"/>
    </row>
    <row r="7" spans="1:43" ht="18" x14ac:dyDescent="0.25">
      <c r="A7" s="34"/>
      <c r="B7" s="4">
        <v>7</v>
      </c>
      <c r="C7" s="5" t="s">
        <v>56</v>
      </c>
      <c r="D7" s="10"/>
      <c r="E7" s="10"/>
      <c r="F7" s="10"/>
      <c r="G7" s="4">
        <v>6</v>
      </c>
      <c r="H7" s="4">
        <v>3</v>
      </c>
      <c r="I7" s="4">
        <v>2</v>
      </c>
      <c r="J7" s="4">
        <f>2*G7+I7</f>
        <v>14</v>
      </c>
      <c r="K7" s="31">
        <f>+J7/((G7+H7+I7)*2)</f>
        <v>0.63636363636363635</v>
      </c>
      <c r="L7" s="4">
        <f>+$AN$53</f>
        <v>44</v>
      </c>
      <c r="M7" s="4">
        <v>34</v>
      </c>
      <c r="N7" s="4">
        <f>+$AO$53</f>
        <v>59</v>
      </c>
      <c r="O7" s="4">
        <f>+$AQ$53</f>
        <v>12</v>
      </c>
      <c r="P7" s="4"/>
      <c r="Q7" s="34"/>
      <c r="R7" s="21"/>
      <c r="U7" s="25">
        <v>8</v>
      </c>
      <c r="V7" s="20" t="s">
        <v>76</v>
      </c>
      <c r="X7" s="20"/>
      <c r="Y7" s="20"/>
      <c r="Z7" s="20" t="s">
        <v>56</v>
      </c>
      <c r="AB7" s="21"/>
      <c r="AC7" s="21">
        <f t="shared" si="2"/>
        <v>11</v>
      </c>
      <c r="AD7" s="21">
        <v>6</v>
      </c>
      <c r="AE7" s="21">
        <v>3</v>
      </c>
      <c r="AF7" s="21">
        <v>2</v>
      </c>
      <c r="AG7" s="64">
        <f t="shared" si="3"/>
        <v>0.63636363636363635</v>
      </c>
      <c r="AH7" s="64"/>
      <c r="AI7" s="21">
        <v>34</v>
      </c>
      <c r="AJ7" s="21">
        <v>0</v>
      </c>
      <c r="AK7" s="21">
        <v>0</v>
      </c>
      <c r="AL7" s="26">
        <f t="shared" si="4"/>
        <v>3.0909090909090908</v>
      </c>
      <c r="AQ7" s="21"/>
    </row>
    <row r="8" spans="1:43" ht="18" x14ac:dyDescent="0.25">
      <c r="A8" s="34"/>
      <c r="B8" s="4">
        <v>3</v>
      </c>
      <c r="C8" s="5" t="s">
        <v>57</v>
      </c>
      <c r="D8" s="10"/>
      <c r="E8" s="5"/>
      <c r="F8" s="10"/>
      <c r="G8" s="4">
        <v>6</v>
      </c>
      <c r="H8" s="4">
        <v>4</v>
      </c>
      <c r="I8" s="4">
        <v>1</v>
      </c>
      <c r="J8" s="4">
        <f>2*G8+I8</f>
        <v>13</v>
      </c>
      <c r="K8" s="31">
        <f>+J8/((G8+H8+I8)*2)</f>
        <v>0.59090909090909094</v>
      </c>
      <c r="L8" s="4">
        <f>+$AA$53</f>
        <v>47</v>
      </c>
      <c r="M8" s="4">
        <v>44</v>
      </c>
      <c r="N8" s="4">
        <f>+$AB$53</f>
        <v>66</v>
      </c>
      <c r="O8" s="4">
        <f>+$AD$53</f>
        <v>18</v>
      </c>
      <c r="P8" s="4"/>
      <c r="Q8" s="34"/>
      <c r="R8" s="21"/>
      <c r="U8" s="25">
        <v>7.5</v>
      </c>
      <c r="V8" s="20" t="s">
        <v>127</v>
      </c>
      <c r="X8" s="20"/>
      <c r="Y8" s="20"/>
      <c r="Z8" s="20" t="s">
        <v>15</v>
      </c>
      <c r="AB8" s="21"/>
      <c r="AC8" s="21">
        <f t="shared" si="2"/>
        <v>11</v>
      </c>
      <c r="AD8" s="21">
        <v>3</v>
      </c>
      <c r="AE8" s="21">
        <v>6</v>
      </c>
      <c r="AF8" s="21">
        <v>2</v>
      </c>
      <c r="AG8" s="64">
        <f t="shared" si="3"/>
        <v>0.36363636363636365</v>
      </c>
      <c r="AH8" s="64"/>
      <c r="AI8" s="21">
        <v>50</v>
      </c>
      <c r="AJ8" s="21">
        <v>0</v>
      </c>
      <c r="AK8" s="21">
        <v>0</v>
      </c>
      <c r="AL8" s="26">
        <f t="shared" si="4"/>
        <v>4.5454545454545459</v>
      </c>
      <c r="AQ8" s="21"/>
    </row>
    <row r="9" spans="1:43" ht="18" x14ac:dyDescent="0.25">
      <c r="A9" s="34"/>
      <c r="B9" s="4">
        <v>2</v>
      </c>
      <c r="C9" s="5" t="s">
        <v>15</v>
      </c>
      <c r="D9" s="10"/>
      <c r="E9" s="10"/>
      <c r="F9" s="10"/>
      <c r="G9" s="4">
        <v>3</v>
      </c>
      <c r="H9" s="4">
        <v>6</v>
      </c>
      <c r="I9" s="4">
        <v>2</v>
      </c>
      <c r="J9" s="4">
        <f t="shared" si="0"/>
        <v>8</v>
      </c>
      <c r="K9" s="31">
        <f t="shared" si="1"/>
        <v>0.36363636363636365</v>
      </c>
      <c r="L9" s="4">
        <f>+$AA$40</f>
        <v>38</v>
      </c>
      <c r="M9" s="4">
        <v>50</v>
      </c>
      <c r="N9" s="4">
        <f>+$AB$40</f>
        <v>41</v>
      </c>
      <c r="O9" s="4">
        <f>+$AD$40</f>
        <v>18</v>
      </c>
      <c r="P9" s="4"/>
      <c r="Q9" s="34"/>
      <c r="R9" s="21"/>
      <c r="U9" s="25">
        <v>7.5</v>
      </c>
      <c r="V9" s="20" t="s">
        <v>74</v>
      </c>
      <c r="X9" s="20"/>
      <c r="Y9" s="20"/>
      <c r="Z9" s="20" t="s">
        <v>61</v>
      </c>
      <c r="AB9" s="21"/>
      <c r="AC9" s="21">
        <f>+AD9+AE9+AF9</f>
        <v>8</v>
      </c>
      <c r="AD9" s="21">
        <v>0</v>
      </c>
      <c r="AE9" s="21">
        <v>8</v>
      </c>
      <c r="AF9" s="21">
        <v>0</v>
      </c>
      <c r="AG9" s="64">
        <f>+(AD9*2+AF9)/(2*AC9)</f>
        <v>0</v>
      </c>
      <c r="AH9" s="64"/>
      <c r="AI9" s="21">
        <v>41</v>
      </c>
      <c r="AJ9" s="21">
        <v>2</v>
      </c>
      <c r="AK9" s="21">
        <v>0</v>
      </c>
      <c r="AL9" s="26">
        <f>+AI9/AC9</f>
        <v>5.125</v>
      </c>
      <c r="AQ9" s="21"/>
    </row>
    <row r="10" spans="1:43" ht="18" x14ac:dyDescent="0.25">
      <c r="A10" s="34"/>
      <c r="B10" s="4">
        <v>4</v>
      </c>
      <c r="C10" s="5" t="s">
        <v>61</v>
      </c>
      <c r="D10" s="10"/>
      <c r="E10" s="5"/>
      <c r="F10" s="10"/>
      <c r="G10" s="4">
        <v>3</v>
      </c>
      <c r="H10" s="4">
        <v>8</v>
      </c>
      <c r="I10" s="4">
        <v>0</v>
      </c>
      <c r="J10" s="4">
        <f t="shared" si="0"/>
        <v>6</v>
      </c>
      <c r="K10" s="31">
        <f t="shared" si="1"/>
        <v>0.27272727272727271</v>
      </c>
      <c r="L10" s="4">
        <f>+$AA$66</f>
        <v>31</v>
      </c>
      <c r="M10" s="4">
        <v>48</v>
      </c>
      <c r="N10" s="4">
        <f>+$AB$66</f>
        <v>42</v>
      </c>
      <c r="O10" s="4">
        <f>+$AD$66</f>
        <v>14</v>
      </c>
      <c r="P10" s="4"/>
      <c r="Q10" s="34"/>
      <c r="R10" s="34"/>
      <c r="U10" s="25">
        <v>7.5</v>
      </c>
      <c r="V10" s="20" t="s">
        <v>34</v>
      </c>
      <c r="X10" s="20"/>
      <c r="Y10" s="20"/>
      <c r="Z10" s="20" t="s">
        <v>58</v>
      </c>
      <c r="AB10" s="21"/>
      <c r="AC10" s="21">
        <f>+AD10+AE10+AF10</f>
        <v>11</v>
      </c>
      <c r="AD10" s="21">
        <v>1</v>
      </c>
      <c r="AE10" s="21">
        <v>8</v>
      </c>
      <c r="AF10" s="21">
        <v>2</v>
      </c>
      <c r="AG10" s="64">
        <f>+(AD10*2+AF10)/(2*AC10)</f>
        <v>0.18181818181818182</v>
      </c>
      <c r="AH10" s="64"/>
      <c r="AI10" s="21">
        <v>60</v>
      </c>
      <c r="AJ10" s="21">
        <v>1</v>
      </c>
      <c r="AK10" s="21">
        <v>0</v>
      </c>
      <c r="AL10" s="26">
        <f>+AI10/AC10</f>
        <v>5.4545454545454541</v>
      </c>
      <c r="AQ10" s="21"/>
    </row>
    <row r="11" spans="1:43" ht="18.75" thickBot="1" x14ac:dyDescent="0.3">
      <c r="A11" s="34"/>
      <c r="B11" s="4">
        <v>1</v>
      </c>
      <c r="C11" s="5" t="s">
        <v>58</v>
      </c>
      <c r="D11" s="10"/>
      <c r="E11" s="10"/>
      <c r="F11" s="10"/>
      <c r="G11" s="4">
        <v>1</v>
      </c>
      <c r="H11" s="4">
        <v>9</v>
      </c>
      <c r="I11" s="4">
        <v>1</v>
      </c>
      <c r="J11" s="4">
        <f t="shared" si="0"/>
        <v>3</v>
      </c>
      <c r="K11" s="31">
        <f t="shared" si="1"/>
        <v>0.13636363636363635</v>
      </c>
      <c r="L11" s="4">
        <f>+$AA$27</f>
        <v>25</v>
      </c>
      <c r="M11" s="4">
        <v>61</v>
      </c>
      <c r="N11" s="4">
        <f>+$AB$27</f>
        <v>36</v>
      </c>
      <c r="O11" s="4">
        <f>+$AD$27</f>
        <v>16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si="2"/>
        <v>17</v>
      </c>
      <c r="AD11" s="21">
        <v>11</v>
      </c>
      <c r="AE11" s="21">
        <v>6</v>
      </c>
      <c r="AF11" s="21">
        <v>0</v>
      </c>
      <c r="AG11" s="64">
        <f t="shared" si="3"/>
        <v>0.6470588235294118</v>
      </c>
      <c r="AH11" s="64"/>
      <c r="AI11" s="21">
        <v>55</v>
      </c>
      <c r="AJ11" s="21">
        <v>3</v>
      </c>
      <c r="AK11" s="21">
        <v>0</v>
      </c>
      <c r="AL11" s="26">
        <f t="shared" si="4"/>
        <v>3.2352941176470589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41</v>
      </c>
      <c r="H12" s="8">
        <f>SUM(H4:H11)</f>
        <v>41</v>
      </c>
      <c r="I12" s="8">
        <f>SUM(I4:I11)</f>
        <v>6</v>
      </c>
      <c r="J12" s="8"/>
      <c r="K12" s="8"/>
      <c r="L12" s="8">
        <f>SUM(L4:L11)</f>
        <v>319</v>
      </c>
      <c r="M12" s="8">
        <f>SUM(M4:M11)</f>
        <v>319</v>
      </c>
      <c r="N12" s="8">
        <f>SUM(N4:N11)</f>
        <v>433</v>
      </c>
      <c r="O12" s="8">
        <f>SUM(O4:O11)</f>
        <v>142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88</v>
      </c>
      <c r="AD12" s="14">
        <f>SUM(AD3:AD11)</f>
        <v>40</v>
      </c>
      <c r="AE12" s="14">
        <f>SUM(AE3:AE11)</f>
        <v>40</v>
      </c>
      <c r="AF12" s="14">
        <f>SUM(AF3:AF11)</f>
        <v>8</v>
      </c>
      <c r="AG12" s="14"/>
      <c r="AH12" s="14"/>
      <c r="AI12" s="14">
        <f>SUM(AI3:AI11)</f>
        <v>311</v>
      </c>
      <c r="AJ12" s="14">
        <f>SUM(AJ3:AJ11)</f>
        <v>8</v>
      </c>
      <c r="AK12" s="14">
        <f>SUM(AK3:AK11)</f>
        <v>1</v>
      </c>
      <c r="AL12" s="29">
        <f t="shared" si="4"/>
        <v>3.5340909090909092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11 Summary:</v>
      </c>
      <c r="C14" s="37"/>
      <c r="D14" s="37"/>
      <c r="E14" s="68">
        <v>45620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0"/>
      <c r="R14" s="30"/>
      <c r="S14" s="21" t="s">
        <v>53</v>
      </c>
      <c r="T14" s="20" t="s">
        <v>44</v>
      </c>
      <c r="U14" s="20"/>
      <c r="V14" s="20"/>
      <c r="W14" s="20"/>
      <c r="X14" s="20" t="s">
        <v>54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53</v>
      </c>
      <c r="AG14" s="20" t="s">
        <v>44</v>
      </c>
      <c r="AH14" s="20"/>
      <c r="AI14" s="20"/>
      <c r="AJ14" s="20"/>
      <c r="AK14" s="20" t="s">
        <v>54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154</v>
      </c>
      <c r="T15" s="11" t="s">
        <v>58</v>
      </c>
      <c r="U15" s="11"/>
      <c r="V15" s="11"/>
      <c r="W15" s="12"/>
      <c r="X15" s="13" t="s">
        <v>70</v>
      </c>
      <c r="Z15" s="14"/>
      <c r="AA15" s="14">
        <v>9</v>
      </c>
      <c r="AB15" s="14">
        <v>9</v>
      </c>
      <c r="AC15" s="14">
        <f>+AA15+AB15</f>
        <v>18</v>
      </c>
      <c r="AD15" s="14">
        <v>4</v>
      </c>
      <c r="AE15" s="10"/>
      <c r="AF15" s="11" t="s">
        <v>158</v>
      </c>
      <c r="AG15" s="11" t="s">
        <v>60</v>
      </c>
      <c r="AH15" s="11"/>
      <c r="AI15" s="11"/>
      <c r="AJ15" s="12"/>
      <c r="AK15" s="13" t="s">
        <v>72</v>
      </c>
      <c r="AM15" s="14"/>
      <c r="AN15" s="14">
        <v>2</v>
      </c>
      <c r="AO15" s="14">
        <v>5</v>
      </c>
      <c r="AP15" s="14">
        <f>+AN15+AO15</f>
        <v>7</v>
      </c>
      <c r="AQ15" s="14">
        <v>2</v>
      </c>
    </row>
    <row r="16" spans="1:43" ht="15.95" customHeight="1" x14ac:dyDescent="0.25">
      <c r="A16" s="30"/>
      <c r="C16" s="5" t="s">
        <v>174</v>
      </c>
      <c r="E16" s="20"/>
      <c r="F16" s="20"/>
      <c r="G16" s="4">
        <v>7</v>
      </c>
      <c r="H16" s="21">
        <v>1</v>
      </c>
      <c r="I16" s="20" t="s">
        <v>162</v>
      </c>
      <c r="J16" s="20"/>
      <c r="K16" s="20"/>
      <c r="L16" s="20" t="s">
        <v>163</v>
      </c>
      <c r="M16" s="20"/>
      <c r="N16" s="20"/>
      <c r="O16" s="20"/>
      <c r="P16" s="20"/>
      <c r="Q16" s="30"/>
      <c r="R16" s="30"/>
      <c r="S16" s="25">
        <v>7.5</v>
      </c>
      <c r="T16" s="20" t="s">
        <v>34</v>
      </c>
      <c r="U16" s="20"/>
      <c r="V16" s="20"/>
      <c r="W16" s="20"/>
      <c r="X16" s="21">
        <v>31</v>
      </c>
      <c r="Y16" s="15" t="s">
        <v>58</v>
      </c>
      <c r="Z16" s="21"/>
      <c r="AA16" s="21">
        <v>0</v>
      </c>
      <c r="AB16" s="21">
        <v>0</v>
      </c>
      <c r="AC16" s="21">
        <f t="shared" ref="AC16:AC26" si="5">+AA16+AB16</f>
        <v>0</v>
      </c>
      <c r="AD16" s="21">
        <v>2</v>
      </c>
      <c r="AE16" s="10"/>
      <c r="AF16" s="25">
        <v>8</v>
      </c>
      <c r="AG16" s="20" t="s">
        <v>138</v>
      </c>
      <c r="AH16" s="20"/>
      <c r="AI16" s="20"/>
      <c r="AJ16" s="20"/>
      <c r="AK16" s="21">
        <v>34</v>
      </c>
      <c r="AL16" s="20" t="s">
        <v>60</v>
      </c>
      <c r="AM16" s="21"/>
      <c r="AN16" s="21">
        <v>0</v>
      </c>
      <c r="AO16" s="21">
        <v>1</v>
      </c>
      <c r="AP16" s="21">
        <f t="shared" ref="AP16:AP26" si="6">+AN16+AO16</f>
        <v>1</v>
      </c>
      <c r="AQ16" s="21">
        <v>0</v>
      </c>
    </row>
    <row r="17" spans="1:43" ht="15.95" customHeight="1" x14ac:dyDescent="0.25">
      <c r="A17" s="30"/>
      <c r="B17" s="21" t="s">
        <v>23</v>
      </c>
      <c r="C17" s="15" t="s">
        <v>410</v>
      </c>
      <c r="D17" s="15"/>
      <c r="E17" s="20"/>
      <c r="F17" s="20"/>
      <c r="G17" s="4"/>
      <c r="H17" s="21">
        <v>1</v>
      </c>
      <c r="I17" s="20" t="s">
        <v>113</v>
      </c>
      <c r="J17" s="20"/>
      <c r="K17" s="20"/>
      <c r="L17" s="20" t="s">
        <v>14</v>
      </c>
      <c r="M17" s="20"/>
      <c r="N17" s="20"/>
      <c r="O17" s="20"/>
      <c r="P17" s="20"/>
      <c r="Q17" s="30"/>
      <c r="R17" s="30"/>
      <c r="S17" s="25">
        <v>10</v>
      </c>
      <c r="T17" s="20" t="s">
        <v>124</v>
      </c>
      <c r="U17" s="20"/>
      <c r="V17" s="20"/>
      <c r="W17" s="20"/>
      <c r="X17" s="21">
        <v>13</v>
      </c>
      <c r="Y17" s="15" t="s">
        <v>58</v>
      </c>
      <c r="Z17" s="21"/>
      <c r="AA17" s="21">
        <v>4</v>
      </c>
      <c r="AB17" s="21">
        <v>4</v>
      </c>
      <c r="AC17" s="21">
        <f t="shared" si="5"/>
        <v>8</v>
      </c>
      <c r="AD17" s="21">
        <v>0</v>
      </c>
      <c r="AE17" s="10"/>
      <c r="AF17" s="25">
        <v>10</v>
      </c>
      <c r="AG17" s="20" t="s">
        <v>84</v>
      </c>
      <c r="AH17" s="20"/>
      <c r="AI17" s="20"/>
      <c r="AJ17" s="20"/>
      <c r="AK17" s="21">
        <v>16</v>
      </c>
      <c r="AL17" s="20" t="s">
        <v>60</v>
      </c>
      <c r="AM17" s="21"/>
      <c r="AN17" s="21">
        <v>8</v>
      </c>
      <c r="AO17" s="21">
        <v>10</v>
      </c>
      <c r="AP17" s="21">
        <f t="shared" si="6"/>
        <v>18</v>
      </c>
      <c r="AQ17" s="21">
        <v>2</v>
      </c>
    </row>
    <row r="18" spans="1:43" ht="15.95" customHeight="1" x14ac:dyDescent="0.25">
      <c r="A18" s="30"/>
      <c r="C18" s="15" t="s">
        <v>411</v>
      </c>
      <c r="D18" s="15"/>
      <c r="E18" s="15"/>
      <c r="G18" s="4"/>
      <c r="H18" s="21">
        <v>2</v>
      </c>
      <c r="I18" s="20" t="s">
        <v>163</v>
      </c>
      <c r="J18" s="20"/>
      <c r="K18" s="20"/>
      <c r="L18" s="20" t="s">
        <v>113</v>
      </c>
      <c r="M18" s="20"/>
      <c r="N18" s="20"/>
      <c r="O18" s="20"/>
      <c r="P18" s="20"/>
      <c r="Q18" s="30"/>
      <c r="R18" s="30"/>
      <c r="S18" s="25">
        <v>9.5</v>
      </c>
      <c r="T18" s="20" t="s">
        <v>170</v>
      </c>
      <c r="U18" s="20"/>
      <c r="V18" s="20"/>
      <c r="W18" s="20"/>
      <c r="X18" s="21">
        <v>5</v>
      </c>
      <c r="Y18" s="15" t="s">
        <v>58</v>
      </c>
      <c r="Z18" s="21"/>
      <c r="AA18" s="21">
        <v>6</v>
      </c>
      <c r="AB18" s="21">
        <v>4</v>
      </c>
      <c r="AC18" s="21">
        <f t="shared" si="5"/>
        <v>10</v>
      </c>
      <c r="AD18" s="21">
        <v>0</v>
      </c>
      <c r="AE18" s="10"/>
      <c r="AF18" s="25">
        <v>10</v>
      </c>
      <c r="AG18" s="20" t="s">
        <v>104</v>
      </c>
      <c r="AH18" s="20"/>
      <c r="AI18" s="20"/>
      <c r="AJ18" s="20"/>
      <c r="AK18" s="21">
        <v>7</v>
      </c>
      <c r="AL18" s="20" t="s">
        <v>60</v>
      </c>
      <c r="AM18" s="21"/>
      <c r="AN18" s="21">
        <v>13</v>
      </c>
      <c r="AO18" s="21">
        <v>8</v>
      </c>
      <c r="AP18" s="21">
        <f t="shared" si="6"/>
        <v>21</v>
      </c>
      <c r="AQ18" s="21">
        <v>0</v>
      </c>
    </row>
    <row r="19" spans="1:43" ht="15.75" customHeight="1" x14ac:dyDescent="0.25">
      <c r="C19" s="15"/>
      <c r="D19" s="15"/>
      <c r="E19" s="15"/>
      <c r="H19" s="21">
        <v>3</v>
      </c>
      <c r="I19" s="20" t="s">
        <v>113</v>
      </c>
      <c r="J19" s="20"/>
      <c r="K19" s="20"/>
      <c r="L19" s="20" t="s">
        <v>425</v>
      </c>
      <c r="M19" s="20"/>
      <c r="N19" s="20"/>
      <c r="O19" s="20"/>
      <c r="P19" s="20"/>
      <c r="Q19" s="30"/>
      <c r="R19" s="30"/>
      <c r="S19" s="25">
        <v>8.5</v>
      </c>
      <c r="T19" s="20" t="s">
        <v>88</v>
      </c>
      <c r="U19" s="20"/>
      <c r="V19" s="20"/>
      <c r="W19" s="20"/>
      <c r="X19" s="35">
        <v>15</v>
      </c>
      <c r="Y19" s="15" t="s">
        <v>58</v>
      </c>
      <c r="Z19" s="21"/>
      <c r="AA19" s="21">
        <v>4</v>
      </c>
      <c r="AB19" s="21">
        <v>2</v>
      </c>
      <c r="AC19" s="21">
        <f t="shared" si="5"/>
        <v>6</v>
      </c>
      <c r="AD19" s="21">
        <v>2</v>
      </c>
      <c r="AE19" s="10"/>
      <c r="AF19" s="25">
        <v>9</v>
      </c>
      <c r="AG19" s="20" t="s">
        <v>107</v>
      </c>
      <c r="AH19" s="20"/>
      <c r="AI19" s="20"/>
      <c r="AJ19" s="20"/>
      <c r="AK19" s="21">
        <v>1</v>
      </c>
      <c r="AL19" s="20" t="s">
        <v>60</v>
      </c>
      <c r="AM19" s="21"/>
      <c r="AN19" s="21">
        <v>4</v>
      </c>
      <c r="AO19" s="21">
        <v>6</v>
      </c>
      <c r="AP19" s="21">
        <f t="shared" si="6"/>
        <v>10</v>
      </c>
      <c r="AQ19" s="21">
        <v>4</v>
      </c>
    </row>
    <row r="20" spans="1:43" ht="15.95" customHeight="1" x14ac:dyDescent="0.25">
      <c r="D20" s="15"/>
      <c r="E20" s="15"/>
      <c r="H20" s="21">
        <v>3</v>
      </c>
      <c r="I20" s="20" t="s">
        <v>340</v>
      </c>
      <c r="J20" s="20"/>
      <c r="K20" s="20"/>
      <c r="L20" s="20" t="s">
        <v>400</v>
      </c>
      <c r="M20" s="20"/>
      <c r="N20" s="20"/>
      <c r="O20" s="20"/>
      <c r="P20" s="20"/>
      <c r="Q20" s="30"/>
      <c r="R20" s="30"/>
      <c r="S20" s="25">
        <v>8.5</v>
      </c>
      <c r="T20" s="20" t="s">
        <v>101</v>
      </c>
      <c r="U20" s="20"/>
      <c r="V20" s="20"/>
      <c r="W20" s="20"/>
      <c r="X20" s="35">
        <v>11</v>
      </c>
      <c r="Y20" s="15" t="s">
        <v>58</v>
      </c>
      <c r="Z20" s="21"/>
      <c r="AA20" s="21">
        <v>0</v>
      </c>
      <c r="AB20" s="21">
        <v>2</v>
      </c>
      <c r="AC20" s="21">
        <f t="shared" si="5"/>
        <v>2</v>
      </c>
      <c r="AD20" s="21">
        <v>2</v>
      </c>
      <c r="AE20" s="10"/>
      <c r="AF20" s="25">
        <v>8.5</v>
      </c>
      <c r="AG20" s="20" t="s">
        <v>165</v>
      </c>
      <c r="AH20" s="20"/>
      <c r="AI20" s="20"/>
      <c r="AJ20" s="20"/>
      <c r="AK20" s="21">
        <v>10</v>
      </c>
      <c r="AL20" s="20" t="s">
        <v>60</v>
      </c>
      <c r="AM20" s="21"/>
      <c r="AN20" s="21">
        <v>3</v>
      </c>
      <c r="AO20" s="21">
        <v>7</v>
      </c>
      <c r="AP20" s="21">
        <f t="shared" si="6"/>
        <v>10</v>
      </c>
      <c r="AQ20" s="21">
        <v>10</v>
      </c>
    </row>
    <row r="21" spans="1:43" ht="15.95" customHeight="1" x14ac:dyDescent="0.25">
      <c r="H21" s="21">
        <v>3</v>
      </c>
      <c r="I21" s="20" t="s">
        <v>424</v>
      </c>
      <c r="L21" s="20" t="s">
        <v>113</v>
      </c>
      <c r="M21" s="20"/>
      <c r="N21" s="20"/>
      <c r="O21" s="20"/>
      <c r="P21" s="20"/>
      <c r="Q21" s="30"/>
      <c r="R21" s="30"/>
      <c r="S21" s="25">
        <v>8</v>
      </c>
      <c r="T21" s="20" t="s">
        <v>147</v>
      </c>
      <c r="U21" s="20"/>
      <c r="V21" s="20"/>
      <c r="W21" s="20"/>
      <c r="X21" s="21">
        <v>3</v>
      </c>
      <c r="Y21" s="15" t="s">
        <v>58</v>
      </c>
      <c r="Z21" s="21"/>
      <c r="AA21" s="21">
        <v>2</v>
      </c>
      <c r="AB21" s="21">
        <v>2</v>
      </c>
      <c r="AC21" s="21">
        <f t="shared" si="5"/>
        <v>4</v>
      </c>
      <c r="AD21" s="21">
        <v>0</v>
      </c>
      <c r="AE21" s="10"/>
      <c r="AF21" s="25">
        <v>8</v>
      </c>
      <c r="AG21" s="20" t="s">
        <v>47</v>
      </c>
      <c r="AH21" s="20"/>
      <c r="AI21" s="20"/>
      <c r="AJ21" s="20"/>
      <c r="AK21" s="21">
        <v>27</v>
      </c>
      <c r="AL21" s="20" t="s">
        <v>60</v>
      </c>
      <c r="AM21" s="21"/>
      <c r="AN21" s="21">
        <v>7</v>
      </c>
      <c r="AO21" s="21">
        <v>10</v>
      </c>
      <c r="AP21" s="21">
        <f t="shared" si="6"/>
        <v>17</v>
      </c>
      <c r="AQ21" s="21">
        <v>2</v>
      </c>
    </row>
    <row r="22" spans="1:43" ht="15.95" customHeight="1" x14ac:dyDescent="0.25">
      <c r="H22" s="21">
        <v>3</v>
      </c>
      <c r="I22" s="20" t="s">
        <v>163</v>
      </c>
      <c r="L22" s="20" t="s">
        <v>412</v>
      </c>
      <c r="M22" s="20"/>
      <c r="N22" s="20"/>
      <c r="O22" s="20"/>
      <c r="P22" s="20" t="s">
        <v>151</v>
      </c>
      <c r="Q22" s="30"/>
      <c r="R22" s="30"/>
      <c r="S22" s="25">
        <v>7.5</v>
      </c>
      <c r="T22" s="20" t="s">
        <v>137</v>
      </c>
      <c r="U22" s="20"/>
      <c r="V22" s="20"/>
      <c r="W22" s="20"/>
      <c r="X22" s="21">
        <v>7</v>
      </c>
      <c r="Y22" s="15" t="s">
        <v>58</v>
      </c>
      <c r="Z22" s="21"/>
      <c r="AA22" s="21">
        <v>0</v>
      </c>
      <c r="AB22" s="21">
        <v>3</v>
      </c>
      <c r="AC22" s="21">
        <f t="shared" si="5"/>
        <v>3</v>
      </c>
      <c r="AD22" s="21">
        <v>2</v>
      </c>
      <c r="AE22" s="10"/>
      <c r="AF22" s="25">
        <v>7.5</v>
      </c>
      <c r="AG22" s="20" t="s">
        <v>102</v>
      </c>
      <c r="AH22" s="20"/>
      <c r="AI22" s="20"/>
      <c r="AJ22" s="20"/>
      <c r="AK22" s="21">
        <v>91</v>
      </c>
      <c r="AL22" s="20" t="s">
        <v>60</v>
      </c>
      <c r="AM22" s="21"/>
      <c r="AN22" s="21">
        <v>6</v>
      </c>
      <c r="AO22" s="21">
        <v>5</v>
      </c>
      <c r="AP22" s="21">
        <f t="shared" si="6"/>
        <v>11</v>
      </c>
      <c r="AQ22" s="21">
        <v>4</v>
      </c>
    </row>
    <row r="23" spans="1:43" ht="15.95" customHeight="1" x14ac:dyDescent="0.25">
      <c r="H23" s="21"/>
      <c r="I23" s="20"/>
      <c r="J23" s="20"/>
      <c r="K23" s="20"/>
      <c r="L23" s="20"/>
      <c r="M23" s="20"/>
      <c r="N23" s="20"/>
      <c r="O23" s="20"/>
      <c r="P23" s="20"/>
      <c r="Q23" s="30"/>
      <c r="R23" s="30"/>
      <c r="S23" s="25">
        <v>7.5</v>
      </c>
      <c r="T23" s="20" t="s">
        <v>171</v>
      </c>
      <c r="U23" s="20"/>
      <c r="V23" s="20"/>
      <c r="W23" s="20"/>
      <c r="X23" s="21">
        <v>11</v>
      </c>
      <c r="Y23" s="15" t="s">
        <v>58</v>
      </c>
      <c r="Z23" s="21"/>
      <c r="AA23" s="21">
        <v>0</v>
      </c>
      <c r="AB23" s="21">
        <v>0</v>
      </c>
      <c r="AC23" s="21">
        <f t="shared" si="5"/>
        <v>0</v>
      </c>
      <c r="AD23" s="21">
        <v>0</v>
      </c>
      <c r="AE23" s="10"/>
      <c r="AF23" s="25">
        <v>7</v>
      </c>
      <c r="AG23" s="20" t="s">
        <v>126</v>
      </c>
      <c r="AH23" s="20"/>
      <c r="AI23" s="20"/>
      <c r="AJ23" s="20"/>
      <c r="AK23" s="21">
        <v>4</v>
      </c>
      <c r="AL23" s="20" t="s">
        <v>60</v>
      </c>
      <c r="AM23" s="21"/>
      <c r="AN23" s="21">
        <v>0</v>
      </c>
      <c r="AO23" s="21">
        <v>5</v>
      </c>
      <c r="AP23" s="21">
        <f t="shared" si="6"/>
        <v>5</v>
      </c>
      <c r="AQ23" s="21">
        <v>2</v>
      </c>
    </row>
    <row r="24" spans="1:43" ht="15.95" customHeight="1" x14ac:dyDescent="0.25">
      <c r="C24" s="5" t="s">
        <v>181</v>
      </c>
      <c r="G24" s="4">
        <v>4</v>
      </c>
      <c r="H24" s="21">
        <v>1</v>
      </c>
      <c r="I24" s="20" t="s">
        <v>131</v>
      </c>
      <c r="J24" s="20"/>
      <c r="K24" s="20"/>
      <c r="L24" s="20" t="s">
        <v>426</v>
      </c>
      <c r="M24" s="20"/>
      <c r="N24" s="20"/>
      <c r="O24" s="20"/>
      <c r="P24" s="20"/>
      <c r="Q24" s="30"/>
      <c r="R24" s="30"/>
      <c r="S24" s="25">
        <v>7</v>
      </c>
      <c r="T24" s="20" t="s">
        <v>109</v>
      </c>
      <c r="U24" s="20"/>
      <c r="V24" s="20"/>
      <c r="W24" s="20"/>
      <c r="X24" s="21">
        <v>2</v>
      </c>
      <c r="Y24" s="15" t="s">
        <v>58</v>
      </c>
      <c r="Z24" s="21"/>
      <c r="AA24" s="21">
        <v>0</v>
      </c>
      <c r="AB24" s="21">
        <v>4</v>
      </c>
      <c r="AC24" s="21">
        <f t="shared" si="5"/>
        <v>4</v>
      </c>
      <c r="AD24" s="21">
        <v>2</v>
      </c>
      <c r="AE24" s="10"/>
      <c r="AF24" s="25">
        <v>6.5</v>
      </c>
      <c r="AG24" s="20" t="s">
        <v>129</v>
      </c>
      <c r="AH24" s="20"/>
      <c r="AI24" s="20"/>
      <c r="AJ24" s="20"/>
      <c r="AK24" s="21">
        <v>14</v>
      </c>
      <c r="AL24" s="20" t="s">
        <v>60</v>
      </c>
      <c r="AM24" s="21"/>
      <c r="AN24" s="21">
        <v>1</v>
      </c>
      <c r="AO24" s="21">
        <v>1</v>
      </c>
      <c r="AP24" s="21">
        <f t="shared" si="6"/>
        <v>2</v>
      </c>
      <c r="AQ24" s="21">
        <v>2</v>
      </c>
    </row>
    <row r="25" spans="1:43" ht="15.95" customHeight="1" x14ac:dyDescent="0.25">
      <c r="A25" s="30"/>
      <c r="B25" s="21" t="s">
        <v>23</v>
      </c>
      <c r="C25" s="15"/>
      <c r="D25" s="15" t="s">
        <v>48</v>
      </c>
      <c r="E25" s="20"/>
      <c r="F25" s="20"/>
      <c r="G25" s="4"/>
      <c r="H25" s="21">
        <v>2</v>
      </c>
      <c r="I25" s="20" t="s">
        <v>131</v>
      </c>
      <c r="J25" s="20"/>
      <c r="K25" s="20"/>
      <c r="L25" s="20" t="s">
        <v>86</v>
      </c>
      <c r="M25" s="20"/>
      <c r="N25" s="20"/>
      <c r="O25" s="20"/>
      <c r="P25" s="20"/>
      <c r="Q25" s="30"/>
      <c r="R25" s="30"/>
      <c r="S25" s="25">
        <v>7</v>
      </c>
      <c r="T25" s="20" t="s">
        <v>110</v>
      </c>
      <c r="U25" s="20"/>
      <c r="V25" s="20"/>
      <c r="W25" s="20"/>
      <c r="X25" s="21">
        <v>6</v>
      </c>
      <c r="Y25" s="15" t="s">
        <v>58</v>
      </c>
      <c r="Z25" s="21"/>
      <c r="AA25" s="21">
        <v>0</v>
      </c>
      <c r="AB25" s="21">
        <v>6</v>
      </c>
      <c r="AC25" s="21">
        <f t="shared" si="5"/>
        <v>6</v>
      </c>
      <c r="AD25" s="21">
        <v>0</v>
      </c>
      <c r="AE25" s="10"/>
      <c r="AF25" s="25">
        <v>6</v>
      </c>
      <c r="AG25" s="20" t="s">
        <v>103</v>
      </c>
      <c r="AH25" s="20"/>
      <c r="AI25" s="20"/>
      <c r="AJ25" s="20"/>
      <c r="AK25" s="21">
        <v>2</v>
      </c>
      <c r="AL25" s="20" t="s">
        <v>60</v>
      </c>
      <c r="AM25" s="21"/>
      <c r="AN25" s="21">
        <v>2</v>
      </c>
      <c r="AO25" s="21">
        <v>2</v>
      </c>
      <c r="AP25" s="21">
        <f t="shared" si="6"/>
        <v>4</v>
      </c>
      <c r="AQ25" s="21">
        <v>8</v>
      </c>
    </row>
    <row r="26" spans="1:43" ht="15.95" customHeight="1" x14ac:dyDescent="0.25">
      <c r="A26" s="30"/>
      <c r="H26" s="21">
        <v>2</v>
      </c>
      <c r="I26" s="20" t="s">
        <v>131</v>
      </c>
      <c r="L26" s="20" t="s">
        <v>413</v>
      </c>
      <c r="M26" s="20"/>
      <c r="N26" s="20"/>
      <c r="O26" s="20"/>
      <c r="P26" s="20"/>
      <c r="Q26" s="30"/>
      <c r="R26" s="30"/>
      <c r="S26" s="25">
        <v>5.5</v>
      </c>
      <c r="T26" s="20" t="s">
        <v>30</v>
      </c>
      <c r="U26" s="20"/>
      <c r="V26" s="20"/>
      <c r="W26" s="20"/>
      <c r="X26" s="21">
        <v>8</v>
      </c>
      <c r="Y26" s="15" t="s">
        <v>58</v>
      </c>
      <c r="Z26" s="21"/>
      <c r="AA26" s="21">
        <v>0</v>
      </c>
      <c r="AB26" s="21">
        <v>0</v>
      </c>
      <c r="AC26" s="21">
        <f t="shared" si="5"/>
        <v>0</v>
      </c>
      <c r="AD26" s="21">
        <v>2</v>
      </c>
      <c r="AE26" s="10"/>
      <c r="AF26" s="25">
        <v>6</v>
      </c>
      <c r="AG26" s="20" t="s">
        <v>269</v>
      </c>
      <c r="AH26" s="20"/>
      <c r="AI26" s="20"/>
      <c r="AJ26" s="20"/>
      <c r="AK26" s="21">
        <v>6</v>
      </c>
      <c r="AL26" s="20" t="s">
        <v>60</v>
      </c>
      <c r="AM26" s="21"/>
      <c r="AN26" s="21">
        <v>3</v>
      </c>
      <c r="AO26" s="21">
        <v>3</v>
      </c>
      <c r="AP26" s="21">
        <f t="shared" si="6"/>
        <v>6</v>
      </c>
      <c r="AQ26" s="21">
        <v>0</v>
      </c>
    </row>
    <row r="27" spans="1:43" ht="15.95" customHeight="1" thickBot="1" x14ac:dyDescent="0.3">
      <c r="A27" s="30"/>
      <c r="H27" s="21">
        <v>2</v>
      </c>
      <c r="I27" s="20" t="s">
        <v>131</v>
      </c>
      <c r="L27" s="20"/>
      <c r="M27" s="20" t="s">
        <v>51</v>
      </c>
      <c r="N27" s="20"/>
      <c r="O27" s="20"/>
      <c r="P27" s="20"/>
      <c r="Q27" s="30"/>
      <c r="R27" s="30"/>
      <c r="S27" s="16" t="s">
        <v>65</v>
      </c>
      <c r="T27" s="16"/>
      <c r="U27" s="16"/>
      <c r="V27" s="16"/>
      <c r="W27" s="16"/>
      <c r="X27" s="16"/>
      <c r="Y27" s="16"/>
      <c r="Z27" s="22"/>
      <c r="AA27" s="22">
        <f>SUM(AA15:AA26)</f>
        <v>25</v>
      </c>
      <c r="AB27" s="22">
        <f>SUM(AB15:AB26)+SUMIF($Z$3:$Z$10,"Canadiens",$AH$3:$AH$10)</f>
        <v>36</v>
      </c>
      <c r="AC27" s="22">
        <f>SUM(AC15:AC26)+SUMIF($Z$3:$Z$10,"Canadiens",$AH$3:$AH$10)</f>
        <v>61</v>
      </c>
      <c r="AD27" s="22">
        <f>SUM(AD15:AD26)</f>
        <v>16</v>
      </c>
      <c r="AE27" s="10"/>
      <c r="AF27" s="16" t="s">
        <v>62</v>
      </c>
      <c r="AG27" s="16"/>
      <c r="AH27" s="16"/>
      <c r="AI27" s="16"/>
      <c r="AJ27" s="16"/>
      <c r="AK27" s="16"/>
      <c r="AL27" s="16"/>
      <c r="AM27" s="22"/>
      <c r="AN27" s="22">
        <f>SUM(AN15:AN26)</f>
        <v>49</v>
      </c>
      <c r="AO27" s="22">
        <f>SUM(AO15:AO26)+SUMIF($Z$3:$Z$10,"Canadiens",$AH$3:$AH$10)</f>
        <v>63</v>
      </c>
      <c r="AP27" s="22">
        <f>SUM(AP15:AP26)+SUMIF($Z$3:$Z$10,"Canadiens",$AH$3:$AH$10)</f>
        <v>112</v>
      </c>
      <c r="AQ27" s="22">
        <f>SUM(AQ15:AQ26)</f>
        <v>36</v>
      </c>
    </row>
    <row r="28" spans="1:43" ht="15.95" customHeight="1" x14ac:dyDescent="0.25">
      <c r="B28" s="44" t="s">
        <v>27</v>
      </c>
      <c r="C28" s="45"/>
      <c r="D28" s="45"/>
      <c r="E28" s="45"/>
      <c r="F28" s="45"/>
      <c r="G28" s="45"/>
      <c r="H28" s="46"/>
      <c r="I28" s="45"/>
      <c r="J28" s="45"/>
      <c r="K28" s="45"/>
      <c r="L28" s="45"/>
      <c r="M28" s="47"/>
      <c r="N28" s="45"/>
      <c r="O28" s="45"/>
      <c r="P28" s="45"/>
      <c r="Q28" s="30"/>
      <c r="R28" s="30"/>
      <c r="S28" s="11" t="s">
        <v>155</v>
      </c>
      <c r="T28" s="11" t="s">
        <v>15</v>
      </c>
      <c r="U28" s="11"/>
      <c r="V28" s="11"/>
      <c r="W28" s="12"/>
      <c r="X28" s="13" t="s">
        <v>31</v>
      </c>
      <c r="Z28" s="14"/>
      <c r="AA28" s="14">
        <v>10</v>
      </c>
      <c r="AB28" s="14">
        <v>7</v>
      </c>
      <c r="AC28" s="14">
        <f>+AA28+AB28</f>
        <v>17</v>
      </c>
      <c r="AD28" s="14">
        <v>6</v>
      </c>
      <c r="AE28" s="10"/>
      <c r="AF28" s="18" t="s">
        <v>160</v>
      </c>
      <c r="AG28" s="18" t="s">
        <v>134</v>
      </c>
      <c r="AH28" s="18"/>
      <c r="AI28" s="18"/>
      <c r="AJ28" s="18"/>
      <c r="AK28" s="15" t="s">
        <v>145</v>
      </c>
      <c r="AM28" s="14"/>
      <c r="AN28" s="14">
        <v>10</v>
      </c>
      <c r="AO28" s="14">
        <v>4</v>
      </c>
      <c r="AP28" s="14">
        <f>+AN28+AO28</f>
        <v>14</v>
      </c>
      <c r="AQ28" s="14">
        <v>2</v>
      </c>
    </row>
    <row r="29" spans="1:43" ht="15.95" customHeight="1" x14ac:dyDescent="0.25">
      <c r="C29" s="5" t="s">
        <v>187</v>
      </c>
      <c r="D29" s="10"/>
      <c r="E29" s="20"/>
      <c r="F29" s="20"/>
      <c r="G29" s="4">
        <v>3</v>
      </c>
      <c r="H29" s="21">
        <v>1</v>
      </c>
      <c r="I29" s="20" t="s">
        <v>85</v>
      </c>
      <c r="J29" s="20"/>
      <c r="K29" s="20"/>
      <c r="L29" s="20" t="s">
        <v>87</v>
      </c>
      <c r="M29" s="20"/>
      <c r="N29" s="20"/>
      <c r="O29" s="20"/>
      <c r="P29" s="20"/>
      <c r="Q29" s="30"/>
      <c r="R29" s="30"/>
      <c r="S29" s="25">
        <v>7.5</v>
      </c>
      <c r="T29" s="20" t="s">
        <v>127</v>
      </c>
      <c r="U29" s="20"/>
      <c r="V29" s="20"/>
      <c r="W29" s="25"/>
      <c r="X29" s="21"/>
      <c r="Y29" s="15" t="s">
        <v>15</v>
      </c>
      <c r="Z29" s="21"/>
      <c r="AA29" s="21">
        <v>0</v>
      </c>
      <c r="AB29" s="21">
        <v>1</v>
      </c>
      <c r="AC29" s="21">
        <f t="shared" ref="AC29:AC39" si="7">+AA29+AB29</f>
        <v>1</v>
      </c>
      <c r="AD29" s="21">
        <v>0</v>
      </c>
      <c r="AE29" s="10"/>
      <c r="AF29" s="25">
        <v>8</v>
      </c>
      <c r="AG29" s="20" t="s">
        <v>75</v>
      </c>
      <c r="AH29" s="20"/>
      <c r="AI29" s="20"/>
      <c r="AJ29" s="25"/>
      <c r="AK29" s="21">
        <v>31</v>
      </c>
      <c r="AL29" s="20" t="s">
        <v>134</v>
      </c>
      <c r="AM29" s="21"/>
      <c r="AN29" s="21">
        <v>0</v>
      </c>
      <c r="AO29" s="21">
        <v>1</v>
      </c>
      <c r="AP29" s="21">
        <f t="shared" ref="AP29:AP39" si="8">+AN29+AO29</f>
        <v>1</v>
      </c>
      <c r="AQ29" s="21">
        <v>0</v>
      </c>
    </row>
    <row r="30" spans="1:43" ht="15.95" customHeight="1" x14ac:dyDescent="0.25">
      <c r="B30" s="21" t="s">
        <v>23</v>
      </c>
      <c r="C30" s="20"/>
      <c r="D30" s="20" t="s">
        <v>48</v>
      </c>
      <c r="E30" s="20"/>
      <c r="F30" s="20"/>
      <c r="G30" s="20"/>
      <c r="H30" s="21">
        <v>2</v>
      </c>
      <c r="I30" s="20" t="s">
        <v>87</v>
      </c>
      <c r="J30" s="20"/>
      <c r="K30" s="20"/>
      <c r="L30" s="20"/>
      <c r="M30" s="20" t="s">
        <v>51</v>
      </c>
      <c r="N30" s="20"/>
      <c r="O30" s="20"/>
      <c r="P30" s="20"/>
      <c r="Q30" s="30"/>
      <c r="R30" s="30"/>
      <c r="S30" s="25">
        <v>8.5</v>
      </c>
      <c r="T30" s="20" t="s">
        <v>93</v>
      </c>
      <c r="U30" s="20"/>
      <c r="V30" s="20"/>
      <c r="W30" s="25"/>
      <c r="X30" s="21">
        <v>10</v>
      </c>
      <c r="Y30" s="15" t="s">
        <v>15</v>
      </c>
      <c r="Z30" s="21"/>
      <c r="AA30" s="21">
        <v>4</v>
      </c>
      <c r="AB30" s="21">
        <v>5</v>
      </c>
      <c r="AC30" s="21">
        <f t="shared" si="7"/>
        <v>9</v>
      </c>
      <c r="AD30" s="21">
        <v>0</v>
      </c>
      <c r="AE30" s="10"/>
      <c r="AF30" s="25">
        <v>10</v>
      </c>
      <c r="AG30" s="20" t="s">
        <v>78</v>
      </c>
      <c r="AH30" s="20"/>
      <c r="AI30" s="20"/>
      <c r="AJ30" s="25"/>
      <c r="AK30" s="21">
        <v>91</v>
      </c>
      <c r="AL30" s="20" t="s">
        <v>134</v>
      </c>
      <c r="AM30" s="21"/>
      <c r="AN30" s="21">
        <v>7</v>
      </c>
      <c r="AO30" s="21">
        <v>5</v>
      </c>
      <c r="AP30" s="21">
        <f t="shared" si="8"/>
        <v>12</v>
      </c>
      <c r="AQ30" s="21">
        <v>2</v>
      </c>
    </row>
    <row r="31" spans="1:43" ht="15.95" customHeight="1" x14ac:dyDescent="0.25">
      <c r="D31" s="20"/>
      <c r="E31" s="20"/>
      <c r="F31" s="20"/>
      <c r="G31" s="20"/>
      <c r="H31" s="21">
        <v>3</v>
      </c>
      <c r="I31" s="20" t="s">
        <v>87</v>
      </c>
      <c r="J31" s="20"/>
      <c r="K31" s="20"/>
      <c r="L31" s="20"/>
      <c r="M31" s="20" t="s">
        <v>51</v>
      </c>
      <c r="N31" s="20"/>
      <c r="O31" s="20"/>
      <c r="P31" s="20"/>
      <c r="R31" s="30"/>
      <c r="S31" s="25">
        <v>11</v>
      </c>
      <c r="T31" s="20" t="s">
        <v>87</v>
      </c>
      <c r="U31" s="20"/>
      <c r="V31" s="20"/>
      <c r="W31" s="25"/>
      <c r="X31" s="21">
        <v>4</v>
      </c>
      <c r="Y31" s="15" t="s">
        <v>15</v>
      </c>
      <c r="Z31" s="21"/>
      <c r="AA31" s="21">
        <v>11</v>
      </c>
      <c r="AB31" s="21">
        <v>10</v>
      </c>
      <c r="AC31" s="21">
        <f t="shared" si="7"/>
        <v>21</v>
      </c>
      <c r="AD31" s="21">
        <v>2</v>
      </c>
      <c r="AE31" s="10"/>
      <c r="AF31" s="25">
        <v>9.5</v>
      </c>
      <c r="AG31" s="20" t="s">
        <v>95</v>
      </c>
      <c r="AH31" s="20"/>
      <c r="AI31" s="20"/>
      <c r="AJ31" s="25"/>
      <c r="AK31" s="21">
        <v>7</v>
      </c>
      <c r="AL31" s="20" t="s">
        <v>134</v>
      </c>
      <c r="AM31" s="21"/>
      <c r="AN31" s="21">
        <v>5</v>
      </c>
      <c r="AO31" s="21">
        <v>6</v>
      </c>
      <c r="AP31" s="21">
        <f t="shared" si="8"/>
        <v>11</v>
      </c>
      <c r="AQ31" s="21">
        <v>0</v>
      </c>
    </row>
    <row r="32" spans="1:43" ht="15.95" customHeight="1" x14ac:dyDescent="0.25">
      <c r="R32" s="30"/>
      <c r="S32" s="25">
        <v>9</v>
      </c>
      <c r="T32" s="20" t="s">
        <v>168</v>
      </c>
      <c r="U32" s="20"/>
      <c r="V32" s="20"/>
      <c r="W32" s="25"/>
      <c r="X32" s="21">
        <v>7</v>
      </c>
      <c r="Y32" s="15" t="s">
        <v>15</v>
      </c>
      <c r="Z32" s="21"/>
      <c r="AA32" s="21">
        <v>0</v>
      </c>
      <c r="AB32" s="21">
        <v>0</v>
      </c>
      <c r="AC32" s="21">
        <f t="shared" si="7"/>
        <v>0</v>
      </c>
      <c r="AD32" s="21">
        <v>0</v>
      </c>
      <c r="AE32" s="10"/>
      <c r="AF32" s="25">
        <v>8.5</v>
      </c>
      <c r="AG32" s="20" t="s">
        <v>121</v>
      </c>
      <c r="AH32" s="20"/>
      <c r="AI32" s="20"/>
      <c r="AJ32" s="25"/>
      <c r="AK32" s="21">
        <v>9</v>
      </c>
      <c r="AL32" s="20" t="s">
        <v>134</v>
      </c>
      <c r="AM32" s="21"/>
      <c r="AN32" s="21">
        <v>5</v>
      </c>
      <c r="AO32" s="21">
        <v>6</v>
      </c>
      <c r="AP32" s="21">
        <f t="shared" si="8"/>
        <v>11</v>
      </c>
      <c r="AQ32" s="21">
        <v>0</v>
      </c>
    </row>
    <row r="33" spans="1:43" ht="15.95" customHeight="1" x14ac:dyDescent="0.25">
      <c r="B33" s="21" t="s">
        <v>26</v>
      </c>
      <c r="C33" s="5" t="s">
        <v>178</v>
      </c>
      <c r="D33" s="10"/>
      <c r="E33" s="20"/>
      <c r="F33" s="20"/>
      <c r="G33" s="4">
        <v>5</v>
      </c>
      <c r="H33" s="21">
        <v>1</v>
      </c>
      <c r="I33" s="20" t="s">
        <v>104</v>
      </c>
      <c r="J33" s="20"/>
      <c r="K33" s="20"/>
      <c r="L33" s="20" t="s">
        <v>414</v>
      </c>
      <c r="M33" s="20"/>
      <c r="N33" s="20"/>
      <c r="O33" s="20"/>
      <c r="P33" s="20"/>
      <c r="R33" s="30"/>
      <c r="S33" s="25">
        <v>8.5</v>
      </c>
      <c r="T33" s="20" t="s">
        <v>85</v>
      </c>
      <c r="U33" s="20"/>
      <c r="V33" s="20"/>
      <c r="W33" s="25"/>
      <c r="X33" s="21">
        <v>9</v>
      </c>
      <c r="Y33" s="15" t="s">
        <v>15</v>
      </c>
      <c r="Z33" s="21"/>
      <c r="AA33" s="21">
        <v>9</v>
      </c>
      <c r="AB33" s="21">
        <v>3</v>
      </c>
      <c r="AC33" s="21">
        <f t="shared" si="7"/>
        <v>12</v>
      </c>
      <c r="AD33" s="21">
        <v>0</v>
      </c>
      <c r="AE33" s="10"/>
      <c r="AF33" s="25">
        <v>8</v>
      </c>
      <c r="AG33" s="20" t="s">
        <v>79</v>
      </c>
      <c r="AH33" s="20"/>
      <c r="AI33" s="20"/>
      <c r="AJ33" s="25"/>
      <c r="AK33" s="21">
        <v>8</v>
      </c>
      <c r="AL33" s="20" t="s">
        <v>134</v>
      </c>
      <c r="AM33" s="21"/>
      <c r="AN33" s="21">
        <v>0</v>
      </c>
      <c r="AO33" s="21">
        <v>10</v>
      </c>
      <c r="AP33" s="21">
        <f t="shared" si="8"/>
        <v>10</v>
      </c>
      <c r="AQ33" s="21">
        <v>4</v>
      </c>
    </row>
    <row r="34" spans="1:43" ht="15.95" customHeight="1" x14ac:dyDescent="0.25">
      <c r="B34" s="21" t="s">
        <v>23</v>
      </c>
      <c r="C34" s="20" t="s">
        <v>198</v>
      </c>
      <c r="D34" s="15"/>
      <c r="E34" s="20"/>
      <c r="F34" s="20"/>
      <c r="G34" s="4"/>
      <c r="H34" s="21">
        <v>2</v>
      </c>
      <c r="I34" s="20" t="s">
        <v>279</v>
      </c>
      <c r="J34" s="20"/>
      <c r="K34" s="20"/>
      <c r="L34" s="20"/>
      <c r="M34" s="20" t="s">
        <v>51</v>
      </c>
      <c r="N34" s="20"/>
      <c r="O34" s="20"/>
      <c r="P34" s="20"/>
      <c r="R34" s="30"/>
      <c r="S34" s="25">
        <v>8</v>
      </c>
      <c r="T34" s="20" t="s">
        <v>118</v>
      </c>
      <c r="U34" s="20"/>
      <c r="V34" s="20"/>
      <c r="W34" s="25"/>
      <c r="X34" s="21">
        <v>13</v>
      </c>
      <c r="Y34" s="15" t="s">
        <v>15</v>
      </c>
      <c r="Z34" s="21"/>
      <c r="AA34" s="21">
        <v>0</v>
      </c>
      <c r="AB34" s="21">
        <v>3</v>
      </c>
      <c r="AC34" s="21">
        <v>3</v>
      </c>
      <c r="AD34" s="21">
        <v>2</v>
      </c>
      <c r="AE34" s="10"/>
      <c r="AF34" s="25">
        <v>8</v>
      </c>
      <c r="AG34" s="20" t="s">
        <v>108</v>
      </c>
      <c r="AH34" s="20"/>
      <c r="AI34" s="20"/>
      <c r="AJ34" s="25"/>
      <c r="AK34" s="21">
        <v>13</v>
      </c>
      <c r="AL34" s="20" t="s">
        <v>134</v>
      </c>
      <c r="AM34" s="21"/>
      <c r="AN34" s="21">
        <v>1</v>
      </c>
      <c r="AO34" s="21">
        <v>3</v>
      </c>
      <c r="AP34" s="21">
        <f t="shared" si="8"/>
        <v>4</v>
      </c>
      <c r="AQ34" s="21">
        <v>0</v>
      </c>
    </row>
    <row r="35" spans="1:43" ht="15.95" customHeight="1" x14ac:dyDescent="0.25">
      <c r="C35" s="20" t="s">
        <v>387</v>
      </c>
      <c r="H35" s="21">
        <v>2</v>
      </c>
      <c r="I35" s="20" t="s">
        <v>104</v>
      </c>
      <c r="L35" s="20" t="s">
        <v>415</v>
      </c>
      <c r="R35" s="30"/>
      <c r="S35" s="25">
        <v>7.5</v>
      </c>
      <c r="T35" s="20" t="s">
        <v>122</v>
      </c>
      <c r="U35" s="20"/>
      <c r="V35" s="20"/>
      <c r="W35" s="25"/>
      <c r="X35" s="21">
        <v>5</v>
      </c>
      <c r="Y35" s="15" t="s">
        <v>15</v>
      </c>
      <c r="Z35" s="21"/>
      <c r="AA35" s="21">
        <v>0</v>
      </c>
      <c r="AB35" s="21">
        <v>1</v>
      </c>
      <c r="AC35" s="21">
        <f t="shared" si="7"/>
        <v>1</v>
      </c>
      <c r="AD35" s="21">
        <v>2</v>
      </c>
      <c r="AE35" s="10"/>
      <c r="AF35" s="25">
        <v>8</v>
      </c>
      <c r="AG35" s="20" t="s">
        <v>132</v>
      </c>
      <c r="AH35" s="20"/>
      <c r="AI35" s="20"/>
      <c r="AJ35" s="25"/>
      <c r="AK35" s="21">
        <v>6</v>
      </c>
      <c r="AL35" s="20" t="s">
        <v>134</v>
      </c>
      <c r="AM35" s="21"/>
      <c r="AN35" s="21">
        <v>1</v>
      </c>
      <c r="AO35" s="21">
        <v>3</v>
      </c>
      <c r="AP35" s="21">
        <f t="shared" si="8"/>
        <v>4</v>
      </c>
      <c r="AQ35" s="21">
        <v>2</v>
      </c>
    </row>
    <row r="36" spans="1:43" ht="15.95" customHeight="1" x14ac:dyDescent="0.25">
      <c r="H36" s="21">
        <v>3</v>
      </c>
      <c r="I36" s="20" t="s">
        <v>47</v>
      </c>
      <c r="L36" s="20" t="s">
        <v>416</v>
      </c>
      <c r="R36" s="30"/>
      <c r="S36" s="25">
        <v>7.5</v>
      </c>
      <c r="T36" s="20" t="s">
        <v>169</v>
      </c>
      <c r="U36" s="20"/>
      <c r="V36" s="20"/>
      <c r="W36" s="25"/>
      <c r="X36" s="21">
        <v>12</v>
      </c>
      <c r="Y36" s="15" t="s">
        <v>15</v>
      </c>
      <c r="Z36" s="21"/>
      <c r="AA36" s="21">
        <v>2</v>
      </c>
      <c r="AB36" s="21">
        <v>9</v>
      </c>
      <c r="AC36" s="21">
        <v>8</v>
      </c>
      <c r="AD36" s="21">
        <v>4</v>
      </c>
      <c r="AE36" s="10"/>
      <c r="AF36" s="25">
        <v>7.5</v>
      </c>
      <c r="AG36" s="20" t="s">
        <v>142</v>
      </c>
      <c r="AH36" s="20"/>
      <c r="AI36" s="20"/>
      <c r="AJ36" s="25"/>
      <c r="AK36" s="21">
        <v>10</v>
      </c>
      <c r="AL36" s="20" t="s">
        <v>134</v>
      </c>
      <c r="AM36" s="21"/>
      <c r="AN36" s="21">
        <v>5</v>
      </c>
      <c r="AO36" s="21">
        <v>6</v>
      </c>
      <c r="AP36" s="21">
        <f t="shared" si="8"/>
        <v>11</v>
      </c>
      <c r="AQ36" s="21">
        <v>2</v>
      </c>
    </row>
    <row r="37" spans="1:43" ht="15.95" customHeight="1" x14ac:dyDescent="0.25">
      <c r="H37" s="21">
        <v>3</v>
      </c>
      <c r="I37" s="20" t="s">
        <v>104</v>
      </c>
      <c r="L37" s="20" t="s">
        <v>279</v>
      </c>
      <c r="R37" s="30"/>
      <c r="S37" s="25">
        <v>7</v>
      </c>
      <c r="T37" s="20" t="s">
        <v>114</v>
      </c>
      <c r="U37" s="20"/>
      <c r="V37" s="20"/>
      <c r="W37" s="25"/>
      <c r="X37" s="21">
        <v>11</v>
      </c>
      <c r="Y37" s="15" t="s">
        <v>15</v>
      </c>
      <c r="Z37" s="21"/>
      <c r="AA37" s="21">
        <v>0</v>
      </c>
      <c r="AB37" s="21">
        <v>0</v>
      </c>
      <c r="AC37" s="21">
        <f t="shared" si="7"/>
        <v>0</v>
      </c>
      <c r="AD37" s="21">
        <v>0</v>
      </c>
      <c r="AE37" s="10"/>
      <c r="AF37" s="25">
        <v>7</v>
      </c>
      <c r="AG37" s="20" t="s">
        <v>143</v>
      </c>
      <c r="AH37" s="20"/>
      <c r="AI37" s="20"/>
      <c r="AJ37" s="25"/>
      <c r="AK37" s="21">
        <v>4</v>
      </c>
      <c r="AL37" s="20" t="s">
        <v>134</v>
      </c>
      <c r="AM37" s="21"/>
      <c r="AN37" s="21">
        <v>0</v>
      </c>
      <c r="AO37" s="21">
        <v>1</v>
      </c>
      <c r="AP37" s="21">
        <f t="shared" si="8"/>
        <v>1</v>
      </c>
      <c r="AQ37" s="21">
        <v>0</v>
      </c>
    </row>
    <row r="38" spans="1:43" ht="15.95" customHeight="1" x14ac:dyDescent="0.25">
      <c r="B38" s="44" t="s">
        <v>29</v>
      </c>
      <c r="C38" s="45"/>
      <c r="D38" s="45"/>
      <c r="E38" s="45"/>
      <c r="F38" s="45"/>
      <c r="G38" s="45"/>
      <c r="H38" s="46"/>
      <c r="I38" s="45"/>
      <c r="J38" s="45"/>
      <c r="K38" s="45"/>
      <c r="L38" s="45"/>
      <c r="M38" s="47"/>
      <c r="N38" s="45"/>
      <c r="O38" s="45"/>
      <c r="P38" s="45"/>
      <c r="R38" s="30"/>
      <c r="S38" s="25">
        <v>6</v>
      </c>
      <c r="T38" s="20" t="s">
        <v>111</v>
      </c>
      <c r="U38" s="20"/>
      <c r="V38" s="20"/>
      <c r="W38" s="25"/>
      <c r="X38" s="21">
        <v>14</v>
      </c>
      <c r="Y38" s="15" t="s">
        <v>15</v>
      </c>
      <c r="Z38" s="21"/>
      <c r="AA38" s="21">
        <v>1</v>
      </c>
      <c r="AB38" s="21">
        <v>0</v>
      </c>
      <c r="AC38" s="21">
        <f t="shared" si="7"/>
        <v>1</v>
      </c>
      <c r="AD38" s="21">
        <v>0</v>
      </c>
      <c r="AE38" s="10"/>
      <c r="AF38" s="25">
        <v>6.5</v>
      </c>
      <c r="AG38" s="20" t="s">
        <v>125</v>
      </c>
      <c r="AH38" s="20"/>
      <c r="AI38" s="20"/>
      <c r="AJ38" s="25"/>
      <c r="AK38" s="21">
        <v>2</v>
      </c>
      <c r="AL38" s="20" t="s">
        <v>134</v>
      </c>
      <c r="AM38" s="21"/>
      <c r="AN38" s="21">
        <v>2</v>
      </c>
      <c r="AO38" s="21">
        <v>7</v>
      </c>
      <c r="AP38" s="21">
        <f t="shared" si="8"/>
        <v>9</v>
      </c>
      <c r="AQ38" s="21">
        <v>0</v>
      </c>
    </row>
    <row r="39" spans="1:43" ht="15.95" customHeight="1" x14ac:dyDescent="0.25">
      <c r="C39" s="5" t="s">
        <v>179</v>
      </c>
      <c r="G39" s="4">
        <v>5</v>
      </c>
      <c r="H39" s="21">
        <v>1</v>
      </c>
      <c r="I39" s="20" t="s">
        <v>125</v>
      </c>
      <c r="J39" s="20"/>
      <c r="L39" s="20" t="s">
        <v>417</v>
      </c>
      <c r="M39" s="20"/>
      <c r="N39" s="20"/>
      <c r="O39" s="20"/>
      <c r="P39" s="20"/>
      <c r="R39" s="30"/>
      <c r="S39" s="25">
        <v>6</v>
      </c>
      <c r="T39" s="20" t="s">
        <v>100</v>
      </c>
      <c r="U39" s="20"/>
      <c r="V39" s="20"/>
      <c r="W39" s="25"/>
      <c r="X39" s="21">
        <v>3</v>
      </c>
      <c r="Y39" s="15" t="s">
        <v>15</v>
      </c>
      <c r="Z39" s="21"/>
      <c r="AA39" s="21">
        <v>1</v>
      </c>
      <c r="AB39" s="21">
        <v>2</v>
      </c>
      <c r="AC39" s="21">
        <f t="shared" si="7"/>
        <v>3</v>
      </c>
      <c r="AD39" s="21">
        <v>2</v>
      </c>
      <c r="AE39" s="10"/>
      <c r="AF39" s="25">
        <v>5.5</v>
      </c>
      <c r="AG39" s="20" t="s">
        <v>144</v>
      </c>
      <c r="AH39" s="20"/>
      <c r="AI39" s="20"/>
      <c r="AJ39" s="25"/>
      <c r="AK39" s="21">
        <v>5</v>
      </c>
      <c r="AL39" s="20" t="s">
        <v>134</v>
      </c>
      <c r="AM39" s="21"/>
      <c r="AN39" s="21">
        <v>1</v>
      </c>
      <c r="AO39" s="21">
        <v>3</v>
      </c>
      <c r="AP39" s="21">
        <f t="shared" si="8"/>
        <v>4</v>
      </c>
      <c r="AQ39" s="21">
        <v>2</v>
      </c>
    </row>
    <row r="40" spans="1:43" ht="15.95" customHeight="1" thickBot="1" x14ac:dyDescent="0.3">
      <c r="B40" s="21" t="s">
        <v>23</v>
      </c>
      <c r="C40" s="15"/>
      <c r="D40" s="20" t="s">
        <v>48</v>
      </c>
      <c r="E40" s="20"/>
      <c r="H40" s="21">
        <v>1</v>
      </c>
      <c r="I40" s="20" t="s">
        <v>279</v>
      </c>
      <c r="J40" s="20"/>
      <c r="K40" s="20"/>
      <c r="L40" s="20" t="s">
        <v>418</v>
      </c>
      <c r="M40" s="20"/>
      <c r="N40" s="20"/>
      <c r="O40" s="20"/>
      <c r="P40" s="20"/>
      <c r="R40" s="30"/>
      <c r="S40" s="16" t="s">
        <v>36</v>
      </c>
      <c r="T40" s="16"/>
      <c r="U40" s="16"/>
      <c r="V40" s="16"/>
      <c r="W40" s="16"/>
      <c r="X40" s="16"/>
      <c r="Y40" s="16"/>
      <c r="Z40" s="22"/>
      <c r="AA40" s="22">
        <f>SUM(AA28:AA39)</f>
        <v>38</v>
      </c>
      <c r="AB40" s="22">
        <f>SUM(AB28:AB39)+SUMIF($Z$3:$Z$10,"SotF",$AH$3:$AH$10)</f>
        <v>41</v>
      </c>
      <c r="AC40" s="22">
        <f>SUM(AC28:AC39)+SUMIF($Z$3:$Z$10,"Canadiens",$AH$3:$AH$10)</f>
        <v>76</v>
      </c>
      <c r="AD40" s="22">
        <f>SUM(AD28:AD39)</f>
        <v>18</v>
      </c>
      <c r="AE40" s="10"/>
      <c r="AF40" s="16" t="s">
        <v>146</v>
      </c>
      <c r="AG40" s="16"/>
      <c r="AH40" s="16"/>
      <c r="AI40" s="16"/>
      <c r="AJ40" s="16"/>
      <c r="AK40" s="16"/>
      <c r="AL40" s="16"/>
      <c r="AM40" s="22"/>
      <c r="AN40" s="22">
        <f>SUM(AN28:AN39)</f>
        <v>37</v>
      </c>
      <c r="AO40" s="22">
        <f>SUM(AO28:AO39)+SUMIF($Z$3:$Z$10,"SotF",$AH$3:$AH$10)</f>
        <v>55</v>
      </c>
      <c r="AP40" s="22">
        <f>SUM(AP28:AP39)+SUMIF($Z$3:$Z$10,"Canadiens",$AH$3:$AH$10)</f>
        <v>92</v>
      </c>
      <c r="AQ40" s="22">
        <f>SUM(AQ28:AQ39)</f>
        <v>14</v>
      </c>
    </row>
    <row r="41" spans="1:43" ht="15.95" customHeight="1" x14ac:dyDescent="0.25">
      <c r="H41" s="21">
        <v>1</v>
      </c>
      <c r="I41" s="20" t="s">
        <v>121</v>
      </c>
      <c r="J41" s="20"/>
      <c r="K41" s="20"/>
      <c r="L41" s="20" t="s">
        <v>419</v>
      </c>
      <c r="M41" s="20"/>
      <c r="N41" s="20"/>
      <c r="O41" s="20"/>
      <c r="R41" s="30"/>
      <c r="S41" s="17" t="s">
        <v>156</v>
      </c>
      <c r="T41" s="17" t="s">
        <v>57</v>
      </c>
      <c r="U41" s="17"/>
      <c r="V41" s="17"/>
      <c r="W41" s="17"/>
      <c r="X41" s="15" t="s">
        <v>69</v>
      </c>
      <c r="Z41" s="14"/>
      <c r="AA41" s="14">
        <v>1</v>
      </c>
      <c r="AB41" s="14">
        <v>9</v>
      </c>
      <c r="AC41" s="14">
        <f>+AA41+AB41</f>
        <v>10</v>
      </c>
      <c r="AD41" s="14">
        <v>0</v>
      </c>
      <c r="AE41" s="10"/>
      <c r="AF41" s="18" t="s">
        <v>159</v>
      </c>
      <c r="AG41" s="18" t="s">
        <v>56</v>
      </c>
      <c r="AH41" s="18"/>
      <c r="AI41" s="18"/>
      <c r="AJ41" s="18"/>
      <c r="AK41" s="15" t="s">
        <v>68</v>
      </c>
      <c r="AM41" s="14"/>
      <c r="AN41" s="14">
        <v>4</v>
      </c>
      <c r="AO41" s="14">
        <v>3</v>
      </c>
      <c r="AP41" s="14">
        <f>+AN41+AO41</f>
        <v>7</v>
      </c>
      <c r="AQ41" s="14">
        <v>2</v>
      </c>
    </row>
    <row r="42" spans="1:43" ht="15.95" customHeight="1" x14ac:dyDescent="0.25">
      <c r="H42" s="21">
        <v>3</v>
      </c>
      <c r="I42" s="20" t="s">
        <v>95</v>
      </c>
      <c r="L42" s="20" t="s">
        <v>420</v>
      </c>
      <c r="R42" s="30"/>
      <c r="S42" s="25">
        <v>7.5</v>
      </c>
      <c r="T42" s="20" t="s">
        <v>43</v>
      </c>
      <c r="U42" s="20"/>
      <c r="V42" s="20"/>
      <c r="W42" s="20"/>
      <c r="X42" s="21">
        <v>1</v>
      </c>
      <c r="Y42" s="20" t="s">
        <v>57</v>
      </c>
      <c r="Z42" s="21"/>
      <c r="AA42" s="21">
        <v>0</v>
      </c>
      <c r="AB42" s="21">
        <v>0</v>
      </c>
      <c r="AC42" s="21">
        <f t="shared" ref="AC42:AC52" si="9">+AA42+AB42</f>
        <v>0</v>
      </c>
      <c r="AD42" s="21">
        <v>0</v>
      </c>
      <c r="AE42" s="10"/>
      <c r="AF42" s="25">
        <v>8</v>
      </c>
      <c r="AG42" s="20" t="s">
        <v>76</v>
      </c>
      <c r="AH42" s="20"/>
      <c r="AI42" s="20"/>
      <c r="AJ42" s="25"/>
      <c r="AK42" s="21">
        <v>34</v>
      </c>
      <c r="AL42" s="20" t="s">
        <v>56</v>
      </c>
      <c r="AM42" s="21"/>
      <c r="AN42" s="21">
        <v>0</v>
      </c>
      <c r="AO42" s="21">
        <v>0</v>
      </c>
      <c r="AP42" s="21">
        <f t="shared" ref="AP42:AP52" si="10">+AN42+AO42</f>
        <v>0</v>
      </c>
      <c r="AQ42" s="21">
        <v>0</v>
      </c>
    </row>
    <row r="43" spans="1:43" ht="15.95" customHeight="1" x14ac:dyDescent="0.25">
      <c r="H43" s="21">
        <v>3</v>
      </c>
      <c r="I43" s="20" t="s">
        <v>279</v>
      </c>
      <c r="L43" s="20" t="s">
        <v>121</v>
      </c>
      <c r="R43" s="30"/>
      <c r="S43" s="25">
        <v>10</v>
      </c>
      <c r="T43" s="20" t="s">
        <v>83</v>
      </c>
      <c r="U43" s="20"/>
      <c r="V43" s="20"/>
      <c r="W43" s="20"/>
      <c r="X43" s="21">
        <v>8</v>
      </c>
      <c r="Y43" s="20" t="s">
        <v>57</v>
      </c>
      <c r="Z43" s="21"/>
      <c r="AA43" s="21">
        <v>17</v>
      </c>
      <c r="AB43" s="21">
        <v>5</v>
      </c>
      <c r="AC43" s="21">
        <f t="shared" si="9"/>
        <v>22</v>
      </c>
      <c r="AD43" s="21">
        <v>4</v>
      </c>
      <c r="AE43" s="10"/>
      <c r="AF43" s="25">
        <v>10</v>
      </c>
      <c r="AG43" s="20" t="s">
        <v>90</v>
      </c>
      <c r="AH43" s="20"/>
      <c r="AI43" s="20"/>
      <c r="AJ43" s="25"/>
      <c r="AK43" s="21">
        <v>10</v>
      </c>
      <c r="AL43" s="20" t="s">
        <v>56</v>
      </c>
      <c r="AN43" s="21">
        <v>10</v>
      </c>
      <c r="AO43" s="21">
        <v>10</v>
      </c>
      <c r="AP43" s="21">
        <f t="shared" si="10"/>
        <v>20</v>
      </c>
      <c r="AQ43" s="21">
        <v>0</v>
      </c>
    </row>
    <row r="44" spans="1:43" ht="15.95" customHeight="1" x14ac:dyDescent="0.25">
      <c r="R44" s="30"/>
      <c r="S44" s="25">
        <v>9</v>
      </c>
      <c r="T44" s="20" t="s">
        <v>131</v>
      </c>
      <c r="U44" s="20"/>
      <c r="V44" s="20"/>
      <c r="W44" s="20"/>
      <c r="X44" s="21">
        <v>3</v>
      </c>
      <c r="Y44" s="20" t="s">
        <v>57</v>
      </c>
      <c r="Z44" s="21"/>
      <c r="AA44" s="21">
        <v>11</v>
      </c>
      <c r="AB44" s="21">
        <v>6</v>
      </c>
      <c r="AC44" s="21">
        <f t="shared" si="9"/>
        <v>17</v>
      </c>
      <c r="AD44" s="21">
        <v>2</v>
      </c>
      <c r="AE44" s="10"/>
      <c r="AF44" s="25">
        <v>9</v>
      </c>
      <c r="AG44" s="20" t="s">
        <v>139</v>
      </c>
      <c r="AH44" s="20"/>
      <c r="AI44" s="20"/>
      <c r="AJ44" s="25"/>
      <c r="AK44" s="21">
        <v>23</v>
      </c>
      <c r="AL44" s="20" t="s">
        <v>56</v>
      </c>
      <c r="AN44" s="21">
        <v>13</v>
      </c>
      <c r="AO44" s="21">
        <v>6</v>
      </c>
      <c r="AP44" s="21">
        <f t="shared" si="10"/>
        <v>19</v>
      </c>
      <c r="AQ44" s="21">
        <v>2</v>
      </c>
    </row>
    <row r="45" spans="1:43" ht="15.95" customHeight="1" x14ac:dyDescent="0.25">
      <c r="A45" s="30"/>
      <c r="C45" s="5" t="s">
        <v>182</v>
      </c>
      <c r="E45" s="20"/>
      <c r="F45" s="20"/>
      <c r="G45" s="4">
        <v>2</v>
      </c>
      <c r="H45" s="21">
        <v>1</v>
      </c>
      <c r="I45" s="20" t="s">
        <v>117</v>
      </c>
      <c r="L45" s="20" t="s">
        <v>105</v>
      </c>
      <c r="M45" s="20"/>
      <c r="N45" s="20"/>
      <c r="O45" s="20"/>
      <c r="P45" s="20"/>
      <c r="R45" s="30"/>
      <c r="S45" s="25">
        <v>9</v>
      </c>
      <c r="T45" s="20" t="s">
        <v>86</v>
      </c>
      <c r="U45" s="20"/>
      <c r="V45" s="20"/>
      <c r="W45" s="20"/>
      <c r="X45" s="21">
        <v>11</v>
      </c>
      <c r="Y45" s="20" t="s">
        <v>57</v>
      </c>
      <c r="Z45" s="21"/>
      <c r="AA45" s="21">
        <v>6</v>
      </c>
      <c r="AB45" s="21">
        <v>11</v>
      </c>
      <c r="AC45" s="21">
        <f t="shared" si="9"/>
        <v>17</v>
      </c>
      <c r="AD45" s="21">
        <v>0</v>
      </c>
      <c r="AE45" s="10"/>
      <c r="AF45" s="25">
        <v>8.5</v>
      </c>
      <c r="AG45" s="20" t="s">
        <v>92</v>
      </c>
      <c r="AH45" s="20"/>
      <c r="AI45" s="20"/>
      <c r="AJ45" s="25"/>
      <c r="AK45" s="21">
        <v>9</v>
      </c>
      <c r="AL45" s="20" t="s">
        <v>56</v>
      </c>
      <c r="AN45" s="21">
        <v>5</v>
      </c>
      <c r="AO45" s="21">
        <v>4</v>
      </c>
      <c r="AP45" s="21">
        <f t="shared" si="10"/>
        <v>9</v>
      </c>
      <c r="AQ45" s="21">
        <v>0</v>
      </c>
    </row>
    <row r="46" spans="1:43" ht="15.95" customHeight="1" x14ac:dyDescent="0.25">
      <c r="A46" s="30"/>
      <c r="B46" s="21" t="s">
        <v>23</v>
      </c>
      <c r="C46" s="15"/>
      <c r="D46" s="15" t="s">
        <v>48</v>
      </c>
      <c r="H46" s="21">
        <v>2</v>
      </c>
      <c r="I46" s="20" t="s">
        <v>81</v>
      </c>
      <c r="L46" s="20" t="s">
        <v>80</v>
      </c>
      <c r="M46" s="20"/>
      <c r="N46" s="20"/>
      <c r="O46" s="20"/>
      <c r="P46" s="20"/>
      <c r="R46" s="30"/>
      <c r="S46" s="25">
        <v>8.5</v>
      </c>
      <c r="T46" s="20" t="s">
        <v>116</v>
      </c>
      <c r="U46" s="20"/>
      <c r="V46" s="20"/>
      <c r="W46" s="20"/>
      <c r="X46" s="21">
        <v>9</v>
      </c>
      <c r="Y46" s="20" t="s">
        <v>57</v>
      </c>
      <c r="Z46" s="21"/>
      <c r="AA46" s="21">
        <v>5</v>
      </c>
      <c r="AB46" s="21">
        <v>10</v>
      </c>
      <c r="AC46" s="21">
        <f t="shared" si="9"/>
        <v>15</v>
      </c>
      <c r="AD46" s="21">
        <v>4</v>
      </c>
      <c r="AE46" s="10"/>
      <c r="AF46" s="25">
        <v>8.5</v>
      </c>
      <c r="AG46" s="20" t="s">
        <v>141</v>
      </c>
      <c r="AH46" s="20"/>
      <c r="AI46" s="20"/>
      <c r="AJ46" s="25"/>
      <c r="AK46" s="21">
        <v>14</v>
      </c>
      <c r="AL46" s="20" t="s">
        <v>56</v>
      </c>
      <c r="AN46" s="21">
        <v>0</v>
      </c>
      <c r="AO46" s="21">
        <v>11</v>
      </c>
      <c r="AP46" s="21">
        <f t="shared" si="10"/>
        <v>11</v>
      </c>
      <c r="AQ46" s="21">
        <v>0</v>
      </c>
    </row>
    <row r="47" spans="1:43" ht="15.95" customHeight="1" x14ac:dyDescent="0.25">
      <c r="B47" s="44" t="s">
        <v>33</v>
      </c>
      <c r="C47" s="45"/>
      <c r="D47" s="45"/>
      <c r="E47" s="45"/>
      <c r="F47" s="45"/>
      <c r="G47" s="45"/>
      <c r="H47" s="46"/>
      <c r="I47" s="45"/>
      <c r="J47" s="45"/>
      <c r="K47" s="45"/>
      <c r="L47" s="45"/>
      <c r="M47" s="47"/>
      <c r="N47" s="45"/>
      <c r="O47" s="45"/>
      <c r="P47" s="45"/>
      <c r="R47" s="30"/>
      <c r="S47" s="25">
        <v>8</v>
      </c>
      <c r="T47" s="20" t="s">
        <v>150</v>
      </c>
      <c r="U47" s="20"/>
      <c r="V47" s="20"/>
      <c r="W47" s="20"/>
      <c r="X47" s="21">
        <v>2</v>
      </c>
      <c r="Y47" s="20" t="s">
        <v>57</v>
      </c>
      <c r="Z47" s="21"/>
      <c r="AA47" s="21">
        <v>2</v>
      </c>
      <c r="AB47" s="21">
        <v>4</v>
      </c>
      <c r="AC47" s="21">
        <f t="shared" si="9"/>
        <v>6</v>
      </c>
      <c r="AD47" s="21">
        <v>2</v>
      </c>
      <c r="AE47" s="10"/>
      <c r="AF47" s="25">
        <v>8</v>
      </c>
      <c r="AG47" s="20" t="s">
        <v>140</v>
      </c>
      <c r="AH47" s="20"/>
      <c r="AI47" s="20"/>
      <c r="AJ47" s="25"/>
      <c r="AK47" s="21">
        <v>2</v>
      </c>
      <c r="AL47" s="20" t="s">
        <v>56</v>
      </c>
      <c r="AN47" s="21">
        <v>0</v>
      </c>
      <c r="AO47" s="21">
        <v>5</v>
      </c>
      <c r="AP47" s="21">
        <f t="shared" si="10"/>
        <v>5</v>
      </c>
      <c r="AQ47" s="21">
        <v>0</v>
      </c>
    </row>
    <row r="48" spans="1:43" ht="15.95" customHeight="1" x14ac:dyDescent="0.25">
      <c r="C48" s="5" t="s">
        <v>186</v>
      </c>
      <c r="E48" s="10"/>
      <c r="F48" s="10"/>
      <c r="G48" s="4">
        <v>1</v>
      </c>
      <c r="H48" s="21">
        <v>1</v>
      </c>
      <c r="I48" s="20" t="s">
        <v>88</v>
      </c>
      <c r="J48" s="20"/>
      <c r="K48" s="20"/>
      <c r="L48" s="20" t="s">
        <v>170</v>
      </c>
      <c r="M48" s="20"/>
      <c r="N48" s="20"/>
      <c r="O48" s="20"/>
      <c r="P48" s="20"/>
      <c r="R48" s="30"/>
      <c r="S48" s="25">
        <v>7.5</v>
      </c>
      <c r="T48" s="20" t="s">
        <v>98</v>
      </c>
      <c r="U48" s="20"/>
      <c r="V48" s="20"/>
      <c r="W48" s="20"/>
      <c r="X48" s="21">
        <v>12</v>
      </c>
      <c r="Y48" s="20" t="s">
        <v>57</v>
      </c>
      <c r="Z48" s="21"/>
      <c r="AA48" s="21">
        <v>2</v>
      </c>
      <c r="AB48" s="21">
        <v>3</v>
      </c>
      <c r="AC48" s="21">
        <f t="shared" si="9"/>
        <v>5</v>
      </c>
      <c r="AD48" s="21">
        <v>0</v>
      </c>
      <c r="AE48" s="10"/>
      <c r="AF48" s="25">
        <v>8</v>
      </c>
      <c r="AG48" s="20" t="s">
        <v>225</v>
      </c>
      <c r="AH48" s="20"/>
      <c r="AI48" s="20"/>
      <c r="AJ48" s="25"/>
      <c r="AK48" s="21">
        <v>11</v>
      </c>
      <c r="AL48" s="20" t="s">
        <v>56</v>
      </c>
      <c r="AN48" s="21">
        <v>1</v>
      </c>
      <c r="AO48" s="21">
        <v>4</v>
      </c>
      <c r="AP48" s="21">
        <f t="shared" si="10"/>
        <v>5</v>
      </c>
      <c r="AQ48" s="21">
        <v>0</v>
      </c>
    </row>
    <row r="49" spans="1:43" ht="15.95" customHeight="1" x14ac:dyDescent="0.25">
      <c r="A49" s="30"/>
      <c r="B49" s="21" t="s">
        <v>23</v>
      </c>
      <c r="C49" s="20"/>
      <c r="D49" s="20" t="s">
        <v>48</v>
      </c>
      <c r="E49" s="20"/>
      <c r="F49" s="20"/>
      <c r="G49" s="20"/>
      <c r="H49" s="21"/>
      <c r="I49" s="20"/>
      <c r="J49" s="20"/>
      <c r="K49" s="20"/>
      <c r="L49" s="20"/>
      <c r="M49" s="20"/>
      <c r="N49" s="20"/>
      <c r="O49" s="20"/>
      <c r="P49" s="20"/>
      <c r="R49" s="30"/>
      <c r="S49" s="25">
        <v>7.5</v>
      </c>
      <c r="T49" s="20" t="s">
        <v>91</v>
      </c>
      <c r="U49" s="20"/>
      <c r="V49" s="20"/>
      <c r="W49" s="20"/>
      <c r="X49" s="21">
        <v>7</v>
      </c>
      <c r="Y49" s="20" t="s">
        <v>57</v>
      </c>
      <c r="Z49" s="21"/>
      <c r="AA49" s="21">
        <v>2</v>
      </c>
      <c r="AB49" s="21">
        <v>6</v>
      </c>
      <c r="AC49" s="21">
        <f t="shared" si="9"/>
        <v>8</v>
      </c>
      <c r="AD49" s="21">
        <v>4</v>
      </c>
      <c r="AE49" s="10"/>
      <c r="AF49" s="25">
        <v>7.5</v>
      </c>
      <c r="AG49" s="20" t="s">
        <v>128</v>
      </c>
      <c r="AH49" s="20"/>
      <c r="AI49" s="20"/>
      <c r="AJ49" s="25"/>
      <c r="AK49" s="21">
        <v>7</v>
      </c>
      <c r="AL49" s="20" t="s">
        <v>56</v>
      </c>
      <c r="AN49" s="21">
        <v>7</v>
      </c>
      <c r="AO49" s="21">
        <v>5</v>
      </c>
      <c r="AP49" s="21">
        <f t="shared" si="10"/>
        <v>12</v>
      </c>
      <c r="AQ49" s="21">
        <v>2</v>
      </c>
    </row>
    <row r="50" spans="1:43" ht="15.95" customHeight="1" x14ac:dyDescent="0.25">
      <c r="A50" s="30"/>
      <c r="C50" s="20"/>
      <c r="D50" s="20"/>
      <c r="E50" s="20"/>
      <c r="F50" s="20"/>
      <c r="G50" s="20"/>
      <c r="H50" s="21"/>
      <c r="I50" s="20"/>
      <c r="L50" s="20"/>
      <c r="M50" s="20"/>
      <c r="N50" s="20"/>
      <c r="O50" s="20"/>
      <c r="P50" s="20"/>
      <c r="R50" s="30"/>
      <c r="S50" s="25">
        <v>7</v>
      </c>
      <c r="T50" s="20" t="s">
        <v>52</v>
      </c>
      <c r="U50" s="20"/>
      <c r="V50" s="20"/>
      <c r="W50" s="20"/>
      <c r="X50" s="21">
        <v>27</v>
      </c>
      <c r="Y50" s="20" t="s">
        <v>57</v>
      </c>
      <c r="Z50" s="21"/>
      <c r="AA50" s="21">
        <v>1</v>
      </c>
      <c r="AB50" s="21">
        <v>5</v>
      </c>
      <c r="AC50" s="21">
        <f t="shared" si="9"/>
        <v>6</v>
      </c>
      <c r="AD50" s="21">
        <v>0</v>
      </c>
      <c r="AE50" s="10"/>
      <c r="AF50" s="25">
        <v>6.5</v>
      </c>
      <c r="AG50" s="20" t="s">
        <v>99</v>
      </c>
      <c r="AH50" s="20"/>
      <c r="AI50" s="20"/>
      <c r="AJ50" s="25"/>
      <c r="AK50" s="21">
        <v>24</v>
      </c>
      <c r="AL50" s="20" t="s">
        <v>56</v>
      </c>
      <c r="AN50" s="21">
        <v>3</v>
      </c>
      <c r="AO50" s="21">
        <v>5</v>
      </c>
      <c r="AP50" s="21">
        <f t="shared" si="10"/>
        <v>8</v>
      </c>
      <c r="AQ50" s="21">
        <v>2</v>
      </c>
    </row>
    <row r="51" spans="1:43" ht="15.95" customHeight="1" x14ac:dyDescent="0.25">
      <c r="A51" s="30"/>
      <c r="B51" s="10"/>
      <c r="C51" s="5" t="s">
        <v>173</v>
      </c>
      <c r="D51" s="15"/>
      <c r="F51" s="10"/>
      <c r="G51" s="4">
        <v>8</v>
      </c>
      <c r="H51" s="21">
        <v>1</v>
      </c>
      <c r="I51" s="20" t="s">
        <v>376</v>
      </c>
      <c r="J51" s="20"/>
      <c r="K51" s="20"/>
      <c r="L51" s="20" t="s">
        <v>90</v>
      </c>
      <c r="M51" s="20"/>
      <c r="N51" s="20"/>
      <c r="O51" s="20"/>
      <c r="P51" s="20"/>
      <c r="R51" s="30"/>
      <c r="S51" s="25">
        <v>6.5</v>
      </c>
      <c r="T51" s="20" t="s">
        <v>166</v>
      </c>
      <c r="U51" s="20"/>
      <c r="V51" s="20"/>
      <c r="W51" s="20"/>
      <c r="X51" s="21">
        <v>6</v>
      </c>
      <c r="Y51" s="20" t="s">
        <v>57</v>
      </c>
      <c r="Z51" s="21"/>
      <c r="AA51" s="21">
        <v>0</v>
      </c>
      <c r="AB51" s="21">
        <v>3</v>
      </c>
      <c r="AC51" s="21">
        <f t="shared" si="9"/>
        <v>3</v>
      </c>
      <c r="AD51" s="21">
        <v>2</v>
      </c>
      <c r="AE51" s="10"/>
      <c r="AF51" s="25">
        <v>6.5</v>
      </c>
      <c r="AG51" s="20" t="s">
        <v>96</v>
      </c>
      <c r="AH51" s="20"/>
      <c r="AI51" s="20"/>
      <c r="AJ51" s="25"/>
      <c r="AK51" s="21">
        <v>20</v>
      </c>
      <c r="AL51" s="20" t="s">
        <v>56</v>
      </c>
      <c r="AN51" s="21">
        <v>1</v>
      </c>
      <c r="AO51" s="21">
        <v>5</v>
      </c>
      <c r="AP51" s="21">
        <f t="shared" si="10"/>
        <v>6</v>
      </c>
      <c r="AQ51" s="21">
        <v>4</v>
      </c>
    </row>
    <row r="52" spans="1:43" ht="15.95" customHeight="1" x14ac:dyDescent="0.25">
      <c r="A52" s="30"/>
      <c r="B52" s="21" t="s">
        <v>23</v>
      </c>
      <c r="C52" s="15"/>
      <c r="D52" s="15" t="s">
        <v>48</v>
      </c>
      <c r="E52" s="15"/>
      <c r="F52" s="15"/>
      <c r="G52" s="4"/>
      <c r="H52" s="21">
        <v>1</v>
      </c>
      <c r="I52" s="20" t="s">
        <v>376</v>
      </c>
      <c r="J52" s="20"/>
      <c r="K52" s="20"/>
      <c r="L52" s="20" t="s">
        <v>326</v>
      </c>
      <c r="M52" s="20"/>
      <c r="N52" s="20"/>
      <c r="O52" s="20"/>
      <c r="P52" s="20"/>
      <c r="R52" s="30"/>
      <c r="S52" s="25">
        <v>6.5</v>
      </c>
      <c r="T52" s="20" t="s">
        <v>167</v>
      </c>
      <c r="U52" s="20"/>
      <c r="V52" s="20"/>
      <c r="W52" s="20"/>
      <c r="X52" s="21">
        <v>4</v>
      </c>
      <c r="Y52" s="20" t="s">
        <v>57</v>
      </c>
      <c r="Z52" s="21"/>
      <c r="AA52" s="21">
        <v>0</v>
      </c>
      <c r="AB52" s="21">
        <v>4</v>
      </c>
      <c r="AC52" s="21">
        <f t="shared" si="9"/>
        <v>4</v>
      </c>
      <c r="AD52" s="21">
        <v>0</v>
      </c>
      <c r="AE52" s="10"/>
      <c r="AF52" s="25">
        <v>6</v>
      </c>
      <c r="AG52" s="20" t="s">
        <v>248</v>
      </c>
      <c r="AH52" s="20"/>
      <c r="AI52" s="20"/>
      <c r="AJ52" s="25"/>
      <c r="AK52" s="21">
        <v>4</v>
      </c>
      <c r="AL52" s="20" t="s">
        <v>56</v>
      </c>
      <c r="AN52" s="21">
        <v>0</v>
      </c>
      <c r="AO52" s="21">
        <v>1</v>
      </c>
      <c r="AP52" s="21">
        <f t="shared" si="10"/>
        <v>1</v>
      </c>
      <c r="AQ52" s="21">
        <v>0</v>
      </c>
    </row>
    <row r="53" spans="1:43" ht="15.95" customHeight="1" thickBot="1" x14ac:dyDescent="0.3">
      <c r="A53" s="30"/>
      <c r="H53" s="21">
        <v>2</v>
      </c>
      <c r="I53" s="20" t="s">
        <v>139</v>
      </c>
      <c r="L53" s="20" t="s">
        <v>141</v>
      </c>
      <c r="R53" s="30"/>
      <c r="S53" s="16" t="s">
        <v>66</v>
      </c>
      <c r="T53" s="16"/>
      <c r="U53" s="16"/>
      <c r="V53" s="16"/>
      <c r="W53" s="16"/>
      <c r="X53" s="16"/>
      <c r="Y53" s="16"/>
      <c r="Z53" s="22"/>
      <c r="AA53" s="22">
        <f>SUM(AA41:AA52)</f>
        <v>47</v>
      </c>
      <c r="AB53" s="22">
        <f>SUM(AB41:AB52)+SUMIF($Z$3:$Z$10,"Dive Shop",$AH$3:$AH$10)</f>
        <v>66</v>
      </c>
      <c r="AC53" s="22">
        <f>SUM(AC41:AC52)+SUMIF($Z$3:$Z$10,"Canadiens",$AH$3:$AH$10)</f>
        <v>113</v>
      </c>
      <c r="AD53" s="22">
        <f>SUM(AD41:AD52)</f>
        <v>18</v>
      </c>
      <c r="AE53" s="10"/>
      <c r="AF53" s="16" t="s">
        <v>67</v>
      </c>
      <c r="AG53" s="16"/>
      <c r="AH53" s="16"/>
      <c r="AI53" s="16"/>
      <c r="AJ53" s="16"/>
      <c r="AK53" s="16"/>
      <c r="AL53" s="16"/>
      <c r="AM53" s="22"/>
      <c r="AN53" s="22">
        <f>SUM(AN41:AN52)</f>
        <v>44</v>
      </c>
      <c r="AO53" s="22">
        <f>SUM(AO41:AO52)+SUMIF($Z$3:$Z$10,"Dive Shop",$AH$3:$AH$10)</f>
        <v>59</v>
      </c>
      <c r="AP53" s="22">
        <f>SUM(AP41:AP52)+SUMIF($Z$3:$Z$10,"Canadiens",$AH$3:$AH$10)</f>
        <v>103</v>
      </c>
      <c r="AQ53" s="22">
        <f>SUM(AQ41:AQ52)</f>
        <v>12</v>
      </c>
    </row>
    <row r="54" spans="1:43" ht="15.95" customHeight="1" x14ac:dyDescent="0.25">
      <c r="A54" s="30"/>
      <c r="H54" s="21">
        <v>2</v>
      </c>
      <c r="I54" s="20" t="s">
        <v>90</v>
      </c>
      <c r="L54" s="20" t="s">
        <v>421</v>
      </c>
      <c r="R54" s="30"/>
      <c r="S54" s="18" t="s">
        <v>157</v>
      </c>
      <c r="T54" s="18" t="s">
        <v>61</v>
      </c>
      <c r="U54" s="18"/>
      <c r="V54" s="18"/>
      <c r="W54" s="18"/>
      <c r="X54" s="15" t="s">
        <v>71</v>
      </c>
      <c r="Z54" s="14"/>
      <c r="AA54" s="14">
        <v>2</v>
      </c>
      <c r="AB54" s="14">
        <v>8</v>
      </c>
      <c r="AC54" s="14">
        <f t="shared" ref="AC54:AC65" si="11">+AA54+AB54</f>
        <v>10</v>
      </c>
      <c r="AD54" s="14">
        <v>4</v>
      </c>
      <c r="AE54" s="10"/>
      <c r="AF54" s="11" t="s">
        <v>161</v>
      </c>
      <c r="AG54" s="11" t="s">
        <v>59</v>
      </c>
      <c r="AH54" s="11"/>
      <c r="AI54" s="11"/>
      <c r="AJ54" s="12"/>
      <c r="AK54" s="13" t="s">
        <v>73</v>
      </c>
      <c r="AM54" s="14"/>
      <c r="AN54" s="14">
        <v>3</v>
      </c>
      <c r="AO54" s="14">
        <v>3</v>
      </c>
      <c r="AP54" s="14">
        <f t="shared" ref="AP54:AP65" si="12">+AN54+AO54</f>
        <v>6</v>
      </c>
      <c r="AQ54" s="14">
        <v>0</v>
      </c>
    </row>
    <row r="55" spans="1:43" ht="15.95" customHeight="1" x14ac:dyDescent="0.25">
      <c r="H55" s="21">
        <v>2</v>
      </c>
      <c r="I55" s="20" t="s">
        <v>90</v>
      </c>
      <c r="L55" s="20" t="s">
        <v>376</v>
      </c>
      <c r="R55" s="30"/>
      <c r="S55" s="25">
        <v>7.5</v>
      </c>
      <c r="T55" s="20" t="s">
        <v>74</v>
      </c>
      <c r="U55" s="20"/>
      <c r="V55" s="20"/>
      <c r="W55" s="25"/>
      <c r="X55" s="21">
        <v>31</v>
      </c>
      <c r="Y55" s="20" t="s">
        <v>61</v>
      </c>
      <c r="Z55" s="21"/>
      <c r="AA55" s="21">
        <v>0</v>
      </c>
      <c r="AB55" s="21">
        <v>0</v>
      </c>
      <c r="AC55" s="21">
        <f t="shared" si="11"/>
        <v>0</v>
      </c>
      <c r="AD55" s="21">
        <v>0</v>
      </c>
      <c r="AE55" s="10"/>
      <c r="AF55" s="25">
        <v>8</v>
      </c>
      <c r="AG55" s="20" t="s">
        <v>77</v>
      </c>
      <c r="AH55" s="20"/>
      <c r="AI55" s="20"/>
      <c r="AJ55" s="20"/>
      <c r="AK55" s="21"/>
      <c r="AL55" s="20" t="s">
        <v>59</v>
      </c>
      <c r="AM55" s="21"/>
      <c r="AN55" s="21">
        <v>0</v>
      </c>
      <c r="AO55" s="21">
        <v>0</v>
      </c>
      <c r="AP55" s="21">
        <f t="shared" si="12"/>
        <v>0</v>
      </c>
      <c r="AQ55" s="21">
        <v>0</v>
      </c>
    </row>
    <row r="56" spans="1:43" ht="15.95" customHeight="1" x14ac:dyDescent="0.25">
      <c r="H56" s="21">
        <v>2</v>
      </c>
      <c r="I56" s="20" t="s">
        <v>90</v>
      </c>
      <c r="L56" s="20" t="s">
        <v>212</v>
      </c>
      <c r="R56" s="30"/>
      <c r="S56" s="25">
        <v>11</v>
      </c>
      <c r="T56" s="20" t="s">
        <v>80</v>
      </c>
      <c r="U56" s="20"/>
      <c r="V56" s="20"/>
      <c r="W56" s="25"/>
      <c r="X56" s="21">
        <v>11</v>
      </c>
      <c r="Y56" s="20" t="s">
        <v>61</v>
      </c>
      <c r="Z56" s="21"/>
      <c r="AA56" s="21">
        <v>13</v>
      </c>
      <c r="AB56" s="21">
        <v>6</v>
      </c>
      <c r="AC56" s="21">
        <f t="shared" si="11"/>
        <v>19</v>
      </c>
      <c r="AD56" s="21">
        <v>0</v>
      </c>
      <c r="AE56" s="10"/>
      <c r="AF56" s="25">
        <v>10</v>
      </c>
      <c r="AG56" s="20" t="s">
        <v>162</v>
      </c>
      <c r="AH56" s="20"/>
      <c r="AI56" s="20"/>
      <c r="AJ56" s="20"/>
      <c r="AK56" s="21">
        <v>20</v>
      </c>
      <c r="AL56" s="20" t="s">
        <v>59</v>
      </c>
      <c r="AN56" s="21">
        <v>6</v>
      </c>
      <c r="AO56" s="21">
        <v>8</v>
      </c>
      <c r="AP56" s="21">
        <f t="shared" si="12"/>
        <v>14</v>
      </c>
      <c r="AQ56" s="21">
        <v>4</v>
      </c>
    </row>
    <row r="57" spans="1:43" ht="15.95" customHeight="1" x14ac:dyDescent="0.25">
      <c r="H57" s="21">
        <v>2</v>
      </c>
      <c r="I57" s="20" t="s">
        <v>139</v>
      </c>
      <c r="L57" s="20" t="s">
        <v>422</v>
      </c>
      <c r="R57" s="30"/>
      <c r="S57" s="25">
        <v>8.5</v>
      </c>
      <c r="T57" s="20" t="s">
        <v>97</v>
      </c>
      <c r="U57" s="20"/>
      <c r="V57" s="20"/>
      <c r="W57" s="25"/>
      <c r="X57" s="21">
        <v>8</v>
      </c>
      <c r="Y57" s="20" t="s">
        <v>61</v>
      </c>
      <c r="Z57" s="21"/>
      <c r="AA57" s="21">
        <v>2</v>
      </c>
      <c r="AB57" s="21">
        <v>4</v>
      </c>
      <c r="AC57" s="21">
        <f t="shared" si="11"/>
        <v>6</v>
      </c>
      <c r="AD57" s="21">
        <v>0</v>
      </c>
      <c r="AE57" s="10"/>
      <c r="AF57" s="25">
        <v>9</v>
      </c>
      <c r="AG57" s="20" t="s">
        <v>163</v>
      </c>
      <c r="AH57" s="20"/>
      <c r="AI57" s="20"/>
      <c r="AJ57" s="20"/>
      <c r="AK57" s="21">
        <v>17</v>
      </c>
      <c r="AL57" s="20" t="s">
        <v>59</v>
      </c>
      <c r="AN57" s="21">
        <v>13</v>
      </c>
      <c r="AO57" s="21">
        <v>13</v>
      </c>
      <c r="AP57" s="21">
        <f t="shared" si="12"/>
        <v>26</v>
      </c>
      <c r="AQ57" s="21">
        <v>0</v>
      </c>
    </row>
    <row r="58" spans="1:43" ht="15.95" customHeight="1" x14ac:dyDescent="0.25">
      <c r="H58" s="21">
        <v>3</v>
      </c>
      <c r="I58" s="20" t="s">
        <v>128</v>
      </c>
      <c r="L58" s="20" t="s">
        <v>423</v>
      </c>
      <c r="R58" s="30"/>
      <c r="S58" s="25">
        <v>8.5</v>
      </c>
      <c r="T58" s="20" t="s">
        <v>89</v>
      </c>
      <c r="U58" s="20"/>
      <c r="V58" s="20"/>
      <c r="W58" s="25"/>
      <c r="X58" s="21">
        <v>6</v>
      </c>
      <c r="Y58" s="20" t="s">
        <v>61</v>
      </c>
      <c r="Z58" s="21"/>
      <c r="AA58" s="21">
        <v>1</v>
      </c>
      <c r="AB58" s="21">
        <v>4</v>
      </c>
      <c r="AC58" s="21">
        <f t="shared" si="11"/>
        <v>5</v>
      </c>
      <c r="AD58" s="21">
        <v>0</v>
      </c>
      <c r="AE58" s="10"/>
      <c r="AF58" s="25">
        <v>9</v>
      </c>
      <c r="AG58" s="20" t="s">
        <v>135</v>
      </c>
      <c r="AH58" s="20"/>
      <c r="AI58" s="20"/>
      <c r="AJ58" s="20"/>
      <c r="AK58" s="35">
        <v>14</v>
      </c>
      <c r="AL58" s="20" t="s">
        <v>59</v>
      </c>
      <c r="AN58" s="21">
        <v>5</v>
      </c>
      <c r="AO58" s="21">
        <v>8</v>
      </c>
      <c r="AP58" s="21">
        <f t="shared" si="12"/>
        <v>13</v>
      </c>
      <c r="AQ58" s="21">
        <v>0</v>
      </c>
    </row>
    <row r="59" spans="1:43" ht="15.9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R59" s="30"/>
      <c r="S59" s="25">
        <v>8.5</v>
      </c>
      <c r="T59" s="20" t="s">
        <v>82</v>
      </c>
      <c r="U59" s="20"/>
      <c r="V59" s="20"/>
      <c r="W59" s="25"/>
      <c r="X59" s="21">
        <v>14</v>
      </c>
      <c r="Y59" s="20" t="s">
        <v>61</v>
      </c>
      <c r="Z59" s="21"/>
      <c r="AA59" s="21">
        <v>1</v>
      </c>
      <c r="AB59" s="21">
        <v>1</v>
      </c>
      <c r="AC59" s="21">
        <f t="shared" si="11"/>
        <v>2</v>
      </c>
      <c r="AD59" s="21">
        <v>2</v>
      </c>
      <c r="AE59" s="10"/>
      <c r="AF59" s="25">
        <v>8.5</v>
      </c>
      <c r="AG59" s="20" t="s">
        <v>136</v>
      </c>
      <c r="AH59" s="20"/>
      <c r="AI59" s="20"/>
      <c r="AJ59" s="20"/>
      <c r="AK59" s="35">
        <v>5</v>
      </c>
      <c r="AL59" s="20" t="s">
        <v>59</v>
      </c>
      <c r="AN59" s="21">
        <v>0</v>
      </c>
      <c r="AO59" s="21">
        <v>8</v>
      </c>
      <c r="AP59" s="21">
        <f t="shared" si="12"/>
        <v>8</v>
      </c>
      <c r="AQ59" s="21">
        <v>2</v>
      </c>
    </row>
    <row r="60" spans="1:43" ht="15.95" customHeight="1" x14ac:dyDescent="0.25">
      <c r="B60" s="20" t="s">
        <v>130</v>
      </c>
      <c r="C60" s="10"/>
      <c r="D60" s="10"/>
      <c r="E60" s="20" t="s">
        <v>50</v>
      </c>
      <c r="F60" s="20"/>
      <c r="G60" s="4">
        <f>SUM(G14:G52)</f>
        <v>35</v>
      </c>
      <c r="H60" s="4"/>
      <c r="I60" s="19"/>
      <c r="J60" s="20" t="s">
        <v>35</v>
      </c>
      <c r="K60" s="19"/>
      <c r="L60" s="4">
        <f>COUNTA(C15:C59)-8</f>
        <v>4</v>
      </c>
      <c r="N60" s="20" t="s">
        <v>41</v>
      </c>
      <c r="O60" s="4">
        <f>+L60*2</f>
        <v>8</v>
      </c>
      <c r="P60" s="10"/>
      <c r="S60" s="25">
        <v>8</v>
      </c>
      <c r="T60" s="20" t="s">
        <v>81</v>
      </c>
      <c r="U60" s="20"/>
      <c r="V60" s="20"/>
      <c r="W60" s="25"/>
      <c r="X60" s="21">
        <v>7</v>
      </c>
      <c r="Y60" s="20" t="s">
        <v>61</v>
      </c>
      <c r="Z60" s="21"/>
      <c r="AA60" s="21">
        <v>6</v>
      </c>
      <c r="AB60" s="21">
        <v>5</v>
      </c>
      <c r="AC60" s="21">
        <f t="shared" si="11"/>
        <v>11</v>
      </c>
      <c r="AD60" s="21">
        <v>4</v>
      </c>
      <c r="AE60" s="10"/>
      <c r="AF60" s="25">
        <v>8.5</v>
      </c>
      <c r="AG60" s="20" t="s">
        <v>14</v>
      </c>
      <c r="AH60" s="20"/>
      <c r="AI60" s="20"/>
      <c r="AJ60" s="20"/>
      <c r="AK60" s="35" t="s">
        <v>149</v>
      </c>
      <c r="AL60" s="20" t="s">
        <v>59</v>
      </c>
      <c r="AN60" s="21">
        <v>7</v>
      </c>
      <c r="AO60" s="21">
        <v>5</v>
      </c>
      <c r="AP60" s="21">
        <f t="shared" si="12"/>
        <v>12</v>
      </c>
      <c r="AQ60" s="21">
        <v>2</v>
      </c>
    </row>
    <row r="61" spans="1:43" ht="15.95" customHeight="1" x14ac:dyDescent="0.25">
      <c r="A61" s="30"/>
      <c r="E61" s="20" t="s">
        <v>49</v>
      </c>
      <c r="F61" s="20"/>
      <c r="G61" s="4">
        <f>COUNTA(L16:L59)+COUNTIF(L16:L59,"*&amp;*")</f>
        <v>48</v>
      </c>
      <c r="S61" s="25">
        <v>7.5</v>
      </c>
      <c r="T61" s="20" t="s">
        <v>117</v>
      </c>
      <c r="U61" s="20"/>
      <c r="V61" s="20"/>
      <c r="W61" s="25"/>
      <c r="X61" s="21">
        <v>30</v>
      </c>
      <c r="Y61" s="20" t="s">
        <v>61</v>
      </c>
      <c r="Z61" s="21"/>
      <c r="AA61" s="21">
        <v>2</v>
      </c>
      <c r="AB61" s="21">
        <v>4</v>
      </c>
      <c r="AC61" s="21">
        <f t="shared" si="11"/>
        <v>6</v>
      </c>
      <c r="AD61" s="21">
        <v>4</v>
      </c>
      <c r="AE61" s="10"/>
      <c r="AF61" s="25">
        <v>8</v>
      </c>
      <c r="AG61" s="20" t="s">
        <v>113</v>
      </c>
      <c r="AH61" s="20"/>
      <c r="AI61" s="20"/>
      <c r="AJ61" s="20"/>
      <c r="AK61" s="21">
        <v>13</v>
      </c>
      <c r="AL61" s="20" t="s">
        <v>59</v>
      </c>
      <c r="AN61" s="21">
        <v>8</v>
      </c>
      <c r="AO61" s="21">
        <v>10</v>
      </c>
      <c r="AP61" s="21">
        <f t="shared" si="12"/>
        <v>18</v>
      </c>
      <c r="AQ61" s="21">
        <v>4</v>
      </c>
    </row>
    <row r="62" spans="1:43" ht="15.95" customHeight="1" x14ac:dyDescent="0.25">
      <c r="A62" s="30"/>
      <c r="R62" s="21"/>
      <c r="S62" s="25">
        <v>7</v>
      </c>
      <c r="T62" s="20" t="s">
        <v>24</v>
      </c>
      <c r="U62" s="20"/>
      <c r="V62" s="20"/>
      <c r="W62" s="25"/>
      <c r="X62" s="21">
        <v>10</v>
      </c>
      <c r="Y62" s="20" t="s">
        <v>61</v>
      </c>
      <c r="Z62" s="21"/>
      <c r="AA62" s="21">
        <v>1</v>
      </c>
      <c r="AB62" s="21">
        <v>3</v>
      </c>
      <c r="AC62" s="21">
        <f t="shared" si="11"/>
        <v>4</v>
      </c>
      <c r="AD62" s="21">
        <v>0</v>
      </c>
      <c r="AE62" s="10"/>
      <c r="AF62" s="25">
        <v>7</v>
      </c>
      <c r="AG62" s="20" t="s">
        <v>164</v>
      </c>
      <c r="AH62" s="20"/>
      <c r="AI62" s="20"/>
      <c r="AJ62" s="20"/>
      <c r="AK62" s="21">
        <v>7</v>
      </c>
      <c r="AL62" s="20" t="s">
        <v>59</v>
      </c>
      <c r="AN62" s="21">
        <v>1</v>
      </c>
      <c r="AO62" s="21">
        <v>6</v>
      </c>
      <c r="AP62" s="21">
        <f t="shared" si="12"/>
        <v>7</v>
      </c>
      <c r="AQ62" s="21">
        <v>2</v>
      </c>
    </row>
    <row r="63" spans="1:43" ht="15.95" customHeight="1" x14ac:dyDescent="0.25">
      <c r="A63" s="21"/>
      <c r="Q63" s="30"/>
      <c r="R63" s="30"/>
      <c r="S63" s="25">
        <v>7</v>
      </c>
      <c r="T63" s="20" t="s">
        <v>105</v>
      </c>
      <c r="U63" s="20"/>
      <c r="V63" s="20"/>
      <c r="W63" s="25"/>
      <c r="X63" s="21">
        <v>12</v>
      </c>
      <c r="Y63" s="20" t="s">
        <v>61</v>
      </c>
      <c r="Z63" s="21"/>
      <c r="AA63" s="21">
        <v>2</v>
      </c>
      <c r="AB63" s="21">
        <v>3</v>
      </c>
      <c r="AC63" s="21">
        <f t="shared" si="11"/>
        <v>5</v>
      </c>
      <c r="AD63" s="21">
        <v>0</v>
      </c>
      <c r="AE63" s="10"/>
      <c r="AF63" s="25">
        <v>7</v>
      </c>
      <c r="AG63" s="20" t="s">
        <v>115</v>
      </c>
      <c r="AH63" s="20"/>
      <c r="AI63" s="20"/>
      <c r="AJ63" s="20"/>
      <c r="AK63" s="21">
        <v>9</v>
      </c>
      <c r="AL63" s="20" t="s">
        <v>59</v>
      </c>
      <c r="AN63" s="21">
        <v>3</v>
      </c>
      <c r="AO63" s="21">
        <v>7</v>
      </c>
      <c r="AP63" s="21">
        <f t="shared" si="12"/>
        <v>10</v>
      </c>
      <c r="AQ63" s="21">
        <v>0</v>
      </c>
    </row>
    <row r="64" spans="1:43" ht="15.95" customHeight="1" x14ac:dyDescent="0.25">
      <c r="A64" s="30"/>
      <c r="Q64" s="21"/>
      <c r="R64" s="21"/>
      <c r="S64" s="25">
        <v>7</v>
      </c>
      <c r="T64" s="20" t="s">
        <v>106</v>
      </c>
      <c r="U64" s="20"/>
      <c r="V64" s="20"/>
      <c r="W64" s="25"/>
      <c r="X64" s="21">
        <v>5</v>
      </c>
      <c r="Y64" s="20" t="s">
        <v>61</v>
      </c>
      <c r="Z64" s="21"/>
      <c r="AA64" s="21">
        <v>0</v>
      </c>
      <c r="AB64" s="21">
        <v>1</v>
      </c>
      <c r="AC64" s="21">
        <f t="shared" si="11"/>
        <v>1</v>
      </c>
      <c r="AD64" s="21">
        <v>0</v>
      </c>
      <c r="AE64" s="10"/>
      <c r="AF64" s="25">
        <v>6.5</v>
      </c>
      <c r="AG64" s="20" t="s">
        <v>123</v>
      </c>
      <c r="AH64" s="20"/>
      <c r="AI64" s="20"/>
      <c r="AJ64" s="20"/>
      <c r="AK64" s="21">
        <v>6</v>
      </c>
      <c r="AL64" s="20" t="s">
        <v>59</v>
      </c>
      <c r="AN64" s="21">
        <v>2</v>
      </c>
      <c r="AO64" s="21">
        <v>1</v>
      </c>
      <c r="AP64" s="21">
        <f t="shared" si="12"/>
        <v>3</v>
      </c>
      <c r="AQ64" s="21">
        <v>0</v>
      </c>
    </row>
    <row r="65" spans="1:43" ht="15.95" customHeight="1" x14ac:dyDescent="0.25">
      <c r="A65" s="21"/>
      <c r="Q65" s="30"/>
      <c r="R65" s="30"/>
      <c r="S65" s="25">
        <v>5.5</v>
      </c>
      <c r="T65" s="20" t="s">
        <v>119</v>
      </c>
      <c r="U65" s="20"/>
      <c r="V65" s="20"/>
      <c r="W65" s="25"/>
      <c r="X65" s="21">
        <v>4</v>
      </c>
      <c r="Y65" s="20" t="s">
        <v>61</v>
      </c>
      <c r="Z65" s="21"/>
      <c r="AA65" s="21">
        <v>1</v>
      </c>
      <c r="AB65" s="21">
        <v>3</v>
      </c>
      <c r="AC65" s="21">
        <f t="shared" si="11"/>
        <v>4</v>
      </c>
      <c r="AD65" s="21">
        <v>0</v>
      </c>
      <c r="AE65" s="10"/>
      <c r="AF65" s="25">
        <v>5.5</v>
      </c>
      <c r="AG65" s="20" t="s">
        <v>32</v>
      </c>
      <c r="AH65" s="20"/>
      <c r="AI65" s="20"/>
      <c r="AJ65" s="20"/>
      <c r="AK65" s="21">
        <v>11</v>
      </c>
      <c r="AL65" s="20" t="s">
        <v>59</v>
      </c>
      <c r="AN65" s="21">
        <v>0</v>
      </c>
      <c r="AO65" s="21">
        <v>2</v>
      </c>
      <c r="AP65" s="21">
        <f t="shared" si="12"/>
        <v>2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63</v>
      </c>
      <c r="T66" s="16"/>
      <c r="U66" s="16"/>
      <c r="V66" s="16"/>
      <c r="W66" s="16"/>
      <c r="X66" s="16"/>
      <c r="Y66" s="16"/>
      <c r="Z66" s="22"/>
      <c r="AA66" s="22">
        <f>SUM(AA54:AA65)</f>
        <v>31</v>
      </c>
      <c r="AB66" s="22">
        <f>SUM(AB54:AB65)+SUMIF($Z$3:$Z$10,"Eriton",$AH$3:$AH$10)</f>
        <v>42</v>
      </c>
      <c r="AC66" s="22">
        <f>SUM(AC54:AC65)+SUMIF($Z$3:$Z$10,"Canadiens",$AH$3:$AH$10)</f>
        <v>73</v>
      </c>
      <c r="AD66" s="22">
        <f>SUM(AD54:AD65)</f>
        <v>14</v>
      </c>
      <c r="AE66" s="10"/>
      <c r="AF66" s="16" t="s">
        <v>64</v>
      </c>
      <c r="AG66" s="16"/>
      <c r="AH66" s="16"/>
      <c r="AI66" s="16"/>
      <c r="AJ66" s="16"/>
      <c r="AK66" s="16"/>
      <c r="AL66" s="16"/>
      <c r="AM66" s="22"/>
      <c r="AN66" s="22">
        <f>SUM(AN54:AN65)</f>
        <v>48</v>
      </c>
      <c r="AO66" s="22">
        <f>SUM(AO54:AO65)+SUMIF($Z$3:$Z$10,"Eriton",$AH$3:$AH$10)</f>
        <v>71</v>
      </c>
      <c r="AP66" s="22">
        <f>SUM(AP54:AP65)+SUMIF($Z$3:$Z$10,"Canadiens",$AH$3:$AH$10)</f>
        <v>119</v>
      </c>
      <c r="AQ66" s="22">
        <f>SUM(AQ54:AQ65)</f>
        <v>14</v>
      </c>
    </row>
    <row r="67" spans="1:43" ht="15.95" customHeight="1" x14ac:dyDescent="0.25">
      <c r="A67" s="21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94</v>
      </c>
      <c r="AH67" s="10"/>
      <c r="AI67" s="10"/>
      <c r="AJ67" s="20"/>
      <c r="AK67" s="20"/>
      <c r="AL67" s="10"/>
      <c r="AM67" s="10"/>
      <c r="AN67" s="21">
        <f>+AA27+AA40+AA53+AA66+AN27+AN40+AN53+AN66</f>
        <v>319</v>
      </c>
      <c r="AO67" s="21">
        <f>+AB27+AB40+AB53+AB66+AO27+AO40+AO53+AO66</f>
        <v>433</v>
      </c>
      <c r="AP67" s="21">
        <f>+AC27+AC40+AC53+AC66+AP27+AP40+AP53+AP66</f>
        <v>749</v>
      </c>
      <c r="AQ67" s="21">
        <f>+AD27+AD40+AD53+AD66+AQ27+AQ40+AQ53+AQ66</f>
        <v>142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21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43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42</v>
      </c>
      <c r="C74" s="24">
        <f>+C2</f>
        <v>11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163</v>
      </c>
      <c r="E79" s="20"/>
      <c r="F79" s="20"/>
      <c r="G79" s="20" t="s">
        <v>59</v>
      </c>
      <c r="H79" s="21"/>
      <c r="J79" s="21">
        <v>13</v>
      </c>
      <c r="K79" s="21">
        <v>13</v>
      </c>
      <c r="L79" s="50">
        <v>26</v>
      </c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83</v>
      </c>
      <c r="E80" s="20"/>
      <c r="F80" s="20"/>
      <c r="G80" s="20" t="s">
        <v>57</v>
      </c>
      <c r="H80" s="21"/>
      <c r="J80" s="21">
        <v>17</v>
      </c>
      <c r="K80" s="21">
        <v>5</v>
      </c>
      <c r="L80" s="50">
        <v>22</v>
      </c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104</v>
      </c>
      <c r="E81" s="20"/>
      <c r="F81" s="20"/>
      <c r="G81" s="20" t="s">
        <v>60</v>
      </c>
      <c r="H81" s="21"/>
      <c r="J81" s="21">
        <v>13</v>
      </c>
      <c r="K81" s="21">
        <v>8</v>
      </c>
      <c r="L81" s="50">
        <v>21</v>
      </c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87</v>
      </c>
      <c r="E82" s="20"/>
      <c r="F82" s="20"/>
      <c r="G82" s="20" t="s">
        <v>15</v>
      </c>
      <c r="H82" s="21"/>
      <c r="J82" s="21">
        <v>11</v>
      </c>
      <c r="K82" s="21">
        <v>10</v>
      </c>
      <c r="L82" s="50">
        <v>21</v>
      </c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90</v>
      </c>
      <c r="E83" s="20"/>
      <c r="F83" s="20"/>
      <c r="G83" s="20" t="s">
        <v>56</v>
      </c>
      <c r="H83" s="21"/>
      <c r="J83" s="21">
        <v>10</v>
      </c>
      <c r="K83" s="21">
        <v>10</v>
      </c>
      <c r="L83" s="50">
        <v>20</v>
      </c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80</v>
      </c>
      <c r="E84" s="20"/>
      <c r="F84" s="20"/>
      <c r="G84" s="20" t="s">
        <v>61</v>
      </c>
      <c r="H84" s="21"/>
      <c r="J84" s="21">
        <v>13</v>
      </c>
      <c r="K84" s="21">
        <v>6</v>
      </c>
      <c r="L84" s="50">
        <v>19</v>
      </c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139</v>
      </c>
      <c r="E85" s="20"/>
      <c r="F85" s="20"/>
      <c r="G85" s="20" t="s">
        <v>56</v>
      </c>
      <c r="H85" s="21"/>
      <c r="J85" s="21">
        <v>13</v>
      </c>
      <c r="K85" s="21">
        <v>6</v>
      </c>
      <c r="L85" s="50">
        <v>19</v>
      </c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84</v>
      </c>
      <c r="E86" s="20"/>
      <c r="F86" s="20"/>
      <c r="G86" s="20" t="s">
        <v>60</v>
      </c>
      <c r="H86" s="21"/>
      <c r="J86" s="21">
        <v>8</v>
      </c>
      <c r="K86" s="21">
        <v>10</v>
      </c>
      <c r="L86" s="50">
        <v>18</v>
      </c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113</v>
      </c>
      <c r="E87" s="20"/>
      <c r="F87" s="20"/>
      <c r="G87" s="20" t="s">
        <v>59</v>
      </c>
      <c r="H87" s="21"/>
      <c r="J87" s="21">
        <v>8</v>
      </c>
      <c r="K87" s="21">
        <v>10</v>
      </c>
      <c r="L87" s="50">
        <v>18</v>
      </c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131</v>
      </c>
      <c r="E88" s="20"/>
      <c r="F88" s="20"/>
      <c r="G88" s="20" t="s">
        <v>57</v>
      </c>
      <c r="H88" s="21"/>
      <c r="J88" s="21">
        <v>11</v>
      </c>
      <c r="K88" s="21">
        <v>6</v>
      </c>
      <c r="L88" s="50">
        <v>17</v>
      </c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47</v>
      </c>
      <c r="E89" s="20"/>
      <c r="F89" s="20"/>
      <c r="G89" s="20" t="s">
        <v>60</v>
      </c>
      <c r="H89" s="21"/>
      <c r="J89" s="21">
        <v>7</v>
      </c>
      <c r="K89" s="21">
        <v>10</v>
      </c>
      <c r="L89" s="50">
        <v>17</v>
      </c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86</v>
      </c>
      <c r="E90" s="20"/>
      <c r="F90" s="20"/>
      <c r="G90" s="20" t="s">
        <v>57</v>
      </c>
      <c r="H90" s="21"/>
      <c r="J90" s="21">
        <v>6</v>
      </c>
      <c r="K90" s="21">
        <v>11</v>
      </c>
      <c r="L90" s="50">
        <v>17</v>
      </c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116</v>
      </c>
      <c r="E91" s="20"/>
      <c r="F91" s="20"/>
      <c r="G91" s="20" t="s">
        <v>57</v>
      </c>
      <c r="H91" s="21"/>
      <c r="J91" s="21">
        <v>5</v>
      </c>
      <c r="K91" s="21">
        <v>10</v>
      </c>
      <c r="L91" s="50">
        <v>15</v>
      </c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162</v>
      </c>
      <c r="E92" s="20"/>
      <c r="F92" s="20"/>
      <c r="G92" s="20" t="s">
        <v>59</v>
      </c>
      <c r="H92" s="21"/>
      <c r="J92" s="21">
        <v>6</v>
      </c>
      <c r="K92" s="21">
        <v>8</v>
      </c>
      <c r="L92" s="50">
        <v>14</v>
      </c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135</v>
      </c>
      <c r="E93" s="20"/>
      <c r="F93" s="20"/>
      <c r="G93" s="20" t="s">
        <v>59</v>
      </c>
      <c r="H93" s="35"/>
      <c r="J93" s="21">
        <v>5</v>
      </c>
      <c r="K93" s="21">
        <v>8</v>
      </c>
      <c r="L93" s="50">
        <v>13</v>
      </c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85</v>
      </c>
      <c r="E94" s="20"/>
      <c r="F94" s="20"/>
      <c r="G94" s="20" t="s">
        <v>15</v>
      </c>
      <c r="H94" s="21"/>
      <c r="J94" s="21">
        <v>9</v>
      </c>
      <c r="K94" s="21">
        <v>3</v>
      </c>
      <c r="L94" s="50">
        <v>12</v>
      </c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D95" s="20" t="s">
        <v>78</v>
      </c>
      <c r="E95" s="20"/>
      <c r="F95" s="20"/>
      <c r="G95" s="20" t="s">
        <v>134</v>
      </c>
      <c r="H95" s="21"/>
      <c r="J95" s="21">
        <v>7</v>
      </c>
      <c r="K95" s="21">
        <v>5</v>
      </c>
      <c r="L95" s="50">
        <v>12</v>
      </c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D96" s="20" t="s">
        <v>128</v>
      </c>
      <c r="E96" s="20"/>
      <c r="F96" s="20"/>
      <c r="G96" s="20" t="s">
        <v>56</v>
      </c>
      <c r="H96" s="21"/>
      <c r="J96" s="21">
        <v>7</v>
      </c>
      <c r="K96" s="21">
        <v>5</v>
      </c>
      <c r="L96" s="50">
        <v>12</v>
      </c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43" ht="15.75" x14ac:dyDescent="0.25">
      <c r="D97" s="20" t="s">
        <v>14</v>
      </c>
      <c r="E97" s="20"/>
      <c r="F97" s="20"/>
      <c r="G97" s="20" t="s">
        <v>59</v>
      </c>
      <c r="H97" s="21"/>
      <c r="J97" s="21">
        <v>7</v>
      </c>
      <c r="K97" s="21">
        <v>5</v>
      </c>
      <c r="L97" s="50">
        <v>12</v>
      </c>
      <c r="Q97" s="21"/>
      <c r="R97" s="2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20"/>
      <c r="AG97" s="10"/>
      <c r="AH97" s="10"/>
      <c r="AI97" s="10"/>
      <c r="AJ97" s="20"/>
      <c r="AK97" s="20"/>
      <c r="AL97" s="10"/>
      <c r="AM97" s="10"/>
      <c r="AN97" s="21"/>
      <c r="AO97" s="21"/>
      <c r="AP97" s="30"/>
      <c r="AQ97" s="21"/>
    </row>
    <row r="98" spans="4:43" ht="15.75" x14ac:dyDescent="0.25">
      <c r="D98" s="20" t="s">
        <v>81</v>
      </c>
      <c r="E98" s="20"/>
      <c r="F98" s="20"/>
      <c r="G98" s="20" t="s">
        <v>61</v>
      </c>
      <c r="H98" s="35"/>
      <c r="J98" s="21">
        <v>6</v>
      </c>
      <c r="K98" s="21">
        <v>5</v>
      </c>
      <c r="L98" s="50">
        <v>11</v>
      </c>
      <c r="Q98" s="21"/>
      <c r="R98" s="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20"/>
      <c r="AG98" s="10"/>
      <c r="AH98" s="10"/>
      <c r="AI98" s="10"/>
      <c r="AJ98" s="20"/>
      <c r="AK98" s="20"/>
      <c r="AL98" s="10"/>
      <c r="AM98" s="10"/>
      <c r="AN98" s="21"/>
      <c r="AO98" s="21"/>
      <c r="AP98" s="30"/>
      <c r="AQ98" s="21"/>
    </row>
    <row r="99" spans="4:43" ht="15.75" x14ac:dyDescent="0.25">
      <c r="D99" s="20" t="s">
        <v>102</v>
      </c>
      <c r="E99" s="20"/>
      <c r="F99" s="20"/>
      <c r="G99" s="20" t="s">
        <v>60</v>
      </c>
      <c r="H99" s="21"/>
      <c r="J99" s="21">
        <v>6</v>
      </c>
      <c r="K99" s="21">
        <v>5</v>
      </c>
      <c r="L99" s="50">
        <v>11</v>
      </c>
    </row>
    <row r="100" spans="4:43" ht="15.75" x14ac:dyDescent="0.25">
      <c r="D100" s="20" t="s">
        <v>95</v>
      </c>
      <c r="E100" s="20"/>
      <c r="F100" s="20"/>
      <c r="G100" s="20" t="s">
        <v>134</v>
      </c>
      <c r="H100" s="21"/>
      <c r="J100" s="21">
        <v>5</v>
      </c>
      <c r="K100" s="21">
        <v>6</v>
      </c>
      <c r="L100" s="50">
        <v>11</v>
      </c>
    </row>
    <row r="101" spans="4:43" ht="15.75" x14ac:dyDescent="0.25">
      <c r="D101" s="20" t="s">
        <v>121</v>
      </c>
      <c r="E101" s="20"/>
      <c r="F101" s="20"/>
      <c r="G101" s="20" t="s">
        <v>134</v>
      </c>
      <c r="H101" s="21"/>
      <c r="J101" s="21">
        <v>5</v>
      </c>
      <c r="K101" s="21">
        <v>6</v>
      </c>
      <c r="L101" s="50">
        <v>11</v>
      </c>
    </row>
    <row r="102" spans="4:43" ht="15.75" x14ac:dyDescent="0.25">
      <c r="D102" s="20" t="s">
        <v>142</v>
      </c>
      <c r="G102" s="20" t="s">
        <v>134</v>
      </c>
      <c r="J102" s="21">
        <v>5</v>
      </c>
      <c r="K102" s="21">
        <v>6</v>
      </c>
      <c r="L102" s="50">
        <v>11</v>
      </c>
    </row>
    <row r="103" spans="4:43" ht="15.75" x14ac:dyDescent="0.25">
      <c r="D103" s="20" t="s">
        <v>141</v>
      </c>
      <c r="G103" s="20" t="s">
        <v>56</v>
      </c>
      <c r="J103" s="21">
        <v>0</v>
      </c>
      <c r="K103" s="21">
        <v>11</v>
      </c>
      <c r="L103" s="50">
        <v>11</v>
      </c>
    </row>
    <row r="105" spans="4:43" ht="15.75" x14ac:dyDescent="0.25">
      <c r="L105" s="21"/>
      <c r="M105" s="21"/>
      <c r="N105" s="21"/>
    </row>
    <row r="106" spans="4:43" ht="18.75" thickBot="1" x14ac:dyDescent="0.3">
      <c r="E106" s="1" t="s">
        <v>133</v>
      </c>
      <c r="F106" s="1"/>
      <c r="G106" s="1"/>
      <c r="H106" s="3" t="s">
        <v>1</v>
      </c>
      <c r="I106" s="3"/>
      <c r="J106" s="3"/>
      <c r="K106" s="49" t="s">
        <v>2</v>
      </c>
      <c r="L106" s="21"/>
      <c r="M106" s="21"/>
      <c r="N106" s="21"/>
    </row>
    <row r="107" spans="4:43" ht="15.75" x14ac:dyDescent="0.25">
      <c r="E107" s="20" t="s">
        <v>165</v>
      </c>
      <c r="F107" s="20"/>
      <c r="G107" s="20"/>
      <c r="H107" s="20" t="s">
        <v>60</v>
      </c>
      <c r="I107" s="21"/>
      <c r="K107" s="50">
        <v>10</v>
      </c>
      <c r="L107" s="21"/>
      <c r="M107" s="21"/>
      <c r="N107" s="21"/>
    </row>
    <row r="108" spans="4:43" ht="15.75" x14ac:dyDescent="0.25">
      <c r="E108" s="20" t="s">
        <v>103</v>
      </c>
      <c r="F108" s="20"/>
      <c r="G108" s="20"/>
      <c r="H108" s="20" t="s">
        <v>60</v>
      </c>
      <c r="I108" s="21"/>
      <c r="K108" s="50">
        <v>8</v>
      </c>
      <c r="L108" s="21"/>
      <c r="M108" s="21"/>
      <c r="N108" s="21"/>
    </row>
    <row r="109" spans="4:43" ht="15.75" x14ac:dyDescent="0.25">
      <c r="E109" s="20" t="s">
        <v>83</v>
      </c>
      <c r="F109" s="20"/>
      <c r="G109" s="20"/>
      <c r="H109" s="20" t="s">
        <v>57</v>
      </c>
      <c r="I109" s="21"/>
      <c r="K109" s="50">
        <v>4</v>
      </c>
      <c r="L109" s="21"/>
      <c r="M109" s="21"/>
      <c r="N109" s="21"/>
    </row>
    <row r="110" spans="4:43" ht="15.75" x14ac:dyDescent="0.25">
      <c r="E110" s="20" t="s">
        <v>113</v>
      </c>
      <c r="F110" s="20"/>
      <c r="G110" s="20"/>
      <c r="H110" s="20" t="s">
        <v>59</v>
      </c>
      <c r="I110" s="21"/>
      <c r="K110" s="50">
        <v>4</v>
      </c>
      <c r="L110" s="21"/>
      <c r="M110" s="21"/>
      <c r="N110" s="21"/>
    </row>
    <row r="111" spans="4:43" ht="15.75" x14ac:dyDescent="0.25">
      <c r="E111" s="20" t="s">
        <v>116</v>
      </c>
      <c r="F111" s="20"/>
      <c r="G111" s="20"/>
      <c r="H111" s="20" t="s">
        <v>57</v>
      </c>
      <c r="I111" s="21"/>
      <c r="K111" s="50">
        <v>4</v>
      </c>
      <c r="L111" s="21"/>
      <c r="M111" s="21"/>
      <c r="N111" s="21"/>
    </row>
    <row r="112" spans="4:43" ht="15.75" x14ac:dyDescent="0.25">
      <c r="E112" s="20" t="s">
        <v>162</v>
      </c>
      <c r="F112" s="20"/>
      <c r="G112" s="20"/>
      <c r="H112" s="20" t="s">
        <v>59</v>
      </c>
      <c r="I112" s="21"/>
      <c r="K112" s="50">
        <v>4</v>
      </c>
      <c r="L112" s="21"/>
      <c r="M112" s="21"/>
      <c r="N112" s="21"/>
    </row>
    <row r="113" spans="5:14" ht="15.75" x14ac:dyDescent="0.25">
      <c r="E113" s="20" t="s">
        <v>81</v>
      </c>
      <c r="F113" s="20"/>
      <c r="G113" s="20"/>
      <c r="H113" s="20" t="s">
        <v>61</v>
      </c>
      <c r="I113" s="21"/>
      <c r="K113" s="50">
        <v>4</v>
      </c>
      <c r="L113" s="21"/>
      <c r="M113" s="21"/>
      <c r="N113" s="21"/>
    </row>
    <row r="114" spans="5:14" ht="15.75" x14ac:dyDescent="0.25">
      <c r="E114" s="20" t="s">
        <v>102</v>
      </c>
      <c r="F114" s="20"/>
      <c r="G114" s="20"/>
      <c r="H114" s="20" t="s">
        <v>60</v>
      </c>
      <c r="I114" s="21"/>
      <c r="K114" s="50">
        <v>4</v>
      </c>
      <c r="L114" s="21"/>
      <c r="M114" s="21"/>
      <c r="N114" s="21"/>
    </row>
    <row r="115" spans="5:14" ht="15.75" x14ac:dyDescent="0.25">
      <c r="E115" s="20" t="s">
        <v>107</v>
      </c>
      <c r="F115" s="20"/>
      <c r="G115" s="20"/>
      <c r="H115" s="20" t="s">
        <v>60</v>
      </c>
      <c r="I115" s="21"/>
      <c r="K115" s="50">
        <v>4</v>
      </c>
      <c r="L115" s="21"/>
      <c r="M115" s="21"/>
      <c r="N115" s="21"/>
    </row>
    <row r="116" spans="5:14" ht="15.75" x14ac:dyDescent="0.25">
      <c r="E116" s="20" t="s">
        <v>79</v>
      </c>
      <c r="F116" s="20"/>
      <c r="G116" s="20"/>
      <c r="H116" s="20" t="s">
        <v>134</v>
      </c>
      <c r="I116" s="21"/>
      <c r="K116" s="50">
        <v>4</v>
      </c>
      <c r="L116" s="21"/>
      <c r="M116" s="21"/>
      <c r="N116" s="21"/>
    </row>
    <row r="117" spans="5:14" ht="15.75" x14ac:dyDescent="0.25">
      <c r="E117" s="20" t="s">
        <v>169</v>
      </c>
      <c r="F117" s="20"/>
      <c r="G117" s="20"/>
      <c r="H117" s="15" t="s">
        <v>15</v>
      </c>
      <c r="I117" s="21"/>
      <c r="K117" s="50">
        <v>4</v>
      </c>
      <c r="L117" s="21"/>
      <c r="M117" s="21"/>
      <c r="N117" s="21"/>
    </row>
    <row r="118" spans="5:14" ht="15.75" x14ac:dyDescent="0.25">
      <c r="E118" s="20" t="s">
        <v>91</v>
      </c>
      <c r="F118" s="20"/>
      <c r="G118" s="20"/>
      <c r="H118" s="20" t="s">
        <v>57</v>
      </c>
      <c r="I118" s="21"/>
      <c r="K118" s="50">
        <v>4</v>
      </c>
      <c r="L118" s="21"/>
      <c r="M118" s="21"/>
      <c r="N118" s="21"/>
    </row>
    <row r="119" spans="5:14" ht="15.75" x14ac:dyDescent="0.25">
      <c r="E119" s="20" t="s">
        <v>117</v>
      </c>
      <c r="F119" s="20"/>
      <c r="G119" s="20"/>
      <c r="H119" s="20" t="s">
        <v>61</v>
      </c>
      <c r="I119" s="21"/>
      <c r="K119" s="50">
        <v>4</v>
      </c>
    </row>
    <row r="120" spans="5:14" ht="15.75" x14ac:dyDescent="0.25">
      <c r="E120" s="20" t="s">
        <v>96</v>
      </c>
      <c r="F120" s="20"/>
      <c r="G120" s="20"/>
      <c r="H120" s="20" t="s">
        <v>56</v>
      </c>
      <c r="I120" s="21"/>
      <c r="K120" s="50">
        <v>4</v>
      </c>
    </row>
  </sheetData>
  <mergeCells count="17">
    <mergeCell ref="AG10:AH10"/>
    <mergeCell ref="B1:P1"/>
    <mergeCell ref="S1:AQ1"/>
    <mergeCell ref="G2:M2"/>
    <mergeCell ref="AG2:AH2"/>
    <mergeCell ref="AG3:AH3"/>
    <mergeCell ref="AG4:AH4"/>
    <mergeCell ref="AG5:AH5"/>
    <mergeCell ref="AG6:AH6"/>
    <mergeCell ref="AG7:AH7"/>
    <mergeCell ref="AG8:AH8"/>
    <mergeCell ref="AG9:AH9"/>
    <mergeCell ref="AG11:AH11"/>
    <mergeCell ref="E14:F14"/>
    <mergeCell ref="B72:P72"/>
    <mergeCell ref="G73:M73"/>
    <mergeCell ref="G74:M74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F1D8-1C9B-4DCF-8C4F-65B05E9761A8}">
  <dimension ref="A1:AQ118"/>
  <sheetViews>
    <sheetView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S1" s="65" t="s">
        <v>55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18.600000000000001" customHeight="1" thickBot="1" x14ac:dyDescent="0.35">
      <c r="A2" s="21"/>
      <c r="B2" s="24" t="s">
        <v>42</v>
      </c>
      <c r="C2" s="24">
        <v>10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1"/>
      <c r="R2" s="21"/>
      <c r="U2" s="33" t="s">
        <v>152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66" t="s">
        <v>39</v>
      </c>
      <c r="AH2" s="66"/>
      <c r="AI2" s="33" t="s">
        <v>4</v>
      </c>
      <c r="AJ2" s="33" t="s">
        <v>6</v>
      </c>
      <c r="AK2" s="33" t="s">
        <v>5</v>
      </c>
      <c r="AL2" s="33" t="s">
        <v>40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75</v>
      </c>
      <c r="X3" s="20"/>
      <c r="Y3" s="20"/>
      <c r="Z3" s="20" t="s">
        <v>134</v>
      </c>
      <c r="AB3" s="21"/>
      <c r="AC3" s="21">
        <f>+AD3+AE3+AF3</f>
        <v>9</v>
      </c>
      <c r="AD3" s="21">
        <v>7</v>
      </c>
      <c r="AE3" s="21">
        <v>2</v>
      </c>
      <c r="AF3" s="21">
        <v>0</v>
      </c>
      <c r="AG3" s="64">
        <f>+(AD3*2+AF3)/(2*AC3)</f>
        <v>0.77777777777777779</v>
      </c>
      <c r="AH3" s="64"/>
      <c r="AI3" s="14">
        <v>17</v>
      </c>
      <c r="AJ3" s="14">
        <v>1</v>
      </c>
      <c r="AK3" s="14">
        <v>1</v>
      </c>
      <c r="AL3" s="51">
        <f>+AI3/AC3</f>
        <v>1.8888888888888888</v>
      </c>
      <c r="AQ3" s="21"/>
    </row>
    <row r="4" spans="1:43" ht="18" x14ac:dyDescent="0.25">
      <c r="A4" s="34"/>
      <c r="B4" s="4">
        <v>8</v>
      </c>
      <c r="C4" s="5" t="s">
        <v>59</v>
      </c>
      <c r="D4" s="10"/>
      <c r="E4" s="5"/>
      <c r="F4" s="10"/>
      <c r="G4" s="4">
        <v>7</v>
      </c>
      <c r="H4" s="4">
        <v>3</v>
      </c>
      <c r="I4" s="4">
        <v>0</v>
      </c>
      <c r="J4" s="4">
        <f t="shared" ref="J4:J11" si="0">2*G4+I4</f>
        <v>14</v>
      </c>
      <c r="K4" s="31">
        <f t="shared" ref="K4:K11" si="1">+J4/((G4+H4+I4)*2)</f>
        <v>0.7</v>
      </c>
      <c r="L4" s="4">
        <f>+$AN$66</f>
        <v>41</v>
      </c>
      <c r="M4" s="4">
        <v>27</v>
      </c>
      <c r="N4" s="4">
        <f>+$AO$66</f>
        <v>61</v>
      </c>
      <c r="O4" s="4">
        <f>+$AQ$66</f>
        <v>10</v>
      </c>
      <c r="P4" s="4"/>
      <c r="Q4" s="34"/>
      <c r="R4" s="21"/>
      <c r="U4" s="25">
        <v>8</v>
      </c>
      <c r="V4" s="20" t="s">
        <v>138</v>
      </c>
      <c r="X4" s="20"/>
      <c r="Y4" s="20"/>
      <c r="Z4" s="20" t="s">
        <v>60</v>
      </c>
      <c r="AB4" s="21"/>
      <c r="AC4" s="21">
        <f>+AD4+AE4+AF4</f>
        <v>10</v>
      </c>
      <c r="AD4" s="21">
        <v>6</v>
      </c>
      <c r="AE4" s="21">
        <v>4</v>
      </c>
      <c r="AF4" s="21">
        <v>0</v>
      </c>
      <c r="AG4" s="64">
        <f>+(AD4*2+AF4)/(2*AC4)</f>
        <v>0.6</v>
      </c>
      <c r="AH4" s="64"/>
      <c r="AI4" s="21">
        <v>23</v>
      </c>
      <c r="AJ4" s="21">
        <v>0</v>
      </c>
      <c r="AK4" s="21">
        <v>0</v>
      </c>
      <c r="AL4" s="26">
        <f>+AI4/AC4</f>
        <v>2.2999999999999998</v>
      </c>
      <c r="AQ4" s="21"/>
    </row>
    <row r="5" spans="1:43" ht="18" x14ac:dyDescent="0.25">
      <c r="A5" s="34"/>
      <c r="B5" s="4">
        <v>3</v>
      </c>
      <c r="C5" s="5" t="s">
        <v>57</v>
      </c>
      <c r="D5" s="10"/>
      <c r="E5" s="5"/>
      <c r="F5" s="10"/>
      <c r="G5" s="4">
        <v>6</v>
      </c>
      <c r="H5" s="4">
        <v>3</v>
      </c>
      <c r="I5" s="4">
        <v>1</v>
      </c>
      <c r="J5" s="4">
        <f t="shared" si="0"/>
        <v>13</v>
      </c>
      <c r="K5" s="31">
        <f t="shared" si="1"/>
        <v>0.65</v>
      </c>
      <c r="L5" s="4">
        <f>+$AA$53</f>
        <v>43</v>
      </c>
      <c r="M5" s="4">
        <v>37</v>
      </c>
      <c r="N5" s="4">
        <f>+$AB$53</f>
        <v>61</v>
      </c>
      <c r="O5" s="4">
        <f>+$AD$53</f>
        <v>18</v>
      </c>
      <c r="P5" s="4"/>
      <c r="Q5" s="34"/>
      <c r="R5" s="21"/>
      <c r="U5" s="25">
        <v>8</v>
      </c>
      <c r="V5" s="20" t="s">
        <v>77</v>
      </c>
      <c r="X5" s="20"/>
      <c r="Y5" s="20"/>
      <c r="Z5" s="20" t="s">
        <v>59</v>
      </c>
      <c r="AB5" s="21"/>
      <c r="AC5" s="21">
        <f t="shared" ref="AC5:AC11" si="2">+AD5+AE5+AF5</f>
        <v>7</v>
      </c>
      <c r="AD5" s="21">
        <v>3</v>
      </c>
      <c r="AE5" s="21">
        <v>3</v>
      </c>
      <c r="AF5" s="21">
        <v>1</v>
      </c>
      <c r="AG5" s="64">
        <f t="shared" ref="AG5:AG11" si="3">+(AD5*2+AF5)/(2*AC5)</f>
        <v>0.5</v>
      </c>
      <c r="AH5" s="64"/>
      <c r="AI5" s="21">
        <v>20</v>
      </c>
      <c r="AJ5" s="21">
        <v>1</v>
      </c>
      <c r="AK5" s="21">
        <v>0</v>
      </c>
      <c r="AL5" s="26">
        <f t="shared" ref="AL5:AL12" si="4">+AI5/AC5</f>
        <v>2.8571428571428572</v>
      </c>
      <c r="AQ5" s="21"/>
    </row>
    <row r="6" spans="1:43" ht="18" x14ac:dyDescent="0.25">
      <c r="A6" s="34"/>
      <c r="B6" s="4">
        <v>6</v>
      </c>
      <c r="C6" s="5" t="s">
        <v>134</v>
      </c>
      <c r="D6" s="10"/>
      <c r="E6" s="5"/>
      <c r="F6" s="10"/>
      <c r="G6" s="4">
        <v>6</v>
      </c>
      <c r="H6" s="4">
        <v>4</v>
      </c>
      <c r="I6" s="4">
        <v>0</v>
      </c>
      <c r="J6" s="4">
        <f t="shared" si="0"/>
        <v>12</v>
      </c>
      <c r="K6" s="31">
        <f t="shared" si="1"/>
        <v>0.6</v>
      </c>
      <c r="L6" s="4">
        <f>+$AN$40</f>
        <v>32</v>
      </c>
      <c r="M6" s="4">
        <v>23</v>
      </c>
      <c r="N6" s="4">
        <f>+$AO$40</f>
        <v>46</v>
      </c>
      <c r="O6" s="4">
        <f>+$AQ$40</f>
        <v>14</v>
      </c>
      <c r="P6" s="4"/>
      <c r="Q6" s="34"/>
      <c r="R6" s="21"/>
      <c r="U6" s="25">
        <v>7.5</v>
      </c>
      <c r="V6" s="20" t="s">
        <v>43</v>
      </c>
      <c r="X6" s="20"/>
      <c r="Y6" s="20"/>
      <c r="Z6" s="20" t="s">
        <v>57</v>
      </c>
      <c r="AB6" s="21"/>
      <c r="AC6" s="21">
        <f t="shared" si="2"/>
        <v>2</v>
      </c>
      <c r="AD6" s="21">
        <v>1</v>
      </c>
      <c r="AE6" s="21">
        <v>0</v>
      </c>
      <c r="AF6" s="21">
        <v>1</v>
      </c>
      <c r="AG6" s="64">
        <f t="shared" si="3"/>
        <v>0.75</v>
      </c>
      <c r="AH6" s="64"/>
      <c r="AI6" s="21">
        <v>6</v>
      </c>
      <c r="AJ6" s="21">
        <v>0</v>
      </c>
      <c r="AK6" s="21">
        <v>0</v>
      </c>
      <c r="AL6" s="26">
        <f t="shared" si="4"/>
        <v>3</v>
      </c>
      <c r="AQ6" s="21"/>
    </row>
    <row r="7" spans="1:43" ht="18" x14ac:dyDescent="0.25">
      <c r="A7" s="34"/>
      <c r="B7" s="4">
        <v>5</v>
      </c>
      <c r="C7" s="5" t="s">
        <v>60</v>
      </c>
      <c r="D7" s="10"/>
      <c r="E7" s="5"/>
      <c r="F7" s="10"/>
      <c r="G7" s="4">
        <v>6</v>
      </c>
      <c r="H7" s="4">
        <v>4</v>
      </c>
      <c r="I7" s="4">
        <v>0</v>
      </c>
      <c r="J7" s="4">
        <f t="shared" si="0"/>
        <v>12</v>
      </c>
      <c r="K7" s="31">
        <f t="shared" si="1"/>
        <v>0.6</v>
      </c>
      <c r="L7" s="4">
        <f>+$AN$27</f>
        <v>44</v>
      </c>
      <c r="M7" s="4">
        <v>23</v>
      </c>
      <c r="N7" s="4">
        <f>+$AO$27</f>
        <v>56</v>
      </c>
      <c r="O7" s="4">
        <f>+$AQ$27</f>
        <v>32</v>
      </c>
      <c r="P7" s="4"/>
      <c r="Q7" s="34"/>
      <c r="R7" s="21"/>
      <c r="U7" s="25">
        <v>8</v>
      </c>
      <c r="V7" s="20" t="s">
        <v>76</v>
      </c>
      <c r="X7" s="20"/>
      <c r="Y7" s="20"/>
      <c r="Z7" s="20" t="s">
        <v>56</v>
      </c>
      <c r="AB7" s="21"/>
      <c r="AC7" s="21">
        <f t="shared" si="2"/>
        <v>10</v>
      </c>
      <c r="AD7" s="21">
        <v>5</v>
      </c>
      <c r="AE7" s="21">
        <v>3</v>
      </c>
      <c r="AF7" s="21">
        <v>2</v>
      </c>
      <c r="AG7" s="64">
        <f t="shared" si="3"/>
        <v>0.6</v>
      </c>
      <c r="AH7" s="64"/>
      <c r="AI7" s="21">
        <v>33</v>
      </c>
      <c r="AJ7" s="21">
        <v>0</v>
      </c>
      <c r="AK7" s="21">
        <v>0</v>
      </c>
      <c r="AL7" s="26">
        <f t="shared" si="4"/>
        <v>3.3</v>
      </c>
      <c r="AQ7" s="21"/>
    </row>
    <row r="8" spans="1:43" ht="18" x14ac:dyDescent="0.25">
      <c r="A8" s="34"/>
      <c r="B8" s="4">
        <v>7</v>
      </c>
      <c r="C8" s="5" t="s">
        <v>56</v>
      </c>
      <c r="D8" s="10"/>
      <c r="E8" s="10"/>
      <c r="F8" s="10"/>
      <c r="G8" s="4">
        <v>5</v>
      </c>
      <c r="H8" s="4">
        <v>3</v>
      </c>
      <c r="I8" s="4">
        <v>2</v>
      </c>
      <c r="J8" s="4">
        <f t="shared" si="0"/>
        <v>12</v>
      </c>
      <c r="K8" s="31">
        <f t="shared" si="1"/>
        <v>0.6</v>
      </c>
      <c r="L8" s="4">
        <f>+$AN$53</f>
        <v>36</v>
      </c>
      <c r="M8" s="4">
        <v>33</v>
      </c>
      <c r="N8" s="4">
        <f>+$AO$53</f>
        <v>46</v>
      </c>
      <c r="O8" s="4">
        <f>+$AQ$53</f>
        <v>12</v>
      </c>
      <c r="P8" s="4"/>
      <c r="Q8" s="34"/>
      <c r="R8" s="21"/>
      <c r="U8" s="25">
        <v>7.5</v>
      </c>
      <c r="V8" s="20" t="s">
        <v>127</v>
      </c>
      <c r="X8" s="20"/>
      <c r="Y8" s="20"/>
      <c r="Z8" s="20" t="s">
        <v>15</v>
      </c>
      <c r="AB8" s="21"/>
      <c r="AC8" s="21">
        <f t="shared" si="2"/>
        <v>10</v>
      </c>
      <c r="AD8" s="21">
        <v>3</v>
      </c>
      <c r="AE8" s="21">
        <v>5</v>
      </c>
      <c r="AF8" s="21">
        <v>2</v>
      </c>
      <c r="AG8" s="64">
        <f t="shared" si="3"/>
        <v>0.4</v>
      </c>
      <c r="AH8" s="64"/>
      <c r="AI8" s="21">
        <v>45</v>
      </c>
      <c r="AJ8" s="21">
        <v>0</v>
      </c>
      <c r="AK8" s="21">
        <v>0</v>
      </c>
      <c r="AL8" s="26">
        <f t="shared" si="4"/>
        <v>4.5</v>
      </c>
      <c r="AQ8" s="21"/>
    </row>
    <row r="9" spans="1:43" ht="18" x14ac:dyDescent="0.25">
      <c r="A9" s="34"/>
      <c r="B9" s="4">
        <v>2</v>
      </c>
      <c r="C9" s="5" t="s">
        <v>15</v>
      </c>
      <c r="D9" s="10"/>
      <c r="E9" s="10"/>
      <c r="F9" s="10"/>
      <c r="G9" s="4">
        <v>3</v>
      </c>
      <c r="H9" s="4">
        <v>5</v>
      </c>
      <c r="I9" s="4">
        <v>2</v>
      </c>
      <c r="J9" s="4">
        <f t="shared" si="0"/>
        <v>8</v>
      </c>
      <c r="K9" s="31">
        <f t="shared" si="1"/>
        <v>0.4</v>
      </c>
      <c r="L9" s="4">
        <f>+$AA$40</f>
        <v>35</v>
      </c>
      <c r="M9" s="4">
        <v>45</v>
      </c>
      <c r="N9" s="4">
        <f>+$AB$40</f>
        <v>40</v>
      </c>
      <c r="O9" s="4">
        <f>+$AD$40</f>
        <v>18</v>
      </c>
      <c r="P9" s="4"/>
      <c r="Q9" s="34"/>
      <c r="R9" s="21"/>
      <c r="U9" s="25">
        <v>7.5</v>
      </c>
      <c r="V9" s="20" t="s">
        <v>74</v>
      </c>
      <c r="X9" s="20"/>
      <c r="Y9" s="20"/>
      <c r="Z9" s="20" t="s">
        <v>61</v>
      </c>
      <c r="AB9" s="21"/>
      <c r="AC9" s="21">
        <f>+AD9+AE9+AF9</f>
        <v>7</v>
      </c>
      <c r="AD9" s="21">
        <v>0</v>
      </c>
      <c r="AE9" s="21">
        <v>7</v>
      </c>
      <c r="AF9" s="21">
        <v>0</v>
      </c>
      <c r="AG9" s="64">
        <f>+(AD9*2+AF9)/(2*AC9)</f>
        <v>0</v>
      </c>
      <c r="AH9" s="64"/>
      <c r="AI9" s="21">
        <v>36</v>
      </c>
      <c r="AJ9" s="21">
        <v>2</v>
      </c>
      <c r="AK9" s="21">
        <v>0</v>
      </c>
      <c r="AL9" s="26">
        <f>+AI9/AC9</f>
        <v>5.1428571428571432</v>
      </c>
      <c r="AQ9" s="21"/>
    </row>
    <row r="10" spans="1:43" ht="18" x14ac:dyDescent="0.25">
      <c r="A10" s="34"/>
      <c r="B10" s="4">
        <v>4</v>
      </c>
      <c r="C10" s="5" t="s">
        <v>61</v>
      </c>
      <c r="D10" s="10"/>
      <c r="E10" s="5"/>
      <c r="F10" s="10"/>
      <c r="G10" s="4">
        <v>3</v>
      </c>
      <c r="H10" s="4">
        <v>7</v>
      </c>
      <c r="I10" s="4">
        <v>0</v>
      </c>
      <c r="J10" s="4">
        <f t="shared" si="0"/>
        <v>6</v>
      </c>
      <c r="K10" s="31">
        <f t="shared" si="1"/>
        <v>0.3</v>
      </c>
      <c r="L10" s="4">
        <f>+$AA$66</f>
        <v>29</v>
      </c>
      <c r="M10" s="4">
        <v>43</v>
      </c>
      <c r="N10" s="4">
        <f>+$AB$66</f>
        <v>40</v>
      </c>
      <c r="O10" s="4">
        <f>+$AD$66</f>
        <v>14</v>
      </c>
      <c r="P10" s="4"/>
      <c r="Q10" s="34"/>
      <c r="R10" s="34"/>
      <c r="U10" s="25">
        <v>7.5</v>
      </c>
      <c r="V10" s="20" t="s">
        <v>34</v>
      </c>
      <c r="X10" s="20"/>
      <c r="Y10" s="20"/>
      <c r="Z10" s="20" t="s">
        <v>58</v>
      </c>
      <c r="AB10" s="21"/>
      <c r="AC10" s="21">
        <f>+AD10+AE10+AF10</f>
        <v>10</v>
      </c>
      <c r="AD10" s="21">
        <v>1</v>
      </c>
      <c r="AE10" s="21">
        <v>7</v>
      </c>
      <c r="AF10" s="21">
        <v>2</v>
      </c>
      <c r="AG10" s="64">
        <f>+(AD10*2+AF10)/(2*AC10)</f>
        <v>0.2</v>
      </c>
      <c r="AH10" s="64"/>
      <c r="AI10" s="21">
        <v>52</v>
      </c>
      <c r="AJ10" s="21">
        <v>1</v>
      </c>
      <c r="AK10" s="21">
        <v>0</v>
      </c>
      <c r="AL10" s="26">
        <f>+AI10/AC10</f>
        <v>5.2</v>
      </c>
      <c r="AQ10" s="21"/>
    </row>
    <row r="11" spans="1:43" ht="18.75" thickBot="1" x14ac:dyDescent="0.3">
      <c r="A11" s="34"/>
      <c r="B11" s="4">
        <v>1</v>
      </c>
      <c r="C11" s="5" t="s">
        <v>58</v>
      </c>
      <c r="D11" s="10"/>
      <c r="E11" s="10"/>
      <c r="F11" s="10"/>
      <c r="G11" s="4">
        <v>1</v>
      </c>
      <c r="H11" s="4">
        <v>8</v>
      </c>
      <c r="I11" s="4">
        <v>1</v>
      </c>
      <c r="J11" s="4">
        <f t="shared" si="0"/>
        <v>3</v>
      </c>
      <c r="K11" s="31">
        <f t="shared" si="1"/>
        <v>0.15</v>
      </c>
      <c r="L11" s="4">
        <f>+$AA$27</f>
        <v>24</v>
      </c>
      <c r="M11" s="4">
        <v>53</v>
      </c>
      <c r="N11" s="4">
        <f>+$AB$27</f>
        <v>35</v>
      </c>
      <c r="O11" s="4">
        <f>+$AD$27</f>
        <v>16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si="2"/>
        <v>15</v>
      </c>
      <c r="AD11" s="21">
        <v>10</v>
      </c>
      <c r="AE11" s="21">
        <v>5</v>
      </c>
      <c r="AF11" s="21">
        <v>0</v>
      </c>
      <c r="AG11" s="64">
        <f t="shared" si="3"/>
        <v>0.66666666666666663</v>
      </c>
      <c r="AH11" s="64"/>
      <c r="AI11" s="21">
        <v>45</v>
      </c>
      <c r="AJ11" s="21">
        <v>2</v>
      </c>
      <c r="AK11" s="21">
        <v>0</v>
      </c>
      <c r="AL11" s="26">
        <f t="shared" si="4"/>
        <v>3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37</v>
      </c>
      <c r="H12" s="8">
        <f>SUM(H4:H11)</f>
        <v>37</v>
      </c>
      <c r="I12" s="8">
        <f>SUM(I4:I11)</f>
        <v>6</v>
      </c>
      <c r="J12" s="8"/>
      <c r="K12" s="8"/>
      <c r="L12" s="8">
        <f>SUM(L4:L11)</f>
        <v>284</v>
      </c>
      <c r="M12" s="8">
        <f>SUM(M4:M11)</f>
        <v>284</v>
      </c>
      <c r="N12" s="8">
        <f>SUM(N4:N11)</f>
        <v>385</v>
      </c>
      <c r="O12" s="8">
        <f>SUM(O4:O11)</f>
        <v>134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80</v>
      </c>
      <c r="AD12" s="14">
        <f>SUM(AD3:AD11)</f>
        <v>36</v>
      </c>
      <c r="AE12" s="14">
        <f>SUM(AE3:AE11)</f>
        <v>36</v>
      </c>
      <c r="AF12" s="14">
        <f>SUM(AF3:AF11)</f>
        <v>8</v>
      </c>
      <c r="AG12" s="14"/>
      <c r="AH12" s="14"/>
      <c r="AI12" s="14">
        <f>SUM(AI3:AI11)</f>
        <v>277</v>
      </c>
      <c r="AJ12" s="14">
        <f>SUM(AJ3:AJ11)</f>
        <v>7</v>
      </c>
      <c r="AK12" s="14">
        <f>SUM(AK3:AK11)</f>
        <v>1</v>
      </c>
      <c r="AL12" s="29">
        <f t="shared" si="4"/>
        <v>3.4624999999999999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10 Summary:</v>
      </c>
      <c r="C14" s="37"/>
      <c r="D14" s="37"/>
      <c r="E14" s="68">
        <v>45613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0"/>
      <c r="R14" s="30"/>
      <c r="S14" s="21" t="s">
        <v>53</v>
      </c>
      <c r="T14" s="20" t="s">
        <v>44</v>
      </c>
      <c r="U14" s="20"/>
      <c r="V14" s="20"/>
      <c r="W14" s="20"/>
      <c r="X14" s="20" t="s">
        <v>54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53</v>
      </c>
      <c r="AG14" s="20" t="s">
        <v>44</v>
      </c>
      <c r="AH14" s="20"/>
      <c r="AI14" s="20"/>
      <c r="AJ14" s="20"/>
      <c r="AK14" s="20" t="s">
        <v>54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154</v>
      </c>
      <c r="T15" s="11" t="s">
        <v>58</v>
      </c>
      <c r="U15" s="11"/>
      <c r="V15" s="11"/>
      <c r="W15" s="12"/>
      <c r="X15" s="13" t="s">
        <v>70</v>
      </c>
      <c r="Z15" s="14"/>
      <c r="AA15" s="14">
        <v>9</v>
      </c>
      <c r="AB15" s="14">
        <v>9</v>
      </c>
      <c r="AC15" s="14">
        <f>+AA15+AB15</f>
        <v>18</v>
      </c>
      <c r="AD15" s="14">
        <v>4</v>
      </c>
      <c r="AE15" s="10"/>
      <c r="AF15" s="11" t="s">
        <v>158</v>
      </c>
      <c r="AG15" s="11" t="s">
        <v>60</v>
      </c>
      <c r="AH15" s="11"/>
      <c r="AI15" s="11"/>
      <c r="AJ15" s="12"/>
      <c r="AK15" s="13" t="s">
        <v>72</v>
      </c>
      <c r="AM15" s="14"/>
      <c r="AN15" s="14">
        <v>1</v>
      </c>
      <c r="AO15" s="14">
        <v>3</v>
      </c>
      <c r="AP15" s="14">
        <f>+AN15+AO15</f>
        <v>4</v>
      </c>
      <c r="AQ15" s="14">
        <v>2</v>
      </c>
    </row>
    <row r="16" spans="1:43" ht="15.95" customHeight="1" x14ac:dyDescent="0.25">
      <c r="A16" s="30"/>
      <c r="C16" s="5" t="s">
        <v>178</v>
      </c>
      <c r="E16" s="20"/>
      <c r="F16" s="20"/>
      <c r="G16" s="4">
        <v>8</v>
      </c>
      <c r="H16" s="21">
        <v>1</v>
      </c>
      <c r="I16" s="20" t="s">
        <v>165</v>
      </c>
      <c r="J16" s="20"/>
      <c r="K16" s="20"/>
      <c r="L16" s="20" t="s">
        <v>391</v>
      </c>
      <c r="M16" s="20"/>
      <c r="N16" s="20"/>
      <c r="O16" s="20"/>
      <c r="P16" s="20"/>
      <c r="Q16" s="30"/>
      <c r="R16" s="30"/>
      <c r="S16" s="25">
        <v>7.5</v>
      </c>
      <c r="T16" s="20" t="s">
        <v>34</v>
      </c>
      <c r="U16" s="20"/>
      <c r="V16" s="20"/>
      <c r="W16" s="20"/>
      <c r="X16" s="21">
        <v>31</v>
      </c>
      <c r="Y16" s="15" t="s">
        <v>58</v>
      </c>
      <c r="Z16" s="21"/>
      <c r="AA16" s="21">
        <v>0</v>
      </c>
      <c r="AB16" s="21">
        <v>0</v>
      </c>
      <c r="AC16" s="21">
        <f t="shared" ref="AC16:AC26" si="5">+AA16+AB16</f>
        <v>0</v>
      </c>
      <c r="AD16" s="21">
        <v>2</v>
      </c>
      <c r="AE16" s="10"/>
      <c r="AF16" s="25">
        <v>8</v>
      </c>
      <c r="AG16" s="20" t="s">
        <v>138</v>
      </c>
      <c r="AH16" s="20"/>
      <c r="AI16" s="20"/>
      <c r="AJ16" s="20"/>
      <c r="AK16" s="21">
        <v>34</v>
      </c>
      <c r="AL16" s="20" t="s">
        <v>60</v>
      </c>
      <c r="AM16" s="21"/>
      <c r="AN16" s="21">
        <v>0</v>
      </c>
      <c r="AO16" s="21">
        <v>1</v>
      </c>
      <c r="AP16" s="21">
        <f t="shared" ref="AP16:AP26" si="6">+AN16+AO16</f>
        <v>1</v>
      </c>
      <c r="AQ16" s="21">
        <v>0</v>
      </c>
    </row>
    <row r="17" spans="1:43" ht="15.95" customHeight="1" x14ac:dyDescent="0.25">
      <c r="A17" s="30"/>
      <c r="B17" s="21" t="s">
        <v>23</v>
      </c>
      <c r="C17" s="15" t="s">
        <v>387</v>
      </c>
      <c r="D17" s="15"/>
      <c r="E17" s="20"/>
      <c r="F17" s="20"/>
      <c r="G17" s="4"/>
      <c r="H17" s="21">
        <v>1</v>
      </c>
      <c r="I17" s="20" t="s">
        <v>47</v>
      </c>
      <c r="J17" s="20"/>
      <c r="K17" s="20"/>
      <c r="L17" s="20" t="s">
        <v>84</v>
      </c>
      <c r="M17" s="20"/>
      <c r="N17" s="20"/>
      <c r="O17" s="20"/>
      <c r="P17" s="20"/>
      <c r="Q17" s="30"/>
      <c r="R17" s="30"/>
      <c r="S17" s="25">
        <v>10</v>
      </c>
      <c r="T17" s="20" t="s">
        <v>124</v>
      </c>
      <c r="U17" s="20"/>
      <c r="V17" s="20"/>
      <c r="W17" s="20"/>
      <c r="X17" s="21">
        <v>13</v>
      </c>
      <c r="Y17" s="15" t="s">
        <v>58</v>
      </c>
      <c r="Z17" s="21"/>
      <c r="AA17" s="21">
        <v>4</v>
      </c>
      <c r="AB17" s="21">
        <v>4</v>
      </c>
      <c r="AC17" s="21">
        <f t="shared" si="5"/>
        <v>8</v>
      </c>
      <c r="AD17" s="21">
        <v>0</v>
      </c>
      <c r="AE17" s="10"/>
      <c r="AF17" s="25">
        <v>10</v>
      </c>
      <c r="AG17" s="20" t="s">
        <v>84</v>
      </c>
      <c r="AH17" s="20"/>
      <c r="AI17" s="20"/>
      <c r="AJ17" s="20"/>
      <c r="AK17" s="21">
        <v>16</v>
      </c>
      <c r="AL17" s="20" t="s">
        <v>60</v>
      </c>
      <c r="AM17" s="21"/>
      <c r="AN17" s="21">
        <v>8</v>
      </c>
      <c r="AO17" s="21">
        <v>10</v>
      </c>
      <c r="AP17" s="21">
        <f t="shared" si="6"/>
        <v>18</v>
      </c>
      <c r="AQ17" s="21">
        <v>2</v>
      </c>
    </row>
    <row r="18" spans="1:43" ht="15.95" customHeight="1" x14ac:dyDescent="0.25">
      <c r="A18" s="30"/>
      <c r="C18" s="15" t="s">
        <v>388</v>
      </c>
      <c r="D18" s="15"/>
      <c r="E18" s="15"/>
      <c r="G18" s="4"/>
      <c r="H18" s="21">
        <v>2</v>
      </c>
      <c r="I18" s="20" t="s">
        <v>104</v>
      </c>
      <c r="J18" s="20"/>
      <c r="K18" s="20"/>
      <c r="L18" s="20" t="s">
        <v>392</v>
      </c>
      <c r="M18" s="20"/>
      <c r="N18" s="20"/>
      <c r="O18" s="20"/>
      <c r="P18" s="20"/>
      <c r="Q18" s="30"/>
      <c r="R18" s="30"/>
      <c r="S18" s="25">
        <v>9.5</v>
      </c>
      <c r="T18" s="20" t="s">
        <v>170</v>
      </c>
      <c r="U18" s="20"/>
      <c r="V18" s="20"/>
      <c r="W18" s="20"/>
      <c r="X18" s="21">
        <v>5</v>
      </c>
      <c r="Y18" s="15" t="s">
        <v>58</v>
      </c>
      <c r="Z18" s="21"/>
      <c r="AA18" s="21">
        <v>6</v>
      </c>
      <c r="AB18" s="21">
        <v>3</v>
      </c>
      <c r="AC18" s="21">
        <f t="shared" si="5"/>
        <v>9</v>
      </c>
      <c r="AD18" s="21">
        <v>0</v>
      </c>
      <c r="AE18" s="10"/>
      <c r="AF18" s="25">
        <v>10</v>
      </c>
      <c r="AG18" s="20" t="s">
        <v>104</v>
      </c>
      <c r="AH18" s="20"/>
      <c r="AI18" s="20"/>
      <c r="AJ18" s="20"/>
      <c r="AK18" s="21">
        <v>7</v>
      </c>
      <c r="AL18" s="20" t="s">
        <v>60</v>
      </c>
      <c r="AM18" s="21"/>
      <c r="AN18" s="21">
        <v>10</v>
      </c>
      <c r="AO18" s="21">
        <v>7</v>
      </c>
      <c r="AP18" s="21">
        <f t="shared" si="6"/>
        <v>17</v>
      </c>
      <c r="AQ18" s="21">
        <v>0</v>
      </c>
    </row>
    <row r="19" spans="1:43" ht="15.75" customHeight="1" x14ac:dyDescent="0.25">
      <c r="C19" s="15"/>
      <c r="D19" s="15"/>
      <c r="E19" s="15"/>
      <c r="H19" s="21">
        <v>2</v>
      </c>
      <c r="I19" s="20" t="s">
        <v>102</v>
      </c>
      <c r="J19" s="20"/>
      <c r="K19" s="20"/>
      <c r="L19" s="20" t="s">
        <v>393</v>
      </c>
      <c r="M19" s="20"/>
      <c r="N19" s="20"/>
      <c r="O19" s="20"/>
      <c r="P19" s="20"/>
      <c r="Q19" s="30"/>
      <c r="R19" s="30"/>
      <c r="S19" s="25">
        <v>8.5</v>
      </c>
      <c r="T19" s="20" t="s">
        <v>88</v>
      </c>
      <c r="U19" s="20"/>
      <c r="V19" s="20"/>
      <c r="W19" s="20"/>
      <c r="X19" s="35">
        <v>15</v>
      </c>
      <c r="Y19" s="15" t="s">
        <v>58</v>
      </c>
      <c r="Z19" s="21"/>
      <c r="AA19" s="21">
        <v>3</v>
      </c>
      <c r="AB19" s="21">
        <v>2</v>
      </c>
      <c r="AC19" s="21">
        <f t="shared" si="5"/>
        <v>5</v>
      </c>
      <c r="AD19" s="21">
        <v>2</v>
      </c>
      <c r="AE19" s="10"/>
      <c r="AF19" s="25">
        <v>9</v>
      </c>
      <c r="AG19" s="20" t="s">
        <v>107</v>
      </c>
      <c r="AH19" s="20"/>
      <c r="AI19" s="20"/>
      <c r="AJ19" s="20"/>
      <c r="AK19" s="21">
        <v>1</v>
      </c>
      <c r="AL19" s="20" t="s">
        <v>60</v>
      </c>
      <c r="AM19" s="21"/>
      <c r="AN19" s="21">
        <v>4</v>
      </c>
      <c r="AO19" s="21">
        <v>6</v>
      </c>
      <c r="AP19" s="21">
        <f t="shared" si="6"/>
        <v>10</v>
      </c>
      <c r="AQ19" s="21">
        <v>4</v>
      </c>
    </row>
    <row r="20" spans="1:43" ht="15.95" customHeight="1" x14ac:dyDescent="0.25">
      <c r="C20" s="15"/>
      <c r="D20" s="15"/>
      <c r="E20" s="15"/>
      <c r="H20" s="21">
        <v>2</v>
      </c>
      <c r="I20" s="20" t="s">
        <v>104</v>
      </c>
      <c r="J20" s="20"/>
      <c r="K20" s="20"/>
      <c r="L20" s="20" t="s">
        <v>392</v>
      </c>
      <c r="M20" s="20"/>
      <c r="N20" s="20"/>
      <c r="O20" s="20"/>
      <c r="P20" s="20"/>
      <c r="Q20" s="30"/>
      <c r="R20" s="30"/>
      <c r="S20" s="25">
        <v>8.5</v>
      </c>
      <c r="T20" s="20" t="s">
        <v>101</v>
      </c>
      <c r="U20" s="20"/>
      <c r="V20" s="20"/>
      <c r="W20" s="20"/>
      <c r="X20" s="35">
        <v>11</v>
      </c>
      <c r="Y20" s="15" t="s">
        <v>58</v>
      </c>
      <c r="Z20" s="21"/>
      <c r="AA20" s="21">
        <v>0</v>
      </c>
      <c r="AB20" s="21">
        <v>2</v>
      </c>
      <c r="AC20" s="21">
        <f t="shared" si="5"/>
        <v>2</v>
      </c>
      <c r="AD20" s="21">
        <v>2</v>
      </c>
      <c r="AE20" s="10"/>
      <c r="AF20" s="25">
        <v>8.5</v>
      </c>
      <c r="AG20" s="20" t="s">
        <v>165</v>
      </c>
      <c r="AH20" s="20"/>
      <c r="AI20" s="20"/>
      <c r="AJ20" s="20"/>
      <c r="AK20" s="21">
        <v>10</v>
      </c>
      <c r="AL20" s="20" t="s">
        <v>60</v>
      </c>
      <c r="AM20" s="21"/>
      <c r="AN20" s="21">
        <v>3</v>
      </c>
      <c r="AO20" s="21">
        <v>6</v>
      </c>
      <c r="AP20" s="21">
        <f t="shared" si="6"/>
        <v>9</v>
      </c>
      <c r="AQ20" s="21">
        <v>8</v>
      </c>
    </row>
    <row r="21" spans="1:43" ht="15.95" customHeight="1" x14ac:dyDescent="0.25">
      <c r="H21" s="21">
        <v>2</v>
      </c>
      <c r="I21" s="20" t="s">
        <v>269</v>
      </c>
      <c r="L21" s="20" t="s">
        <v>394</v>
      </c>
      <c r="M21" s="20"/>
      <c r="N21" s="20"/>
      <c r="O21" s="20"/>
      <c r="P21" s="20"/>
      <c r="Q21" s="30"/>
      <c r="R21" s="30"/>
      <c r="S21" s="25">
        <v>8</v>
      </c>
      <c r="T21" s="20" t="s">
        <v>147</v>
      </c>
      <c r="U21" s="20"/>
      <c r="V21" s="20"/>
      <c r="W21" s="20"/>
      <c r="X21" s="21">
        <v>3</v>
      </c>
      <c r="Y21" s="15" t="s">
        <v>58</v>
      </c>
      <c r="Z21" s="21"/>
      <c r="AA21" s="21">
        <v>2</v>
      </c>
      <c r="AB21" s="21">
        <v>2</v>
      </c>
      <c r="AC21" s="21">
        <f t="shared" si="5"/>
        <v>4</v>
      </c>
      <c r="AD21" s="21">
        <v>0</v>
      </c>
      <c r="AE21" s="10"/>
      <c r="AF21" s="25">
        <v>8</v>
      </c>
      <c r="AG21" s="20" t="s">
        <v>47</v>
      </c>
      <c r="AH21" s="20"/>
      <c r="AI21" s="20"/>
      <c r="AJ21" s="20"/>
      <c r="AK21" s="21">
        <v>27</v>
      </c>
      <c r="AL21" s="20" t="s">
        <v>60</v>
      </c>
      <c r="AM21" s="21"/>
      <c r="AN21" s="21">
        <v>6</v>
      </c>
      <c r="AO21" s="21">
        <v>8</v>
      </c>
      <c r="AP21" s="21">
        <f t="shared" si="6"/>
        <v>14</v>
      </c>
      <c r="AQ21" s="21">
        <v>2</v>
      </c>
    </row>
    <row r="22" spans="1:43" ht="15.95" customHeight="1" x14ac:dyDescent="0.25">
      <c r="H22" s="21">
        <v>3</v>
      </c>
      <c r="I22" s="20" t="s">
        <v>104</v>
      </c>
      <c r="L22" s="20"/>
      <c r="M22" s="20" t="s">
        <v>51</v>
      </c>
      <c r="N22" s="20"/>
      <c r="O22" s="20"/>
      <c r="P22" s="20"/>
      <c r="Q22" s="30"/>
      <c r="R22" s="30"/>
      <c r="S22" s="25">
        <v>7.5</v>
      </c>
      <c r="T22" s="20" t="s">
        <v>137</v>
      </c>
      <c r="U22" s="20"/>
      <c r="V22" s="20"/>
      <c r="W22" s="20"/>
      <c r="X22" s="21">
        <v>7</v>
      </c>
      <c r="Y22" s="15" t="s">
        <v>58</v>
      </c>
      <c r="Z22" s="21"/>
      <c r="AA22" s="21">
        <v>0</v>
      </c>
      <c r="AB22" s="21">
        <v>3</v>
      </c>
      <c r="AC22" s="21">
        <f t="shared" si="5"/>
        <v>3</v>
      </c>
      <c r="AD22" s="21">
        <v>2</v>
      </c>
      <c r="AE22" s="10"/>
      <c r="AF22" s="25">
        <v>7.5</v>
      </c>
      <c r="AG22" s="20" t="s">
        <v>102</v>
      </c>
      <c r="AH22" s="20"/>
      <c r="AI22" s="20"/>
      <c r="AJ22" s="20"/>
      <c r="AK22" s="21">
        <v>91</v>
      </c>
      <c r="AL22" s="20" t="s">
        <v>60</v>
      </c>
      <c r="AM22" s="21"/>
      <c r="AN22" s="21">
        <v>6</v>
      </c>
      <c r="AO22" s="21">
        <v>5</v>
      </c>
      <c r="AP22" s="21">
        <f t="shared" si="6"/>
        <v>11</v>
      </c>
      <c r="AQ22" s="21">
        <v>4</v>
      </c>
    </row>
    <row r="23" spans="1:43" ht="15.95" customHeight="1" x14ac:dyDescent="0.25">
      <c r="H23" s="21">
        <v>3</v>
      </c>
      <c r="I23" s="20" t="s">
        <v>84</v>
      </c>
      <c r="J23" s="20"/>
      <c r="K23" s="20"/>
      <c r="L23" s="20" t="s">
        <v>394</v>
      </c>
      <c r="M23" s="20"/>
      <c r="N23" s="20"/>
      <c r="O23" s="20"/>
      <c r="P23" s="20"/>
      <c r="Q23" s="30"/>
      <c r="R23" s="30"/>
      <c r="S23" s="25">
        <v>7.5</v>
      </c>
      <c r="T23" s="20" t="s">
        <v>171</v>
      </c>
      <c r="U23" s="20"/>
      <c r="V23" s="20"/>
      <c r="W23" s="20"/>
      <c r="X23" s="21">
        <v>11</v>
      </c>
      <c r="Y23" s="15" t="s">
        <v>58</v>
      </c>
      <c r="Z23" s="21"/>
      <c r="AA23" s="21">
        <v>0</v>
      </c>
      <c r="AB23" s="21">
        <v>0</v>
      </c>
      <c r="AC23" s="21">
        <f t="shared" si="5"/>
        <v>0</v>
      </c>
      <c r="AD23" s="21">
        <v>0</v>
      </c>
      <c r="AE23" s="10"/>
      <c r="AF23" s="25">
        <v>7</v>
      </c>
      <c r="AG23" s="20" t="s">
        <v>126</v>
      </c>
      <c r="AH23" s="20"/>
      <c r="AI23" s="20"/>
      <c r="AJ23" s="20"/>
      <c r="AK23" s="21">
        <v>4</v>
      </c>
      <c r="AL23" s="20" t="s">
        <v>60</v>
      </c>
      <c r="AM23" s="21"/>
      <c r="AN23" s="21">
        <v>0</v>
      </c>
      <c r="AO23" s="21">
        <v>5</v>
      </c>
      <c r="AP23" s="21">
        <f t="shared" si="6"/>
        <v>5</v>
      </c>
      <c r="AQ23" s="21">
        <v>2</v>
      </c>
    </row>
    <row r="24" spans="1:43" ht="15.95" customHeight="1" x14ac:dyDescent="0.25">
      <c r="Q24" s="30"/>
      <c r="R24" s="30"/>
      <c r="S24" s="25">
        <v>7</v>
      </c>
      <c r="T24" s="20" t="s">
        <v>109</v>
      </c>
      <c r="U24" s="20"/>
      <c r="V24" s="20"/>
      <c r="W24" s="20"/>
      <c r="X24" s="21">
        <v>2</v>
      </c>
      <c r="Y24" s="15" t="s">
        <v>58</v>
      </c>
      <c r="Z24" s="21"/>
      <c r="AA24" s="21">
        <v>0</v>
      </c>
      <c r="AB24" s="21">
        <v>4</v>
      </c>
      <c r="AC24" s="21">
        <f t="shared" si="5"/>
        <v>4</v>
      </c>
      <c r="AD24" s="21">
        <v>2</v>
      </c>
      <c r="AE24" s="10"/>
      <c r="AF24" s="25">
        <v>6.5</v>
      </c>
      <c r="AG24" s="20" t="s">
        <v>129</v>
      </c>
      <c r="AH24" s="20"/>
      <c r="AI24" s="20"/>
      <c r="AJ24" s="20"/>
      <c r="AK24" s="21">
        <v>14</v>
      </c>
      <c r="AL24" s="20" t="s">
        <v>60</v>
      </c>
      <c r="AM24" s="21"/>
      <c r="AN24" s="21">
        <v>1</v>
      </c>
      <c r="AO24" s="21">
        <v>1</v>
      </c>
      <c r="AP24" s="21">
        <f t="shared" si="6"/>
        <v>2</v>
      </c>
      <c r="AQ24" s="21">
        <v>2</v>
      </c>
    </row>
    <row r="25" spans="1:43" ht="15.95" customHeight="1" x14ac:dyDescent="0.25">
      <c r="A25" s="30"/>
      <c r="C25" s="5" t="s">
        <v>186</v>
      </c>
      <c r="G25" s="4">
        <v>1</v>
      </c>
      <c r="H25" s="21">
        <v>2</v>
      </c>
      <c r="I25" s="20" t="s">
        <v>407</v>
      </c>
      <c r="J25" s="20"/>
      <c r="K25" s="20"/>
      <c r="L25" s="20" t="s">
        <v>390</v>
      </c>
      <c r="M25" s="20"/>
      <c r="N25" s="20"/>
      <c r="O25" s="20"/>
      <c r="P25" s="20"/>
      <c r="Q25" s="30"/>
      <c r="R25" s="30"/>
      <c r="S25" s="25">
        <v>7</v>
      </c>
      <c r="T25" s="20" t="s">
        <v>110</v>
      </c>
      <c r="U25" s="20"/>
      <c r="V25" s="20"/>
      <c r="W25" s="20"/>
      <c r="X25" s="21">
        <v>6</v>
      </c>
      <c r="Y25" s="15" t="s">
        <v>58</v>
      </c>
      <c r="Z25" s="21"/>
      <c r="AA25" s="21">
        <v>0</v>
      </c>
      <c r="AB25" s="21">
        <v>6</v>
      </c>
      <c r="AC25" s="21">
        <f t="shared" si="5"/>
        <v>6</v>
      </c>
      <c r="AD25" s="21">
        <v>0</v>
      </c>
      <c r="AE25" s="10"/>
      <c r="AF25" s="25">
        <v>6</v>
      </c>
      <c r="AG25" s="20" t="s">
        <v>103</v>
      </c>
      <c r="AH25" s="20"/>
      <c r="AI25" s="20"/>
      <c r="AJ25" s="20"/>
      <c r="AK25" s="21">
        <v>2</v>
      </c>
      <c r="AL25" s="20" t="s">
        <v>60</v>
      </c>
      <c r="AM25" s="21"/>
      <c r="AN25" s="21">
        <v>2</v>
      </c>
      <c r="AO25" s="21">
        <v>1</v>
      </c>
      <c r="AP25" s="21">
        <f t="shared" si="6"/>
        <v>3</v>
      </c>
      <c r="AQ25" s="21">
        <v>6</v>
      </c>
    </row>
    <row r="26" spans="1:43" ht="15.95" customHeight="1" x14ac:dyDescent="0.25">
      <c r="A26" s="30"/>
      <c r="B26" s="21" t="s">
        <v>23</v>
      </c>
      <c r="C26" s="15" t="s">
        <v>389</v>
      </c>
      <c r="D26" s="15"/>
      <c r="E26" s="20"/>
      <c r="F26" s="20"/>
      <c r="G26" s="4"/>
      <c r="H26" s="21"/>
      <c r="I26" s="20"/>
      <c r="J26" s="20"/>
      <c r="K26" s="20"/>
      <c r="L26" s="20"/>
      <c r="M26" s="20"/>
      <c r="N26" s="20"/>
      <c r="O26" s="20"/>
      <c r="P26" s="20"/>
      <c r="Q26" s="30"/>
      <c r="R26" s="30"/>
      <c r="S26" s="25">
        <v>5.5</v>
      </c>
      <c r="T26" s="20" t="s">
        <v>30</v>
      </c>
      <c r="U26" s="20"/>
      <c r="V26" s="20"/>
      <c r="W26" s="20"/>
      <c r="X26" s="21">
        <v>8</v>
      </c>
      <c r="Y26" s="15" t="s">
        <v>58</v>
      </c>
      <c r="Z26" s="21"/>
      <c r="AA26" s="21">
        <v>0</v>
      </c>
      <c r="AB26" s="21">
        <v>0</v>
      </c>
      <c r="AC26" s="21">
        <f t="shared" si="5"/>
        <v>0</v>
      </c>
      <c r="AD26" s="21">
        <v>2</v>
      </c>
      <c r="AE26" s="10"/>
      <c r="AF26" s="25">
        <v>6</v>
      </c>
      <c r="AG26" s="20" t="s">
        <v>269</v>
      </c>
      <c r="AH26" s="20"/>
      <c r="AI26" s="20"/>
      <c r="AJ26" s="20"/>
      <c r="AK26" s="21">
        <v>6</v>
      </c>
      <c r="AL26" s="20" t="s">
        <v>60</v>
      </c>
      <c r="AM26" s="21"/>
      <c r="AN26" s="21">
        <v>3</v>
      </c>
      <c r="AO26" s="21">
        <v>3</v>
      </c>
      <c r="AP26" s="21">
        <f t="shared" si="6"/>
        <v>6</v>
      </c>
      <c r="AQ26" s="21">
        <v>0</v>
      </c>
    </row>
    <row r="27" spans="1:43" ht="15.95" customHeight="1" thickBot="1" x14ac:dyDescent="0.3">
      <c r="A27" s="30"/>
      <c r="B27" s="44" t="s">
        <v>27</v>
      </c>
      <c r="C27" s="45"/>
      <c r="D27" s="45"/>
      <c r="E27" s="45"/>
      <c r="F27" s="45"/>
      <c r="G27" s="45"/>
      <c r="H27" s="46"/>
      <c r="I27" s="45"/>
      <c r="J27" s="45"/>
      <c r="K27" s="45"/>
      <c r="L27" s="45"/>
      <c r="M27" s="47"/>
      <c r="N27" s="45"/>
      <c r="O27" s="45"/>
      <c r="P27" s="45"/>
      <c r="Q27" s="30"/>
      <c r="R27" s="30"/>
      <c r="S27" s="16" t="s">
        <v>65</v>
      </c>
      <c r="T27" s="16"/>
      <c r="U27" s="16"/>
      <c r="V27" s="16"/>
      <c r="W27" s="16"/>
      <c r="X27" s="16"/>
      <c r="Y27" s="16"/>
      <c r="Z27" s="22"/>
      <c r="AA27" s="22">
        <f>SUM(AA15:AA26)</f>
        <v>24</v>
      </c>
      <c r="AB27" s="22">
        <f>SUM(AB15:AB26)+SUMIF($Z$3:$Z$10,"Canadiens",$AH$3:$AH$10)</f>
        <v>35</v>
      </c>
      <c r="AC27" s="22">
        <f>SUM(AC15:AC26)+SUMIF($Z$3:$Z$10,"Canadiens",$AH$3:$AH$10)</f>
        <v>59</v>
      </c>
      <c r="AD27" s="22">
        <f>SUM(AD15:AD26)</f>
        <v>16</v>
      </c>
      <c r="AE27" s="10"/>
      <c r="AF27" s="16" t="s">
        <v>62</v>
      </c>
      <c r="AG27" s="16"/>
      <c r="AH27" s="16"/>
      <c r="AI27" s="16"/>
      <c r="AJ27" s="16"/>
      <c r="AK27" s="16"/>
      <c r="AL27" s="16"/>
      <c r="AM27" s="22"/>
      <c r="AN27" s="22">
        <f>SUM(AN15:AN26)</f>
        <v>44</v>
      </c>
      <c r="AO27" s="22">
        <f>SUM(AO15:AO26)+SUMIF($Z$3:$Z$10,"Canadiens",$AH$3:$AH$10)</f>
        <v>56</v>
      </c>
      <c r="AP27" s="22">
        <f>SUM(AP15:AP26)+SUMIF($Z$3:$Z$10,"Canadiens",$AH$3:$AH$10)</f>
        <v>100</v>
      </c>
      <c r="AQ27" s="22">
        <f>SUM(AQ15:AQ26)</f>
        <v>32</v>
      </c>
    </row>
    <row r="28" spans="1:43" ht="15.95" customHeight="1" x14ac:dyDescent="0.25">
      <c r="C28" s="5" t="s">
        <v>182</v>
      </c>
      <c r="D28" s="10"/>
      <c r="E28" s="20"/>
      <c r="F28" s="20"/>
      <c r="G28" s="4">
        <v>2</v>
      </c>
      <c r="H28" s="21">
        <v>1</v>
      </c>
      <c r="I28" s="20" t="s">
        <v>80</v>
      </c>
      <c r="J28" s="20"/>
      <c r="K28" s="20"/>
      <c r="L28" s="20" t="s">
        <v>409</v>
      </c>
      <c r="M28" s="20"/>
      <c r="N28" s="20"/>
      <c r="O28" s="20"/>
      <c r="P28" s="20"/>
      <c r="Q28" s="30"/>
      <c r="R28" s="30"/>
      <c r="S28" s="11" t="s">
        <v>155</v>
      </c>
      <c r="T28" s="11" t="s">
        <v>15</v>
      </c>
      <c r="U28" s="11"/>
      <c r="V28" s="11"/>
      <c r="W28" s="12"/>
      <c r="X28" s="13" t="s">
        <v>31</v>
      </c>
      <c r="Z28" s="14"/>
      <c r="AA28" s="14">
        <v>10</v>
      </c>
      <c r="AB28" s="14">
        <v>7</v>
      </c>
      <c r="AC28" s="14">
        <f>+AA28+AB28</f>
        <v>17</v>
      </c>
      <c r="AD28" s="14">
        <v>6</v>
      </c>
      <c r="AE28" s="10"/>
      <c r="AF28" s="18" t="s">
        <v>160</v>
      </c>
      <c r="AG28" s="18" t="s">
        <v>134</v>
      </c>
      <c r="AH28" s="18"/>
      <c r="AI28" s="18"/>
      <c r="AJ28" s="18"/>
      <c r="AK28" s="15" t="s">
        <v>145</v>
      </c>
      <c r="AM28" s="14"/>
      <c r="AN28" s="14">
        <v>8</v>
      </c>
      <c r="AO28" s="14">
        <v>3</v>
      </c>
      <c r="AP28" s="14">
        <f>+AN28+AO28</f>
        <v>11</v>
      </c>
      <c r="AQ28" s="14">
        <v>2</v>
      </c>
    </row>
    <row r="29" spans="1:43" ht="15.95" customHeight="1" x14ac:dyDescent="0.25">
      <c r="B29" s="21" t="s">
        <v>23</v>
      </c>
      <c r="C29" s="20" t="s">
        <v>395</v>
      </c>
      <c r="D29" s="20"/>
      <c r="E29" s="20"/>
      <c r="F29" s="20"/>
      <c r="G29" s="20"/>
      <c r="H29" s="21">
        <v>3</v>
      </c>
      <c r="I29" s="20" t="s">
        <v>81</v>
      </c>
      <c r="J29" s="20"/>
      <c r="K29" s="20"/>
      <c r="L29" s="20" t="s">
        <v>396</v>
      </c>
      <c r="M29" s="20"/>
      <c r="N29" s="20"/>
      <c r="O29" s="20"/>
      <c r="P29" s="20"/>
      <c r="Q29" s="30"/>
      <c r="R29" s="30"/>
      <c r="S29" s="25">
        <v>7.5</v>
      </c>
      <c r="T29" s="20" t="s">
        <v>127</v>
      </c>
      <c r="U29" s="20"/>
      <c r="V29" s="20"/>
      <c r="W29" s="25"/>
      <c r="X29" s="21"/>
      <c r="Y29" s="15" t="s">
        <v>15</v>
      </c>
      <c r="Z29" s="21"/>
      <c r="AA29" s="21">
        <v>0</v>
      </c>
      <c r="AB29" s="21">
        <v>1</v>
      </c>
      <c r="AC29" s="21">
        <f t="shared" ref="AC29:AC39" si="7">+AA29+AB29</f>
        <v>1</v>
      </c>
      <c r="AD29" s="21">
        <v>0</v>
      </c>
      <c r="AE29" s="10"/>
      <c r="AF29" s="25">
        <v>8</v>
      </c>
      <c r="AG29" s="20" t="s">
        <v>75</v>
      </c>
      <c r="AH29" s="20"/>
      <c r="AI29" s="20"/>
      <c r="AJ29" s="25"/>
      <c r="AK29" s="21">
        <v>31</v>
      </c>
      <c r="AL29" s="20" t="s">
        <v>134</v>
      </c>
      <c r="AM29" s="21"/>
      <c r="AN29" s="21">
        <v>0</v>
      </c>
      <c r="AO29" s="21">
        <v>1</v>
      </c>
      <c r="AP29" s="21">
        <f t="shared" ref="AP29:AP39" si="8">+AN29+AO29</f>
        <v>1</v>
      </c>
      <c r="AQ29" s="21">
        <v>0</v>
      </c>
    </row>
    <row r="30" spans="1:43" ht="15.95" customHeight="1" x14ac:dyDescent="0.25">
      <c r="D30" s="20"/>
      <c r="E30" s="20"/>
      <c r="F30" s="20"/>
      <c r="G30" s="20"/>
      <c r="H30" s="21"/>
      <c r="I30" s="20"/>
      <c r="J30" s="20"/>
      <c r="K30" s="20"/>
      <c r="L30" s="20"/>
      <c r="M30" s="20"/>
      <c r="N30" s="20"/>
      <c r="O30" s="20"/>
      <c r="P30" s="20"/>
      <c r="Q30" s="30"/>
      <c r="R30" s="30"/>
      <c r="S30" s="25">
        <v>8.5</v>
      </c>
      <c r="T30" s="20" t="s">
        <v>93</v>
      </c>
      <c r="U30" s="20"/>
      <c r="V30" s="20"/>
      <c r="W30" s="25"/>
      <c r="X30" s="21">
        <v>10</v>
      </c>
      <c r="Y30" s="15" t="s">
        <v>15</v>
      </c>
      <c r="Z30" s="21"/>
      <c r="AA30" s="21">
        <v>4</v>
      </c>
      <c r="AB30" s="21">
        <v>5</v>
      </c>
      <c r="AC30" s="21">
        <f t="shared" si="7"/>
        <v>9</v>
      </c>
      <c r="AD30" s="21">
        <v>0</v>
      </c>
      <c r="AE30" s="10"/>
      <c r="AF30" s="25">
        <v>10</v>
      </c>
      <c r="AG30" s="20" t="s">
        <v>78</v>
      </c>
      <c r="AH30" s="20"/>
      <c r="AI30" s="20"/>
      <c r="AJ30" s="25"/>
      <c r="AK30" s="21">
        <v>91</v>
      </c>
      <c r="AL30" s="20" t="s">
        <v>134</v>
      </c>
      <c r="AM30" s="21"/>
      <c r="AN30" s="21">
        <v>7</v>
      </c>
      <c r="AO30" s="21">
        <v>5</v>
      </c>
      <c r="AP30" s="21">
        <f t="shared" si="8"/>
        <v>12</v>
      </c>
      <c r="AQ30" s="21">
        <v>2</v>
      </c>
    </row>
    <row r="31" spans="1:43" ht="15.95" customHeight="1" x14ac:dyDescent="0.25">
      <c r="B31" s="21" t="s">
        <v>26</v>
      </c>
      <c r="C31" s="5" t="s">
        <v>174</v>
      </c>
      <c r="D31" s="10"/>
      <c r="E31" s="20"/>
      <c r="F31" s="20"/>
      <c r="G31" s="4">
        <v>7</v>
      </c>
      <c r="H31" s="21">
        <v>1</v>
      </c>
      <c r="I31" s="20" t="s">
        <v>113</v>
      </c>
      <c r="J31" s="20"/>
      <c r="K31" s="20"/>
      <c r="L31" s="20" t="s">
        <v>325</v>
      </c>
      <c r="M31" s="20"/>
      <c r="N31" s="20"/>
      <c r="O31" s="20"/>
      <c r="P31" s="20"/>
      <c r="R31" s="30"/>
      <c r="S31" s="25">
        <v>11</v>
      </c>
      <c r="T31" s="20" t="s">
        <v>87</v>
      </c>
      <c r="U31" s="20"/>
      <c r="V31" s="20"/>
      <c r="W31" s="25"/>
      <c r="X31" s="21">
        <v>4</v>
      </c>
      <c r="Y31" s="15" t="s">
        <v>15</v>
      </c>
      <c r="Z31" s="21"/>
      <c r="AA31" s="21">
        <v>9</v>
      </c>
      <c r="AB31" s="21">
        <v>9</v>
      </c>
      <c r="AC31" s="21">
        <f t="shared" si="7"/>
        <v>18</v>
      </c>
      <c r="AD31" s="21">
        <v>2</v>
      </c>
      <c r="AE31" s="10"/>
      <c r="AF31" s="25">
        <v>9.5</v>
      </c>
      <c r="AG31" s="20" t="s">
        <v>95</v>
      </c>
      <c r="AH31" s="20"/>
      <c r="AI31" s="20"/>
      <c r="AJ31" s="25"/>
      <c r="AK31" s="21">
        <v>7</v>
      </c>
      <c r="AL31" s="20" t="s">
        <v>134</v>
      </c>
      <c r="AM31" s="21"/>
      <c r="AN31" s="21">
        <v>4</v>
      </c>
      <c r="AO31" s="21">
        <v>5</v>
      </c>
      <c r="AP31" s="21">
        <f t="shared" si="8"/>
        <v>9</v>
      </c>
      <c r="AQ31" s="21">
        <v>0</v>
      </c>
    </row>
    <row r="32" spans="1:43" ht="15.95" customHeight="1" x14ac:dyDescent="0.25">
      <c r="B32" s="21" t="s">
        <v>23</v>
      </c>
      <c r="C32" s="20" t="s">
        <v>240</v>
      </c>
      <c r="D32" s="15"/>
      <c r="E32" s="20"/>
      <c r="F32" s="20"/>
      <c r="G32" s="4"/>
      <c r="H32" s="21">
        <v>1</v>
      </c>
      <c r="I32" s="20" t="s">
        <v>163</v>
      </c>
      <c r="J32" s="20"/>
      <c r="K32" s="20"/>
      <c r="L32" s="20" t="s">
        <v>397</v>
      </c>
      <c r="M32" s="20"/>
      <c r="N32" s="20"/>
      <c r="O32" s="20"/>
      <c r="P32" s="20"/>
      <c r="R32" s="30"/>
      <c r="S32" s="25">
        <v>9</v>
      </c>
      <c r="T32" s="20" t="s">
        <v>168</v>
      </c>
      <c r="U32" s="20"/>
      <c r="V32" s="20"/>
      <c r="W32" s="25"/>
      <c r="X32" s="21"/>
      <c r="Y32" s="15" t="s">
        <v>15</v>
      </c>
      <c r="Z32" s="21"/>
      <c r="AA32" s="21">
        <v>0</v>
      </c>
      <c r="AB32" s="21">
        <v>0</v>
      </c>
      <c r="AC32" s="21">
        <f t="shared" si="7"/>
        <v>0</v>
      </c>
      <c r="AD32" s="21">
        <v>0</v>
      </c>
      <c r="AE32" s="10"/>
      <c r="AF32" s="25">
        <v>8.5</v>
      </c>
      <c r="AG32" s="20" t="s">
        <v>121</v>
      </c>
      <c r="AH32" s="20"/>
      <c r="AI32" s="20"/>
      <c r="AJ32" s="25"/>
      <c r="AK32" s="21">
        <v>9</v>
      </c>
      <c r="AL32" s="20" t="s">
        <v>134</v>
      </c>
      <c r="AM32" s="21"/>
      <c r="AN32" s="21">
        <v>4</v>
      </c>
      <c r="AO32" s="21">
        <v>4</v>
      </c>
      <c r="AP32" s="21">
        <f t="shared" si="8"/>
        <v>8</v>
      </c>
      <c r="AQ32" s="21">
        <v>0</v>
      </c>
    </row>
    <row r="33" spans="1:43" ht="15.95" customHeight="1" x14ac:dyDescent="0.25">
      <c r="H33" s="21">
        <v>2</v>
      </c>
      <c r="I33" s="20" t="s">
        <v>162</v>
      </c>
      <c r="L33" s="20" t="s">
        <v>249</v>
      </c>
      <c r="R33" s="30"/>
      <c r="S33" s="25">
        <v>8.5</v>
      </c>
      <c r="T33" s="20" t="s">
        <v>85</v>
      </c>
      <c r="U33" s="20"/>
      <c r="V33" s="20"/>
      <c r="W33" s="25"/>
      <c r="X33" s="21">
        <v>9</v>
      </c>
      <c r="Y33" s="15" t="s">
        <v>15</v>
      </c>
      <c r="Z33" s="21"/>
      <c r="AA33" s="21">
        <v>8</v>
      </c>
      <c r="AB33" s="21">
        <v>3</v>
      </c>
      <c r="AC33" s="21">
        <f t="shared" si="7"/>
        <v>11</v>
      </c>
      <c r="AD33" s="21">
        <v>0</v>
      </c>
      <c r="AE33" s="10"/>
      <c r="AF33" s="25">
        <v>8</v>
      </c>
      <c r="AG33" s="20" t="s">
        <v>79</v>
      </c>
      <c r="AH33" s="20"/>
      <c r="AI33" s="20"/>
      <c r="AJ33" s="25"/>
      <c r="AK33" s="21">
        <v>8</v>
      </c>
      <c r="AL33" s="20" t="s">
        <v>134</v>
      </c>
      <c r="AM33" s="21"/>
      <c r="AN33" s="21">
        <v>0</v>
      </c>
      <c r="AO33" s="21">
        <v>7</v>
      </c>
      <c r="AP33" s="21">
        <f t="shared" si="8"/>
        <v>7</v>
      </c>
      <c r="AQ33" s="21">
        <v>4</v>
      </c>
    </row>
    <row r="34" spans="1:43" ht="15.95" customHeight="1" x14ac:dyDescent="0.25">
      <c r="H34" s="21">
        <v>2</v>
      </c>
      <c r="I34" s="20" t="s">
        <v>14</v>
      </c>
      <c r="L34" s="20" t="s">
        <v>398</v>
      </c>
      <c r="R34" s="30"/>
      <c r="S34" s="25">
        <v>8</v>
      </c>
      <c r="T34" s="20" t="s">
        <v>118</v>
      </c>
      <c r="U34" s="20"/>
      <c r="V34" s="20"/>
      <c r="W34" s="25"/>
      <c r="X34" s="21">
        <v>13</v>
      </c>
      <c r="Y34" s="15" t="s">
        <v>15</v>
      </c>
      <c r="Z34" s="21"/>
      <c r="AA34" s="21">
        <v>0</v>
      </c>
      <c r="AB34" s="21">
        <v>3</v>
      </c>
      <c r="AC34" s="21">
        <v>3</v>
      </c>
      <c r="AD34" s="21">
        <v>2</v>
      </c>
      <c r="AE34" s="10"/>
      <c r="AF34" s="25">
        <v>8</v>
      </c>
      <c r="AG34" s="20" t="s">
        <v>108</v>
      </c>
      <c r="AH34" s="20"/>
      <c r="AI34" s="20"/>
      <c r="AJ34" s="25"/>
      <c r="AK34" s="21">
        <v>13</v>
      </c>
      <c r="AL34" s="20" t="s">
        <v>134</v>
      </c>
      <c r="AM34" s="21"/>
      <c r="AN34" s="21">
        <v>1</v>
      </c>
      <c r="AO34" s="21">
        <v>3</v>
      </c>
      <c r="AP34" s="21">
        <f t="shared" si="8"/>
        <v>4</v>
      </c>
      <c r="AQ34" s="21">
        <v>0</v>
      </c>
    </row>
    <row r="35" spans="1:43" ht="15.95" customHeight="1" x14ac:dyDescent="0.25">
      <c r="H35" s="21">
        <v>3</v>
      </c>
      <c r="I35" s="20" t="s">
        <v>135</v>
      </c>
      <c r="L35" s="20" t="s">
        <v>399</v>
      </c>
      <c r="R35" s="30"/>
      <c r="S35" s="25">
        <v>7.5</v>
      </c>
      <c r="T35" s="20" t="s">
        <v>122</v>
      </c>
      <c r="U35" s="20"/>
      <c r="V35" s="20"/>
      <c r="W35" s="25"/>
      <c r="X35" s="21">
        <v>5</v>
      </c>
      <c r="Y35" s="15" t="s">
        <v>15</v>
      </c>
      <c r="Z35" s="21"/>
      <c r="AA35" s="21">
        <v>0</v>
      </c>
      <c r="AB35" s="21">
        <v>1</v>
      </c>
      <c r="AC35" s="21">
        <f t="shared" si="7"/>
        <v>1</v>
      </c>
      <c r="AD35" s="21">
        <v>2</v>
      </c>
      <c r="AE35" s="10"/>
      <c r="AF35" s="25">
        <v>8</v>
      </c>
      <c r="AG35" s="20" t="s">
        <v>132</v>
      </c>
      <c r="AH35" s="20"/>
      <c r="AI35" s="20"/>
      <c r="AJ35" s="25"/>
      <c r="AK35" s="21">
        <v>6</v>
      </c>
      <c r="AL35" s="20" t="s">
        <v>134</v>
      </c>
      <c r="AM35" s="21"/>
      <c r="AN35" s="21">
        <v>1</v>
      </c>
      <c r="AO35" s="21">
        <v>3</v>
      </c>
      <c r="AP35" s="21">
        <f t="shared" si="8"/>
        <v>4</v>
      </c>
      <c r="AQ35" s="21">
        <v>2</v>
      </c>
    </row>
    <row r="36" spans="1:43" ht="15.95" customHeight="1" x14ac:dyDescent="0.25">
      <c r="H36" s="21">
        <v>3</v>
      </c>
      <c r="I36" s="20" t="s">
        <v>135</v>
      </c>
      <c r="L36" s="20" t="s">
        <v>400</v>
      </c>
      <c r="R36" s="30"/>
      <c r="S36" s="25">
        <v>7.5</v>
      </c>
      <c r="T36" s="20" t="s">
        <v>169</v>
      </c>
      <c r="U36" s="20"/>
      <c r="V36" s="20"/>
      <c r="W36" s="25"/>
      <c r="X36" s="21">
        <v>12</v>
      </c>
      <c r="Y36" s="15" t="s">
        <v>15</v>
      </c>
      <c r="Z36" s="21"/>
      <c r="AA36" s="21">
        <v>2</v>
      </c>
      <c r="AB36" s="21">
        <v>9</v>
      </c>
      <c r="AC36" s="21">
        <v>8</v>
      </c>
      <c r="AD36" s="21">
        <v>4</v>
      </c>
      <c r="AE36" s="10"/>
      <c r="AF36" s="25">
        <v>7.5</v>
      </c>
      <c r="AG36" s="20" t="s">
        <v>142</v>
      </c>
      <c r="AH36" s="20"/>
      <c r="AI36" s="20"/>
      <c r="AJ36" s="25"/>
      <c r="AK36" s="21">
        <v>10</v>
      </c>
      <c r="AL36" s="20" t="s">
        <v>134</v>
      </c>
      <c r="AM36" s="21"/>
      <c r="AN36" s="21">
        <v>5</v>
      </c>
      <c r="AO36" s="21">
        <v>4</v>
      </c>
      <c r="AP36" s="21">
        <f t="shared" si="8"/>
        <v>9</v>
      </c>
      <c r="AQ36" s="21">
        <v>2</v>
      </c>
    </row>
    <row r="37" spans="1:43" ht="15.95" customHeight="1" x14ac:dyDescent="0.25">
      <c r="H37" s="21">
        <v>3</v>
      </c>
      <c r="I37" s="20" t="s">
        <v>163</v>
      </c>
      <c r="L37" s="20" t="s">
        <v>32</v>
      </c>
      <c r="R37" s="30"/>
      <c r="S37" s="25">
        <v>7</v>
      </c>
      <c r="T37" s="20" t="s">
        <v>114</v>
      </c>
      <c r="U37" s="20"/>
      <c r="V37" s="20"/>
      <c r="W37" s="25"/>
      <c r="X37" s="21">
        <v>11</v>
      </c>
      <c r="Y37" s="15" t="s">
        <v>15</v>
      </c>
      <c r="Z37" s="21"/>
      <c r="AA37" s="21">
        <v>0</v>
      </c>
      <c r="AB37" s="21">
        <v>0</v>
      </c>
      <c r="AC37" s="21">
        <f t="shared" si="7"/>
        <v>0</v>
      </c>
      <c r="AD37" s="21">
        <v>0</v>
      </c>
      <c r="AE37" s="10"/>
      <c r="AF37" s="25">
        <v>7</v>
      </c>
      <c r="AG37" s="20" t="s">
        <v>143</v>
      </c>
      <c r="AH37" s="20"/>
      <c r="AI37" s="20"/>
      <c r="AJ37" s="25"/>
      <c r="AK37" s="21">
        <v>4</v>
      </c>
      <c r="AL37" s="20" t="s">
        <v>134</v>
      </c>
      <c r="AM37" s="21"/>
      <c r="AN37" s="21">
        <v>0</v>
      </c>
      <c r="AO37" s="21">
        <v>1</v>
      </c>
      <c r="AP37" s="21">
        <f t="shared" si="8"/>
        <v>1</v>
      </c>
      <c r="AQ37" s="21">
        <v>0</v>
      </c>
    </row>
    <row r="38" spans="1:43" ht="15.95" customHeight="1" x14ac:dyDescent="0.25">
      <c r="B38" s="44" t="s">
        <v>29</v>
      </c>
      <c r="C38" s="45"/>
      <c r="D38" s="45"/>
      <c r="E38" s="45"/>
      <c r="F38" s="45"/>
      <c r="G38" s="45"/>
      <c r="H38" s="46"/>
      <c r="I38" s="45"/>
      <c r="J38" s="45"/>
      <c r="K38" s="45"/>
      <c r="L38" s="45"/>
      <c r="M38" s="47"/>
      <c r="N38" s="45"/>
      <c r="O38" s="45"/>
      <c r="P38" s="45"/>
      <c r="R38" s="30"/>
      <c r="S38" s="25">
        <v>6</v>
      </c>
      <c r="T38" s="20" t="s">
        <v>111</v>
      </c>
      <c r="U38" s="20"/>
      <c r="V38" s="20"/>
      <c r="W38" s="25"/>
      <c r="X38" s="21"/>
      <c r="Y38" s="15" t="s">
        <v>15</v>
      </c>
      <c r="Z38" s="21"/>
      <c r="AA38" s="21">
        <v>1</v>
      </c>
      <c r="AB38" s="21">
        <v>0</v>
      </c>
      <c r="AC38" s="21">
        <f t="shared" si="7"/>
        <v>1</v>
      </c>
      <c r="AD38" s="21">
        <v>0</v>
      </c>
      <c r="AE38" s="10"/>
      <c r="AF38" s="25">
        <v>6.5</v>
      </c>
      <c r="AG38" s="20" t="s">
        <v>125</v>
      </c>
      <c r="AH38" s="20"/>
      <c r="AI38" s="20"/>
      <c r="AJ38" s="25"/>
      <c r="AK38" s="21">
        <v>2</v>
      </c>
      <c r="AL38" s="20" t="s">
        <v>134</v>
      </c>
      <c r="AM38" s="21"/>
      <c r="AN38" s="21">
        <v>1</v>
      </c>
      <c r="AO38" s="21">
        <v>7</v>
      </c>
      <c r="AP38" s="21">
        <f t="shared" si="8"/>
        <v>8</v>
      </c>
      <c r="AQ38" s="21">
        <v>0</v>
      </c>
    </row>
    <row r="39" spans="1:43" ht="15.95" customHeight="1" x14ac:dyDescent="0.25">
      <c r="C39" s="5" t="s">
        <v>187</v>
      </c>
      <c r="G39" s="4">
        <v>1</v>
      </c>
      <c r="H39" s="21">
        <v>3</v>
      </c>
      <c r="I39" s="20" t="s">
        <v>111</v>
      </c>
      <c r="J39" s="20"/>
      <c r="L39" s="20" t="s">
        <v>190</v>
      </c>
      <c r="M39" s="20"/>
      <c r="N39" s="20"/>
      <c r="O39" s="20"/>
      <c r="P39" s="20"/>
      <c r="R39" s="30"/>
      <c r="S39" s="25">
        <v>6</v>
      </c>
      <c r="T39" s="20" t="s">
        <v>100</v>
      </c>
      <c r="U39" s="20"/>
      <c r="V39" s="20"/>
      <c r="W39" s="25"/>
      <c r="X39" s="21">
        <v>3</v>
      </c>
      <c r="Y39" s="15" t="s">
        <v>15</v>
      </c>
      <c r="Z39" s="21"/>
      <c r="AA39" s="21">
        <v>1</v>
      </c>
      <c r="AB39" s="21">
        <v>2</v>
      </c>
      <c r="AC39" s="21">
        <f t="shared" si="7"/>
        <v>3</v>
      </c>
      <c r="AD39" s="21">
        <v>2</v>
      </c>
      <c r="AE39" s="10"/>
      <c r="AF39" s="25">
        <v>5.5</v>
      </c>
      <c r="AG39" s="20" t="s">
        <v>144</v>
      </c>
      <c r="AH39" s="20"/>
      <c r="AI39" s="20"/>
      <c r="AJ39" s="25"/>
      <c r="AK39" s="21">
        <v>5</v>
      </c>
      <c r="AL39" s="20" t="s">
        <v>134</v>
      </c>
      <c r="AM39" s="21"/>
      <c r="AN39" s="21">
        <v>1</v>
      </c>
      <c r="AO39" s="21">
        <v>3</v>
      </c>
      <c r="AP39" s="21">
        <f t="shared" si="8"/>
        <v>4</v>
      </c>
      <c r="AQ39" s="21">
        <v>2</v>
      </c>
    </row>
    <row r="40" spans="1:43" ht="15.95" customHeight="1" thickBot="1" x14ac:dyDescent="0.3">
      <c r="B40" s="21" t="s">
        <v>23</v>
      </c>
      <c r="C40" s="15" t="s">
        <v>402</v>
      </c>
      <c r="D40" s="20"/>
      <c r="E40" s="20"/>
      <c r="H40" s="21"/>
      <c r="I40" s="20"/>
      <c r="J40" s="20"/>
      <c r="K40" s="20"/>
      <c r="L40" s="20"/>
      <c r="M40" s="20"/>
      <c r="N40" s="20"/>
      <c r="O40" s="20"/>
      <c r="P40" s="20"/>
      <c r="R40" s="30"/>
      <c r="S40" s="16" t="s">
        <v>36</v>
      </c>
      <c r="T40" s="16"/>
      <c r="U40" s="16"/>
      <c r="V40" s="16"/>
      <c r="W40" s="16"/>
      <c r="X40" s="16"/>
      <c r="Y40" s="16"/>
      <c r="Z40" s="22"/>
      <c r="AA40" s="22">
        <f>SUM(AA28:AA39)</f>
        <v>35</v>
      </c>
      <c r="AB40" s="22">
        <f>SUM(AB28:AB39)+SUMIF($Z$3:$Z$10,"SotF",$AH$3:$AH$10)</f>
        <v>40</v>
      </c>
      <c r="AC40" s="22">
        <f>SUM(AC28:AC39)+SUMIF($Z$3:$Z$10,"Canadiens",$AH$3:$AH$10)</f>
        <v>72</v>
      </c>
      <c r="AD40" s="22">
        <f>SUM(AD28:AD39)</f>
        <v>18</v>
      </c>
      <c r="AE40" s="10"/>
      <c r="AF40" s="16" t="s">
        <v>146</v>
      </c>
      <c r="AG40" s="16"/>
      <c r="AH40" s="16"/>
      <c r="AI40" s="16"/>
      <c r="AJ40" s="16"/>
      <c r="AK40" s="16"/>
      <c r="AL40" s="16"/>
      <c r="AM40" s="22"/>
      <c r="AN40" s="22">
        <f>SUM(AN28:AN39)</f>
        <v>32</v>
      </c>
      <c r="AO40" s="22">
        <f>SUM(AO28:AO39)+SUMIF($Z$3:$Z$10,"SotF",$AH$3:$AH$10)</f>
        <v>46</v>
      </c>
      <c r="AP40" s="22">
        <f>SUM(AP28:AP39)+SUMIF($Z$3:$Z$10,"Canadiens",$AH$3:$AH$10)</f>
        <v>78</v>
      </c>
      <c r="AQ40" s="22">
        <f>SUM(AQ28:AQ39)</f>
        <v>14</v>
      </c>
    </row>
    <row r="41" spans="1:43" ht="15.95" customHeight="1" x14ac:dyDescent="0.25">
      <c r="C41" s="15"/>
      <c r="H41" s="21"/>
      <c r="I41" s="20"/>
      <c r="J41" s="20"/>
      <c r="K41" s="20"/>
      <c r="L41" s="20"/>
      <c r="M41" s="20"/>
      <c r="N41" s="20"/>
      <c r="O41" s="20"/>
      <c r="R41" s="30"/>
      <c r="S41" s="17" t="s">
        <v>156</v>
      </c>
      <c r="T41" s="17" t="s">
        <v>57</v>
      </c>
      <c r="U41" s="17"/>
      <c r="V41" s="17"/>
      <c r="W41" s="17"/>
      <c r="X41" s="15" t="s">
        <v>69</v>
      </c>
      <c r="Z41" s="14"/>
      <c r="AA41" s="14">
        <v>1</v>
      </c>
      <c r="AB41" s="14">
        <v>9</v>
      </c>
      <c r="AC41" s="14">
        <f>+AA41+AB41</f>
        <v>10</v>
      </c>
      <c r="AD41" s="14">
        <v>0</v>
      </c>
      <c r="AE41" s="10"/>
      <c r="AF41" s="18" t="s">
        <v>159</v>
      </c>
      <c r="AG41" s="18" t="s">
        <v>56</v>
      </c>
      <c r="AH41" s="18"/>
      <c r="AI41" s="18"/>
      <c r="AJ41" s="18"/>
      <c r="AK41" s="15" t="s">
        <v>68</v>
      </c>
      <c r="AM41" s="14"/>
      <c r="AN41" s="14">
        <v>2</v>
      </c>
      <c r="AO41" s="14">
        <v>2</v>
      </c>
      <c r="AP41" s="14">
        <f>+AN41+AO41</f>
        <v>4</v>
      </c>
      <c r="AQ41" s="14">
        <v>2</v>
      </c>
    </row>
    <row r="42" spans="1:43" ht="15.95" customHeight="1" x14ac:dyDescent="0.25">
      <c r="C42" s="5" t="s">
        <v>173</v>
      </c>
      <c r="E42" s="20"/>
      <c r="F42" s="20"/>
      <c r="G42" s="4">
        <v>5</v>
      </c>
      <c r="H42" s="21">
        <v>1</v>
      </c>
      <c r="I42" s="20" t="s">
        <v>128</v>
      </c>
      <c r="L42" s="20" t="s">
        <v>96</v>
      </c>
      <c r="M42" s="20"/>
      <c r="N42" s="20"/>
      <c r="O42" s="20"/>
      <c r="P42" s="20"/>
      <c r="R42" s="30"/>
      <c r="S42" s="25">
        <v>7.5</v>
      </c>
      <c r="T42" s="20" t="s">
        <v>43</v>
      </c>
      <c r="U42" s="20"/>
      <c r="V42" s="20"/>
      <c r="W42" s="20"/>
      <c r="X42" s="21">
        <v>1</v>
      </c>
      <c r="Y42" s="20" t="s">
        <v>57</v>
      </c>
      <c r="Z42" s="21"/>
      <c r="AA42" s="21">
        <v>0</v>
      </c>
      <c r="AB42" s="21">
        <v>0</v>
      </c>
      <c r="AC42" s="21">
        <f t="shared" ref="AC42:AC52" si="9">+AA42+AB42</f>
        <v>0</v>
      </c>
      <c r="AD42" s="21">
        <v>0</v>
      </c>
      <c r="AE42" s="10"/>
      <c r="AF42" s="25">
        <v>8</v>
      </c>
      <c r="AG42" s="20" t="s">
        <v>76</v>
      </c>
      <c r="AH42" s="20"/>
      <c r="AI42" s="20"/>
      <c r="AJ42" s="25"/>
      <c r="AK42" s="21">
        <v>34</v>
      </c>
      <c r="AL42" s="20" t="s">
        <v>56</v>
      </c>
      <c r="AM42" s="21"/>
      <c r="AN42" s="21">
        <v>0</v>
      </c>
      <c r="AO42" s="21">
        <v>0</v>
      </c>
      <c r="AP42" s="21">
        <f t="shared" ref="AP42:AP52" si="10">+AN42+AO42</f>
        <v>0</v>
      </c>
      <c r="AQ42" s="21">
        <v>0</v>
      </c>
    </row>
    <row r="43" spans="1:43" ht="15.95" customHeight="1" x14ac:dyDescent="0.25">
      <c r="B43" s="21" t="s">
        <v>23</v>
      </c>
      <c r="C43" s="15"/>
      <c r="D43" s="15" t="s">
        <v>48</v>
      </c>
      <c r="H43" s="21">
        <v>1</v>
      </c>
      <c r="I43" s="20" t="s">
        <v>139</v>
      </c>
      <c r="L43" s="20" t="s">
        <v>141</v>
      </c>
      <c r="M43" s="20"/>
      <c r="N43" s="20"/>
      <c r="O43" s="20"/>
      <c r="P43" s="20"/>
      <c r="R43" s="30"/>
      <c r="S43" s="25">
        <v>10</v>
      </c>
      <c r="T43" s="20" t="s">
        <v>83</v>
      </c>
      <c r="U43" s="20"/>
      <c r="V43" s="20"/>
      <c r="W43" s="20"/>
      <c r="X43" s="21">
        <v>8</v>
      </c>
      <c r="Y43" s="20" t="s">
        <v>57</v>
      </c>
      <c r="Z43" s="21"/>
      <c r="AA43" s="21">
        <v>17</v>
      </c>
      <c r="AB43" s="21">
        <v>5</v>
      </c>
      <c r="AC43" s="21">
        <f t="shared" si="9"/>
        <v>22</v>
      </c>
      <c r="AD43" s="21">
        <v>4</v>
      </c>
      <c r="AE43" s="10"/>
      <c r="AF43" s="25">
        <v>10</v>
      </c>
      <c r="AG43" s="20" t="s">
        <v>90</v>
      </c>
      <c r="AH43" s="20"/>
      <c r="AI43" s="20"/>
      <c r="AJ43" s="25"/>
      <c r="AK43" s="21">
        <v>10</v>
      </c>
      <c r="AL43" s="20" t="s">
        <v>56</v>
      </c>
      <c r="AN43" s="21">
        <v>7</v>
      </c>
      <c r="AO43" s="21">
        <v>9</v>
      </c>
      <c r="AP43" s="21">
        <f t="shared" si="10"/>
        <v>16</v>
      </c>
      <c r="AQ43" s="21">
        <v>0</v>
      </c>
    </row>
    <row r="44" spans="1:43" ht="15.95" customHeight="1" x14ac:dyDescent="0.25">
      <c r="C44" s="15"/>
      <c r="H44" s="21">
        <v>3</v>
      </c>
      <c r="I44" s="20" t="s">
        <v>139</v>
      </c>
      <c r="L44" s="20" t="s">
        <v>128</v>
      </c>
      <c r="M44" s="20"/>
      <c r="N44" s="20"/>
      <c r="O44" s="20"/>
      <c r="P44" s="20"/>
      <c r="R44" s="30"/>
      <c r="S44" s="25">
        <v>9</v>
      </c>
      <c r="T44" s="20" t="s">
        <v>131</v>
      </c>
      <c r="U44" s="20"/>
      <c r="V44" s="20"/>
      <c r="W44" s="20"/>
      <c r="X44" s="21">
        <v>3</v>
      </c>
      <c r="Y44" s="20" t="s">
        <v>57</v>
      </c>
      <c r="Z44" s="21"/>
      <c r="AA44" s="21">
        <v>7</v>
      </c>
      <c r="AB44" s="21">
        <v>6</v>
      </c>
      <c r="AC44" s="21">
        <f t="shared" si="9"/>
        <v>13</v>
      </c>
      <c r="AD44" s="21">
        <v>2</v>
      </c>
      <c r="AE44" s="10"/>
      <c r="AF44" s="25">
        <v>9</v>
      </c>
      <c r="AG44" s="20" t="s">
        <v>139</v>
      </c>
      <c r="AH44" s="20"/>
      <c r="AI44" s="20"/>
      <c r="AJ44" s="25"/>
      <c r="AK44" s="21">
        <v>23</v>
      </c>
      <c r="AL44" s="20" t="s">
        <v>56</v>
      </c>
      <c r="AN44" s="21">
        <v>11</v>
      </c>
      <c r="AO44" s="21">
        <v>5</v>
      </c>
      <c r="AP44" s="21">
        <f t="shared" si="10"/>
        <v>16</v>
      </c>
      <c r="AQ44" s="21">
        <v>2</v>
      </c>
    </row>
    <row r="45" spans="1:43" ht="15.95" customHeight="1" x14ac:dyDescent="0.25">
      <c r="A45" s="30"/>
      <c r="H45" s="21">
        <v>3</v>
      </c>
      <c r="I45" s="20" t="s">
        <v>128</v>
      </c>
      <c r="L45" s="20" t="s">
        <v>401</v>
      </c>
      <c r="R45" s="30"/>
      <c r="S45" s="25">
        <v>9</v>
      </c>
      <c r="T45" s="20" t="s">
        <v>86</v>
      </c>
      <c r="U45" s="20"/>
      <c r="V45" s="20"/>
      <c r="W45" s="20"/>
      <c r="X45" s="21">
        <v>11</v>
      </c>
      <c r="Y45" s="20" t="s">
        <v>57</v>
      </c>
      <c r="Z45" s="21"/>
      <c r="AA45" s="21">
        <v>6</v>
      </c>
      <c r="AB45" s="21">
        <v>8</v>
      </c>
      <c r="AC45" s="21">
        <f t="shared" si="9"/>
        <v>14</v>
      </c>
      <c r="AD45" s="21">
        <v>0</v>
      </c>
      <c r="AE45" s="10"/>
      <c r="AF45" s="25">
        <v>8.5</v>
      </c>
      <c r="AG45" s="20" t="s">
        <v>92</v>
      </c>
      <c r="AH45" s="20"/>
      <c r="AI45" s="20"/>
      <c r="AJ45" s="25"/>
      <c r="AK45" s="21">
        <v>9</v>
      </c>
      <c r="AL45" s="20" t="s">
        <v>56</v>
      </c>
      <c r="AN45" s="21">
        <v>5</v>
      </c>
      <c r="AO45" s="21">
        <v>4</v>
      </c>
      <c r="AP45" s="21">
        <f t="shared" si="10"/>
        <v>9</v>
      </c>
      <c r="AQ45" s="21">
        <v>0</v>
      </c>
    </row>
    <row r="46" spans="1:43" ht="15.95" customHeight="1" x14ac:dyDescent="0.25">
      <c r="A46" s="30"/>
      <c r="H46" s="21">
        <v>3</v>
      </c>
      <c r="I46" s="20" t="s">
        <v>139</v>
      </c>
      <c r="L46" s="20" t="s">
        <v>128</v>
      </c>
      <c r="R46" s="30"/>
      <c r="S46" s="25">
        <v>8.5</v>
      </c>
      <c r="T46" s="20" t="s">
        <v>116</v>
      </c>
      <c r="U46" s="20"/>
      <c r="V46" s="20"/>
      <c r="W46" s="20"/>
      <c r="X46" s="21">
        <v>9</v>
      </c>
      <c r="Y46" s="20" t="s">
        <v>57</v>
      </c>
      <c r="Z46" s="21"/>
      <c r="AA46" s="21">
        <v>5</v>
      </c>
      <c r="AB46" s="21">
        <v>10</v>
      </c>
      <c r="AC46" s="21">
        <f t="shared" si="9"/>
        <v>15</v>
      </c>
      <c r="AD46" s="21">
        <v>4</v>
      </c>
      <c r="AE46" s="10"/>
      <c r="AF46" s="25">
        <v>8.5</v>
      </c>
      <c r="AG46" s="20" t="s">
        <v>141</v>
      </c>
      <c r="AH46" s="20"/>
      <c r="AI46" s="20"/>
      <c r="AJ46" s="25"/>
      <c r="AK46" s="21">
        <v>14</v>
      </c>
      <c r="AL46" s="20" t="s">
        <v>56</v>
      </c>
      <c r="AN46" s="21">
        <v>0</v>
      </c>
      <c r="AO46" s="21">
        <v>8</v>
      </c>
      <c r="AP46" s="21">
        <f t="shared" si="10"/>
        <v>8</v>
      </c>
      <c r="AQ46" s="21">
        <v>0</v>
      </c>
    </row>
    <row r="47" spans="1:43" ht="15.95" customHeight="1" x14ac:dyDescent="0.25">
      <c r="B47" s="44" t="s">
        <v>33</v>
      </c>
      <c r="C47" s="45"/>
      <c r="D47" s="45"/>
      <c r="E47" s="45"/>
      <c r="F47" s="45"/>
      <c r="G47" s="45"/>
      <c r="H47" s="46"/>
      <c r="I47" s="45"/>
      <c r="J47" s="45"/>
      <c r="K47" s="45"/>
      <c r="L47" s="45"/>
      <c r="M47" s="47"/>
      <c r="N47" s="45"/>
      <c r="O47" s="45"/>
      <c r="P47" s="45"/>
      <c r="R47" s="30"/>
      <c r="S47" s="25">
        <v>8</v>
      </c>
      <c r="T47" s="20" t="s">
        <v>150</v>
      </c>
      <c r="U47" s="20"/>
      <c r="V47" s="20"/>
      <c r="W47" s="20"/>
      <c r="X47" s="21">
        <v>2</v>
      </c>
      <c r="Y47" s="20" t="s">
        <v>57</v>
      </c>
      <c r="Z47" s="21"/>
      <c r="AA47" s="21">
        <v>2</v>
      </c>
      <c r="AB47" s="21">
        <v>4</v>
      </c>
      <c r="AC47" s="21">
        <f t="shared" si="9"/>
        <v>6</v>
      </c>
      <c r="AD47" s="21">
        <v>2</v>
      </c>
      <c r="AE47" s="10"/>
      <c r="AF47" s="25">
        <v>8</v>
      </c>
      <c r="AG47" s="20" t="s">
        <v>140</v>
      </c>
      <c r="AH47" s="20"/>
      <c r="AI47" s="20"/>
      <c r="AJ47" s="25"/>
      <c r="AK47" s="21">
        <v>2</v>
      </c>
      <c r="AL47" s="20" t="s">
        <v>56</v>
      </c>
      <c r="AN47" s="21">
        <v>0</v>
      </c>
      <c r="AO47" s="21">
        <v>3</v>
      </c>
      <c r="AP47" s="21">
        <f t="shared" si="10"/>
        <v>3</v>
      </c>
      <c r="AQ47" s="21">
        <v>0</v>
      </c>
    </row>
    <row r="48" spans="1:43" ht="15.95" customHeight="1" x14ac:dyDescent="0.25">
      <c r="C48" s="5" t="s">
        <v>179</v>
      </c>
      <c r="E48" s="10"/>
      <c r="F48" s="10"/>
      <c r="G48" s="4">
        <v>3</v>
      </c>
      <c r="H48" s="21">
        <v>1</v>
      </c>
      <c r="I48" s="20" t="s">
        <v>95</v>
      </c>
      <c r="J48" s="20"/>
      <c r="K48" s="20"/>
      <c r="L48" s="20" t="s">
        <v>404</v>
      </c>
      <c r="M48" s="20"/>
      <c r="N48" s="20"/>
      <c r="O48" s="20"/>
      <c r="P48" s="20"/>
      <c r="R48" s="30"/>
      <c r="S48" s="25">
        <v>7.5</v>
      </c>
      <c r="T48" s="20" t="s">
        <v>98</v>
      </c>
      <c r="U48" s="20"/>
      <c r="V48" s="20"/>
      <c r="W48" s="20"/>
      <c r="X48" s="21">
        <v>12</v>
      </c>
      <c r="Y48" s="20" t="s">
        <v>57</v>
      </c>
      <c r="Z48" s="21"/>
      <c r="AA48" s="21">
        <v>2</v>
      </c>
      <c r="AB48" s="21">
        <v>2</v>
      </c>
      <c r="AC48" s="21">
        <f t="shared" si="9"/>
        <v>4</v>
      </c>
      <c r="AD48" s="21">
        <v>0</v>
      </c>
      <c r="AE48" s="10"/>
      <c r="AF48" s="25">
        <v>8</v>
      </c>
      <c r="AG48" s="20" t="s">
        <v>225</v>
      </c>
      <c r="AH48" s="20"/>
      <c r="AI48" s="20"/>
      <c r="AJ48" s="25"/>
      <c r="AK48" s="21">
        <v>11</v>
      </c>
      <c r="AL48" s="20" t="s">
        <v>56</v>
      </c>
      <c r="AN48" s="21">
        <v>1</v>
      </c>
      <c r="AO48" s="21">
        <v>3</v>
      </c>
      <c r="AP48" s="21">
        <f t="shared" si="10"/>
        <v>4</v>
      </c>
      <c r="AQ48" s="21">
        <v>0</v>
      </c>
    </row>
    <row r="49" spans="1:43" ht="15.95" customHeight="1" x14ac:dyDescent="0.25">
      <c r="A49" s="30"/>
      <c r="B49" s="21" t="s">
        <v>23</v>
      </c>
      <c r="C49" s="20" t="s">
        <v>403</v>
      </c>
      <c r="D49" s="20"/>
      <c r="E49" s="20"/>
      <c r="F49" s="20"/>
      <c r="G49" s="20"/>
      <c r="H49" s="21">
        <v>1</v>
      </c>
      <c r="I49" s="20" t="s">
        <v>142</v>
      </c>
      <c r="J49" s="20"/>
      <c r="K49" s="20"/>
      <c r="L49" s="20" t="s">
        <v>405</v>
      </c>
      <c r="M49" s="20"/>
      <c r="N49" s="20"/>
      <c r="O49" s="20"/>
      <c r="P49" s="20"/>
      <c r="R49" s="30"/>
      <c r="S49" s="25">
        <v>7.5</v>
      </c>
      <c r="T49" s="20" t="s">
        <v>91</v>
      </c>
      <c r="U49" s="20"/>
      <c r="V49" s="20"/>
      <c r="W49" s="20"/>
      <c r="X49" s="21">
        <v>7</v>
      </c>
      <c r="Y49" s="20" t="s">
        <v>57</v>
      </c>
      <c r="Z49" s="21"/>
      <c r="AA49" s="21">
        <v>2</v>
      </c>
      <c r="AB49" s="21">
        <v>5</v>
      </c>
      <c r="AC49" s="21">
        <f t="shared" si="9"/>
        <v>7</v>
      </c>
      <c r="AD49" s="21">
        <v>4</v>
      </c>
      <c r="AE49" s="10"/>
      <c r="AF49" s="25">
        <v>7.5</v>
      </c>
      <c r="AG49" s="20" t="s">
        <v>128</v>
      </c>
      <c r="AH49" s="20"/>
      <c r="AI49" s="20"/>
      <c r="AJ49" s="25"/>
      <c r="AK49" s="21">
        <v>7</v>
      </c>
      <c r="AL49" s="20" t="s">
        <v>56</v>
      </c>
      <c r="AN49" s="21">
        <v>6</v>
      </c>
      <c r="AO49" s="21">
        <v>5</v>
      </c>
      <c r="AP49" s="21">
        <f t="shared" si="10"/>
        <v>11</v>
      </c>
      <c r="AQ49" s="21">
        <v>2</v>
      </c>
    </row>
    <row r="50" spans="1:43" ht="15.95" customHeight="1" x14ac:dyDescent="0.25">
      <c r="A50" s="30"/>
      <c r="C50" s="20"/>
      <c r="D50" s="20"/>
      <c r="E50" s="20"/>
      <c r="F50" s="20"/>
      <c r="G50" s="20"/>
      <c r="H50" s="21">
        <v>3</v>
      </c>
      <c r="I50" s="20" t="s">
        <v>95</v>
      </c>
      <c r="L50" s="20" t="s">
        <v>406</v>
      </c>
      <c r="M50" s="20"/>
      <c r="N50" s="20"/>
      <c r="O50" s="20"/>
      <c r="P50" s="20"/>
      <c r="R50" s="30"/>
      <c r="S50" s="25">
        <v>7</v>
      </c>
      <c r="T50" s="20" t="s">
        <v>52</v>
      </c>
      <c r="U50" s="20"/>
      <c r="V50" s="20"/>
      <c r="W50" s="20"/>
      <c r="X50" s="21">
        <v>27</v>
      </c>
      <c r="Y50" s="20" t="s">
        <v>57</v>
      </c>
      <c r="Z50" s="21"/>
      <c r="AA50" s="21">
        <v>1</v>
      </c>
      <c r="AB50" s="21">
        <v>5</v>
      </c>
      <c r="AC50" s="21">
        <f t="shared" si="9"/>
        <v>6</v>
      </c>
      <c r="AD50" s="21">
        <v>0</v>
      </c>
      <c r="AE50" s="10"/>
      <c r="AF50" s="25">
        <v>6.5</v>
      </c>
      <c r="AG50" s="20" t="s">
        <v>99</v>
      </c>
      <c r="AH50" s="20"/>
      <c r="AI50" s="20"/>
      <c r="AJ50" s="25"/>
      <c r="AK50" s="21">
        <v>24</v>
      </c>
      <c r="AL50" s="20" t="s">
        <v>56</v>
      </c>
      <c r="AN50" s="21">
        <v>3</v>
      </c>
      <c r="AO50" s="21">
        <v>3</v>
      </c>
      <c r="AP50" s="21">
        <f t="shared" si="10"/>
        <v>6</v>
      </c>
      <c r="AQ50" s="21">
        <v>2</v>
      </c>
    </row>
    <row r="51" spans="1:43" ht="15.95" customHeight="1" x14ac:dyDescent="0.25">
      <c r="A51" s="30"/>
      <c r="D51" s="20"/>
      <c r="E51" s="20"/>
      <c r="F51" s="20"/>
      <c r="G51" s="20"/>
      <c r="H51" s="21"/>
      <c r="I51" s="20"/>
      <c r="L51" s="20"/>
      <c r="M51" s="20"/>
      <c r="N51" s="20"/>
      <c r="O51" s="20"/>
      <c r="P51" s="20"/>
      <c r="R51" s="30"/>
      <c r="S51" s="25">
        <v>6.5</v>
      </c>
      <c r="T51" s="20" t="s">
        <v>166</v>
      </c>
      <c r="U51" s="20"/>
      <c r="V51" s="20"/>
      <c r="W51" s="20"/>
      <c r="X51" s="21">
        <v>6</v>
      </c>
      <c r="Y51" s="20" t="s">
        <v>57</v>
      </c>
      <c r="Z51" s="21"/>
      <c r="AA51" s="21">
        <v>0</v>
      </c>
      <c r="AB51" s="21">
        <v>3</v>
      </c>
      <c r="AC51" s="21">
        <f t="shared" si="9"/>
        <v>3</v>
      </c>
      <c r="AD51" s="21">
        <v>2</v>
      </c>
      <c r="AE51" s="10"/>
      <c r="AF51" s="25">
        <v>6.5</v>
      </c>
      <c r="AG51" s="20" t="s">
        <v>96</v>
      </c>
      <c r="AH51" s="20"/>
      <c r="AI51" s="20"/>
      <c r="AJ51" s="25"/>
      <c r="AK51" s="21">
        <v>20</v>
      </c>
      <c r="AL51" s="20" t="s">
        <v>56</v>
      </c>
      <c r="AN51" s="21">
        <v>1</v>
      </c>
      <c r="AO51" s="21">
        <v>3</v>
      </c>
      <c r="AP51" s="21">
        <f t="shared" si="10"/>
        <v>4</v>
      </c>
      <c r="AQ51" s="21">
        <v>4</v>
      </c>
    </row>
    <row r="52" spans="1:43" ht="15.95" customHeight="1" x14ac:dyDescent="0.25">
      <c r="A52" s="30"/>
      <c r="B52" s="10"/>
      <c r="C52" s="5" t="s">
        <v>181</v>
      </c>
      <c r="D52" s="15"/>
      <c r="F52" s="10"/>
      <c r="G52" s="4">
        <v>0</v>
      </c>
      <c r="H52" s="21"/>
      <c r="I52" s="20"/>
      <c r="J52" s="20"/>
      <c r="K52" s="20"/>
      <c r="L52" s="20"/>
      <c r="M52" s="20"/>
      <c r="N52" s="20"/>
      <c r="O52" s="20"/>
      <c r="P52" s="20"/>
      <c r="R52" s="30"/>
      <c r="S52" s="25">
        <v>6.5</v>
      </c>
      <c r="T52" s="20" t="s">
        <v>167</v>
      </c>
      <c r="U52" s="20"/>
      <c r="V52" s="20"/>
      <c r="W52" s="20"/>
      <c r="X52" s="21">
        <v>4</v>
      </c>
      <c r="Y52" s="20" t="s">
        <v>57</v>
      </c>
      <c r="Z52" s="21"/>
      <c r="AA52" s="21">
        <v>0</v>
      </c>
      <c r="AB52" s="21">
        <v>4</v>
      </c>
      <c r="AC52" s="21">
        <f t="shared" si="9"/>
        <v>4</v>
      </c>
      <c r="AD52" s="21">
        <v>0</v>
      </c>
      <c r="AE52" s="10"/>
      <c r="AF52" s="25">
        <v>6</v>
      </c>
      <c r="AG52" s="20" t="s">
        <v>248</v>
      </c>
      <c r="AH52" s="20"/>
      <c r="AI52" s="20"/>
      <c r="AJ52" s="25"/>
      <c r="AK52" s="21">
        <v>4</v>
      </c>
      <c r="AL52" s="20" t="s">
        <v>56</v>
      </c>
      <c r="AN52" s="21">
        <v>0</v>
      </c>
      <c r="AO52" s="21">
        <v>1</v>
      </c>
      <c r="AP52" s="21">
        <f t="shared" si="10"/>
        <v>1</v>
      </c>
      <c r="AQ52" s="21">
        <v>0</v>
      </c>
    </row>
    <row r="53" spans="1:43" ht="15.95" customHeight="1" thickBot="1" x14ac:dyDescent="0.3">
      <c r="A53" s="30"/>
      <c r="B53" s="21" t="s">
        <v>23</v>
      </c>
      <c r="C53" s="15"/>
      <c r="D53" s="15" t="s">
        <v>48</v>
      </c>
      <c r="E53" s="15"/>
      <c r="F53" s="15"/>
      <c r="G53" s="4"/>
      <c r="H53" s="21"/>
      <c r="I53" s="20"/>
      <c r="J53" s="20"/>
      <c r="K53" s="20"/>
      <c r="L53" s="20"/>
      <c r="M53" s="20"/>
      <c r="N53" s="20"/>
      <c r="O53" s="20"/>
      <c r="P53" s="20"/>
      <c r="R53" s="30"/>
      <c r="S53" s="16" t="s">
        <v>66</v>
      </c>
      <c r="T53" s="16"/>
      <c r="U53" s="16"/>
      <c r="V53" s="16"/>
      <c r="W53" s="16"/>
      <c r="X53" s="16"/>
      <c r="Y53" s="16"/>
      <c r="Z53" s="22"/>
      <c r="AA53" s="22">
        <f>SUM(AA41:AA52)</f>
        <v>43</v>
      </c>
      <c r="AB53" s="22">
        <f>SUM(AB41:AB52)+SUMIF($Z$3:$Z$10,"Dive Shop",$AH$3:$AH$10)</f>
        <v>61</v>
      </c>
      <c r="AC53" s="22">
        <f>SUM(AC41:AC52)+SUMIF($Z$3:$Z$10,"Canadiens",$AH$3:$AH$10)</f>
        <v>104</v>
      </c>
      <c r="AD53" s="22">
        <f>SUM(AD41:AD52)</f>
        <v>18</v>
      </c>
      <c r="AE53" s="10"/>
      <c r="AF53" s="16" t="s">
        <v>67</v>
      </c>
      <c r="AG53" s="16"/>
      <c r="AH53" s="16"/>
      <c r="AI53" s="16"/>
      <c r="AJ53" s="16"/>
      <c r="AK53" s="16"/>
      <c r="AL53" s="16"/>
      <c r="AM53" s="22"/>
      <c r="AN53" s="22">
        <f>SUM(AN41:AN52)</f>
        <v>36</v>
      </c>
      <c r="AO53" s="22">
        <f>SUM(AO41:AO52)+SUMIF($Z$3:$Z$10,"Dive Shop",$AH$3:$AH$10)</f>
        <v>46</v>
      </c>
      <c r="AP53" s="22">
        <f>SUM(AP41:AP52)+SUMIF($Z$3:$Z$10,"Canadiens",$AH$3:$AH$10)</f>
        <v>82</v>
      </c>
      <c r="AQ53" s="22">
        <f>SUM(AQ41:AQ52)</f>
        <v>12</v>
      </c>
    </row>
    <row r="54" spans="1:43" ht="15.95" customHeight="1" x14ac:dyDescent="0.25">
      <c r="A54" s="30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R54" s="30"/>
      <c r="S54" s="18" t="s">
        <v>157</v>
      </c>
      <c r="T54" s="18" t="s">
        <v>61</v>
      </c>
      <c r="U54" s="18"/>
      <c r="V54" s="18"/>
      <c r="W54" s="18"/>
      <c r="X54" s="15" t="s">
        <v>71</v>
      </c>
      <c r="Z54" s="14"/>
      <c r="AA54" s="14">
        <v>2</v>
      </c>
      <c r="AB54" s="14">
        <v>8</v>
      </c>
      <c r="AC54" s="14">
        <f t="shared" ref="AC54:AC65" si="11">+AA54+AB54</f>
        <v>10</v>
      </c>
      <c r="AD54" s="14">
        <v>4</v>
      </c>
      <c r="AE54" s="10"/>
      <c r="AF54" s="11" t="s">
        <v>161</v>
      </c>
      <c r="AG54" s="11" t="s">
        <v>59</v>
      </c>
      <c r="AH54" s="11"/>
      <c r="AI54" s="11"/>
      <c r="AJ54" s="12"/>
      <c r="AK54" s="13" t="s">
        <v>73</v>
      </c>
      <c r="AM54" s="14"/>
      <c r="AN54" s="14">
        <v>2</v>
      </c>
      <c r="AO54" s="14">
        <v>3</v>
      </c>
      <c r="AP54" s="14">
        <f t="shared" ref="AP54:AP65" si="12">+AN54+AO54</f>
        <v>5</v>
      </c>
      <c r="AQ54" s="14">
        <v>0</v>
      </c>
    </row>
    <row r="55" spans="1:43" ht="15.95" customHeight="1" x14ac:dyDescent="0.25">
      <c r="B55" s="20" t="s">
        <v>130</v>
      </c>
      <c r="C55" s="10"/>
      <c r="D55" s="10"/>
      <c r="E55" s="20" t="s">
        <v>50</v>
      </c>
      <c r="F55" s="20"/>
      <c r="G55" s="4">
        <f>SUM(G14:G53)</f>
        <v>27</v>
      </c>
      <c r="H55" s="4"/>
      <c r="I55" s="19"/>
      <c r="J55" s="20" t="s">
        <v>35</v>
      </c>
      <c r="K55" s="19"/>
      <c r="L55" s="4">
        <f>COUNTA(C15:C54)-8</f>
        <v>7</v>
      </c>
      <c r="N55" s="20" t="s">
        <v>41</v>
      </c>
      <c r="O55" s="4">
        <f>+L55*2</f>
        <v>14</v>
      </c>
      <c r="P55" s="10"/>
      <c r="R55" s="30"/>
      <c r="S55" s="25">
        <v>7.5</v>
      </c>
      <c r="T55" s="20" t="s">
        <v>74</v>
      </c>
      <c r="U55" s="20"/>
      <c r="V55" s="20"/>
      <c r="W55" s="25"/>
      <c r="X55" s="21">
        <v>31</v>
      </c>
      <c r="Y55" s="20" t="s">
        <v>61</v>
      </c>
      <c r="Z55" s="21"/>
      <c r="AA55" s="21">
        <v>0</v>
      </c>
      <c r="AB55" s="21">
        <v>0</v>
      </c>
      <c r="AC55" s="21">
        <f t="shared" si="11"/>
        <v>0</v>
      </c>
      <c r="AD55" s="21">
        <v>0</v>
      </c>
      <c r="AE55" s="10"/>
      <c r="AF55" s="25">
        <v>8</v>
      </c>
      <c r="AG55" s="20" t="s">
        <v>77</v>
      </c>
      <c r="AH55" s="20"/>
      <c r="AI55" s="20"/>
      <c r="AJ55" s="20"/>
      <c r="AK55" s="21"/>
      <c r="AL55" s="20" t="s">
        <v>59</v>
      </c>
      <c r="AM55" s="21"/>
      <c r="AN55" s="21">
        <v>0</v>
      </c>
      <c r="AO55" s="21">
        <v>0</v>
      </c>
      <c r="AP55" s="21">
        <f t="shared" si="12"/>
        <v>0</v>
      </c>
      <c r="AQ55" s="21">
        <v>0</v>
      </c>
    </row>
    <row r="56" spans="1:43" ht="15.95" customHeight="1" x14ac:dyDescent="0.25">
      <c r="E56" s="20" t="s">
        <v>49</v>
      </c>
      <c r="F56" s="20"/>
      <c r="G56" s="4">
        <f>COUNTA(L16:L54)+COUNTIF(L16:L54,"*&amp;*")</f>
        <v>46</v>
      </c>
      <c r="R56" s="30"/>
      <c r="S56" s="25">
        <v>11</v>
      </c>
      <c r="T56" s="20" t="s">
        <v>80</v>
      </c>
      <c r="U56" s="20"/>
      <c r="V56" s="20"/>
      <c r="W56" s="25"/>
      <c r="X56" s="21">
        <v>11</v>
      </c>
      <c r="Y56" s="20" t="s">
        <v>61</v>
      </c>
      <c r="Z56" s="21"/>
      <c r="AA56" s="21">
        <v>13</v>
      </c>
      <c r="AB56" s="21">
        <v>5</v>
      </c>
      <c r="AC56" s="21">
        <f t="shared" si="11"/>
        <v>18</v>
      </c>
      <c r="AD56" s="21">
        <v>0</v>
      </c>
      <c r="AE56" s="10"/>
      <c r="AF56" s="25">
        <v>10</v>
      </c>
      <c r="AG56" s="20" t="s">
        <v>162</v>
      </c>
      <c r="AH56" s="20"/>
      <c r="AI56" s="20"/>
      <c r="AJ56" s="20"/>
      <c r="AK56" s="21">
        <v>20</v>
      </c>
      <c r="AL56" s="20" t="s">
        <v>59</v>
      </c>
      <c r="AN56" s="21">
        <v>5</v>
      </c>
      <c r="AO56" s="21">
        <v>8</v>
      </c>
      <c r="AP56" s="21">
        <f t="shared" si="12"/>
        <v>13</v>
      </c>
      <c r="AQ56" s="21">
        <v>4</v>
      </c>
    </row>
    <row r="57" spans="1:43" ht="15.95" customHeight="1" x14ac:dyDescent="0.25">
      <c r="R57" s="30"/>
      <c r="S57" s="25">
        <v>8.5</v>
      </c>
      <c r="T57" s="20" t="s">
        <v>97</v>
      </c>
      <c r="U57" s="20"/>
      <c r="V57" s="20"/>
      <c r="W57" s="25"/>
      <c r="X57" s="21">
        <v>8</v>
      </c>
      <c r="Y57" s="20" t="s">
        <v>61</v>
      </c>
      <c r="Z57" s="21"/>
      <c r="AA57" s="21">
        <v>2</v>
      </c>
      <c r="AB57" s="21">
        <v>4</v>
      </c>
      <c r="AC57" s="21">
        <f t="shared" si="11"/>
        <v>6</v>
      </c>
      <c r="AD57" s="21">
        <v>0</v>
      </c>
      <c r="AE57" s="10"/>
      <c r="AF57" s="25">
        <v>9</v>
      </c>
      <c r="AG57" s="20" t="s">
        <v>163</v>
      </c>
      <c r="AH57" s="20"/>
      <c r="AI57" s="20"/>
      <c r="AJ57" s="20"/>
      <c r="AK57" s="21">
        <v>17</v>
      </c>
      <c r="AL57" s="20" t="s">
        <v>59</v>
      </c>
      <c r="AN57" s="21">
        <v>11</v>
      </c>
      <c r="AO57" s="21">
        <v>11</v>
      </c>
      <c r="AP57" s="21">
        <f t="shared" si="12"/>
        <v>22</v>
      </c>
      <c r="AQ57" s="21">
        <v>0</v>
      </c>
    </row>
    <row r="58" spans="1:43" ht="15.95" customHeight="1" x14ac:dyDescent="0.25">
      <c r="R58" s="30"/>
      <c r="S58" s="25">
        <v>8.5</v>
      </c>
      <c r="T58" s="20" t="s">
        <v>89</v>
      </c>
      <c r="U58" s="20"/>
      <c r="V58" s="20"/>
      <c r="W58" s="25"/>
      <c r="X58" s="21">
        <v>6</v>
      </c>
      <c r="Y58" s="20" t="s">
        <v>61</v>
      </c>
      <c r="Z58" s="21"/>
      <c r="AA58" s="21">
        <v>1</v>
      </c>
      <c r="AB58" s="21">
        <v>4</v>
      </c>
      <c r="AC58" s="21">
        <f t="shared" si="11"/>
        <v>5</v>
      </c>
      <c r="AD58" s="21">
        <v>0</v>
      </c>
      <c r="AE58" s="10"/>
      <c r="AF58" s="25">
        <v>9</v>
      </c>
      <c r="AG58" s="20" t="s">
        <v>135</v>
      </c>
      <c r="AH58" s="20"/>
      <c r="AI58" s="20"/>
      <c r="AJ58" s="20"/>
      <c r="AK58" s="35">
        <v>14</v>
      </c>
      <c r="AL58" s="20" t="s">
        <v>59</v>
      </c>
      <c r="AN58" s="21">
        <v>5</v>
      </c>
      <c r="AO58" s="21">
        <v>8</v>
      </c>
      <c r="AP58" s="21">
        <f t="shared" si="12"/>
        <v>13</v>
      </c>
      <c r="AQ58" s="21">
        <v>0</v>
      </c>
    </row>
    <row r="59" spans="1:43" ht="15.95" customHeight="1" x14ac:dyDescent="0.25">
      <c r="R59" s="30"/>
      <c r="S59" s="25">
        <v>8.5</v>
      </c>
      <c r="T59" s="20" t="s">
        <v>82</v>
      </c>
      <c r="U59" s="20"/>
      <c r="V59" s="20"/>
      <c r="W59" s="25"/>
      <c r="X59" s="21">
        <v>14</v>
      </c>
      <c r="Y59" s="20" t="s">
        <v>61</v>
      </c>
      <c r="Z59" s="21"/>
      <c r="AA59" s="21">
        <v>1</v>
      </c>
      <c r="AB59" s="21">
        <v>1</v>
      </c>
      <c r="AC59" s="21">
        <f t="shared" si="11"/>
        <v>2</v>
      </c>
      <c r="AD59" s="21">
        <v>2</v>
      </c>
      <c r="AE59" s="10"/>
      <c r="AF59" s="25">
        <v>8.5</v>
      </c>
      <c r="AG59" s="20" t="s">
        <v>136</v>
      </c>
      <c r="AH59" s="20"/>
      <c r="AI59" s="20"/>
      <c r="AJ59" s="20"/>
      <c r="AK59" s="35">
        <v>5</v>
      </c>
      <c r="AL59" s="20" t="s">
        <v>59</v>
      </c>
      <c r="AN59" s="21">
        <v>0</v>
      </c>
      <c r="AO59" s="21">
        <v>5</v>
      </c>
      <c r="AP59" s="21">
        <f t="shared" si="12"/>
        <v>5</v>
      </c>
      <c r="AQ59" s="21">
        <v>0</v>
      </c>
    </row>
    <row r="60" spans="1:43" ht="15.95" customHeight="1" x14ac:dyDescent="0.25">
      <c r="S60" s="25">
        <v>8</v>
      </c>
      <c r="T60" s="20" t="s">
        <v>81</v>
      </c>
      <c r="U60" s="20"/>
      <c r="V60" s="20"/>
      <c r="W60" s="25"/>
      <c r="X60" s="21">
        <v>7</v>
      </c>
      <c r="Y60" s="20" t="s">
        <v>61</v>
      </c>
      <c r="Z60" s="21"/>
      <c r="AA60" s="21">
        <v>5</v>
      </c>
      <c r="AB60" s="21">
        <v>5</v>
      </c>
      <c r="AC60" s="21">
        <f t="shared" si="11"/>
        <v>10</v>
      </c>
      <c r="AD60" s="21">
        <v>4</v>
      </c>
      <c r="AE60" s="10"/>
      <c r="AF60" s="25">
        <v>8.5</v>
      </c>
      <c r="AG60" s="20" t="s">
        <v>14</v>
      </c>
      <c r="AH60" s="20"/>
      <c r="AI60" s="20"/>
      <c r="AJ60" s="20"/>
      <c r="AK60" s="35" t="s">
        <v>149</v>
      </c>
      <c r="AL60" s="20" t="s">
        <v>59</v>
      </c>
      <c r="AN60" s="21">
        <v>7</v>
      </c>
      <c r="AO60" s="21">
        <v>3</v>
      </c>
      <c r="AP60" s="21">
        <f t="shared" si="12"/>
        <v>10</v>
      </c>
      <c r="AQ60" s="21">
        <v>2</v>
      </c>
    </row>
    <row r="61" spans="1:43" ht="15.95" customHeight="1" x14ac:dyDescent="0.25">
      <c r="A61" s="30"/>
      <c r="S61" s="25">
        <v>7.5</v>
      </c>
      <c r="T61" s="20" t="s">
        <v>117</v>
      </c>
      <c r="U61" s="20"/>
      <c r="V61" s="20"/>
      <c r="W61" s="25"/>
      <c r="X61" s="21">
        <v>30</v>
      </c>
      <c r="Y61" s="20" t="s">
        <v>61</v>
      </c>
      <c r="Z61" s="21"/>
      <c r="AA61" s="21">
        <v>1</v>
      </c>
      <c r="AB61" s="21">
        <v>4</v>
      </c>
      <c r="AC61" s="21">
        <f t="shared" si="11"/>
        <v>5</v>
      </c>
      <c r="AD61" s="21">
        <v>4</v>
      </c>
      <c r="AE61" s="10"/>
      <c r="AF61" s="25">
        <v>8</v>
      </c>
      <c r="AG61" s="20" t="s">
        <v>113</v>
      </c>
      <c r="AH61" s="20"/>
      <c r="AI61" s="20"/>
      <c r="AJ61" s="20"/>
      <c r="AK61" s="21">
        <v>13</v>
      </c>
      <c r="AL61" s="20" t="s">
        <v>59</v>
      </c>
      <c r="AN61" s="21">
        <v>6</v>
      </c>
      <c r="AO61" s="21">
        <v>8</v>
      </c>
      <c r="AP61" s="21">
        <f t="shared" si="12"/>
        <v>14</v>
      </c>
      <c r="AQ61" s="21">
        <v>4</v>
      </c>
    </row>
    <row r="62" spans="1:43" ht="15.95" customHeight="1" x14ac:dyDescent="0.25">
      <c r="A62" s="30"/>
      <c r="R62" s="21"/>
      <c r="S62" s="25">
        <v>7</v>
      </c>
      <c r="T62" s="20" t="s">
        <v>24</v>
      </c>
      <c r="U62" s="20"/>
      <c r="V62" s="20"/>
      <c r="W62" s="25"/>
      <c r="X62" s="21">
        <v>10</v>
      </c>
      <c r="Y62" s="20" t="s">
        <v>61</v>
      </c>
      <c r="Z62" s="21"/>
      <c r="AA62" s="21">
        <v>1</v>
      </c>
      <c r="AB62" s="21">
        <v>3</v>
      </c>
      <c r="AC62" s="21">
        <f t="shared" si="11"/>
        <v>4</v>
      </c>
      <c r="AD62" s="21">
        <v>0</v>
      </c>
      <c r="AE62" s="10"/>
      <c r="AF62" s="25">
        <v>7</v>
      </c>
      <c r="AG62" s="20" t="s">
        <v>164</v>
      </c>
      <c r="AH62" s="20"/>
      <c r="AI62" s="20"/>
      <c r="AJ62" s="20"/>
      <c r="AK62" s="21">
        <v>7</v>
      </c>
      <c r="AL62" s="20" t="s">
        <v>59</v>
      </c>
      <c r="AN62" s="21">
        <v>0</v>
      </c>
      <c r="AO62" s="21">
        <v>5</v>
      </c>
      <c r="AP62" s="21">
        <f t="shared" si="12"/>
        <v>5</v>
      </c>
      <c r="AQ62" s="21">
        <v>0</v>
      </c>
    </row>
    <row r="63" spans="1:43" ht="15.95" customHeight="1" x14ac:dyDescent="0.25">
      <c r="A63" s="21"/>
      <c r="Q63" s="30"/>
      <c r="R63" s="30"/>
      <c r="S63" s="25">
        <v>7</v>
      </c>
      <c r="T63" s="20" t="s">
        <v>105</v>
      </c>
      <c r="U63" s="20"/>
      <c r="V63" s="20"/>
      <c r="W63" s="25"/>
      <c r="X63" s="21">
        <v>12</v>
      </c>
      <c r="Y63" s="20" t="s">
        <v>61</v>
      </c>
      <c r="Z63" s="21"/>
      <c r="AA63" s="21">
        <v>2</v>
      </c>
      <c r="AB63" s="21">
        <v>2</v>
      </c>
      <c r="AC63" s="21">
        <f t="shared" si="11"/>
        <v>4</v>
      </c>
      <c r="AD63" s="21">
        <v>0</v>
      </c>
      <c r="AE63" s="10"/>
      <c r="AF63" s="25">
        <v>7</v>
      </c>
      <c r="AG63" s="20" t="s">
        <v>115</v>
      </c>
      <c r="AH63" s="20"/>
      <c r="AI63" s="20"/>
      <c r="AJ63" s="20"/>
      <c r="AK63" s="21">
        <v>9</v>
      </c>
      <c r="AL63" s="20" t="s">
        <v>59</v>
      </c>
      <c r="AN63" s="21">
        <v>3</v>
      </c>
      <c r="AO63" s="21">
        <v>7</v>
      </c>
      <c r="AP63" s="21">
        <f t="shared" si="12"/>
        <v>10</v>
      </c>
      <c r="AQ63" s="21">
        <v>0</v>
      </c>
    </row>
    <row r="64" spans="1:43" ht="15.95" customHeight="1" x14ac:dyDescent="0.25">
      <c r="A64" s="30"/>
      <c r="Q64" s="21"/>
      <c r="R64" s="21"/>
      <c r="S64" s="25">
        <v>7</v>
      </c>
      <c r="T64" s="20" t="s">
        <v>106</v>
      </c>
      <c r="U64" s="20"/>
      <c r="V64" s="20"/>
      <c r="W64" s="25"/>
      <c r="X64" s="21">
        <v>5</v>
      </c>
      <c r="Y64" s="20" t="s">
        <v>61</v>
      </c>
      <c r="Z64" s="21"/>
      <c r="AA64" s="21">
        <v>0</v>
      </c>
      <c r="AB64" s="21">
        <v>1</v>
      </c>
      <c r="AC64" s="21">
        <f t="shared" si="11"/>
        <v>1</v>
      </c>
      <c r="AD64" s="21">
        <v>0</v>
      </c>
      <c r="AE64" s="10"/>
      <c r="AF64" s="25">
        <v>6.5</v>
      </c>
      <c r="AG64" s="20" t="s">
        <v>123</v>
      </c>
      <c r="AH64" s="20"/>
      <c r="AI64" s="20"/>
      <c r="AJ64" s="20"/>
      <c r="AK64" s="21">
        <v>6</v>
      </c>
      <c r="AL64" s="20" t="s">
        <v>59</v>
      </c>
      <c r="AN64" s="21">
        <v>2</v>
      </c>
      <c r="AO64" s="21">
        <v>1</v>
      </c>
      <c r="AP64" s="21">
        <f t="shared" si="12"/>
        <v>3</v>
      </c>
      <c r="AQ64" s="21">
        <v>0</v>
      </c>
    </row>
    <row r="65" spans="1:43" ht="15.95" customHeight="1" x14ac:dyDescent="0.25">
      <c r="A65" s="21"/>
      <c r="Q65" s="30"/>
      <c r="R65" s="30"/>
      <c r="S65" s="25">
        <v>5.5</v>
      </c>
      <c r="T65" s="20" t="s">
        <v>119</v>
      </c>
      <c r="U65" s="20"/>
      <c r="V65" s="20"/>
      <c r="W65" s="25"/>
      <c r="X65" s="21">
        <v>4</v>
      </c>
      <c r="Y65" s="20" t="s">
        <v>61</v>
      </c>
      <c r="Z65" s="21"/>
      <c r="AA65" s="21">
        <v>1</v>
      </c>
      <c r="AB65" s="21">
        <v>3</v>
      </c>
      <c r="AC65" s="21">
        <f t="shared" si="11"/>
        <v>4</v>
      </c>
      <c r="AD65" s="21">
        <v>0</v>
      </c>
      <c r="AE65" s="10"/>
      <c r="AF65" s="25">
        <v>5.5</v>
      </c>
      <c r="AG65" s="20" t="s">
        <v>32</v>
      </c>
      <c r="AH65" s="20"/>
      <c r="AI65" s="20"/>
      <c r="AJ65" s="20"/>
      <c r="AK65" s="21">
        <v>11</v>
      </c>
      <c r="AL65" s="20" t="s">
        <v>59</v>
      </c>
      <c r="AN65" s="21">
        <v>0</v>
      </c>
      <c r="AO65" s="21">
        <v>2</v>
      </c>
      <c r="AP65" s="21">
        <f t="shared" si="12"/>
        <v>2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63</v>
      </c>
      <c r="T66" s="16"/>
      <c r="U66" s="16"/>
      <c r="V66" s="16"/>
      <c r="W66" s="16"/>
      <c r="X66" s="16"/>
      <c r="Y66" s="16"/>
      <c r="Z66" s="22"/>
      <c r="AA66" s="22">
        <f>SUM(AA54:AA65)</f>
        <v>29</v>
      </c>
      <c r="AB66" s="22">
        <f>SUM(AB54:AB65)+SUMIF($Z$3:$Z$10,"Eriton",$AH$3:$AH$10)</f>
        <v>40</v>
      </c>
      <c r="AC66" s="22">
        <f>SUM(AC54:AC65)+SUMIF($Z$3:$Z$10,"Canadiens",$AH$3:$AH$10)</f>
        <v>69</v>
      </c>
      <c r="AD66" s="22">
        <f>SUM(AD54:AD65)</f>
        <v>14</v>
      </c>
      <c r="AE66" s="10"/>
      <c r="AF66" s="16" t="s">
        <v>64</v>
      </c>
      <c r="AG66" s="16"/>
      <c r="AH66" s="16"/>
      <c r="AI66" s="16"/>
      <c r="AJ66" s="16"/>
      <c r="AK66" s="16"/>
      <c r="AL66" s="16"/>
      <c r="AM66" s="22"/>
      <c r="AN66" s="22">
        <f>SUM(AN54:AN65)</f>
        <v>41</v>
      </c>
      <c r="AO66" s="22">
        <f>SUM(AO54:AO65)+SUMIF($Z$3:$Z$10,"Eriton",$AH$3:$AH$10)</f>
        <v>61</v>
      </c>
      <c r="AP66" s="22">
        <f>SUM(AP54:AP65)+SUMIF($Z$3:$Z$10,"Canadiens",$AH$3:$AH$10)</f>
        <v>102</v>
      </c>
      <c r="AQ66" s="22">
        <f>SUM(AQ54:AQ65)</f>
        <v>10</v>
      </c>
    </row>
    <row r="67" spans="1:43" ht="15.95" customHeight="1" x14ac:dyDescent="0.25">
      <c r="A67" s="21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94</v>
      </c>
      <c r="AH67" s="10"/>
      <c r="AI67" s="10"/>
      <c r="AJ67" s="20"/>
      <c r="AK67" s="20"/>
      <c r="AL67" s="10"/>
      <c r="AM67" s="10"/>
      <c r="AN67" s="21">
        <f>+AA27+AA40+AA53+AA66+AN27+AN40+AN53+AN66</f>
        <v>284</v>
      </c>
      <c r="AO67" s="21">
        <f>+AB27+AB40+AB53+AB66+AO27+AO40+AO53+AO66</f>
        <v>385</v>
      </c>
      <c r="AP67" s="21">
        <f>+AC27+AC40+AC53+AC66+AP27+AP40+AP53+AP66</f>
        <v>666</v>
      </c>
      <c r="AQ67" s="21">
        <f>+AD27+AD40+AD53+AD66+AQ27+AQ40+AQ53+AQ66</f>
        <v>134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21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43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42</v>
      </c>
      <c r="C74" s="24">
        <f>+C2</f>
        <v>10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83</v>
      </c>
      <c r="E79" s="20"/>
      <c r="F79" s="20"/>
      <c r="G79" s="20" t="s">
        <v>57</v>
      </c>
      <c r="H79" s="21"/>
      <c r="J79" s="21">
        <v>17</v>
      </c>
      <c r="K79" s="21">
        <v>5</v>
      </c>
      <c r="L79" s="50">
        <f t="shared" ref="L79:L101" si="13">+J79+K79</f>
        <v>22</v>
      </c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163</v>
      </c>
      <c r="E80" s="20"/>
      <c r="F80" s="20"/>
      <c r="G80" s="20" t="s">
        <v>59</v>
      </c>
      <c r="H80" s="21"/>
      <c r="J80" s="21">
        <v>11</v>
      </c>
      <c r="K80" s="21">
        <v>11</v>
      </c>
      <c r="L80" s="50">
        <f t="shared" si="13"/>
        <v>22</v>
      </c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80</v>
      </c>
      <c r="E81" s="20"/>
      <c r="F81" s="20"/>
      <c r="G81" s="20" t="s">
        <v>61</v>
      </c>
      <c r="H81" s="21"/>
      <c r="J81" s="21">
        <v>13</v>
      </c>
      <c r="K81" s="21">
        <v>5</v>
      </c>
      <c r="L81" s="50">
        <f t="shared" si="13"/>
        <v>18</v>
      </c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87</v>
      </c>
      <c r="E82" s="20"/>
      <c r="F82" s="20"/>
      <c r="G82" s="15" t="s">
        <v>15</v>
      </c>
      <c r="H82" s="21"/>
      <c r="J82" s="21">
        <v>9</v>
      </c>
      <c r="K82" s="21">
        <v>9</v>
      </c>
      <c r="L82" s="50">
        <f t="shared" si="13"/>
        <v>18</v>
      </c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84</v>
      </c>
      <c r="E83" s="20"/>
      <c r="F83" s="20"/>
      <c r="G83" s="20" t="s">
        <v>60</v>
      </c>
      <c r="H83" s="21"/>
      <c r="J83" s="21">
        <v>8</v>
      </c>
      <c r="K83" s="21">
        <v>10</v>
      </c>
      <c r="L83" s="50">
        <f t="shared" si="13"/>
        <v>18</v>
      </c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104</v>
      </c>
      <c r="E84" s="20"/>
      <c r="F84" s="20"/>
      <c r="G84" s="20" t="s">
        <v>60</v>
      </c>
      <c r="H84" s="21"/>
      <c r="J84" s="21">
        <v>10</v>
      </c>
      <c r="K84" s="21">
        <v>7</v>
      </c>
      <c r="L84" s="50">
        <f t="shared" si="13"/>
        <v>17</v>
      </c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139</v>
      </c>
      <c r="E85" s="20"/>
      <c r="F85" s="20"/>
      <c r="G85" s="20" t="s">
        <v>56</v>
      </c>
      <c r="H85" s="21"/>
      <c r="J85" s="21">
        <v>11</v>
      </c>
      <c r="K85" s="21">
        <v>5</v>
      </c>
      <c r="L85" s="50">
        <f t="shared" si="13"/>
        <v>16</v>
      </c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90</v>
      </c>
      <c r="E86" s="20"/>
      <c r="F86" s="20"/>
      <c r="G86" s="20" t="s">
        <v>56</v>
      </c>
      <c r="H86" s="21"/>
      <c r="J86" s="21">
        <v>7</v>
      </c>
      <c r="K86" s="21">
        <v>9</v>
      </c>
      <c r="L86" s="50">
        <f t="shared" si="13"/>
        <v>16</v>
      </c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116</v>
      </c>
      <c r="E87" s="20"/>
      <c r="F87" s="20"/>
      <c r="G87" s="20" t="s">
        <v>57</v>
      </c>
      <c r="H87" s="21"/>
      <c r="J87" s="21">
        <v>5</v>
      </c>
      <c r="K87" s="21">
        <v>10</v>
      </c>
      <c r="L87" s="50">
        <f t="shared" si="13"/>
        <v>15</v>
      </c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86</v>
      </c>
      <c r="E88" s="20"/>
      <c r="F88" s="20"/>
      <c r="G88" s="20" t="s">
        <v>57</v>
      </c>
      <c r="H88" s="21"/>
      <c r="J88" s="21">
        <v>6</v>
      </c>
      <c r="K88" s="21">
        <v>8</v>
      </c>
      <c r="L88" s="50">
        <f t="shared" si="13"/>
        <v>14</v>
      </c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47</v>
      </c>
      <c r="E89" s="20"/>
      <c r="F89" s="20"/>
      <c r="G89" s="20" t="s">
        <v>60</v>
      </c>
      <c r="H89" s="21"/>
      <c r="J89" s="21">
        <v>6</v>
      </c>
      <c r="K89" s="21">
        <v>8</v>
      </c>
      <c r="L89" s="50">
        <f t="shared" si="13"/>
        <v>14</v>
      </c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113</v>
      </c>
      <c r="E90" s="20"/>
      <c r="F90" s="20"/>
      <c r="G90" s="20" t="s">
        <v>59</v>
      </c>
      <c r="H90" s="21"/>
      <c r="J90" s="21">
        <v>6</v>
      </c>
      <c r="K90" s="21">
        <v>8</v>
      </c>
      <c r="L90" s="50">
        <f t="shared" si="13"/>
        <v>14</v>
      </c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131</v>
      </c>
      <c r="E91" s="20"/>
      <c r="F91" s="20"/>
      <c r="G91" s="20" t="s">
        <v>57</v>
      </c>
      <c r="H91" s="21"/>
      <c r="J91" s="21">
        <v>7</v>
      </c>
      <c r="K91" s="21">
        <v>6</v>
      </c>
      <c r="L91" s="50">
        <f t="shared" si="13"/>
        <v>13</v>
      </c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162</v>
      </c>
      <c r="E92" s="20"/>
      <c r="F92" s="20"/>
      <c r="G92" s="20" t="s">
        <v>59</v>
      </c>
      <c r="H92" s="21"/>
      <c r="J92" s="21">
        <v>5</v>
      </c>
      <c r="K92" s="21">
        <v>8</v>
      </c>
      <c r="L92" s="50">
        <f t="shared" si="13"/>
        <v>13</v>
      </c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135</v>
      </c>
      <c r="E93" s="20"/>
      <c r="F93" s="20"/>
      <c r="G93" s="20" t="s">
        <v>59</v>
      </c>
      <c r="H93" s="35"/>
      <c r="J93" s="21">
        <v>5</v>
      </c>
      <c r="K93" s="21">
        <v>8</v>
      </c>
      <c r="L93" s="50">
        <f t="shared" si="13"/>
        <v>13</v>
      </c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78</v>
      </c>
      <c r="E94" s="20"/>
      <c r="F94" s="20"/>
      <c r="G94" s="20" t="s">
        <v>134</v>
      </c>
      <c r="H94" s="21"/>
      <c r="J94" s="21">
        <v>7</v>
      </c>
      <c r="K94" s="21">
        <v>5</v>
      </c>
      <c r="L94" s="50">
        <f t="shared" si="13"/>
        <v>12</v>
      </c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D95" s="20" t="s">
        <v>85</v>
      </c>
      <c r="E95" s="20"/>
      <c r="F95" s="20"/>
      <c r="G95" s="15" t="s">
        <v>15</v>
      </c>
      <c r="H95" s="21"/>
      <c r="J95" s="21">
        <v>8</v>
      </c>
      <c r="K95" s="21">
        <v>3</v>
      </c>
      <c r="L95" s="50">
        <f t="shared" si="13"/>
        <v>11</v>
      </c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D96" s="20" t="s">
        <v>102</v>
      </c>
      <c r="E96" s="20"/>
      <c r="F96" s="20"/>
      <c r="G96" s="20" t="s">
        <v>60</v>
      </c>
      <c r="H96" s="21"/>
      <c r="J96" s="21">
        <v>6</v>
      </c>
      <c r="K96" s="21">
        <v>5</v>
      </c>
      <c r="L96" s="50">
        <f t="shared" si="13"/>
        <v>11</v>
      </c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43" ht="15.75" x14ac:dyDescent="0.25">
      <c r="D97" s="20" t="s">
        <v>128</v>
      </c>
      <c r="E97" s="20"/>
      <c r="F97" s="20"/>
      <c r="G97" s="20" t="s">
        <v>56</v>
      </c>
      <c r="H97" s="21"/>
      <c r="J97" s="21">
        <v>6</v>
      </c>
      <c r="K97" s="21">
        <v>5</v>
      </c>
      <c r="L97" s="50">
        <f t="shared" si="13"/>
        <v>11</v>
      </c>
      <c r="Q97" s="21"/>
      <c r="R97" s="2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20"/>
      <c r="AG97" s="10"/>
      <c r="AH97" s="10"/>
      <c r="AI97" s="10"/>
      <c r="AJ97" s="20"/>
      <c r="AK97" s="20"/>
      <c r="AL97" s="10"/>
      <c r="AM97" s="10"/>
      <c r="AN97" s="21"/>
      <c r="AO97" s="21"/>
      <c r="AP97" s="30"/>
      <c r="AQ97" s="21"/>
    </row>
    <row r="98" spans="4:43" ht="15.75" x14ac:dyDescent="0.25">
      <c r="D98" s="20" t="s">
        <v>14</v>
      </c>
      <c r="E98" s="20"/>
      <c r="F98" s="20"/>
      <c r="G98" s="20" t="s">
        <v>59</v>
      </c>
      <c r="H98" s="35"/>
      <c r="J98" s="21">
        <v>7</v>
      </c>
      <c r="K98" s="21">
        <v>3</v>
      </c>
      <c r="L98" s="50">
        <f t="shared" si="13"/>
        <v>10</v>
      </c>
      <c r="Q98" s="21"/>
      <c r="R98" s="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20"/>
      <c r="AG98" s="10"/>
      <c r="AH98" s="10"/>
      <c r="AI98" s="10"/>
      <c r="AJ98" s="20"/>
      <c r="AK98" s="20"/>
      <c r="AL98" s="10"/>
      <c r="AM98" s="10"/>
      <c r="AN98" s="21"/>
      <c r="AO98" s="21"/>
      <c r="AP98" s="30"/>
      <c r="AQ98" s="21"/>
    </row>
    <row r="99" spans="4:43" ht="15.75" x14ac:dyDescent="0.25">
      <c r="D99" s="20" t="s">
        <v>81</v>
      </c>
      <c r="E99" s="20"/>
      <c r="F99" s="20"/>
      <c r="G99" s="20" t="s">
        <v>61</v>
      </c>
      <c r="H99" s="21"/>
      <c r="J99" s="21">
        <v>5</v>
      </c>
      <c r="K99" s="21">
        <v>5</v>
      </c>
      <c r="L99" s="50">
        <f t="shared" si="13"/>
        <v>10</v>
      </c>
    </row>
    <row r="100" spans="4:43" ht="15.75" x14ac:dyDescent="0.25">
      <c r="D100" s="20" t="s">
        <v>107</v>
      </c>
      <c r="E100" s="20"/>
      <c r="F100" s="20"/>
      <c r="G100" s="20" t="s">
        <v>60</v>
      </c>
      <c r="H100" s="21"/>
      <c r="J100" s="21">
        <v>4</v>
      </c>
      <c r="K100" s="21">
        <v>6</v>
      </c>
      <c r="L100" s="50">
        <f t="shared" si="13"/>
        <v>10</v>
      </c>
    </row>
    <row r="101" spans="4:43" ht="15.75" x14ac:dyDescent="0.25">
      <c r="D101" s="20" t="s">
        <v>115</v>
      </c>
      <c r="E101" s="20"/>
      <c r="F101" s="20"/>
      <c r="G101" s="20" t="s">
        <v>59</v>
      </c>
      <c r="H101" s="21"/>
      <c r="J101" s="21">
        <v>3</v>
      </c>
      <c r="K101" s="21">
        <v>7</v>
      </c>
      <c r="L101" s="50">
        <f t="shared" si="13"/>
        <v>10</v>
      </c>
    </row>
    <row r="104" spans="4:43" ht="18.75" thickBot="1" x14ac:dyDescent="0.3">
      <c r="E104" s="1" t="s">
        <v>133</v>
      </c>
      <c r="F104" s="1"/>
      <c r="G104" s="1"/>
      <c r="H104" s="3" t="s">
        <v>1</v>
      </c>
      <c r="I104" s="3"/>
      <c r="J104" s="3"/>
      <c r="K104" s="49" t="s">
        <v>2</v>
      </c>
    </row>
    <row r="105" spans="4:43" ht="15.75" x14ac:dyDescent="0.25">
      <c r="E105" s="20" t="s">
        <v>165</v>
      </c>
      <c r="F105" s="20"/>
      <c r="G105" s="20"/>
      <c r="H105" s="20" t="s">
        <v>60</v>
      </c>
      <c r="I105" s="21"/>
      <c r="K105" s="50">
        <v>8</v>
      </c>
      <c r="L105" s="21"/>
      <c r="M105" s="21"/>
      <c r="N105" s="21"/>
    </row>
    <row r="106" spans="4:43" ht="15.75" x14ac:dyDescent="0.25">
      <c r="E106" s="20" t="s">
        <v>103</v>
      </c>
      <c r="F106" s="20"/>
      <c r="G106" s="20"/>
      <c r="H106" s="20" t="s">
        <v>60</v>
      </c>
      <c r="I106" s="21"/>
      <c r="K106" s="50">
        <v>6</v>
      </c>
      <c r="L106" s="21"/>
      <c r="M106" s="21"/>
      <c r="N106" s="21"/>
    </row>
    <row r="107" spans="4:43" ht="15.75" x14ac:dyDescent="0.25">
      <c r="E107" s="20" t="s">
        <v>83</v>
      </c>
      <c r="F107" s="20"/>
      <c r="G107" s="20"/>
      <c r="H107" s="20" t="s">
        <v>57</v>
      </c>
      <c r="I107" s="21"/>
      <c r="K107" s="50">
        <v>4</v>
      </c>
      <c r="L107" s="21"/>
      <c r="M107" s="21"/>
      <c r="N107" s="21"/>
    </row>
    <row r="108" spans="4:43" ht="15.75" x14ac:dyDescent="0.25">
      <c r="E108" s="20" t="s">
        <v>116</v>
      </c>
      <c r="F108" s="20"/>
      <c r="G108" s="20"/>
      <c r="H108" s="20" t="s">
        <v>57</v>
      </c>
      <c r="I108" s="21"/>
      <c r="K108" s="50">
        <v>4</v>
      </c>
      <c r="L108" s="21"/>
      <c r="M108" s="21"/>
      <c r="N108" s="21"/>
    </row>
    <row r="109" spans="4:43" ht="15.75" x14ac:dyDescent="0.25">
      <c r="E109" s="20" t="s">
        <v>113</v>
      </c>
      <c r="F109" s="20"/>
      <c r="G109" s="20"/>
      <c r="H109" s="20" t="s">
        <v>59</v>
      </c>
      <c r="I109" s="21"/>
      <c r="K109" s="50">
        <v>4</v>
      </c>
      <c r="L109" s="21"/>
      <c r="M109" s="21"/>
      <c r="N109" s="21"/>
    </row>
    <row r="110" spans="4:43" ht="15.75" x14ac:dyDescent="0.25">
      <c r="E110" s="20" t="s">
        <v>162</v>
      </c>
      <c r="F110" s="20"/>
      <c r="G110" s="20"/>
      <c r="H110" s="20" t="s">
        <v>59</v>
      </c>
      <c r="I110" s="21"/>
      <c r="K110" s="50">
        <v>4</v>
      </c>
      <c r="L110" s="21"/>
      <c r="M110" s="21"/>
      <c r="N110" s="21"/>
    </row>
    <row r="111" spans="4:43" ht="15.75" x14ac:dyDescent="0.25">
      <c r="E111" s="20" t="s">
        <v>102</v>
      </c>
      <c r="F111" s="20"/>
      <c r="G111" s="20"/>
      <c r="H111" s="20" t="s">
        <v>60</v>
      </c>
      <c r="I111" s="21"/>
      <c r="K111" s="50">
        <v>4</v>
      </c>
      <c r="L111" s="21"/>
      <c r="M111" s="21"/>
      <c r="N111" s="21"/>
    </row>
    <row r="112" spans="4:43" ht="15.75" x14ac:dyDescent="0.25">
      <c r="E112" s="20" t="s">
        <v>81</v>
      </c>
      <c r="F112" s="20"/>
      <c r="G112" s="20"/>
      <c r="H112" s="20" t="s">
        <v>61</v>
      </c>
      <c r="I112" s="21"/>
      <c r="K112" s="50">
        <v>4</v>
      </c>
      <c r="L112" s="21"/>
      <c r="M112" s="21"/>
      <c r="N112" s="21"/>
    </row>
    <row r="113" spans="5:14" ht="15.75" x14ac:dyDescent="0.25">
      <c r="E113" s="20" t="s">
        <v>107</v>
      </c>
      <c r="F113" s="20"/>
      <c r="G113" s="20"/>
      <c r="H113" s="20" t="s">
        <v>60</v>
      </c>
      <c r="I113" s="21"/>
      <c r="K113" s="50">
        <v>4</v>
      </c>
      <c r="L113" s="21"/>
      <c r="M113" s="21"/>
      <c r="N113" s="21"/>
    </row>
    <row r="114" spans="5:14" ht="15.75" x14ac:dyDescent="0.25">
      <c r="E114" s="20" t="s">
        <v>169</v>
      </c>
      <c r="F114" s="20"/>
      <c r="G114" s="20"/>
      <c r="H114" s="15" t="s">
        <v>15</v>
      </c>
      <c r="I114" s="21"/>
      <c r="K114" s="50">
        <v>4</v>
      </c>
      <c r="L114" s="21"/>
      <c r="M114" s="21"/>
      <c r="N114" s="21"/>
    </row>
    <row r="115" spans="5:14" ht="15.75" x14ac:dyDescent="0.25">
      <c r="E115" s="20" t="s">
        <v>91</v>
      </c>
      <c r="F115" s="20"/>
      <c r="G115" s="20"/>
      <c r="H115" s="20" t="s">
        <v>57</v>
      </c>
      <c r="I115" s="21"/>
      <c r="K115" s="50">
        <v>4</v>
      </c>
      <c r="L115" s="21"/>
      <c r="M115" s="21"/>
      <c r="N115" s="21"/>
    </row>
    <row r="116" spans="5:14" ht="15.75" x14ac:dyDescent="0.25">
      <c r="E116" s="20" t="s">
        <v>79</v>
      </c>
      <c r="F116" s="20"/>
      <c r="G116" s="20"/>
      <c r="H116" s="20" t="s">
        <v>134</v>
      </c>
      <c r="I116" s="21"/>
      <c r="K116" s="50">
        <v>4</v>
      </c>
      <c r="L116" s="21"/>
      <c r="M116" s="21"/>
      <c r="N116" s="21"/>
    </row>
    <row r="117" spans="5:14" ht="15.75" x14ac:dyDescent="0.25">
      <c r="E117" s="20" t="s">
        <v>117</v>
      </c>
      <c r="F117" s="20"/>
      <c r="G117" s="20"/>
      <c r="H117" s="20" t="s">
        <v>61</v>
      </c>
      <c r="I117" s="21"/>
      <c r="K117" s="50">
        <v>4</v>
      </c>
      <c r="L117" s="21"/>
      <c r="M117" s="21"/>
      <c r="N117" s="21"/>
    </row>
    <row r="118" spans="5:14" ht="15.75" x14ac:dyDescent="0.25">
      <c r="E118" s="20" t="s">
        <v>96</v>
      </c>
      <c r="F118" s="20"/>
      <c r="G118" s="20"/>
      <c r="H118" s="20" t="s">
        <v>56</v>
      </c>
      <c r="I118" s="21"/>
      <c r="K118" s="50">
        <v>4</v>
      </c>
      <c r="L118" s="21"/>
      <c r="M118" s="21"/>
      <c r="N118" s="21"/>
    </row>
  </sheetData>
  <mergeCells count="17">
    <mergeCell ref="AG11:AH11"/>
    <mergeCell ref="E14:F14"/>
    <mergeCell ref="B72:P72"/>
    <mergeCell ref="G73:M73"/>
    <mergeCell ref="G74:M74"/>
    <mergeCell ref="AG10:AH10"/>
    <mergeCell ref="B1:P1"/>
    <mergeCell ref="S1:AQ1"/>
    <mergeCell ref="G2:M2"/>
    <mergeCell ref="AG2:AH2"/>
    <mergeCell ref="AG3:AH3"/>
    <mergeCell ref="AG4:AH4"/>
    <mergeCell ref="AG5:AH5"/>
    <mergeCell ref="AG6:AH6"/>
    <mergeCell ref="AG7:AH7"/>
    <mergeCell ref="AG8:AH8"/>
    <mergeCell ref="AG9:AH9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E11F-11F7-45FA-8285-D8484C50CCA3}">
  <dimension ref="A1:AQ116"/>
  <sheetViews>
    <sheetView zoomScale="70" zoomScaleNormal="70" zoomScaleSheetLayoutView="78" workbookViewId="0">
      <selection activeCell="E39" sqref="E39:H39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S1" s="65" t="s">
        <v>55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18.600000000000001" customHeight="1" thickBot="1" x14ac:dyDescent="0.35">
      <c r="A2" s="21"/>
      <c r="B2" s="24" t="s">
        <v>42</v>
      </c>
      <c r="C2" s="24">
        <v>9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1"/>
      <c r="R2" s="21"/>
      <c r="U2" s="33" t="s">
        <v>152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66" t="s">
        <v>39</v>
      </c>
      <c r="AH2" s="66"/>
      <c r="AI2" s="33" t="s">
        <v>4</v>
      </c>
      <c r="AJ2" s="33" t="s">
        <v>6</v>
      </c>
      <c r="AK2" s="33" t="s">
        <v>5</v>
      </c>
      <c r="AL2" s="33" t="s">
        <v>40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138</v>
      </c>
      <c r="X3" s="20"/>
      <c r="Y3" s="20"/>
      <c r="Z3" s="20" t="s">
        <v>60</v>
      </c>
      <c r="AB3" s="21"/>
      <c r="AC3" s="21">
        <f t="shared" ref="AC3:AC11" si="0">+AD3+AE3+AF3</f>
        <v>9</v>
      </c>
      <c r="AD3" s="21">
        <v>5</v>
      </c>
      <c r="AE3" s="21">
        <v>4</v>
      </c>
      <c r="AF3" s="21">
        <v>0</v>
      </c>
      <c r="AG3" s="67">
        <f t="shared" ref="AG3:AG11" si="1">+(AD3*2+AF3)/(2*AC3)</f>
        <v>0.55555555555555558</v>
      </c>
      <c r="AH3" s="67"/>
      <c r="AI3" s="14">
        <v>22</v>
      </c>
      <c r="AJ3" s="14">
        <v>0</v>
      </c>
      <c r="AK3" s="14">
        <v>0</v>
      </c>
      <c r="AL3" s="51">
        <f t="shared" ref="AL3:AL12" si="2">+AI3/AC3</f>
        <v>2.4444444444444446</v>
      </c>
      <c r="AQ3" s="21"/>
    </row>
    <row r="4" spans="1:43" ht="18" x14ac:dyDescent="0.25">
      <c r="A4" s="34"/>
      <c r="B4" s="4">
        <v>3</v>
      </c>
      <c r="C4" s="5" t="s">
        <v>57</v>
      </c>
      <c r="D4" s="10"/>
      <c r="E4" s="5"/>
      <c r="F4" s="10"/>
      <c r="G4" s="4">
        <v>6</v>
      </c>
      <c r="H4" s="4">
        <v>2</v>
      </c>
      <c r="I4" s="4">
        <v>1</v>
      </c>
      <c r="J4" s="4">
        <f t="shared" ref="J4:J11" si="3">2*G4+I4</f>
        <v>13</v>
      </c>
      <c r="K4" s="31">
        <f t="shared" ref="K4:K11" si="4">+J4/((G4+H4+I4)*2)</f>
        <v>0.72222222222222221</v>
      </c>
      <c r="L4" s="4">
        <f>+$AA$53</f>
        <v>43</v>
      </c>
      <c r="M4" s="4">
        <v>34</v>
      </c>
      <c r="N4" s="4">
        <f>+$AB$53</f>
        <v>61</v>
      </c>
      <c r="O4" s="4">
        <f>+$AD$53</f>
        <v>18</v>
      </c>
      <c r="P4" s="4"/>
      <c r="Q4" s="34"/>
      <c r="R4" s="21"/>
      <c r="U4" s="25">
        <v>8</v>
      </c>
      <c r="V4" s="20" t="s">
        <v>75</v>
      </c>
      <c r="X4" s="20"/>
      <c r="Y4" s="20"/>
      <c r="Z4" s="20" t="s">
        <v>134</v>
      </c>
      <c r="AB4" s="21"/>
      <c r="AC4" s="21">
        <f t="shared" si="0"/>
        <v>8</v>
      </c>
      <c r="AD4" s="21">
        <v>6</v>
      </c>
      <c r="AE4" s="21">
        <v>2</v>
      </c>
      <c r="AF4" s="21">
        <v>0</v>
      </c>
      <c r="AG4" s="64">
        <f t="shared" si="1"/>
        <v>0.75</v>
      </c>
      <c r="AH4" s="64"/>
      <c r="AI4" s="21">
        <v>17</v>
      </c>
      <c r="AJ4" s="21">
        <v>1</v>
      </c>
      <c r="AK4" s="21">
        <v>0</v>
      </c>
      <c r="AL4" s="26">
        <f t="shared" si="2"/>
        <v>2.125</v>
      </c>
      <c r="AQ4" s="21"/>
    </row>
    <row r="5" spans="1:43" ht="18" x14ac:dyDescent="0.25">
      <c r="A5" s="34"/>
      <c r="B5" s="4">
        <v>6</v>
      </c>
      <c r="C5" s="5" t="s">
        <v>134</v>
      </c>
      <c r="D5" s="10"/>
      <c r="E5" s="5"/>
      <c r="F5" s="10"/>
      <c r="G5" s="4">
        <v>5</v>
      </c>
      <c r="H5" s="4">
        <v>4</v>
      </c>
      <c r="I5" s="4">
        <v>0</v>
      </c>
      <c r="J5" s="4">
        <f t="shared" si="3"/>
        <v>10</v>
      </c>
      <c r="K5" s="31">
        <f t="shared" si="4"/>
        <v>0.55555555555555558</v>
      </c>
      <c r="L5" s="4">
        <f>+$AN$40</f>
        <v>29</v>
      </c>
      <c r="M5" s="4">
        <v>23</v>
      </c>
      <c r="N5" s="4">
        <f>+$AO$40</f>
        <v>40</v>
      </c>
      <c r="O5" s="4">
        <f>+$AQ$40</f>
        <v>12</v>
      </c>
      <c r="P5" s="4"/>
      <c r="Q5" s="34"/>
      <c r="R5" s="21"/>
      <c r="U5" s="25">
        <v>8</v>
      </c>
      <c r="V5" s="20" t="s">
        <v>77</v>
      </c>
      <c r="X5" s="20"/>
      <c r="Y5" s="20"/>
      <c r="Z5" s="20" t="s">
        <v>59</v>
      </c>
      <c r="AB5" s="21"/>
      <c r="AC5" s="21">
        <f t="shared" si="0"/>
        <v>6</v>
      </c>
      <c r="AD5" s="21">
        <v>2</v>
      </c>
      <c r="AE5" s="21">
        <v>3</v>
      </c>
      <c r="AF5" s="21">
        <v>1</v>
      </c>
      <c r="AG5" s="64">
        <f t="shared" si="1"/>
        <v>0.41666666666666669</v>
      </c>
      <c r="AH5" s="64"/>
      <c r="AI5" s="21">
        <v>18</v>
      </c>
      <c r="AJ5" s="21">
        <v>1</v>
      </c>
      <c r="AK5" s="21">
        <v>0</v>
      </c>
      <c r="AL5" s="26">
        <f t="shared" si="2"/>
        <v>3</v>
      </c>
      <c r="AQ5" s="21"/>
    </row>
    <row r="6" spans="1:43" ht="18" x14ac:dyDescent="0.25">
      <c r="A6" s="34"/>
      <c r="B6" s="4">
        <v>5</v>
      </c>
      <c r="C6" s="5" t="s">
        <v>60</v>
      </c>
      <c r="D6" s="10"/>
      <c r="E6" s="5"/>
      <c r="F6" s="10"/>
      <c r="G6" s="4">
        <v>5</v>
      </c>
      <c r="H6" s="4">
        <v>4</v>
      </c>
      <c r="I6" s="4">
        <v>0</v>
      </c>
      <c r="J6" s="4">
        <f t="shared" si="3"/>
        <v>10</v>
      </c>
      <c r="K6" s="31">
        <f t="shared" si="4"/>
        <v>0.55555555555555558</v>
      </c>
      <c r="L6" s="4">
        <f>+$AN$27</f>
        <v>36</v>
      </c>
      <c r="M6" s="4">
        <v>22</v>
      </c>
      <c r="N6" s="4">
        <f>+$AO$27</f>
        <v>43</v>
      </c>
      <c r="O6" s="4">
        <f>+$AQ$27</f>
        <v>28</v>
      </c>
      <c r="P6" s="4"/>
      <c r="Q6" s="34"/>
      <c r="R6" s="21"/>
      <c r="U6" s="25">
        <v>7.5</v>
      </c>
      <c r="V6" s="20" t="s">
        <v>43</v>
      </c>
      <c r="X6" s="20"/>
      <c r="Y6" s="20"/>
      <c r="Z6" s="20" t="s">
        <v>57</v>
      </c>
      <c r="AB6" s="21"/>
      <c r="AC6" s="21">
        <f t="shared" si="0"/>
        <v>2</v>
      </c>
      <c r="AD6" s="21">
        <v>1</v>
      </c>
      <c r="AE6" s="21">
        <v>0</v>
      </c>
      <c r="AF6" s="21">
        <v>1</v>
      </c>
      <c r="AG6" s="64">
        <f t="shared" si="1"/>
        <v>0.75</v>
      </c>
      <c r="AH6" s="64"/>
      <c r="AI6" s="21">
        <v>6</v>
      </c>
      <c r="AJ6" s="21">
        <v>0</v>
      </c>
      <c r="AK6" s="21">
        <v>0</v>
      </c>
      <c r="AL6" s="26">
        <f t="shared" si="2"/>
        <v>3</v>
      </c>
      <c r="AQ6" s="21"/>
    </row>
    <row r="7" spans="1:43" ht="18" x14ac:dyDescent="0.25">
      <c r="A7" s="34"/>
      <c r="B7" s="4">
        <v>7</v>
      </c>
      <c r="C7" s="5" t="s">
        <v>56</v>
      </c>
      <c r="D7" s="10"/>
      <c r="E7" s="10"/>
      <c r="F7" s="10"/>
      <c r="G7" s="4">
        <v>4</v>
      </c>
      <c r="H7" s="4">
        <v>3</v>
      </c>
      <c r="I7" s="4">
        <v>2</v>
      </c>
      <c r="J7" s="4">
        <f t="shared" si="3"/>
        <v>10</v>
      </c>
      <c r="K7" s="31">
        <f t="shared" si="4"/>
        <v>0.55555555555555558</v>
      </c>
      <c r="L7" s="4">
        <f>+$AN$53</f>
        <v>31</v>
      </c>
      <c r="M7" s="4">
        <v>32</v>
      </c>
      <c r="N7" s="4">
        <f>+$AO$53</f>
        <v>40</v>
      </c>
      <c r="O7" s="4">
        <f>+$AQ$53</f>
        <v>12</v>
      </c>
      <c r="P7" s="4"/>
      <c r="Q7" s="34"/>
      <c r="R7" s="21"/>
      <c r="U7" s="25">
        <v>8</v>
      </c>
      <c r="V7" s="20" t="s">
        <v>76</v>
      </c>
      <c r="X7" s="20"/>
      <c r="Y7" s="20"/>
      <c r="Z7" s="20" t="s">
        <v>56</v>
      </c>
      <c r="AB7" s="21"/>
      <c r="AC7" s="21">
        <f t="shared" si="0"/>
        <v>9</v>
      </c>
      <c r="AD7" s="21">
        <v>4</v>
      </c>
      <c r="AE7" s="21">
        <v>3</v>
      </c>
      <c r="AF7" s="21">
        <v>2</v>
      </c>
      <c r="AG7" s="64">
        <f t="shared" si="1"/>
        <v>0.55555555555555558</v>
      </c>
      <c r="AH7" s="64"/>
      <c r="AI7" s="21">
        <v>32</v>
      </c>
      <c r="AJ7" s="21">
        <v>0</v>
      </c>
      <c r="AK7" s="21">
        <v>0</v>
      </c>
      <c r="AL7" s="26">
        <f t="shared" si="2"/>
        <v>3.5555555555555554</v>
      </c>
      <c r="AQ7" s="21"/>
    </row>
    <row r="8" spans="1:43" ht="18" x14ac:dyDescent="0.25">
      <c r="A8" s="34"/>
      <c r="B8" s="4">
        <v>8</v>
      </c>
      <c r="C8" s="5" t="s">
        <v>59</v>
      </c>
      <c r="D8" s="10"/>
      <c r="E8" s="5"/>
      <c r="F8" s="10"/>
      <c r="G8" s="4">
        <v>6</v>
      </c>
      <c r="H8" s="4">
        <v>3</v>
      </c>
      <c r="I8" s="4">
        <v>0</v>
      </c>
      <c r="J8" s="4">
        <f t="shared" si="3"/>
        <v>12</v>
      </c>
      <c r="K8" s="31">
        <f t="shared" si="4"/>
        <v>0.66666666666666663</v>
      </c>
      <c r="L8" s="4">
        <f>+$AN$66</f>
        <v>34</v>
      </c>
      <c r="M8" s="4">
        <v>25</v>
      </c>
      <c r="N8" s="4">
        <f>+$AO$66</f>
        <v>48</v>
      </c>
      <c r="O8" s="4">
        <f>+$AQ$66</f>
        <v>8</v>
      </c>
      <c r="P8" s="4"/>
      <c r="Q8" s="34"/>
      <c r="R8" s="21"/>
      <c r="U8" s="25">
        <v>7.5</v>
      </c>
      <c r="V8" s="20" t="s">
        <v>127</v>
      </c>
      <c r="X8" s="20"/>
      <c r="Y8" s="20"/>
      <c r="Z8" s="20" t="s">
        <v>15</v>
      </c>
      <c r="AB8" s="21"/>
      <c r="AC8" s="21">
        <f t="shared" si="0"/>
        <v>9</v>
      </c>
      <c r="AD8" s="21">
        <v>3</v>
      </c>
      <c r="AE8" s="21">
        <v>4</v>
      </c>
      <c r="AF8" s="21">
        <v>2</v>
      </c>
      <c r="AG8" s="64">
        <f t="shared" si="1"/>
        <v>0.44444444444444442</v>
      </c>
      <c r="AH8" s="64"/>
      <c r="AI8" s="21">
        <v>40</v>
      </c>
      <c r="AJ8" s="21">
        <v>0</v>
      </c>
      <c r="AK8" s="21">
        <v>0</v>
      </c>
      <c r="AL8" s="26">
        <f t="shared" si="2"/>
        <v>4.4444444444444446</v>
      </c>
      <c r="AQ8" s="21"/>
    </row>
    <row r="9" spans="1:43" ht="18" x14ac:dyDescent="0.25">
      <c r="A9" s="34"/>
      <c r="B9" s="4">
        <v>2</v>
      </c>
      <c r="C9" s="5" t="s">
        <v>15</v>
      </c>
      <c r="D9" s="10"/>
      <c r="E9" s="10"/>
      <c r="F9" s="10"/>
      <c r="G9" s="4">
        <v>3</v>
      </c>
      <c r="H9" s="4">
        <v>4</v>
      </c>
      <c r="I9" s="4">
        <v>2</v>
      </c>
      <c r="J9" s="4">
        <f t="shared" si="3"/>
        <v>8</v>
      </c>
      <c r="K9" s="31">
        <f t="shared" si="4"/>
        <v>0.44444444444444442</v>
      </c>
      <c r="L9" s="4">
        <f>+$AA$40</f>
        <v>34</v>
      </c>
      <c r="M9" s="4">
        <v>40</v>
      </c>
      <c r="N9" s="4">
        <f>+$AB$40</f>
        <v>38</v>
      </c>
      <c r="O9" s="4">
        <f>+$AD$40</f>
        <v>16</v>
      </c>
      <c r="P9" s="4"/>
      <c r="Q9" s="34"/>
      <c r="R9" s="21"/>
      <c r="U9" s="25">
        <v>7.5</v>
      </c>
      <c r="V9" s="20" t="s">
        <v>74</v>
      </c>
      <c r="X9" s="20"/>
      <c r="Y9" s="20"/>
      <c r="Z9" s="20" t="s">
        <v>61</v>
      </c>
      <c r="AB9" s="21"/>
      <c r="AC9" s="21">
        <f>+AD9+AE9+AF9</f>
        <v>6</v>
      </c>
      <c r="AD9" s="21">
        <v>0</v>
      </c>
      <c r="AE9" s="21">
        <v>6</v>
      </c>
      <c r="AF9" s="21">
        <v>0</v>
      </c>
      <c r="AG9" s="64">
        <f>+(AD9*2+AF9)/(2*AC9)</f>
        <v>0</v>
      </c>
      <c r="AH9" s="64"/>
      <c r="AI9" s="21">
        <v>29</v>
      </c>
      <c r="AJ9" s="21">
        <v>2</v>
      </c>
      <c r="AK9" s="21">
        <v>0</v>
      </c>
      <c r="AL9" s="26">
        <f>+AI9/AC9</f>
        <v>4.833333333333333</v>
      </c>
      <c r="AQ9" s="21"/>
    </row>
    <row r="10" spans="1:43" ht="18" x14ac:dyDescent="0.25">
      <c r="A10" s="34"/>
      <c r="B10" s="4">
        <v>4</v>
      </c>
      <c r="C10" s="5" t="s">
        <v>61</v>
      </c>
      <c r="D10" s="10"/>
      <c r="E10" s="5"/>
      <c r="F10" s="10"/>
      <c r="G10" s="4">
        <v>3</v>
      </c>
      <c r="H10" s="4">
        <v>6</v>
      </c>
      <c r="I10" s="4">
        <v>0</v>
      </c>
      <c r="J10" s="4">
        <f t="shared" si="3"/>
        <v>6</v>
      </c>
      <c r="K10" s="31">
        <f t="shared" si="4"/>
        <v>0.33333333333333331</v>
      </c>
      <c r="L10" s="4">
        <f>+$AA$66</f>
        <v>27</v>
      </c>
      <c r="M10" s="4">
        <v>36</v>
      </c>
      <c r="N10" s="4">
        <f>+$AB$66</f>
        <v>36</v>
      </c>
      <c r="O10" s="4">
        <f>+$AD$66</f>
        <v>12</v>
      </c>
      <c r="P10" s="4"/>
      <c r="Q10" s="34"/>
      <c r="R10" s="34"/>
      <c r="U10" s="25">
        <v>7.5</v>
      </c>
      <c r="V10" s="20" t="s">
        <v>34</v>
      </c>
      <c r="X10" s="20"/>
      <c r="Y10" s="20"/>
      <c r="Z10" s="20" t="s">
        <v>58</v>
      </c>
      <c r="AB10" s="21"/>
      <c r="AC10" s="21">
        <f>+AD10+AE10+AF10</f>
        <v>9</v>
      </c>
      <c r="AD10" s="21">
        <v>1</v>
      </c>
      <c r="AE10" s="21">
        <v>6</v>
      </c>
      <c r="AF10" s="21">
        <v>2</v>
      </c>
      <c r="AG10" s="64">
        <f>+(AD10*2+AF10)/(2*AC10)</f>
        <v>0.22222222222222221</v>
      </c>
      <c r="AH10" s="64"/>
      <c r="AI10" s="21">
        <v>44</v>
      </c>
      <c r="AJ10" s="21">
        <v>1</v>
      </c>
      <c r="AK10" s="21">
        <v>0</v>
      </c>
      <c r="AL10" s="26">
        <f>+AI10/AC10</f>
        <v>4.8888888888888893</v>
      </c>
      <c r="AQ10" s="21"/>
    </row>
    <row r="11" spans="1:43" ht="18.75" thickBot="1" x14ac:dyDescent="0.3">
      <c r="A11" s="34"/>
      <c r="B11" s="4">
        <v>1</v>
      </c>
      <c r="C11" s="5" t="s">
        <v>58</v>
      </c>
      <c r="D11" s="10"/>
      <c r="E11" s="10"/>
      <c r="F11" s="10"/>
      <c r="G11" s="4">
        <v>1</v>
      </c>
      <c r="H11" s="4">
        <v>7</v>
      </c>
      <c r="I11" s="4">
        <v>1</v>
      </c>
      <c r="J11" s="4">
        <f t="shared" si="3"/>
        <v>3</v>
      </c>
      <c r="K11" s="31">
        <f t="shared" si="4"/>
        <v>0.16666666666666666</v>
      </c>
      <c r="L11" s="4">
        <f>+$AA$27</f>
        <v>23</v>
      </c>
      <c r="M11" s="4">
        <v>45</v>
      </c>
      <c r="N11" s="4">
        <f>+$AB$27</f>
        <v>33</v>
      </c>
      <c r="O11" s="4">
        <f>+$AD$27</f>
        <v>14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si="0"/>
        <v>14</v>
      </c>
      <c r="AD11" s="21">
        <v>10</v>
      </c>
      <c r="AE11" s="21">
        <v>4</v>
      </c>
      <c r="AF11" s="21">
        <v>0</v>
      </c>
      <c r="AG11" s="64">
        <f t="shared" si="1"/>
        <v>0.7142857142857143</v>
      </c>
      <c r="AH11" s="64"/>
      <c r="AI11" s="21">
        <v>42</v>
      </c>
      <c r="AJ11" s="21">
        <v>2</v>
      </c>
      <c r="AK11" s="21">
        <v>0</v>
      </c>
      <c r="AL11" s="26">
        <f t="shared" si="2"/>
        <v>3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33</v>
      </c>
      <c r="H12" s="8">
        <f>SUM(H4:H11)</f>
        <v>33</v>
      </c>
      <c r="I12" s="8">
        <f>SUM(I4:I11)</f>
        <v>6</v>
      </c>
      <c r="J12" s="8"/>
      <c r="K12" s="8"/>
      <c r="L12" s="8">
        <f>SUM(L4:L11)</f>
        <v>257</v>
      </c>
      <c r="M12" s="8">
        <f>SUM(M4:M11)</f>
        <v>257</v>
      </c>
      <c r="N12" s="8">
        <f>SUM(N4:N11)</f>
        <v>339</v>
      </c>
      <c r="O12" s="8">
        <f>SUM(O4:O11)</f>
        <v>120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72</v>
      </c>
      <c r="AD12" s="14">
        <f>SUM(AD3:AD11)</f>
        <v>32</v>
      </c>
      <c r="AE12" s="14">
        <f>SUM(AE3:AE11)</f>
        <v>32</v>
      </c>
      <c r="AF12" s="14">
        <f>SUM(AF3:AF11)</f>
        <v>8</v>
      </c>
      <c r="AG12" s="14"/>
      <c r="AH12" s="14"/>
      <c r="AI12" s="14">
        <f>SUM(AI3:AI11)</f>
        <v>250</v>
      </c>
      <c r="AJ12" s="14">
        <f>SUM(AJ3:AJ11)</f>
        <v>7</v>
      </c>
      <c r="AK12" s="14">
        <f>SUM(AK3:AK11)</f>
        <v>0</v>
      </c>
      <c r="AL12" s="29">
        <f t="shared" si="2"/>
        <v>3.4722222222222223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9 Summary:</v>
      </c>
      <c r="C14" s="37"/>
      <c r="D14" s="37"/>
      <c r="E14" s="68">
        <v>45606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0"/>
      <c r="R14" s="30"/>
      <c r="S14" s="21" t="s">
        <v>53</v>
      </c>
      <c r="T14" s="20" t="s">
        <v>44</v>
      </c>
      <c r="U14" s="20"/>
      <c r="V14" s="20"/>
      <c r="W14" s="20"/>
      <c r="X14" s="20" t="s">
        <v>54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53</v>
      </c>
      <c r="AG14" s="20" t="s">
        <v>44</v>
      </c>
      <c r="AH14" s="20"/>
      <c r="AI14" s="20"/>
      <c r="AJ14" s="20"/>
      <c r="AK14" s="20" t="s">
        <v>54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154</v>
      </c>
      <c r="T15" s="11" t="s">
        <v>58</v>
      </c>
      <c r="U15" s="11"/>
      <c r="V15" s="11"/>
      <c r="W15" s="12"/>
      <c r="X15" s="13" t="s">
        <v>70</v>
      </c>
      <c r="Z15" s="14"/>
      <c r="AA15" s="14">
        <v>8</v>
      </c>
      <c r="AB15" s="14">
        <v>9</v>
      </c>
      <c r="AC15" s="14">
        <f>+AA15+AB15</f>
        <v>17</v>
      </c>
      <c r="AD15" s="14">
        <v>4</v>
      </c>
      <c r="AE15" s="10"/>
      <c r="AF15" s="11" t="s">
        <v>158</v>
      </c>
      <c r="AG15" s="11" t="s">
        <v>60</v>
      </c>
      <c r="AH15" s="11"/>
      <c r="AI15" s="11"/>
      <c r="AJ15" s="12"/>
      <c r="AK15" s="13" t="s">
        <v>72</v>
      </c>
      <c r="AM15" s="14"/>
      <c r="AN15" s="14">
        <v>1</v>
      </c>
      <c r="AO15" s="14">
        <v>3</v>
      </c>
      <c r="AP15" s="14">
        <f>+AN15+AO15</f>
        <v>4</v>
      </c>
      <c r="AQ15" s="14">
        <v>2</v>
      </c>
    </row>
    <row r="16" spans="1:43" ht="15.95" customHeight="1" x14ac:dyDescent="0.25">
      <c r="A16" s="30"/>
      <c r="C16" s="5" t="s">
        <v>181</v>
      </c>
      <c r="E16" s="20"/>
      <c r="F16" s="20"/>
      <c r="G16" s="4">
        <v>4</v>
      </c>
      <c r="H16" s="21">
        <v>1</v>
      </c>
      <c r="I16" s="20" t="s">
        <v>98</v>
      </c>
      <c r="J16" s="20"/>
      <c r="K16" s="20"/>
      <c r="L16" s="20" t="s">
        <v>52</v>
      </c>
      <c r="M16" s="20"/>
      <c r="N16" s="20"/>
      <c r="O16" s="20"/>
      <c r="P16" s="20"/>
      <c r="Q16" s="30"/>
      <c r="R16" s="30"/>
      <c r="S16" s="25">
        <v>7.5</v>
      </c>
      <c r="T16" s="20" t="s">
        <v>34</v>
      </c>
      <c r="U16" s="20"/>
      <c r="V16" s="20"/>
      <c r="W16" s="20"/>
      <c r="X16" s="21">
        <v>31</v>
      </c>
      <c r="Y16" s="15" t="s">
        <v>58</v>
      </c>
      <c r="Z16" s="21"/>
      <c r="AA16" s="21">
        <v>0</v>
      </c>
      <c r="AB16" s="21">
        <v>0</v>
      </c>
      <c r="AC16" s="21">
        <f t="shared" ref="AC16:AC26" si="5">+AA16+AB16</f>
        <v>0</v>
      </c>
      <c r="AD16" s="21">
        <v>2</v>
      </c>
      <c r="AE16" s="10"/>
      <c r="AF16" s="25">
        <v>8</v>
      </c>
      <c r="AG16" s="20" t="s">
        <v>138</v>
      </c>
      <c r="AH16" s="20"/>
      <c r="AI16" s="20"/>
      <c r="AJ16" s="20"/>
      <c r="AK16" s="21">
        <v>34</v>
      </c>
      <c r="AL16" s="20" t="s">
        <v>60</v>
      </c>
      <c r="AM16" s="21"/>
      <c r="AN16" s="21">
        <v>0</v>
      </c>
      <c r="AO16" s="21">
        <v>1</v>
      </c>
      <c r="AP16" s="21">
        <f t="shared" ref="AP16:AP26" si="6">+AN16+AO16</f>
        <v>1</v>
      </c>
      <c r="AQ16" s="21">
        <v>0</v>
      </c>
    </row>
    <row r="17" spans="1:43" ht="15.95" customHeight="1" x14ac:dyDescent="0.25">
      <c r="A17" s="30"/>
      <c r="B17" s="21" t="s">
        <v>23</v>
      </c>
      <c r="C17" s="15" t="s">
        <v>361</v>
      </c>
      <c r="D17" s="15"/>
      <c r="E17" s="20"/>
      <c r="F17" s="20"/>
      <c r="G17" s="4"/>
      <c r="H17" s="21">
        <v>1</v>
      </c>
      <c r="I17" s="20" t="s">
        <v>131</v>
      </c>
      <c r="J17" s="20"/>
      <c r="K17" s="20"/>
      <c r="L17" s="20" t="s">
        <v>364</v>
      </c>
      <c r="M17" s="20"/>
      <c r="N17" s="20"/>
      <c r="O17" s="20"/>
      <c r="P17" s="20"/>
      <c r="Q17" s="30"/>
      <c r="R17" s="30"/>
      <c r="S17" s="25">
        <v>10</v>
      </c>
      <c r="T17" s="20" t="s">
        <v>124</v>
      </c>
      <c r="U17" s="20"/>
      <c r="V17" s="20"/>
      <c r="W17" s="20"/>
      <c r="X17" s="21">
        <v>13</v>
      </c>
      <c r="Y17" s="15" t="s">
        <v>58</v>
      </c>
      <c r="Z17" s="21"/>
      <c r="AA17" s="21">
        <v>4</v>
      </c>
      <c r="AB17" s="21">
        <v>4</v>
      </c>
      <c r="AC17" s="21">
        <f t="shared" si="5"/>
        <v>8</v>
      </c>
      <c r="AD17" s="21">
        <v>0</v>
      </c>
      <c r="AE17" s="10"/>
      <c r="AF17" s="25">
        <v>10</v>
      </c>
      <c r="AG17" s="20" t="s">
        <v>84</v>
      </c>
      <c r="AH17" s="20"/>
      <c r="AI17" s="20"/>
      <c r="AJ17" s="20"/>
      <c r="AK17" s="21">
        <v>16</v>
      </c>
      <c r="AL17" s="20" t="s">
        <v>60</v>
      </c>
      <c r="AM17" s="21"/>
      <c r="AN17" s="21">
        <v>7</v>
      </c>
      <c r="AO17" s="21">
        <v>7</v>
      </c>
      <c r="AP17" s="21">
        <f t="shared" si="6"/>
        <v>14</v>
      </c>
      <c r="AQ17" s="21">
        <v>2</v>
      </c>
    </row>
    <row r="18" spans="1:43" ht="15.95" customHeight="1" x14ac:dyDescent="0.25">
      <c r="A18" s="30"/>
      <c r="G18" s="4"/>
      <c r="H18" s="21">
        <v>2</v>
      </c>
      <c r="I18" s="20" t="s">
        <v>362</v>
      </c>
      <c r="J18" s="20"/>
      <c r="K18" s="20"/>
      <c r="L18" s="20" t="s">
        <v>363</v>
      </c>
      <c r="M18" s="20"/>
      <c r="N18" s="20"/>
      <c r="O18" s="20"/>
      <c r="P18" s="20"/>
      <c r="Q18" s="30"/>
      <c r="R18" s="30"/>
      <c r="S18" s="25">
        <v>9.5</v>
      </c>
      <c r="T18" s="20" t="s">
        <v>170</v>
      </c>
      <c r="U18" s="20"/>
      <c r="V18" s="20"/>
      <c r="W18" s="20"/>
      <c r="X18" s="21">
        <v>5</v>
      </c>
      <c r="Y18" s="15" t="s">
        <v>58</v>
      </c>
      <c r="Z18" s="21"/>
      <c r="AA18" s="21">
        <v>6</v>
      </c>
      <c r="AB18" s="21">
        <v>2</v>
      </c>
      <c r="AC18" s="21">
        <f t="shared" si="5"/>
        <v>8</v>
      </c>
      <c r="AD18" s="21">
        <v>0</v>
      </c>
      <c r="AE18" s="10"/>
      <c r="AF18" s="25">
        <v>10</v>
      </c>
      <c r="AG18" s="20" t="s">
        <v>104</v>
      </c>
      <c r="AH18" s="20"/>
      <c r="AI18" s="20"/>
      <c r="AJ18" s="20"/>
      <c r="AK18" s="21">
        <v>7</v>
      </c>
      <c r="AL18" s="20" t="s">
        <v>60</v>
      </c>
      <c r="AM18" s="21"/>
      <c r="AN18" s="21">
        <v>7</v>
      </c>
      <c r="AO18" s="21">
        <v>6</v>
      </c>
      <c r="AP18" s="21">
        <f t="shared" si="6"/>
        <v>13</v>
      </c>
      <c r="AQ18" s="21">
        <v>0</v>
      </c>
    </row>
    <row r="19" spans="1:43" ht="15.75" customHeight="1" x14ac:dyDescent="0.25">
      <c r="H19" s="21">
        <v>3</v>
      </c>
      <c r="I19" s="20" t="s">
        <v>98</v>
      </c>
      <c r="J19" s="20"/>
      <c r="K19" s="20"/>
      <c r="L19" s="20" t="s">
        <v>167</v>
      </c>
      <c r="M19" s="20"/>
      <c r="N19" s="20"/>
      <c r="O19" s="20"/>
      <c r="P19" s="20"/>
      <c r="Q19" s="30"/>
      <c r="R19" s="30"/>
      <c r="S19" s="25">
        <v>8.5</v>
      </c>
      <c r="T19" s="20" t="s">
        <v>88</v>
      </c>
      <c r="U19" s="20"/>
      <c r="V19" s="20"/>
      <c r="W19" s="20"/>
      <c r="X19" s="35">
        <v>15</v>
      </c>
      <c r="Y19" s="15" t="s">
        <v>58</v>
      </c>
      <c r="Z19" s="21"/>
      <c r="AA19" s="21">
        <v>3</v>
      </c>
      <c r="AB19" s="21">
        <v>2</v>
      </c>
      <c r="AC19" s="21">
        <f t="shared" si="5"/>
        <v>5</v>
      </c>
      <c r="AD19" s="21">
        <v>2</v>
      </c>
      <c r="AE19" s="10"/>
      <c r="AF19" s="25">
        <v>9</v>
      </c>
      <c r="AG19" s="20" t="s">
        <v>107</v>
      </c>
      <c r="AH19" s="20"/>
      <c r="AI19" s="20"/>
      <c r="AJ19" s="20"/>
      <c r="AK19" s="21">
        <v>1</v>
      </c>
      <c r="AL19" s="20" t="s">
        <v>60</v>
      </c>
      <c r="AM19" s="21"/>
      <c r="AN19" s="21">
        <v>4</v>
      </c>
      <c r="AO19" s="21">
        <v>4</v>
      </c>
      <c r="AP19" s="21">
        <f t="shared" si="6"/>
        <v>8</v>
      </c>
      <c r="AQ19" s="21">
        <v>4</v>
      </c>
    </row>
    <row r="20" spans="1:43" ht="15.95" customHeight="1" x14ac:dyDescent="0.25">
      <c r="I20" s="20"/>
      <c r="J20" s="20"/>
      <c r="K20" s="20"/>
      <c r="L20" s="20"/>
      <c r="M20" s="20"/>
      <c r="N20" s="20"/>
      <c r="O20" s="20"/>
      <c r="P20" s="20"/>
      <c r="Q20" s="30"/>
      <c r="R20" s="30"/>
      <c r="S20" s="25">
        <v>8.5</v>
      </c>
      <c r="T20" s="20" t="s">
        <v>101</v>
      </c>
      <c r="U20" s="20"/>
      <c r="V20" s="20"/>
      <c r="W20" s="20"/>
      <c r="X20" s="35">
        <v>11</v>
      </c>
      <c r="Y20" s="15" t="s">
        <v>58</v>
      </c>
      <c r="Z20" s="21"/>
      <c r="AA20" s="21">
        <v>0</v>
      </c>
      <c r="AB20" s="21">
        <v>2</v>
      </c>
      <c r="AC20" s="21">
        <f t="shared" si="5"/>
        <v>2</v>
      </c>
      <c r="AD20" s="21">
        <v>2</v>
      </c>
      <c r="AE20" s="10"/>
      <c r="AF20" s="25">
        <v>8.5</v>
      </c>
      <c r="AG20" s="20" t="s">
        <v>165</v>
      </c>
      <c r="AH20" s="20"/>
      <c r="AI20" s="20"/>
      <c r="AJ20" s="20"/>
      <c r="AK20" s="21">
        <v>10</v>
      </c>
      <c r="AL20" s="20" t="s">
        <v>60</v>
      </c>
      <c r="AM20" s="21"/>
      <c r="AN20" s="21">
        <v>2</v>
      </c>
      <c r="AO20" s="21">
        <v>6</v>
      </c>
      <c r="AP20" s="21">
        <f t="shared" si="6"/>
        <v>8</v>
      </c>
      <c r="AQ20" s="21">
        <v>8</v>
      </c>
    </row>
    <row r="21" spans="1:43" ht="15.95" customHeight="1" x14ac:dyDescent="0.25">
      <c r="C21" s="5" t="s">
        <v>173</v>
      </c>
      <c r="G21" s="4">
        <v>5</v>
      </c>
      <c r="H21" s="21">
        <v>1</v>
      </c>
      <c r="I21" s="20" t="s">
        <v>92</v>
      </c>
      <c r="J21" s="20"/>
      <c r="K21" s="20"/>
      <c r="L21" s="20" t="s">
        <v>90</v>
      </c>
      <c r="M21" s="20"/>
      <c r="N21" s="20"/>
      <c r="O21" s="20"/>
      <c r="P21" s="20"/>
      <c r="Q21" s="30"/>
      <c r="R21" s="30"/>
      <c r="S21" s="25">
        <v>8</v>
      </c>
      <c r="T21" s="20" t="s">
        <v>147</v>
      </c>
      <c r="U21" s="20"/>
      <c r="V21" s="20"/>
      <c r="W21" s="20"/>
      <c r="X21" s="21">
        <v>3</v>
      </c>
      <c r="Y21" s="15" t="s">
        <v>58</v>
      </c>
      <c r="Z21" s="21"/>
      <c r="AA21" s="21">
        <v>2</v>
      </c>
      <c r="AB21" s="21">
        <v>2</v>
      </c>
      <c r="AC21" s="21">
        <f t="shared" si="5"/>
        <v>4</v>
      </c>
      <c r="AD21" s="21">
        <v>0</v>
      </c>
      <c r="AE21" s="10"/>
      <c r="AF21" s="25">
        <v>8</v>
      </c>
      <c r="AG21" s="20" t="s">
        <v>47</v>
      </c>
      <c r="AH21" s="20"/>
      <c r="AI21" s="20"/>
      <c r="AJ21" s="20"/>
      <c r="AK21" s="21">
        <v>27</v>
      </c>
      <c r="AL21" s="20" t="s">
        <v>60</v>
      </c>
      <c r="AM21" s="21"/>
      <c r="AN21" s="21">
        <v>5</v>
      </c>
      <c r="AO21" s="21">
        <v>5</v>
      </c>
      <c r="AP21" s="21">
        <f t="shared" si="6"/>
        <v>10</v>
      </c>
      <c r="AQ21" s="21">
        <v>2</v>
      </c>
    </row>
    <row r="22" spans="1:43" ht="15.95" customHeight="1" x14ac:dyDescent="0.25">
      <c r="B22" s="21" t="s">
        <v>23</v>
      </c>
      <c r="C22" s="15"/>
      <c r="D22" s="15" t="s">
        <v>48</v>
      </c>
      <c r="E22" s="20"/>
      <c r="F22" s="20"/>
      <c r="G22" s="4"/>
      <c r="H22" s="21">
        <v>2</v>
      </c>
      <c r="I22" s="20" t="s">
        <v>92</v>
      </c>
      <c r="J22" s="20"/>
      <c r="K22" s="20"/>
      <c r="L22" s="20" t="s">
        <v>365</v>
      </c>
      <c r="M22" s="20"/>
      <c r="N22" s="20"/>
      <c r="O22" s="20"/>
      <c r="P22" s="20"/>
      <c r="Q22" s="30"/>
      <c r="R22" s="30"/>
      <c r="S22" s="25">
        <v>7.5</v>
      </c>
      <c r="T22" s="20" t="s">
        <v>137</v>
      </c>
      <c r="U22" s="20"/>
      <c r="V22" s="20"/>
      <c r="W22" s="20"/>
      <c r="X22" s="21">
        <v>7</v>
      </c>
      <c r="Y22" s="15" t="s">
        <v>58</v>
      </c>
      <c r="Z22" s="21"/>
      <c r="AA22" s="21">
        <v>0</v>
      </c>
      <c r="AB22" s="21">
        <v>3</v>
      </c>
      <c r="AC22" s="21">
        <f t="shared" si="5"/>
        <v>3</v>
      </c>
      <c r="AD22" s="21">
        <v>0</v>
      </c>
      <c r="AE22" s="10"/>
      <c r="AF22" s="25">
        <v>7.5</v>
      </c>
      <c r="AG22" s="20" t="s">
        <v>102</v>
      </c>
      <c r="AH22" s="20"/>
      <c r="AI22" s="20"/>
      <c r="AJ22" s="20"/>
      <c r="AK22" s="21">
        <v>91</v>
      </c>
      <c r="AL22" s="20" t="s">
        <v>60</v>
      </c>
      <c r="AM22" s="21"/>
      <c r="AN22" s="21">
        <v>5</v>
      </c>
      <c r="AO22" s="21">
        <v>5</v>
      </c>
      <c r="AP22" s="21">
        <f t="shared" si="6"/>
        <v>10</v>
      </c>
      <c r="AQ22" s="21">
        <v>4</v>
      </c>
    </row>
    <row r="23" spans="1:43" ht="15.95" customHeight="1" x14ac:dyDescent="0.25">
      <c r="H23" s="21">
        <v>2</v>
      </c>
      <c r="I23" s="20" t="s">
        <v>99</v>
      </c>
      <c r="J23" s="20"/>
      <c r="K23" s="20"/>
      <c r="L23" s="20" t="s">
        <v>368</v>
      </c>
      <c r="M23" s="20"/>
      <c r="N23" s="20"/>
      <c r="O23" s="20"/>
      <c r="P23" s="20"/>
      <c r="Q23" s="30"/>
      <c r="R23" s="30"/>
      <c r="S23" s="25">
        <v>7.5</v>
      </c>
      <c r="T23" s="20" t="s">
        <v>171</v>
      </c>
      <c r="U23" s="20"/>
      <c r="V23" s="20"/>
      <c r="W23" s="20"/>
      <c r="X23" s="21">
        <v>11</v>
      </c>
      <c r="Y23" s="15" t="s">
        <v>58</v>
      </c>
      <c r="Z23" s="21"/>
      <c r="AA23" s="21">
        <v>0</v>
      </c>
      <c r="AB23" s="21">
        <v>0</v>
      </c>
      <c r="AC23" s="21">
        <f t="shared" si="5"/>
        <v>0</v>
      </c>
      <c r="AD23" s="21">
        <v>0</v>
      </c>
      <c r="AE23" s="10"/>
      <c r="AF23" s="25">
        <v>7</v>
      </c>
      <c r="AG23" s="20" t="s">
        <v>126</v>
      </c>
      <c r="AH23" s="20"/>
      <c r="AI23" s="20"/>
      <c r="AJ23" s="20"/>
      <c r="AK23" s="21">
        <v>4</v>
      </c>
      <c r="AL23" s="20" t="s">
        <v>60</v>
      </c>
      <c r="AM23" s="21"/>
      <c r="AN23" s="21">
        <v>0</v>
      </c>
      <c r="AO23" s="21">
        <v>2</v>
      </c>
      <c r="AP23" s="21">
        <f t="shared" si="6"/>
        <v>2</v>
      </c>
      <c r="AQ23" s="21">
        <v>0</v>
      </c>
    </row>
    <row r="24" spans="1:43" ht="15.95" customHeight="1" x14ac:dyDescent="0.25">
      <c r="H24" s="21">
        <v>2</v>
      </c>
      <c r="I24" s="20" t="s">
        <v>90</v>
      </c>
      <c r="J24" s="20"/>
      <c r="K24" s="20"/>
      <c r="L24" s="20" t="s">
        <v>225</v>
      </c>
      <c r="M24" s="20"/>
      <c r="N24" s="20"/>
      <c r="O24" s="20"/>
      <c r="P24" s="20"/>
      <c r="Q24" s="30"/>
      <c r="R24" s="30"/>
      <c r="S24" s="25">
        <v>7</v>
      </c>
      <c r="T24" s="20" t="s">
        <v>109</v>
      </c>
      <c r="U24" s="20"/>
      <c r="V24" s="20"/>
      <c r="W24" s="20"/>
      <c r="X24" s="21">
        <v>2</v>
      </c>
      <c r="Y24" s="15" t="s">
        <v>58</v>
      </c>
      <c r="Z24" s="21"/>
      <c r="AA24" s="21">
        <v>0</v>
      </c>
      <c r="AB24" s="21">
        <v>3</v>
      </c>
      <c r="AC24" s="21">
        <f t="shared" si="5"/>
        <v>3</v>
      </c>
      <c r="AD24" s="21">
        <v>2</v>
      </c>
      <c r="AE24" s="10"/>
      <c r="AF24" s="25">
        <v>6.5</v>
      </c>
      <c r="AG24" s="20" t="s">
        <v>129</v>
      </c>
      <c r="AH24" s="20"/>
      <c r="AI24" s="20"/>
      <c r="AJ24" s="20"/>
      <c r="AK24" s="21">
        <v>14</v>
      </c>
      <c r="AL24" s="20" t="s">
        <v>60</v>
      </c>
      <c r="AM24" s="21"/>
      <c r="AN24" s="21">
        <v>1</v>
      </c>
      <c r="AO24" s="21">
        <v>1</v>
      </c>
      <c r="AP24" s="21">
        <f t="shared" si="6"/>
        <v>2</v>
      </c>
      <c r="AQ24" s="21">
        <v>2</v>
      </c>
    </row>
    <row r="25" spans="1:43" ht="15.95" customHeight="1" x14ac:dyDescent="0.25">
      <c r="A25" s="30"/>
      <c r="H25" s="21">
        <v>3</v>
      </c>
      <c r="I25" s="20" t="s">
        <v>139</v>
      </c>
      <c r="J25" s="20"/>
      <c r="K25" s="20"/>
      <c r="L25" s="20" t="s">
        <v>90</v>
      </c>
      <c r="M25" s="20"/>
      <c r="N25" s="20"/>
      <c r="O25" s="20"/>
      <c r="P25" s="20"/>
      <c r="Q25" s="30"/>
      <c r="R25" s="30"/>
      <c r="S25" s="25">
        <v>7</v>
      </c>
      <c r="T25" s="20" t="s">
        <v>110</v>
      </c>
      <c r="U25" s="20"/>
      <c r="V25" s="20"/>
      <c r="W25" s="20"/>
      <c r="X25" s="21">
        <v>6</v>
      </c>
      <c r="Y25" s="15" t="s">
        <v>58</v>
      </c>
      <c r="Z25" s="21"/>
      <c r="AA25" s="21">
        <v>0</v>
      </c>
      <c r="AB25" s="21">
        <v>6</v>
      </c>
      <c r="AC25" s="21">
        <f t="shared" si="5"/>
        <v>6</v>
      </c>
      <c r="AD25" s="21">
        <v>0</v>
      </c>
      <c r="AE25" s="10"/>
      <c r="AF25" s="25">
        <v>6</v>
      </c>
      <c r="AG25" s="20" t="s">
        <v>103</v>
      </c>
      <c r="AH25" s="20"/>
      <c r="AI25" s="20"/>
      <c r="AJ25" s="20"/>
      <c r="AK25" s="21">
        <v>2</v>
      </c>
      <c r="AL25" s="20" t="s">
        <v>60</v>
      </c>
      <c r="AM25" s="21"/>
      <c r="AN25" s="21">
        <v>2</v>
      </c>
      <c r="AO25" s="21">
        <v>1</v>
      </c>
      <c r="AP25" s="21">
        <f t="shared" si="6"/>
        <v>3</v>
      </c>
      <c r="AQ25" s="21">
        <v>4</v>
      </c>
    </row>
    <row r="26" spans="1:43" ht="15.95" customHeight="1" x14ac:dyDescent="0.25">
      <c r="A26" s="30"/>
      <c r="B26" s="44" t="s">
        <v>27</v>
      </c>
      <c r="C26" s="45"/>
      <c r="D26" s="45"/>
      <c r="E26" s="45"/>
      <c r="F26" s="45"/>
      <c r="G26" s="45"/>
      <c r="H26" s="46"/>
      <c r="I26" s="45"/>
      <c r="J26" s="45"/>
      <c r="K26" s="45"/>
      <c r="L26" s="45"/>
      <c r="M26" s="47"/>
      <c r="N26" s="45"/>
      <c r="O26" s="45"/>
      <c r="P26" s="45"/>
      <c r="Q26" s="30"/>
      <c r="R26" s="30"/>
      <c r="S26" s="25">
        <v>5.5</v>
      </c>
      <c r="T26" s="20" t="s">
        <v>30</v>
      </c>
      <c r="U26" s="20"/>
      <c r="V26" s="20"/>
      <c r="W26" s="20"/>
      <c r="X26" s="21">
        <v>8</v>
      </c>
      <c r="Y26" s="15" t="s">
        <v>58</v>
      </c>
      <c r="Z26" s="21"/>
      <c r="AA26" s="21">
        <v>0</v>
      </c>
      <c r="AB26" s="21">
        <v>0</v>
      </c>
      <c r="AC26" s="21">
        <f t="shared" si="5"/>
        <v>0</v>
      </c>
      <c r="AD26" s="21">
        <v>2</v>
      </c>
      <c r="AE26" s="10"/>
      <c r="AF26" s="25">
        <v>6</v>
      </c>
      <c r="AG26" s="20" t="s">
        <v>269</v>
      </c>
      <c r="AH26" s="20"/>
      <c r="AI26" s="20"/>
      <c r="AJ26" s="20"/>
      <c r="AK26" s="21">
        <v>6</v>
      </c>
      <c r="AL26" s="20" t="s">
        <v>60</v>
      </c>
      <c r="AM26" s="21"/>
      <c r="AN26" s="21">
        <v>2</v>
      </c>
      <c r="AO26" s="21">
        <v>2</v>
      </c>
      <c r="AP26" s="21">
        <f t="shared" si="6"/>
        <v>4</v>
      </c>
      <c r="AQ26" s="21">
        <v>0</v>
      </c>
    </row>
    <row r="27" spans="1:43" ht="15.95" customHeight="1" thickBot="1" x14ac:dyDescent="0.3">
      <c r="A27" s="30"/>
      <c r="C27" s="5" t="s">
        <v>179</v>
      </c>
      <c r="D27" s="10"/>
      <c r="E27" s="20"/>
      <c r="F27" s="20"/>
      <c r="G27" s="4">
        <v>5</v>
      </c>
      <c r="H27" s="21">
        <v>1</v>
      </c>
      <c r="I27" s="20" t="s">
        <v>132</v>
      </c>
      <c r="J27" s="20"/>
      <c r="K27" s="20"/>
      <c r="L27" s="20" t="s">
        <v>370</v>
      </c>
      <c r="M27" s="20"/>
      <c r="N27" s="20"/>
      <c r="O27" s="20"/>
      <c r="P27" s="20"/>
      <c r="Q27" s="30"/>
      <c r="R27" s="30"/>
      <c r="S27" s="16" t="s">
        <v>65</v>
      </c>
      <c r="T27" s="16"/>
      <c r="U27" s="16"/>
      <c r="V27" s="16"/>
      <c r="W27" s="16"/>
      <c r="X27" s="16"/>
      <c r="Y27" s="16"/>
      <c r="Z27" s="22"/>
      <c r="AA27" s="22">
        <f>SUM(AA15:AA26)</f>
        <v>23</v>
      </c>
      <c r="AB27" s="22">
        <f>SUM(AB15:AB26)+SUMIF($Z$3:$Z$10,"Canadiens",$AH$3:$AH$10)</f>
        <v>33</v>
      </c>
      <c r="AC27" s="22">
        <f>SUM(AC15:AC26)+SUMIF($Z$3:$Z$10,"Canadiens",$AH$3:$AH$10)</f>
        <v>56</v>
      </c>
      <c r="AD27" s="22">
        <f>SUM(AD15:AD26)</f>
        <v>14</v>
      </c>
      <c r="AE27" s="10"/>
      <c r="AF27" s="16" t="s">
        <v>62</v>
      </c>
      <c r="AG27" s="16"/>
      <c r="AH27" s="16"/>
      <c r="AI27" s="16"/>
      <c r="AJ27" s="16"/>
      <c r="AK27" s="16"/>
      <c r="AL27" s="16"/>
      <c r="AM27" s="22"/>
      <c r="AN27" s="22">
        <f>SUM(AN15:AN26)</f>
        <v>36</v>
      </c>
      <c r="AO27" s="22">
        <f>SUM(AO15:AO26)+SUMIF($Z$3:$Z$10,"Canadiens",$AH$3:$AH$10)</f>
        <v>43</v>
      </c>
      <c r="AP27" s="22">
        <f>SUM(AP15:AP26)+SUMIF($Z$3:$Z$10,"Canadiens",$AH$3:$AH$10)</f>
        <v>79</v>
      </c>
      <c r="AQ27" s="22">
        <f>SUM(AQ15:AQ26)</f>
        <v>28</v>
      </c>
    </row>
    <row r="28" spans="1:43" ht="15.95" customHeight="1" x14ac:dyDescent="0.25">
      <c r="B28" s="21" t="s">
        <v>23</v>
      </c>
      <c r="C28" s="20" t="s">
        <v>366</v>
      </c>
      <c r="D28" s="20"/>
      <c r="E28" s="20"/>
      <c r="F28" s="20"/>
      <c r="G28" s="20"/>
      <c r="H28" s="21">
        <v>2</v>
      </c>
      <c r="I28" s="20" t="s">
        <v>369</v>
      </c>
      <c r="J28" s="20"/>
      <c r="K28" s="20"/>
      <c r="L28" s="20" t="s">
        <v>371</v>
      </c>
      <c r="M28" s="20"/>
      <c r="N28" s="20"/>
      <c r="O28" s="20"/>
      <c r="P28" s="20"/>
      <c r="Q28" s="30"/>
      <c r="R28" s="30"/>
      <c r="S28" s="11" t="s">
        <v>155</v>
      </c>
      <c r="T28" s="11" t="s">
        <v>15</v>
      </c>
      <c r="U28" s="11"/>
      <c r="V28" s="11"/>
      <c r="W28" s="12"/>
      <c r="X28" s="13" t="s">
        <v>31</v>
      </c>
      <c r="Z28" s="14"/>
      <c r="AA28" s="14">
        <v>10</v>
      </c>
      <c r="AB28" s="14">
        <v>7</v>
      </c>
      <c r="AC28" s="14">
        <f>+AA28+AB28</f>
        <v>17</v>
      </c>
      <c r="AD28" s="14">
        <v>6</v>
      </c>
      <c r="AE28" s="10"/>
      <c r="AF28" s="18" t="s">
        <v>160</v>
      </c>
      <c r="AG28" s="18" t="s">
        <v>134</v>
      </c>
      <c r="AH28" s="18"/>
      <c r="AI28" s="18"/>
      <c r="AJ28" s="18"/>
      <c r="AK28" s="15" t="s">
        <v>145</v>
      </c>
      <c r="AM28" s="14"/>
      <c r="AN28" s="14">
        <v>8</v>
      </c>
      <c r="AO28" s="14">
        <v>3</v>
      </c>
      <c r="AP28" s="14">
        <f>+AN28+AO28</f>
        <v>11</v>
      </c>
      <c r="AQ28" s="14">
        <v>2</v>
      </c>
    </row>
    <row r="29" spans="1:43" ht="15.95" customHeight="1" x14ac:dyDescent="0.25">
      <c r="C29" s="20"/>
      <c r="D29" s="20"/>
      <c r="E29" s="20"/>
      <c r="F29" s="20"/>
      <c r="G29" s="20"/>
      <c r="H29" s="21">
        <v>2</v>
      </c>
      <c r="I29" s="20" t="s">
        <v>121</v>
      </c>
      <c r="J29" s="20"/>
      <c r="K29" s="20"/>
      <c r="L29" s="20" t="s">
        <v>372</v>
      </c>
      <c r="M29" s="20"/>
      <c r="N29" s="20"/>
      <c r="O29" s="20"/>
      <c r="P29" s="20"/>
      <c r="Q29" s="30"/>
      <c r="R29" s="30"/>
      <c r="S29" s="25">
        <v>7.5</v>
      </c>
      <c r="T29" s="20" t="s">
        <v>127</v>
      </c>
      <c r="U29" s="20"/>
      <c r="V29" s="20"/>
      <c r="W29" s="25"/>
      <c r="X29" s="21"/>
      <c r="Y29" s="15" t="s">
        <v>15</v>
      </c>
      <c r="Z29" s="21"/>
      <c r="AA29" s="21">
        <v>0</v>
      </c>
      <c r="AB29" s="21">
        <v>1</v>
      </c>
      <c r="AC29" s="21">
        <f t="shared" ref="AC29:AC39" si="7">+AA29+AB29</f>
        <v>1</v>
      </c>
      <c r="AD29" s="21">
        <v>0</v>
      </c>
      <c r="AE29" s="10"/>
      <c r="AF29" s="25">
        <v>8</v>
      </c>
      <c r="AG29" s="20" t="s">
        <v>75</v>
      </c>
      <c r="AH29" s="20"/>
      <c r="AI29" s="20"/>
      <c r="AJ29" s="25"/>
      <c r="AK29" s="21">
        <v>31</v>
      </c>
      <c r="AL29" s="20" t="s">
        <v>134</v>
      </c>
      <c r="AM29" s="21"/>
      <c r="AN29" s="21">
        <v>0</v>
      </c>
      <c r="AO29" s="21">
        <v>1</v>
      </c>
      <c r="AP29" s="21">
        <f t="shared" ref="AP29:AP39" si="8">+AN29+AO29</f>
        <v>1</v>
      </c>
      <c r="AQ29" s="21">
        <v>0</v>
      </c>
    </row>
    <row r="30" spans="1:43" ht="15.95" customHeight="1" x14ac:dyDescent="0.25">
      <c r="H30" s="21">
        <v>3</v>
      </c>
      <c r="I30" s="20" t="s">
        <v>142</v>
      </c>
      <c r="L30" s="20" t="s">
        <v>373</v>
      </c>
      <c r="M30" s="20"/>
      <c r="N30" s="20"/>
      <c r="O30" s="20"/>
      <c r="P30" s="20"/>
      <c r="Q30" s="30"/>
      <c r="R30" s="30"/>
      <c r="S30" s="25">
        <v>8.5</v>
      </c>
      <c r="T30" s="20" t="s">
        <v>93</v>
      </c>
      <c r="U30" s="20"/>
      <c r="V30" s="20"/>
      <c r="W30" s="25"/>
      <c r="X30" s="21">
        <v>10</v>
      </c>
      <c r="Y30" s="15" t="s">
        <v>15</v>
      </c>
      <c r="Z30" s="21"/>
      <c r="AA30" s="21">
        <v>4</v>
      </c>
      <c r="AB30" s="21">
        <v>5</v>
      </c>
      <c r="AC30" s="21">
        <f t="shared" si="7"/>
        <v>9</v>
      </c>
      <c r="AD30" s="21">
        <v>0</v>
      </c>
      <c r="AE30" s="10"/>
      <c r="AF30" s="25">
        <v>10</v>
      </c>
      <c r="AG30" s="20" t="s">
        <v>78</v>
      </c>
      <c r="AH30" s="20"/>
      <c r="AI30" s="20"/>
      <c r="AJ30" s="25"/>
      <c r="AK30" s="21">
        <v>91</v>
      </c>
      <c r="AL30" s="20" t="s">
        <v>134</v>
      </c>
      <c r="AM30" s="21"/>
      <c r="AN30" s="21">
        <v>7</v>
      </c>
      <c r="AO30" s="21">
        <v>3</v>
      </c>
      <c r="AP30" s="21">
        <f t="shared" si="8"/>
        <v>10</v>
      </c>
      <c r="AQ30" s="21">
        <v>2</v>
      </c>
    </row>
    <row r="31" spans="1:43" ht="15.95" customHeight="1" x14ac:dyDescent="0.25">
      <c r="H31" s="21">
        <v>3</v>
      </c>
      <c r="I31" s="20" t="s">
        <v>142</v>
      </c>
      <c r="L31" s="20" t="s">
        <v>217</v>
      </c>
      <c r="M31" s="20"/>
      <c r="N31" s="20"/>
      <c r="O31" s="20"/>
      <c r="P31" s="20"/>
      <c r="R31" s="30"/>
      <c r="S31" s="25">
        <v>11</v>
      </c>
      <c r="T31" s="20" t="s">
        <v>87</v>
      </c>
      <c r="U31" s="20"/>
      <c r="V31" s="20"/>
      <c r="W31" s="25"/>
      <c r="X31" s="21">
        <v>4</v>
      </c>
      <c r="Y31" s="15" t="s">
        <v>15</v>
      </c>
      <c r="Z31" s="21"/>
      <c r="AA31" s="21">
        <v>9</v>
      </c>
      <c r="AB31" s="21">
        <v>8</v>
      </c>
      <c r="AC31" s="21">
        <f t="shared" si="7"/>
        <v>17</v>
      </c>
      <c r="AD31" s="21">
        <v>0</v>
      </c>
      <c r="AE31" s="10"/>
      <c r="AF31" s="25">
        <v>9.5</v>
      </c>
      <c r="AG31" s="20" t="s">
        <v>95</v>
      </c>
      <c r="AH31" s="20"/>
      <c r="AI31" s="20"/>
      <c r="AJ31" s="25"/>
      <c r="AK31" s="21">
        <v>7</v>
      </c>
      <c r="AL31" s="20" t="s">
        <v>134</v>
      </c>
      <c r="AM31" s="21"/>
      <c r="AN31" s="21">
        <v>2</v>
      </c>
      <c r="AO31" s="21">
        <v>5</v>
      </c>
      <c r="AP31" s="21">
        <f t="shared" si="8"/>
        <v>7</v>
      </c>
      <c r="AQ31" s="21">
        <v>0</v>
      </c>
    </row>
    <row r="32" spans="1:43" ht="15.95" customHeight="1" x14ac:dyDescent="0.25">
      <c r="H32" s="21"/>
      <c r="R32" s="30"/>
      <c r="S32" s="25">
        <v>9</v>
      </c>
      <c r="T32" s="20" t="s">
        <v>168</v>
      </c>
      <c r="U32" s="20"/>
      <c r="V32" s="20"/>
      <c r="W32" s="25"/>
      <c r="X32" s="21"/>
      <c r="Y32" s="15" t="s">
        <v>15</v>
      </c>
      <c r="Z32" s="21"/>
      <c r="AA32" s="21">
        <v>0</v>
      </c>
      <c r="AB32" s="21">
        <v>0</v>
      </c>
      <c r="AC32" s="21">
        <f t="shared" si="7"/>
        <v>0</v>
      </c>
      <c r="AD32" s="21">
        <v>0</v>
      </c>
      <c r="AE32" s="10"/>
      <c r="AF32" s="25">
        <v>8.5</v>
      </c>
      <c r="AG32" s="20" t="s">
        <v>121</v>
      </c>
      <c r="AH32" s="20"/>
      <c r="AI32" s="20"/>
      <c r="AJ32" s="25"/>
      <c r="AK32" s="21">
        <v>9</v>
      </c>
      <c r="AL32" s="20" t="s">
        <v>134</v>
      </c>
      <c r="AM32" s="21"/>
      <c r="AN32" s="21">
        <v>4</v>
      </c>
      <c r="AO32" s="21">
        <v>2</v>
      </c>
      <c r="AP32" s="21">
        <f t="shared" si="8"/>
        <v>6</v>
      </c>
      <c r="AQ32" s="21">
        <v>0</v>
      </c>
    </row>
    <row r="33" spans="1:43" ht="15.95" customHeight="1" x14ac:dyDescent="0.25">
      <c r="B33" s="21" t="s">
        <v>26</v>
      </c>
      <c r="C33" s="5" t="s">
        <v>187</v>
      </c>
      <c r="D33" s="10"/>
      <c r="E33" s="20"/>
      <c r="F33" s="20"/>
      <c r="G33" s="4">
        <v>1</v>
      </c>
      <c r="H33" s="21">
        <v>2</v>
      </c>
      <c r="I33" s="20" t="s">
        <v>169</v>
      </c>
      <c r="J33" s="20"/>
      <c r="K33" s="20"/>
      <c r="L33" s="20" t="s">
        <v>386</v>
      </c>
      <c r="M33" s="20"/>
      <c r="N33" s="20"/>
      <c r="O33" s="20"/>
      <c r="P33" s="20"/>
      <c r="R33" s="30"/>
      <c r="S33" s="25">
        <v>8.5</v>
      </c>
      <c r="T33" s="20" t="s">
        <v>85</v>
      </c>
      <c r="U33" s="20"/>
      <c r="V33" s="20"/>
      <c r="W33" s="25"/>
      <c r="X33" s="21">
        <v>9</v>
      </c>
      <c r="Y33" s="15" t="s">
        <v>15</v>
      </c>
      <c r="Z33" s="21"/>
      <c r="AA33" s="21">
        <v>8</v>
      </c>
      <c r="AB33" s="21">
        <v>3</v>
      </c>
      <c r="AC33" s="21">
        <f t="shared" si="7"/>
        <v>11</v>
      </c>
      <c r="AD33" s="21">
        <v>0</v>
      </c>
      <c r="AE33" s="10"/>
      <c r="AF33" s="25">
        <v>8</v>
      </c>
      <c r="AG33" s="20" t="s">
        <v>79</v>
      </c>
      <c r="AH33" s="20"/>
      <c r="AI33" s="20"/>
      <c r="AJ33" s="25"/>
      <c r="AK33" s="21">
        <v>8</v>
      </c>
      <c r="AL33" s="20" t="s">
        <v>134</v>
      </c>
      <c r="AM33" s="21"/>
      <c r="AN33" s="21">
        <v>0</v>
      </c>
      <c r="AO33" s="21">
        <v>7</v>
      </c>
      <c r="AP33" s="21">
        <f t="shared" si="8"/>
        <v>7</v>
      </c>
      <c r="AQ33" s="21">
        <v>4</v>
      </c>
    </row>
    <row r="34" spans="1:43" ht="15.95" customHeight="1" x14ac:dyDescent="0.25">
      <c r="B34" s="21" t="s">
        <v>23</v>
      </c>
      <c r="C34" s="20" t="s">
        <v>367</v>
      </c>
      <c r="D34" s="15"/>
      <c r="E34" s="20"/>
      <c r="F34" s="20"/>
      <c r="G34" s="4"/>
      <c r="H34" s="21"/>
      <c r="I34" s="20"/>
      <c r="J34" s="20"/>
      <c r="K34" s="20"/>
      <c r="L34" s="20"/>
      <c r="M34" s="20"/>
      <c r="N34" s="20"/>
      <c r="O34" s="20"/>
      <c r="P34" s="20"/>
      <c r="R34" s="30"/>
      <c r="S34" s="25">
        <v>8</v>
      </c>
      <c r="T34" s="20" t="s">
        <v>118</v>
      </c>
      <c r="U34" s="20"/>
      <c r="V34" s="20"/>
      <c r="W34" s="25"/>
      <c r="X34" s="21">
        <v>13</v>
      </c>
      <c r="Y34" s="15" t="s">
        <v>15</v>
      </c>
      <c r="Z34" s="21"/>
      <c r="AA34" s="21">
        <v>0</v>
      </c>
      <c r="AB34" s="21">
        <v>3</v>
      </c>
      <c r="AC34" s="21">
        <v>3</v>
      </c>
      <c r="AD34" s="21">
        <v>2</v>
      </c>
      <c r="AE34" s="10"/>
      <c r="AF34" s="25">
        <v>8</v>
      </c>
      <c r="AG34" s="20" t="s">
        <v>108</v>
      </c>
      <c r="AH34" s="20"/>
      <c r="AI34" s="20"/>
      <c r="AJ34" s="25"/>
      <c r="AK34" s="21">
        <v>13</v>
      </c>
      <c r="AL34" s="20" t="s">
        <v>134</v>
      </c>
      <c r="AM34" s="21"/>
      <c r="AN34" s="21">
        <v>1</v>
      </c>
      <c r="AO34" s="21">
        <v>3</v>
      </c>
      <c r="AP34" s="21">
        <f t="shared" si="8"/>
        <v>4</v>
      </c>
      <c r="AQ34" s="21">
        <v>0</v>
      </c>
    </row>
    <row r="35" spans="1:43" ht="15.95" customHeight="1" x14ac:dyDescent="0.25">
      <c r="B35" s="44" t="s">
        <v>29</v>
      </c>
      <c r="C35" s="45"/>
      <c r="D35" s="45"/>
      <c r="E35" s="45"/>
      <c r="F35" s="45"/>
      <c r="G35" s="45"/>
      <c r="H35" s="46"/>
      <c r="I35" s="45"/>
      <c r="J35" s="45"/>
      <c r="K35" s="45"/>
      <c r="L35" s="45"/>
      <c r="M35" s="47"/>
      <c r="N35" s="45"/>
      <c r="O35" s="45"/>
      <c r="P35" s="45"/>
      <c r="R35" s="30"/>
      <c r="S35" s="25">
        <v>7.5</v>
      </c>
      <c r="T35" s="20" t="s">
        <v>122</v>
      </c>
      <c r="U35" s="20"/>
      <c r="V35" s="20"/>
      <c r="W35" s="25"/>
      <c r="X35" s="21">
        <v>5</v>
      </c>
      <c r="Y35" s="15" t="s">
        <v>15</v>
      </c>
      <c r="Z35" s="21"/>
      <c r="AA35" s="21">
        <v>0</v>
      </c>
      <c r="AB35" s="21">
        <v>1</v>
      </c>
      <c r="AC35" s="21">
        <f t="shared" si="7"/>
        <v>1</v>
      </c>
      <c r="AD35" s="21">
        <v>2</v>
      </c>
      <c r="AE35" s="10"/>
      <c r="AF35" s="25">
        <v>8</v>
      </c>
      <c r="AG35" s="20" t="s">
        <v>132</v>
      </c>
      <c r="AH35" s="20"/>
      <c r="AI35" s="20"/>
      <c r="AJ35" s="25"/>
      <c r="AK35" s="21">
        <v>6</v>
      </c>
      <c r="AL35" s="20" t="s">
        <v>134</v>
      </c>
      <c r="AM35" s="21"/>
      <c r="AN35" s="21">
        <v>1</v>
      </c>
      <c r="AO35" s="21">
        <v>3</v>
      </c>
      <c r="AP35" s="21">
        <f t="shared" si="8"/>
        <v>4</v>
      </c>
      <c r="AQ35" s="21">
        <v>0</v>
      </c>
    </row>
    <row r="36" spans="1:43" ht="15.95" customHeight="1" x14ac:dyDescent="0.25">
      <c r="C36" s="5" t="s">
        <v>174</v>
      </c>
      <c r="G36" s="4">
        <v>3</v>
      </c>
      <c r="H36" s="21">
        <v>1</v>
      </c>
      <c r="I36" s="20" t="s">
        <v>14</v>
      </c>
      <c r="J36" s="20"/>
      <c r="L36" s="20"/>
      <c r="M36" s="20" t="s">
        <v>51</v>
      </c>
      <c r="N36" s="20"/>
      <c r="O36" s="20"/>
      <c r="P36" s="20"/>
      <c r="R36" s="30"/>
      <c r="S36" s="25">
        <v>7.5</v>
      </c>
      <c r="T36" s="20" t="s">
        <v>169</v>
      </c>
      <c r="U36" s="20"/>
      <c r="V36" s="20"/>
      <c r="W36" s="25"/>
      <c r="X36" s="21">
        <v>12</v>
      </c>
      <c r="Y36" s="15" t="s">
        <v>15</v>
      </c>
      <c r="Z36" s="21"/>
      <c r="AA36" s="21">
        <v>2</v>
      </c>
      <c r="AB36" s="21">
        <v>8</v>
      </c>
      <c r="AC36" s="21">
        <v>8</v>
      </c>
      <c r="AD36" s="21">
        <v>4</v>
      </c>
      <c r="AE36" s="10"/>
      <c r="AF36" s="25">
        <v>7.5</v>
      </c>
      <c r="AG36" s="20" t="s">
        <v>142</v>
      </c>
      <c r="AH36" s="20"/>
      <c r="AI36" s="20"/>
      <c r="AJ36" s="25"/>
      <c r="AK36" s="21">
        <v>10</v>
      </c>
      <c r="AL36" s="20" t="s">
        <v>134</v>
      </c>
      <c r="AM36" s="21"/>
      <c r="AN36" s="21">
        <v>4</v>
      </c>
      <c r="AO36" s="21">
        <v>4</v>
      </c>
      <c r="AP36" s="21">
        <f t="shared" si="8"/>
        <v>8</v>
      </c>
      <c r="AQ36" s="21">
        <v>2</v>
      </c>
    </row>
    <row r="37" spans="1:43" ht="15.95" customHeight="1" x14ac:dyDescent="0.25">
      <c r="B37" s="21" t="s">
        <v>23</v>
      </c>
      <c r="C37" s="15"/>
      <c r="D37" s="20" t="s">
        <v>48</v>
      </c>
      <c r="E37" s="20"/>
      <c r="H37" s="21">
        <v>3</v>
      </c>
      <c r="I37" s="20" t="s">
        <v>374</v>
      </c>
      <c r="J37" s="20"/>
      <c r="K37" s="20"/>
      <c r="L37" s="20"/>
      <c r="M37" s="20" t="s">
        <v>51</v>
      </c>
      <c r="N37" s="20"/>
      <c r="O37" s="20"/>
      <c r="P37" s="20"/>
      <c r="R37" s="30"/>
      <c r="S37" s="25">
        <v>7</v>
      </c>
      <c r="T37" s="20" t="s">
        <v>114</v>
      </c>
      <c r="U37" s="20"/>
      <c r="V37" s="20"/>
      <c r="W37" s="25"/>
      <c r="X37" s="21">
        <v>11</v>
      </c>
      <c r="Y37" s="15" t="s">
        <v>15</v>
      </c>
      <c r="Z37" s="21"/>
      <c r="AA37" s="21">
        <v>0</v>
      </c>
      <c r="AB37" s="21">
        <v>0</v>
      </c>
      <c r="AC37" s="21">
        <f t="shared" si="7"/>
        <v>0</v>
      </c>
      <c r="AD37" s="21">
        <v>0</v>
      </c>
      <c r="AE37" s="10"/>
      <c r="AF37" s="25">
        <v>7</v>
      </c>
      <c r="AG37" s="20" t="s">
        <v>143</v>
      </c>
      <c r="AH37" s="20"/>
      <c r="AI37" s="20"/>
      <c r="AJ37" s="25"/>
      <c r="AK37" s="21">
        <v>4</v>
      </c>
      <c r="AL37" s="20" t="s">
        <v>134</v>
      </c>
      <c r="AM37" s="21"/>
      <c r="AN37" s="21">
        <v>0</v>
      </c>
      <c r="AO37" s="21">
        <v>1</v>
      </c>
      <c r="AP37" s="21">
        <f t="shared" si="8"/>
        <v>1</v>
      </c>
      <c r="AQ37" s="21">
        <v>0</v>
      </c>
    </row>
    <row r="38" spans="1:43" ht="15.95" customHeight="1" x14ac:dyDescent="0.25">
      <c r="C38" s="15"/>
      <c r="H38" s="21">
        <v>3</v>
      </c>
      <c r="I38" s="20" t="s">
        <v>374</v>
      </c>
      <c r="J38" s="20"/>
      <c r="K38" s="20"/>
      <c r="L38" s="20" t="s">
        <v>375</v>
      </c>
      <c r="M38" s="20"/>
      <c r="N38" s="20"/>
      <c r="O38" s="20"/>
      <c r="R38" s="30"/>
      <c r="S38" s="25">
        <v>6</v>
      </c>
      <c r="T38" s="20" t="s">
        <v>111</v>
      </c>
      <c r="U38" s="20"/>
      <c r="V38" s="20"/>
      <c r="W38" s="25"/>
      <c r="X38" s="21"/>
      <c r="Y38" s="15" t="s">
        <v>15</v>
      </c>
      <c r="Z38" s="21"/>
      <c r="AA38" s="21">
        <v>0</v>
      </c>
      <c r="AB38" s="21">
        <v>0</v>
      </c>
      <c r="AC38" s="21">
        <f t="shared" si="7"/>
        <v>0</v>
      </c>
      <c r="AD38" s="21">
        <v>0</v>
      </c>
      <c r="AE38" s="10"/>
      <c r="AF38" s="25">
        <v>6.5</v>
      </c>
      <c r="AG38" s="20" t="s">
        <v>125</v>
      </c>
      <c r="AH38" s="20"/>
      <c r="AI38" s="20"/>
      <c r="AJ38" s="25"/>
      <c r="AK38" s="21">
        <v>2</v>
      </c>
      <c r="AL38" s="20" t="s">
        <v>134</v>
      </c>
      <c r="AM38" s="21"/>
      <c r="AN38" s="21">
        <v>1</v>
      </c>
      <c r="AO38" s="21">
        <v>6</v>
      </c>
      <c r="AP38" s="21">
        <f t="shared" si="8"/>
        <v>7</v>
      </c>
      <c r="AQ38" s="21">
        <v>0</v>
      </c>
    </row>
    <row r="39" spans="1:43" ht="15.95" customHeight="1" x14ac:dyDescent="0.25">
      <c r="C39" s="15"/>
      <c r="D39" s="15"/>
      <c r="E39" s="53" t="s">
        <v>408</v>
      </c>
      <c r="F39" s="53"/>
      <c r="G39" s="54"/>
      <c r="H39" s="55"/>
      <c r="I39" s="20"/>
      <c r="L39" s="20"/>
      <c r="M39" s="20"/>
      <c r="N39" s="20"/>
      <c r="O39" s="20"/>
      <c r="P39" s="20"/>
      <c r="R39" s="30"/>
      <c r="S39" s="25">
        <v>6</v>
      </c>
      <c r="T39" s="20" t="s">
        <v>100</v>
      </c>
      <c r="U39" s="20"/>
      <c r="V39" s="20"/>
      <c r="W39" s="25"/>
      <c r="X39" s="21">
        <v>3</v>
      </c>
      <c r="Y39" s="15" t="s">
        <v>15</v>
      </c>
      <c r="Z39" s="21"/>
      <c r="AA39" s="21">
        <v>1</v>
      </c>
      <c r="AB39" s="21">
        <v>2</v>
      </c>
      <c r="AC39" s="21">
        <f t="shared" si="7"/>
        <v>3</v>
      </c>
      <c r="AD39" s="21">
        <v>2</v>
      </c>
      <c r="AE39" s="10"/>
      <c r="AF39" s="25">
        <v>5.5</v>
      </c>
      <c r="AG39" s="20" t="s">
        <v>144</v>
      </c>
      <c r="AH39" s="20"/>
      <c r="AI39" s="20"/>
      <c r="AJ39" s="25"/>
      <c r="AK39" s="21">
        <v>5</v>
      </c>
      <c r="AL39" s="20" t="s">
        <v>134</v>
      </c>
      <c r="AM39" s="21"/>
      <c r="AN39" s="21">
        <v>1</v>
      </c>
      <c r="AO39" s="21">
        <v>2</v>
      </c>
      <c r="AP39" s="21">
        <f t="shared" si="8"/>
        <v>3</v>
      </c>
      <c r="AQ39" s="21">
        <v>2</v>
      </c>
    </row>
    <row r="40" spans="1:43" ht="15.95" customHeight="1" thickBot="1" x14ac:dyDescent="0.3">
      <c r="C40" s="5" t="s">
        <v>186</v>
      </c>
      <c r="E40" s="20"/>
      <c r="F40" s="20"/>
      <c r="G40" s="4">
        <v>3</v>
      </c>
      <c r="H40" s="21">
        <v>2</v>
      </c>
      <c r="I40" s="20" t="s">
        <v>376</v>
      </c>
      <c r="L40" s="20" t="s">
        <v>382</v>
      </c>
      <c r="M40" s="20"/>
      <c r="N40" s="20"/>
      <c r="O40" s="20"/>
      <c r="P40" s="20"/>
      <c r="R40" s="30"/>
      <c r="S40" s="16" t="s">
        <v>36</v>
      </c>
      <c r="T40" s="16"/>
      <c r="U40" s="16"/>
      <c r="V40" s="16"/>
      <c r="W40" s="16"/>
      <c r="X40" s="16"/>
      <c r="Y40" s="16"/>
      <c r="Z40" s="22"/>
      <c r="AA40" s="22">
        <f>SUM(AA28:AA39)</f>
        <v>34</v>
      </c>
      <c r="AB40" s="22">
        <f>SUM(AB28:AB39)+SUMIF($Z$3:$Z$10,"SotF",$AH$3:$AH$10)</f>
        <v>38</v>
      </c>
      <c r="AC40" s="22">
        <f>SUM(AC28:AC39)+SUMIF($Z$3:$Z$10,"Canadiens",$AH$3:$AH$10)</f>
        <v>70</v>
      </c>
      <c r="AD40" s="22">
        <f>SUM(AD28:AD39)</f>
        <v>16</v>
      </c>
      <c r="AE40" s="10"/>
      <c r="AF40" s="16" t="s">
        <v>146</v>
      </c>
      <c r="AG40" s="16"/>
      <c r="AH40" s="16"/>
      <c r="AI40" s="16"/>
      <c r="AJ40" s="16"/>
      <c r="AK40" s="16"/>
      <c r="AL40" s="16"/>
      <c r="AM40" s="22"/>
      <c r="AN40" s="22">
        <f>SUM(AN28:AN39)</f>
        <v>29</v>
      </c>
      <c r="AO40" s="22">
        <f>SUM(AO28:AO39)+SUMIF($Z$3:$Z$10,"SotF",$AH$3:$AH$10)</f>
        <v>40</v>
      </c>
      <c r="AP40" s="22">
        <f>SUM(AP28:AP39)+SUMIF($Z$3:$Z$10,"Canadiens",$AH$3:$AH$10)</f>
        <v>69</v>
      </c>
      <c r="AQ40" s="22">
        <f>SUM(AQ28:AQ39)</f>
        <v>12</v>
      </c>
    </row>
    <row r="41" spans="1:43" ht="15.95" customHeight="1" x14ac:dyDescent="0.25">
      <c r="B41" s="21" t="s">
        <v>23</v>
      </c>
      <c r="C41" s="15"/>
      <c r="D41" s="15" t="s">
        <v>48</v>
      </c>
      <c r="H41" s="21">
        <v>2</v>
      </c>
      <c r="I41" s="20" t="s">
        <v>376</v>
      </c>
      <c r="L41" s="20" t="s">
        <v>377</v>
      </c>
      <c r="M41" s="20"/>
      <c r="N41" s="20"/>
      <c r="O41" s="20"/>
      <c r="P41" s="20"/>
      <c r="R41" s="30"/>
      <c r="S41" s="17" t="s">
        <v>156</v>
      </c>
      <c r="T41" s="17" t="s">
        <v>57</v>
      </c>
      <c r="U41" s="17"/>
      <c r="V41" s="17"/>
      <c r="W41" s="17"/>
      <c r="X41" s="15" t="s">
        <v>69</v>
      </c>
      <c r="Z41" s="14"/>
      <c r="AA41" s="14">
        <v>1</v>
      </c>
      <c r="AB41" s="14">
        <v>9</v>
      </c>
      <c r="AC41" s="14">
        <f>+AA41+AB41</f>
        <v>10</v>
      </c>
      <c r="AD41" s="14">
        <v>0</v>
      </c>
      <c r="AE41" s="10"/>
      <c r="AF41" s="18" t="s">
        <v>159</v>
      </c>
      <c r="AG41" s="18" t="s">
        <v>56</v>
      </c>
      <c r="AH41" s="18"/>
      <c r="AI41" s="18"/>
      <c r="AJ41" s="18"/>
      <c r="AK41" s="15" t="s">
        <v>68</v>
      </c>
      <c r="AM41" s="14"/>
      <c r="AN41" s="14">
        <v>2</v>
      </c>
      <c r="AO41" s="14">
        <v>2</v>
      </c>
      <c r="AP41" s="14">
        <f>+AN41+AO41</f>
        <v>4</v>
      </c>
      <c r="AQ41" s="14">
        <v>2</v>
      </c>
    </row>
    <row r="42" spans="1:43" ht="15.95" customHeight="1" x14ac:dyDescent="0.25">
      <c r="C42" s="15"/>
      <c r="H42" s="21">
        <v>2</v>
      </c>
      <c r="I42" s="20" t="s">
        <v>170</v>
      </c>
      <c r="L42" s="20" t="s">
        <v>109</v>
      </c>
      <c r="M42" s="20"/>
      <c r="N42" s="20"/>
      <c r="O42" s="20"/>
      <c r="P42" s="20"/>
      <c r="R42" s="30"/>
      <c r="S42" s="25">
        <v>7.5</v>
      </c>
      <c r="T42" s="20" t="s">
        <v>43</v>
      </c>
      <c r="U42" s="20"/>
      <c r="V42" s="20"/>
      <c r="W42" s="20"/>
      <c r="X42" s="21">
        <v>1</v>
      </c>
      <c r="Y42" s="20" t="s">
        <v>57</v>
      </c>
      <c r="Z42" s="21"/>
      <c r="AA42" s="21">
        <v>0</v>
      </c>
      <c r="AB42" s="21">
        <v>0</v>
      </c>
      <c r="AC42" s="21">
        <f t="shared" ref="AC42:AC52" si="9">+AA42+AB42</f>
        <v>0</v>
      </c>
      <c r="AD42" s="21">
        <v>0</v>
      </c>
      <c r="AE42" s="10"/>
      <c r="AF42" s="25">
        <v>8</v>
      </c>
      <c r="AG42" s="20" t="s">
        <v>76</v>
      </c>
      <c r="AH42" s="20"/>
      <c r="AI42" s="20"/>
      <c r="AJ42" s="25"/>
      <c r="AK42" s="21">
        <v>34</v>
      </c>
      <c r="AL42" s="20" t="s">
        <v>56</v>
      </c>
      <c r="AM42" s="21"/>
      <c r="AN42" s="21">
        <v>0</v>
      </c>
      <c r="AO42" s="21">
        <v>0</v>
      </c>
      <c r="AP42" s="21">
        <f t="shared" ref="AP42:AP52" si="10">+AN42+AO42</f>
        <v>0</v>
      </c>
      <c r="AQ42" s="21">
        <v>0</v>
      </c>
    </row>
    <row r="43" spans="1:43" ht="15.95" customHeight="1" x14ac:dyDescent="0.25">
      <c r="B43" s="44" t="s">
        <v>33</v>
      </c>
      <c r="C43" s="45"/>
      <c r="D43" s="45"/>
      <c r="E43" s="45"/>
      <c r="F43" s="45"/>
      <c r="G43" s="45"/>
      <c r="H43" s="46"/>
      <c r="I43" s="45"/>
      <c r="J43" s="45"/>
      <c r="K43" s="45"/>
      <c r="L43" s="45"/>
      <c r="M43" s="47"/>
      <c r="N43" s="45"/>
      <c r="O43" s="45"/>
      <c r="P43" s="45"/>
      <c r="R43" s="30"/>
      <c r="S43" s="25">
        <v>10</v>
      </c>
      <c r="T43" s="20" t="s">
        <v>83</v>
      </c>
      <c r="U43" s="20"/>
      <c r="V43" s="20"/>
      <c r="W43" s="20"/>
      <c r="X43" s="21">
        <v>8</v>
      </c>
      <c r="Y43" s="20" t="s">
        <v>57</v>
      </c>
      <c r="Z43" s="21"/>
      <c r="AA43" s="21">
        <v>17</v>
      </c>
      <c r="AB43" s="21">
        <v>5</v>
      </c>
      <c r="AC43" s="21">
        <f t="shared" si="9"/>
        <v>22</v>
      </c>
      <c r="AD43" s="21">
        <v>4</v>
      </c>
      <c r="AE43" s="10"/>
      <c r="AF43" s="25">
        <v>10</v>
      </c>
      <c r="AG43" s="20" t="s">
        <v>90</v>
      </c>
      <c r="AH43" s="20"/>
      <c r="AI43" s="20"/>
      <c r="AJ43" s="25"/>
      <c r="AK43" s="21">
        <v>10</v>
      </c>
      <c r="AL43" s="20" t="s">
        <v>56</v>
      </c>
      <c r="AN43" s="21">
        <v>7</v>
      </c>
      <c r="AO43" s="21">
        <v>9</v>
      </c>
      <c r="AP43" s="21">
        <f t="shared" si="10"/>
        <v>16</v>
      </c>
      <c r="AQ43" s="21">
        <v>0</v>
      </c>
    </row>
    <row r="44" spans="1:43" ht="15.95" customHeight="1" x14ac:dyDescent="0.25">
      <c r="C44" s="5" t="s">
        <v>182</v>
      </c>
      <c r="E44" s="10"/>
      <c r="F44" s="10"/>
      <c r="G44" s="4">
        <v>4</v>
      </c>
      <c r="H44" s="21">
        <v>2</v>
      </c>
      <c r="I44" s="20" t="s">
        <v>80</v>
      </c>
      <c r="J44" s="20"/>
      <c r="K44" s="20"/>
      <c r="L44" s="20" t="s">
        <v>89</v>
      </c>
      <c r="M44" s="20"/>
      <c r="N44" s="20"/>
      <c r="O44" s="20"/>
      <c r="P44" s="20"/>
      <c r="R44" s="30"/>
      <c r="S44" s="25">
        <v>9</v>
      </c>
      <c r="T44" s="20" t="s">
        <v>131</v>
      </c>
      <c r="U44" s="20"/>
      <c r="V44" s="20"/>
      <c r="W44" s="20"/>
      <c r="X44" s="21">
        <v>3</v>
      </c>
      <c r="Y44" s="20" t="s">
        <v>57</v>
      </c>
      <c r="Z44" s="21"/>
      <c r="AA44" s="21">
        <v>7</v>
      </c>
      <c r="AB44" s="21">
        <v>6</v>
      </c>
      <c r="AC44" s="21">
        <f t="shared" si="9"/>
        <v>13</v>
      </c>
      <c r="AD44" s="21">
        <v>2</v>
      </c>
      <c r="AE44" s="10"/>
      <c r="AF44" s="25">
        <v>9</v>
      </c>
      <c r="AG44" s="20" t="s">
        <v>139</v>
      </c>
      <c r="AH44" s="20"/>
      <c r="AI44" s="20"/>
      <c r="AJ44" s="25"/>
      <c r="AK44" s="21">
        <v>23</v>
      </c>
      <c r="AL44" s="20" t="s">
        <v>56</v>
      </c>
      <c r="AN44" s="21">
        <v>8</v>
      </c>
      <c r="AO44" s="21">
        <v>5</v>
      </c>
      <c r="AP44" s="21">
        <f t="shared" si="10"/>
        <v>13</v>
      </c>
      <c r="AQ44" s="21">
        <v>2</v>
      </c>
    </row>
    <row r="45" spans="1:43" ht="15.95" customHeight="1" x14ac:dyDescent="0.25">
      <c r="A45" s="30"/>
      <c r="B45" s="21" t="s">
        <v>23</v>
      </c>
      <c r="C45" s="20" t="s">
        <v>383</v>
      </c>
      <c r="D45" s="20"/>
      <c r="E45" s="20"/>
      <c r="F45" s="20"/>
      <c r="G45" s="20"/>
      <c r="H45" s="21">
        <v>2</v>
      </c>
      <c r="I45" s="20" t="s">
        <v>117</v>
      </c>
      <c r="J45" s="20"/>
      <c r="K45" s="20"/>
      <c r="L45" s="20" t="s">
        <v>97</v>
      </c>
      <c r="M45" s="20"/>
      <c r="N45" s="20"/>
      <c r="O45" s="20"/>
      <c r="P45" s="20"/>
      <c r="R45" s="30"/>
      <c r="S45" s="25">
        <v>9</v>
      </c>
      <c r="T45" s="20" t="s">
        <v>86</v>
      </c>
      <c r="U45" s="20"/>
      <c r="V45" s="20"/>
      <c r="W45" s="20"/>
      <c r="X45" s="21">
        <v>11</v>
      </c>
      <c r="Y45" s="20" t="s">
        <v>57</v>
      </c>
      <c r="Z45" s="21"/>
      <c r="AA45" s="21">
        <v>6</v>
      </c>
      <c r="AB45" s="21">
        <v>8</v>
      </c>
      <c r="AC45" s="21">
        <f t="shared" si="9"/>
        <v>14</v>
      </c>
      <c r="AD45" s="21">
        <v>0</v>
      </c>
      <c r="AE45" s="10"/>
      <c r="AF45" s="25">
        <v>8.5</v>
      </c>
      <c r="AG45" s="20" t="s">
        <v>92</v>
      </c>
      <c r="AH45" s="20"/>
      <c r="AI45" s="20"/>
      <c r="AJ45" s="25"/>
      <c r="AK45" s="21">
        <v>9</v>
      </c>
      <c r="AL45" s="20" t="s">
        <v>56</v>
      </c>
      <c r="AN45" s="21">
        <v>5</v>
      </c>
      <c r="AO45" s="21">
        <v>4</v>
      </c>
      <c r="AP45" s="21">
        <f t="shared" si="10"/>
        <v>9</v>
      </c>
      <c r="AQ45" s="21">
        <v>0</v>
      </c>
    </row>
    <row r="46" spans="1:43" ht="15.95" customHeight="1" x14ac:dyDescent="0.25">
      <c r="A46" s="30"/>
      <c r="C46" s="20" t="s">
        <v>384</v>
      </c>
      <c r="D46" s="20"/>
      <c r="E46" s="20"/>
      <c r="F46" s="20"/>
      <c r="G46" s="20"/>
      <c r="H46" s="21">
        <v>3</v>
      </c>
      <c r="I46" s="20" t="s">
        <v>80</v>
      </c>
      <c r="L46" s="20" t="s">
        <v>381</v>
      </c>
      <c r="M46" s="20"/>
      <c r="N46" s="20"/>
      <c r="O46" s="20"/>
      <c r="P46" s="20"/>
      <c r="R46" s="30"/>
      <c r="S46" s="25">
        <v>8.5</v>
      </c>
      <c r="T46" s="20" t="s">
        <v>116</v>
      </c>
      <c r="U46" s="20"/>
      <c r="V46" s="20"/>
      <c r="W46" s="20"/>
      <c r="X46" s="21">
        <v>9</v>
      </c>
      <c r="Y46" s="20" t="s">
        <v>57</v>
      </c>
      <c r="Z46" s="21"/>
      <c r="AA46" s="21">
        <v>5</v>
      </c>
      <c r="AB46" s="21">
        <v>10</v>
      </c>
      <c r="AC46" s="21">
        <f t="shared" si="9"/>
        <v>15</v>
      </c>
      <c r="AD46" s="21">
        <v>4</v>
      </c>
      <c r="AE46" s="10"/>
      <c r="AF46" s="25">
        <v>8.5</v>
      </c>
      <c r="AG46" s="20" t="s">
        <v>141</v>
      </c>
      <c r="AH46" s="20"/>
      <c r="AI46" s="20"/>
      <c r="AJ46" s="25"/>
      <c r="AK46" s="21">
        <v>14</v>
      </c>
      <c r="AL46" s="20" t="s">
        <v>56</v>
      </c>
      <c r="AN46" s="21">
        <v>0</v>
      </c>
      <c r="AO46" s="21">
        <v>6</v>
      </c>
      <c r="AP46" s="21">
        <f t="shared" si="10"/>
        <v>6</v>
      </c>
      <c r="AQ46" s="21">
        <v>0</v>
      </c>
    </row>
    <row r="47" spans="1:43" ht="15.95" customHeight="1" x14ac:dyDescent="0.25">
      <c r="C47" s="20" t="s">
        <v>378</v>
      </c>
      <c r="D47" s="20"/>
      <c r="E47" s="20"/>
      <c r="F47" s="20"/>
      <c r="G47" s="20"/>
      <c r="H47" s="21">
        <v>3</v>
      </c>
      <c r="I47" s="20" t="s">
        <v>80</v>
      </c>
      <c r="L47" s="20"/>
      <c r="M47" s="20" t="s">
        <v>51</v>
      </c>
      <c r="N47" s="20"/>
      <c r="O47" s="20"/>
      <c r="P47" s="20"/>
      <c r="R47" s="30"/>
      <c r="S47" s="25">
        <v>8</v>
      </c>
      <c r="T47" s="20" t="s">
        <v>150</v>
      </c>
      <c r="U47" s="20"/>
      <c r="V47" s="20"/>
      <c r="W47" s="20"/>
      <c r="X47" s="21">
        <v>2</v>
      </c>
      <c r="Y47" s="20" t="s">
        <v>57</v>
      </c>
      <c r="Z47" s="21"/>
      <c r="AA47" s="21">
        <v>2</v>
      </c>
      <c r="AB47" s="21">
        <v>4</v>
      </c>
      <c r="AC47" s="21">
        <f t="shared" si="9"/>
        <v>6</v>
      </c>
      <c r="AD47" s="21">
        <v>2</v>
      </c>
      <c r="AE47" s="10"/>
      <c r="AF47" s="25">
        <v>8</v>
      </c>
      <c r="AG47" s="20" t="s">
        <v>140</v>
      </c>
      <c r="AH47" s="20"/>
      <c r="AI47" s="20"/>
      <c r="AJ47" s="25"/>
      <c r="AK47" s="21">
        <v>2</v>
      </c>
      <c r="AL47" s="20" t="s">
        <v>56</v>
      </c>
      <c r="AN47" s="21">
        <v>0</v>
      </c>
      <c r="AO47" s="21">
        <v>3</v>
      </c>
      <c r="AP47" s="21">
        <f t="shared" si="10"/>
        <v>3</v>
      </c>
      <c r="AQ47" s="21">
        <v>0</v>
      </c>
    </row>
    <row r="48" spans="1:43" ht="15.95" customHeight="1" x14ac:dyDescent="0.25">
      <c r="C48" s="20"/>
      <c r="D48" s="20"/>
      <c r="E48" s="20"/>
      <c r="F48" s="20"/>
      <c r="G48" s="20"/>
      <c r="H48" s="21"/>
      <c r="I48" s="20"/>
      <c r="L48" s="20"/>
      <c r="M48" s="20"/>
      <c r="N48" s="20"/>
      <c r="O48" s="20"/>
      <c r="P48" s="20"/>
      <c r="R48" s="30"/>
      <c r="S48" s="25">
        <v>7.5</v>
      </c>
      <c r="T48" s="20" t="s">
        <v>98</v>
      </c>
      <c r="U48" s="20"/>
      <c r="V48" s="20"/>
      <c r="W48" s="20"/>
      <c r="X48" s="21">
        <v>12</v>
      </c>
      <c r="Y48" s="20" t="s">
        <v>57</v>
      </c>
      <c r="Z48" s="21"/>
      <c r="AA48" s="21">
        <v>2</v>
      </c>
      <c r="AB48" s="21">
        <v>2</v>
      </c>
      <c r="AC48" s="21">
        <f t="shared" si="9"/>
        <v>4</v>
      </c>
      <c r="AD48" s="21">
        <v>0</v>
      </c>
      <c r="AE48" s="10"/>
      <c r="AF48" s="25">
        <v>8</v>
      </c>
      <c r="AG48" s="20" t="s">
        <v>225</v>
      </c>
      <c r="AH48" s="20"/>
      <c r="AI48" s="20"/>
      <c r="AJ48" s="25"/>
      <c r="AK48" s="21">
        <v>11</v>
      </c>
      <c r="AL48" s="20" t="s">
        <v>56</v>
      </c>
      <c r="AN48" s="21">
        <v>1</v>
      </c>
      <c r="AO48" s="21">
        <v>3</v>
      </c>
      <c r="AP48" s="21">
        <f t="shared" si="10"/>
        <v>4</v>
      </c>
      <c r="AQ48" s="21">
        <v>0</v>
      </c>
    </row>
    <row r="49" spans="1:43" ht="15.95" customHeight="1" x14ac:dyDescent="0.25">
      <c r="A49" s="30"/>
      <c r="B49" s="10"/>
      <c r="C49" s="5" t="s">
        <v>178</v>
      </c>
      <c r="D49" s="15"/>
      <c r="F49" s="10"/>
      <c r="G49" s="4">
        <v>2</v>
      </c>
      <c r="H49" s="21">
        <v>2</v>
      </c>
      <c r="I49" s="20" t="s">
        <v>102</v>
      </c>
      <c r="J49" s="20"/>
      <c r="K49" s="20"/>
      <c r="L49" s="20" t="s">
        <v>126</v>
      </c>
      <c r="M49" s="20"/>
      <c r="N49" s="20"/>
      <c r="O49" s="20"/>
      <c r="P49" s="20"/>
      <c r="R49" s="30"/>
      <c r="S49" s="25">
        <v>7.5</v>
      </c>
      <c r="T49" s="20" t="s">
        <v>91</v>
      </c>
      <c r="U49" s="20"/>
      <c r="V49" s="20"/>
      <c r="W49" s="20"/>
      <c r="X49" s="21">
        <v>7</v>
      </c>
      <c r="Y49" s="20" t="s">
        <v>57</v>
      </c>
      <c r="Z49" s="21"/>
      <c r="AA49" s="21">
        <v>2</v>
      </c>
      <c r="AB49" s="21">
        <v>5</v>
      </c>
      <c r="AC49" s="21">
        <f t="shared" si="9"/>
        <v>7</v>
      </c>
      <c r="AD49" s="21">
        <v>4</v>
      </c>
      <c r="AE49" s="10"/>
      <c r="AF49" s="25">
        <v>7.5</v>
      </c>
      <c r="AG49" s="20" t="s">
        <v>128</v>
      </c>
      <c r="AH49" s="20"/>
      <c r="AI49" s="20"/>
      <c r="AJ49" s="25"/>
      <c r="AK49" s="21">
        <v>7</v>
      </c>
      <c r="AL49" s="20" t="s">
        <v>56</v>
      </c>
      <c r="AN49" s="21">
        <v>4</v>
      </c>
      <c r="AO49" s="21">
        <v>3</v>
      </c>
      <c r="AP49" s="21">
        <f t="shared" si="10"/>
        <v>7</v>
      </c>
      <c r="AQ49" s="21">
        <v>2</v>
      </c>
    </row>
    <row r="50" spans="1:43" ht="15.95" customHeight="1" x14ac:dyDescent="0.25">
      <c r="A50" s="30"/>
      <c r="B50" s="21" t="s">
        <v>23</v>
      </c>
      <c r="C50" s="15" t="s">
        <v>379</v>
      </c>
      <c r="D50" s="15"/>
      <c r="E50" s="15"/>
      <c r="F50" s="15"/>
      <c r="G50" s="4"/>
      <c r="H50" s="21">
        <v>3</v>
      </c>
      <c r="I50" s="20" t="s">
        <v>102</v>
      </c>
      <c r="J50" s="20"/>
      <c r="K50" s="20"/>
      <c r="L50" s="20" t="s">
        <v>165</v>
      </c>
      <c r="M50" s="20"/>
      <c r="N50" s="20"/>
      <c r="O50" s="20"/>
      <c r="P50" s="20"/>
      <c r="R50" s="30"/>
      <c r="S50" s="25">
        <v>7</v>
      </c>
      <c r="T50" s="20" t="s">
        <v>52</v>
      </c>
      <c r="U50" s="20"/>
      <c r="V50" s="20"/>
      <c r="W50" s="20"/>
      <c r="X50" s="21">
        <v>27</v>
      </c>
      <c r="Y50" s="20" t="s">
        <v>57</v>
      </c>
      <c r="Z50" s="21"/>
      <c r="AA50" s="21">
        <v>1</v>
      </c>
      <c r="AB50" s="21">
        <v>5</v>
      </c>
      <c r="AC50" s="21">
        <f t="shared" si="9"/>
        <v>6</v>
      </c>
      <c r="AD50" s="21">
        <v>0</v>
      </c>
      <c r="AE50" s="10"/>
      <c r="AF50" s="25">
        <v>6.5</v>
      </c>
      <c r="AG50" s="20" t="s">
        <v>99</v>
      </c>
      <c r="AH50" s="20"/>
      <c r="AI50" s="20"/>
      <c r="AJ50" s="25"/>
      <c r="AK50" s="21">
        <v>24</v>
      </c>
      <c r="AL50" s="20" t="s">
        <v>56</v>
      </c>
      <c r="AN50" s="21">
        <v>3</v>
      </c>
      <c r="AO50" s="21">
        <v>2</v>
      </c>
      <c r="AP50" s="21">
        <f t="shared" si="10"/>
        <v>5</v>
      </c>
      <c r="AQ50" s="21">
        <v>2</v>
      </c>
    </row>
    <row r="51" spans="1:43" ht="15.95" customHeight="1" x14ac:dyDescent="0.25">
      <c r="A51" s="30"/>
      <c r="C51" s="15" t="s">
        <v>380</v>
      </c>
      <c r="H51" s="21"/>
      <c r="I51" s="20"/>
      <c r="L51" s="20"/>
      <c r="M51" s="20"/>
      <c r="N51" s="20"/>
      <c r="O51" s="20"/>
      <c r="P51" s="20"/>
      <c r="R51" s="30"/>
      <c r="S51" s="25">
        <v>6.5</v>
      </c>
      <c r="T51" s="20" t="s">
        <v>166</v>
      </c>
      <c r="U51" s="20"/>
      <c r="V51" s="20"/>
      <c r="W51" s="20"/>
      <c r="X51" s="21">
        <v>6</v>
      </c>
      <c r="Y51" s="20" t="s">
        <v>57</v>
      </c>
      <c r="Z51" s="21"/>
      <c r="AA51" s="21">
        <v>0</v>
      </c>
      <c r="AB51" s="21">
        <v>3</v>
      </c>
      <c r="AC51" s="21">
        <f t="shared" si="9"/>
        <v>3</v>
      </c>
      <c r="AD51" s="21">
        <v>2</v>
      </c>
      <c r="AE51" s="10"/>
      <c r="AF51" s="25">
        <v>6.5</v>
      </c>
      <c r="AG51" s="20" t="s">
        <v>96</v>
      </c>
      <c r="AH51" s="20"/>
      <c r="AI51" s="20"/>
      <c r="AJ51" s="25"/>
      <c r="AK51" s="21">
        <v>20</v>
      </c>
      <c r="AL51" s="20" t="s">
        <v>56</v>
      </c>
      <c r="AN51" s="21">
        <v>1</v>
      </c>
      <c r="AO51" s="21">
        <v>2</v>
      </c>
      <c r="AP51" s="21">
        <f t="shared" si="10"/>
        <v>3</v>
      </c>
      <c r="AQ51" s="21">
        <v>4</v>
      </c>
    </row>
    <row r="52" spans="1:43" ht="15.95" customHeight="1" x14ac:dyDescent="0.25">
      <c r="A52" s="30"/>
      <c r="C52" s="15" t="s">
        <v>385</v>
      </c>
      <c r="H52" s="21"/>
      <c r="I52" s="20"/>
      <c r="L52" s="20"/>
      <c r="M52" s="20"/>
      <c r="N52" s="20"/>
      <c r="O52" s="20"/>
      <c r="P52" s="20"/>
      <c r="R52" s="30"/>
      <c r="S52" s="25">
        <v>6.5</v>
      </c>
      <c r="T52" s="20" t="s">
        <v>167</v>
      </c>
      <c r="U52" s="20"/>
      <c r="V52" s="20"/>
      <c r="W52" s="20"/>
      <c r="X52" s="21">
        <v>4</v>
      </c>
      <c r="Y52" s="20" t="s">
        <v>57</v>
      </c>
      <c r="Z52" s="21"/>
      <c r="AA52" s="21">
        <v>0</v>
      </c>
      <c r="AB52" s="21">
        <v>4</v>
      </c>
      <c r="AC52" s="21">
        <f t="shared" si="9"/>
        <v>4</v>
      </c>
      <c r="AD52" s="21">
        <v>0</v>
      </c>
      <c r="AE52" s="10"/>
      <c r="AF52" s="25">
        <v>6</v>
      </c>
      <c r="AG52" s="20" t="s">
        <v>248</v>
      </c>
      <c r="AH52" s="20"/>
      <c r="AI52" s="20"/>
      <c r="AJ52" s="25"/>
      <c r="AK52" s="21">
        <v>4</v>
      </c>
      <c r="AL52" s="20" t="s">
        <v>56</v>
      </c>
      <c r="AN52" s="21">
        <v>0</v>
      </c>
      <c r="AO52" s="21">
        <v>1</v>
      </c>
      <c r="AP52" s="21">
        <f t="shared" si="10"/>
        <v>1</v>
      </c>
      <c r="AQ52" s="21">
        <v>0</v>
      </c>
    </row>
    <row r="53" spans="1:43" ht="15.95" customHeight="1" thickBot="1" x14ac:dyDescent="0.3">
      <c r="A53" s="30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R53" s="30"/>
      <c r="S53" s="16" t="s">
        <v>66</v>
      </c>
      <c r="T53" s="16"/>
      <c r="U53" s="16"/>
      <c r="V53" s="16"/>
      <c r="W53" s="16"/>
      <c r="X53" s="16"/>
      <c r="Y53" s="16"/>
      <c r="Z53" s="22"/>
      <c r="AA53" s="22">
        <f>SUM(AA41:AA52)</f>
        <v>43</v>
      </c>
      <c r="AB53" s="22">
        <f>SUM(AB41:AB52)+SUMIF($Z$3:$Z$10,"Dive Shop",$AH$3:$AH$10)</f>
        <v>61</v>
      </c>
      <c r="AC53" s="22">
        <f>SUM(AC41:AC52)+SUMIF($Z$3:$Z$10,"Canadiens",$AH$3:$AH$10)</f>
        <v>104</v>
      </c>
      <c r="AD53" s="22">
        <f>SUM(AD41:AD52)</f>
        <v>18</v>
      </c>
      <c r="AE53" s="10"/>
      <c r="AF53" s="16" t="s">
        <v>67</v>
      </c>
      <c r="AG53" s="16"/>
      <c r="AH53" s="16"/>
      <c r="AI53" s="16"/>
      <c r="AJ53" s="16"/>
      <c r="AK53" s="16"/>
      <c r="AL53" s="16"/>
      <c r="AM53" s="22"/>
      <c r="AN53" s="22">
        <f>SUM(AN41:AN52)</f>
        <v>31</v>
      </c>
      <c r="AO53" s="22">
        <f>SUM(AO41:AO52)+SUMIF($Z$3:$Z$10,"Dive Shop",$AH$3:$AH$10)</f>
        <v>40</v>
      </c>
      <c r="AP53" s="22">
        <f>SUM(AP41:AP52)+SUMIF($Z$3:$Z$10,"Canadiens",$AH$3:$AH$10)</f>
        <v>71</v>
      </c>
      <c r="AQ53" s="22">
        <f>SUM(AQ41:AQ52)</f>
        <v>12</v>
      </c>
    </row>
    <row r="54" spans="1:43" ht="15.95" customHeight="1" x14ac:dyDescent="0.25">
      <c r="A54" s="30"/>
      <c r="B54" s="20" t="s">
        <v>130</v>
      </c>
      <c r="C54" s="10"/>
      <c r="D54" s="10"/>
      <c r="E54" s="20" t="s">
        <v>50</v>
      </c>
      <c r="F54" s="20"/>
      <c r="G54" s="4">
        <f>SUM(G14:G50)</f>
        <v>27</v>
      </c>
      <c r="H54" s="4"/>
      <c r="I54" s="19"/>
      <c r="J54" s="20" t="s">
        <v>35</v>
      </c>
      <c r="K54" s="19"/>
      <c r="L54" s="4">
        <f>COUNTA(C15:C53)-8</f>
        <v>9</v>
      </c>
      <c r="N54" s="20" t="s">
        <v>41</v>
      </c>
      <c r="O54" s="4">
        <f>+L54*2</f>
        <v>18</v>
      </c>
      <c r="P54" s="10"/>
      <c r="R54" s="30"/>
      <c r="S54" s="18" t="s">
        <v>157</v>
      </c>
      <c r="T54" s="18" t="s">
        <v>61</v>
      </c>
      <c r="U54" s="18"/>
      <c r="V54" s="18"/>
      <c r="W54" s="18"/>
      <c r="X54" s="15" t="s">
        <v>71</v>
      </c>
      <c r="Z54" s="14"/>
      <c r="AA54" s="14">
        <v>2</v>
      </c>
      <c r="AB54" s="14">
        <v>8</v>
      </c>
      <c r="AC54" s="14">
        <f t="shared" ref="AC54:AC65" si="11">+AA54+AB54</f>
        <v>10</v>
      </c>
      <c r="AD54" s="14">
        <v>4</v>
      </c>
      <c r="AE54" s="10"/>
      <c r="AF54" s="11" t="s">
        <v>161</v>
      </c>
      <c r="AG54" s="11" t="s">
        <v>59</v>
      </c>
      <c r="AH54" s="11"/>
      <c r="AI54" s="11"/>
      <c r="AJ54" s="12"/>
      <c r="AK54" s="13" t="s">
        <v>73</v>
      </c>
      <c r="AM54" s="14"/>
      <c r="AN54" s="14">
        <v>2</v>
      </c>
      <c r="AO54" s="14">
        <v>3</v>
      </c>
      <c r="AP54" s="14">
        <f t="shared" ref="AP54:AP65" si="12">+AN54+AO54</f>
        <v>5</v>
      </c>
      <c r="AQ54" s="14">
        <v>0</v>
      </c>
    </row>
    <row r="55" spans="1:43" ht="15.95" customHeight="1" x14ac:dyDescent="0.25">
      <c r="E55" s="20" t="s">
        <v>49</v>
      </c>
      <c r="F55" s="20"/>
      <c r="G55" s="4">
        <f>COUNTA(L16:L53)+COUNTIF(L16:L53,"*&amp;*")</f>
        <v>37</v>
      </c>
      <c r="R55" s="30"/>
      <c r="S55" s="25">
        <v>7.5</v>
      </c>
      <c r="T55" s="20" t="s">
        <v>74</v>
      </c>
      <c r="U55" s="20"/>
      <c r="V55" s="20"/>
      <c r="W55" s="25"/>
      <c r="X55" s="21">
        <v>31</v>
      </c>
      <c r="Y55" s="20" t="s">
        <v>61</v>
      </c>
      <c r="Z55" s="21"/>
      <c r="AA55" s="21">
        <v>0</v>
      </c>
      <c r="AB55" s="21">
        <v>0</v>
      </c>
      <c r="AC55" s="21">
        <f t="shared" si="11"/>
        <v>0</v>
      </c>
      <c r="AD55" s="21">
        <v>0</v>
      </c>
      <c r="AE55" s="10"/>
      <c r="AF55" s="25">
        <v>8</v>
      </c>
      <c r="AG55" s="20" t="s">
        <v>77</v>
      </c>
      <c r="AH55" s="20"/>
      <c r="AI55" s="20"/>
      <c r="AJ55" s="20"/>
      <c r="AK55" s="21"/>
      <c r="AL55" s="20" t="s">
        <v>59</v>
      </c>
      <c r="AM55" s="21"/>
      <c r="AN55" s="21">
        <v>0</v>
      </c>
      <c r="AO55" s="21">
        <v>0</v>
      </c>
      <c r="AP55" s="21">
        <f t="shared" si="12"/>
        <v>0</v>
      </c>
      <c r="AQ55" s="21">
        <v>0</v>
      </c>
    </row>
    <row r="56" spans="1:43" ht="15.95" customHeight="1" x14ac:dyDescent="0.25">
      <c r="R56" s="30"/>
      <c r="S56" s="25">
        <v>11</v>
      </c>
      <c r="T56" s="20" t="s">
        <v>80</v>
      </c>
      <c r="U56" s="20"/>
      <c r="V56" s="20"/>
      <c r="W56" s="25"/>
      <c r="X56" s="21">
        <v>11</v>
      </c>
      <c r="Y56" s="20" t="s">
        <v>61</v>
      </c>
      <c r="Z56" s="21"/>
      <c r="AA56" s="21">
        <v>12</v>
      </c>
      <c r="AB56" s="21">
        <v>4</v>
      </c>
      <c r="AC56" s="21">
        <f t="shared" si="11"/>
        <v>16</v>
      </c>
      <c r="AD56" s="21">
        <v>0</v>
      </c>
      <c r="AE56" s="10"/>
      <c r="AF56" s="25">
        <v>10</v>
      </c>
      <c r="AG56" s="20" t="s">
        <v>162</v>
      </c>
      <c r="AH56" s="20"/>
      <c r="AI56" s="20"/>
      <c r="AJ56" s="20"/>
      <c r="AK56" s="21">
        <v>20</v>
      </c>
      <c r="AL56" s="20" t="s">
        <v>59</v>
      </c>
      <c r="AN56" s="21">
        <v>4</v>
      </c>
      <c r="AO56" s="21">
        <v>7</v>
      </c>
      <c r="AP56" s="21">
        <f t="shared" si="12"/>
        <v>11</v>
      </c>
      <c r="AQ56" s="21">
        <v>2</v>
      </c>
    </row>
    <row r="57" spans="1:43" ht="15.95" customHeight="1" x14ac:dyDescent="0.25">
      <c r="R57" s="30"/>
      <c r="S57" s="25">
        <v>8.5</v>
      </c>
      <c r="T57" s="20" t="s">
        <v>97</v>
      </c>
      <c r="U57" s="20"/>
      <c r="V57" s="20"/>
      <c r="W57" s="25"/>
      <c r="X57" s="21">
        <v>8</v>
      </c>
      <c r="Y57" s="20" t="s">
        <v>61</v>
      </c>
      <c r="Z57" s="21"/>
      <c r="AA57" s="21">
        <v>2</v>
      </c>
      <c r="AB57" s="21">
        <v>4</v>
      </c>
      <c r="AC57" s="21">
        <f t="shared" si="11"/>
        <v>6</v>
      </c>
      <c r="AD57" s="21">
        <v>0</v>
      </c>
      <c r="AE57" s="10"/>
      <c r="AF57" s="25">
        <v>9</v>
      </c>
      <c r="AG57" s="20" t="s">
        <v>163</v>
      </c>
      <c r="AH57" s="20"/>
      <c r="AI57" s="20"/>
      <c r="AJ57" s="20"/>
      <c r="AK57" s="21">
        <v>17</v>
      </c>
      <c r="AL57" s="20" t="s">
        <v>59</v>
      </c>
      <c r="AN57" s="21">
        <v>9</v>
      </c>
      <c r="AO57" s="21">
        <v>6</v>
      </c>
      <c r="AP57" s="21">
        <f t="shared" si="12"/>
        <v>15</v>
      </c>
      <c r="AQ57" s="21">
        <v>0</v>
      </c>
    </row>
    <row r="58" spans="1:43" ht="15.95" customHeight="1" x14ac:dyDescent="0.25">
      <c r="R58" s="30"/>
      <c r="S58" s="25">
        <v>8.5</v>
      </c>
      <c r="T58" s="20" t="s">
        <v>89</v>
      </c>
      <c r="U58" s="20"/>
      <c r="V58" s="20"/>
      <c r="W58" s="25"/>
      <c r="X58" s="21">
        <v>6</v>
      </c>
      <c r="Y58" s="20" t="s">
        <v>61</v>
      </c>
      <c r="Z58" s="21"/>
      <c r="AA58" s="21">
        <v>1</v>
      </c>
      <c r="AB58" s="21">
        <v>4</v>
      </c>
      <c r="AC58" s="21">
        <f t="shared" si="11"/>
        <v>5</v>
      </c>
      <c r="AD58" s="21">
        <v>0</v>
      </c>
      <c r="AE58" s="10"/>
      <c r="AF58" s="25">
        <v>9</v>
      </c>
      <c r="AG58" s="20" t="s">
        <v>135</v>
      </c>
      <c r="AH58" s="20"/>
      <c r="AI58" s="20"/>
      <c r="AJ58" s="20"/>
      <c r="AK58" s="35">
        <v>14</v>
      </c>
      <c r="AL58" s="20" t="s">
        <v>59</v>
      </c>
      <c r="AN58" s="21">
        <v>3</v>
      </c>
      <c r="AO58" s="21">
        <v>6</v>
      </c>
      <c r="AP58" s="21">
        <f t="shared" si="12"/>
        <v>9</v>
      </c>
      <c r="AQ58" s="21">
        <v>0</v>
      </c>
    </row>
    <row r="59" spans="1:43" ht="15.95" customHeight="1" x14ac:dyDescent="0.25">
      <c r="R59" s="30"/>
      <c r="S59" s="25">
        <v>8.5</v>
      </c>
      <c r="T59" s="20" t="s">
        <v>82</v>
      </c>
      <c r="U59" s="20"/>
      <c r="V59" s="20"/>
      <c r="W59" s="25"/>
      <c r="X59" s="21">
        <v>14</v>
      </c>
      <c r="Y59" s="20" t="s">
        <v>61</v>
      </c>
      <c r="Z59" s="21"/>
      <c r="AA59" s="21">
        <v>1</v>
      </c>
      <c r="AB59" s="21">
        <v>1</v>
      </c>
      <c r="AC59" s="21">
        <f t="shared" si="11"/>
        <v>2</v>
      </c>
      <c r="AD59" s="21">
        <v>0</v>
      </c>
      <c r="AE59" s="10"/>
      <c r="AF59" s="25">
        <v>8.5</v>
      </c>
      <c r="AG59" s="20" t="s">
        <v>136</v>
      </c>
      <c r="AH59" s="20"/>
      <c r="AI59" s="20"/>
      <c r="AJ59" s="20"/>
      <c r="AK59" s="35">
        <v>5</v>
      </c>
      <c r="AL59" s="20" t="s">
        <v>59</v>
      </c>
      <c r="AN59" s="21">
        <v>0</v>
      </c>
      <c r="AO59" s="21">
        <v>3</v>
      </c>
      <c r="AP59" s="21">
        <f t="shared" si="12"/>
        <v>3</v>
      </c>
      <c r="AQ59" s="21">
        <v>0</v>
      </c>
    </row>
    <row r="60" spans="1:43" ht="15.95" customHeight="1" x14ac:dyDescent="0.25">
      <c r="S60" s="25">
        <v>8</v>
      </c>
      <c r="T60" s="20" t="s">
        <v>81</v>
      </c>
      <c r="U60" s="20"/>
      <c r="V60" s="20"/>
      <c r="W60" s="25"/>
      <c r="X60" s="21">
        <v>7</v>
      </c>
      <c r="Y60" s="20" t="s">
        <v>61</v>
      </c>
      <c r="Z60" s="21"/>
      <c r="AA60" s="21">
        <v>4</v>
      </c>
      <c r="AB60" s="21">
        <v>4</v>
      </c>
      <c r="AC60" s="21">
        <f t="shared" si="11"/>
        <v>8</v>
      </c>
      <c r="AD60" s="21">
        <v>4</v>
      </c>
      <c r="AE60" s="10"/>
      <c r="AF60" s="25">
        <v>8.5</v>
      </c>
      <c r="AG60" s="20" t="s">
        <v>14</v>
      </c>
      <c r="AH60" s="20"/>
      <c r="AI60" s="20"/>
      <c r="AJ60" s="20"/>
      <c r="AK60" s="35" t="s">
        <v>149</v>
      </c>
      <c r="AL60" s="20" t="s">
        <v>59</v>
      </c>
      <c r="AN60" s="21">
        <v>6</v>
      </c>
      <c r="AO60" s="21">
        <v>3</v>
      </c>
      <c r="AP60" s="21">
        <f t="shared" si="12"/>
        <v>9</v>
      </c>
      <c r="AQ60" s="21">
        <v>2</v>
      </c>
    </row>
    <row r="61" spans="1:43" ht="15.95" customHeight="1" x14ac:dyDescent="0.25">
      <c r="A61" s="30"/>
      <c r="S61" s="25">
        <v>7.5</v>
      </c>
      <c r="T61" s="20" t="s">
        <v>117</v>
      </c>
      <c r="U61" s="20"/>
      <c r="V61" s="20"/>
      <c r="W61" s="25"/>
      <c r="X61" s="21">
        <v>30</v>
      </c>
      <c r="Y61" s="20" t="s">
        <v>61</v>
      </c>
      <c r="Z61" s="21"/>
      <c r="AA61" s="21">
        <v>1</v>
      </c>
      <c r="AB61" s="21">
        <v>3</v>
      </c>
      <c r="AC61" s="21">
        <f t="shared" si="11"/>
        <v>4</v>
      </c>
      <c r="AD61" s="21">
        <v>4</v>
      </c>
      <c r="AE61" s="10"/>
      <c r="AF61" s="25">
        <v>8</v>
      </c>
      <c r="AG61" s="20" t="s">
        <v>113</v>
      </c>
      <c r="AH61" s="20"/>
      <c r="AI61" s="20"/>
      <c r="AJ61" s="20"/>
      <c r="AK61" s="21">
        <v>13</v>
      </c>
      <c r="AL61" s="20" t="s">
        <v>59</v>
      </c>
      <c r="AN61" s="21">
        <v>5</v>
      </c>
      <c r="AO61" s="21">
        <v>7</v>
      </c>
      <c r="AP61" s="21">
        <f t="shared" si="12"/>
        <v>12</v>
      </c>
      <c r="AQ61" s="21">
        <v>4</v>
      </c>
    </row>
    <row r="62" spans="1:43" ht="15.95" customHeight="1" x14ac:dyDescent="0.25">
      <c r="A62" s="30"/>
      <c r="R62" s="21"/>
      <c r="S62" s="25">
        <v>7</v>
      </c>
      <c r="T62" s="20" t="s">
        <v>24</v>
      </c>
      <c r="U62" s="20"/>
      <c r="V62" s="20"/>
      <c r="W62" s="25"/>
      <c r="X62" s="21">
        <v>10</v>
      </c>
      <c r="Y62" s="20" t="s">
        <v>61</v>
      </c>
      <c r="Z62" s="21"/>
      <c r="AA62" s="21">
        <v>1</v>
      </c>
      <c r="AB62" s="21">
        <v>3</v>
      </c>
      <c r="AC62" s="21">
        <f t="shared" si="11"/>
        <v>4</v>
      </c>
      <c r="AD62" s="21">
        <v>0</v>
      </c>
      <c r="AE62" s="10"/>
      <c r="AF62" s="25">
        <v>7</v>
      </c>
      <c r="AG62" s="20" t="s">
        <v>164</v>
      </c>
      <c r="AH62" s="20"/>
      <c r="AI62" s="20"/>
      <c r="AJ62" s="20"/>
      <c r="AK62" s="21">
        <v>7</v>
      </c>
      <c r="AL62" s="20" t="s">
        <v>59</v>
      </c>
      <c r="AN62" s="21">
        <v>0</v>
      </c>
      <c r="AO62" s="21">
        <v>5</v>
      </c>
      <c r="AP62" s="21">
        <f t="shared" si="12"/>
        <v>5</v>
      </c>
      <c r="AQ62" s="21">
        <v>0</v>
      </c>
    </row>
    <row r="63" spans="1:43" ht="15.95" customHeight="1" x14ac:dyDescent="0.25">
      <c r="A63" s="21"/>
      <c r="Q63" s="30"/>
      <c r="R63" s="30"/>
      <c r="S63" s="25">
        <v>7</v>
      </c>
      <c r="T63" s="20" t="s">
        <v>105</v>
      </c>
      <c r="U63" s="20"/>
      <c r="V63" s="20"/>
      <c r="W63" s="25"/>
      <c r="X63" s="21">
        <v>12</v>
      </c>
      <c r="Y63" s="20" t="s">
        <v>61</v>
      </c>
      <c r="Z63" s="21"/>
      <c r="AA63" s="21">
        <v>2</v>
      </c>
      <c r="AB63" s="21">
        <v>2</v>
      </c>
      <c r="AC63" s="21">
        <f t="shared" si="11"/>
        <v>4</v>
      </c>
      <c r="AD63" s="21">
        <v>0</v>
      </c>
      <c r="AE63" s="10"/>
      <c r="AF63" s="25">
        <v>7</v>
      </c>
      <c r="AG63" s="20" t="s">
        <v>115</v>
      </c>
      <c r="AH63" s="20"/>
      <c r="AI63" s="20"/>
      <c r="AJ63" s="20"/>
      <c r="AK63" s="21">
        <v>9</v>
      </c>
      <c r="AL63" s="20" t="s">
        <v>59</v>
      </c>
      <c r="AN63" s="21">
        <v>3</v>
      </c>
      <c r="AO63" s="21">
        <v>7</v>
      </c>
      <c r="AP63" s="21">
        <f t="shared" si="12"/>
        <v>10</v>
      </c>
      <c r="AQ63" s="21">
        <v>0</v>
      </c>
    </row>
    <row r="64" spans="1:43" ht="15.95" customHeight="1" x14ac:dyDescent="0.25">
      <c r="A64" s="30"/>
      <c r="Q64" s="21"/>
      <c r="R64" s="21"/>
      <c r="S64" s="25">
        <v>7</v>
      </c>
      <c r="T64" s="20" t="s">
        <v>106</v>
      </c>
      <c r="U64" s="20"/>
      <c r="V64" s="20"/>
      <c r="W64" s="25"/>
      <c r="X64" s="21">
        <v>5</v>
      </c>
      <c r="Y64" s="20" t="s">
        <v>61</v>
      </c>
      <c r="Z64" s="21"/>
      <c r="AA64" s="21">
        <v>0</v>
      </c>
      <c r="AB64" s="21">
        <v>1</v>
      </c>
      <c r="AC64" s="21">
        <f t="shared" si="11"/>
        <v>1</v>
      </c>
      <c r="AD64" s="21">
        <v>0</v>
      </c>
      <c r="AE64" s="10"/>
      <c r="AF64" s="25">
        <v>6.5</v>
      </c>
      <c r="AG64" s="20" t="s">
        <v>123</v>
      </c>
      <c r="AH64" s="20"/>
      <c r="AI64" s="20"/>
      <c r="AJ64" s="20"/>
      <c r="AK64" s="21">
        <v>6</v>
      </c>
      <c r="AL64" s="20" t="s">
        <v>59</v>
      </c>
      <c r="AN64" s="21">
        <v>2</v>
      </c>
      <c r="AO64" s="21">
        <v>1</v>
      </c>
      <c r="AP64" s="21">
        <f t="shared" si="12"/>
        <v>3</v>
      </c>
      <c r="AQ64" s="21">
        <v>0</v>
      </c>
    </row>
    <row r="65" spans="1:43" ht="15.95" customHeight="1" x14ac:dyDescent="0.25">
      <c r="A65" s="21"/>
      <c r="Q65" s="30"/>
      <c r="R65" s="30"/>
      <c r="S65" s="25">
        <v>5.5</v>
      </c>
      <c r="T65" s="20" t="s">
        <v>119</v>
      </c>
      <c r="U65" s="20"/>
      <c r="V65" s="20"/>
      <c r="W65" s="25"/>
      <c r="X65" s="21">
        <v>4</v>
      </c>
      <c r="Y65" s="20" t="s">
        <v>61</v>
      </c>
      <c r="Z65" s="21"/>
      <c r="AA65" s="21">
        <v>1</v>
      </c>
      <c r="AB65" s="21">
        <v>2</v>
      </c>
      <c r="AC65" s="21">
        <f t="shared" si="11"/>
        <v>3</v>
      </c>
      <c r="AD65" s="21">
        <v>0</v>
      </c>
      <c r="AE65" s="10"/>
      <c r="AF65" s="25">
        <v>5.5</v>
      </c>
      <c r="AG65" s="20" t="s">
        <v>32</v>
      </c>
      <c r="AH65" s="20"/>
      <c r="AI65" s="20"/>
      <c r="AJ65" s="20"/>
      <c r="AK65" s="21">
        <v>11</v>
      </c>
      <c r="AL65" s="20" t="s">
        <v>59</v>
      </c>
      <c r="AN65" s="21">
        <v>0</v>
      </c>
      <c r="AO65" s="21">
        <v>0</v>
      </c>
      <c r="AP65" s="21">
        <f t="shared" si="12"/>
        <v>0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63</v>
      </c>
      <c r="T66" s="16"/>
      <c r="U66" s="16"/>
      <c r="V66" s="16"/>
      <c r="W66" s="16"/>
      <c r="X66" s="16"/>
      <c r="Y66" s="16"/>
      <c r="Z66" s="22"/>
      <c r="AA66" s="22">
        <f>SUM(AA54:AA65)</f>
        <v>27</v>
      </c>
      <c r="AB66" s="22">
        <f>SUM(AB54:AB65)+SUMIF($Z$3:$Z$10,"Eriton",$AH$3:$AH$10)</f>
        <v>36</v>
      </c>
      <c r="AC66" s="22">
        <f>SUM(AC54:AC65)+SUMIF($Z$3:$Z$10,"Canadiens",$AH$3:$AH$10)</f>
        <v>63</v>
      </c>
      <c r="AD66" s="22">
        <f>SUM(AD54:AD65)</f>
        <v>12</v>
      </c>
      <c r="AE66" s="10"/>
      <c r="AF66" s="16" t="s">
        <v>64</v>
      </c>
      <c r="AG66" s="16"/>
      <c r="AH66" s="16"/>
      <c r="AI66" s="16"/>
      <c r="AJ66" s="16"/>
      <c r="AK66" s="16"/>
      <c r="AL66" s="16"/>
      <c r="AM66" s="22"/>
      <c r="AN66" s="22">
        <f>SUM(AN54:AN65)</f>
        <v>34</v>
      </c>
      <c r="AO66" s="22">
        <f>SUM(AO54:AO65)+SUMIF($Z$3:$Z$10,"Eriton",$AH$3:$AH$10)</f>
        <v>48</v>
      </c>
      <c r="AP66" s="22">
        <f>SUM(AP54:AP65)+SUMIF($Z$3:$Z$10,"Canadiens",$AH$3:$AH$10)</f>
        <v>82</v>
      </c>
      <c r="AQ66" s="22">
        <f>SUM(AQ54:AQ65)</f>
        <v>8</v>
      </c>
    </row>
    <row r="67" spans="1:43" ht="15.95" customHeight="1" x14ac:dyDescent="0.25">
      <c r="A67" s="21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94</v>
      </c>
      <c r="AH67" s="10"/>
      <c r="AI67" s="10"/>
      <c r="AJ67" s="20"/>
      <c r="AK67" s="20"/>
      <c r="AL67" s="10"/>
      <c r="AM67" s="10"/>
      <c r="AN67" s="21">
        <f>+AA27+AA40+AA53+AA66+AN27+AN40+AN53+AN66</f>
        <v>257</v>
      </c>
      <c r="AO67" s="21">
        <f>+AB27+AB40+AB53+AB66+AO27+AO40+AO53+AO66</f>
        <v>339</v>
      </c>
      <c r="AP67" s="21">
        <f>+AC27+AC40+AC53+AC66+AP27+AP40+AP53+AP66</f>
        <v>594</v>
      </c>
      <c r="AQ67" s="21">
        <f>+AD27+AD40+AD53+AD66+AQ27+AQ40+AQ53+AQ66</f>
        <v>120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21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43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42</v>
      </c>
      <c r="C74" s="24">
        <f>+C2</f>
        <v>9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83</v>
      </c>
      <c r="E79" s="20"/>
      <c r="F79" s="20"/>
      <c r="G79" s="20" t="s">
        <v>57</v>
      </c>
      <c r="H79" s="21"/>
      <c r="J79" s="21">
        <v>17</v>
      </c>
      <c r="K79" s="21">
        <v>5</v>
      </c>
      <c r="L79" s="50">
        <f t="shared" ref="L79:L100" si="13">+J79+K79</f>
        <v>22</v>
      </c>
      <c r="M79" s="21"/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87</v>
      </c>
      <c r="E80" s="20"/>
      <c r="F80" s="20"/>
      <c r="G80" s="15" t="s">
        <v>15</v>
      </c>
      <c r="H80" s="21"/>
      <c r="J80" s="21">
        <v>9</v>
      </c>
      <c r="K80" s="21">
        <v>8</v>
      </c>
      <c r="L80" s="50">
        <f t="shared" si="13"/>
        <v>17</v>
      </c>
      <c r="M80" s="21"/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80</v>
      </c>
      <c r="E81" s="20"/>
      <c r="F81" s="20"/>
      <c r="G81" s="20" t="s">
        <v>61</v>
      </c>
      <c r="H81" s="21"/>
      <c r="J81" s="21">
        <v>12</v>
      </c>
      <c r="K81" s="21">
        <v>4</v>
      </c>
      <c r="L81" s="50">
        <f t="shared" si="13"/>
        <v>16</v>
      </c>
      <c r="M81" s="21"/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90</v>
      </c>
      <c r="E82" s="20"/>
      <c r="F82" s="20"/>
      <c r="G82" s="20" t="s">
        <v>56</v>
      </c>
      <c r="H82" s="21"/>
      <c r="J82" s="21">
        <v>7</v>
      </c>
      <c r="K82" s="21">
        <v>9</v>
      </c>
      <c r="L82" s="50">
        <f t="shared" si="13"/>
        <v>16</v>
      </c>
      <c r="M82" s="21"/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163</v>
      </c>
      <c r="E83" s="20"/>
      <c r="F83" s="20"/>
      <c r="G83" s="20" t="s">
        <v>59</v>
      </c>
      <c r="H83" s="21"/>
      <c r="J83" s="21">
        <v>9</v>
      </c>
      <c r="K83" s="21">
        <v>6</v>
      </c>
      <c r="L83" s="50">
        <f t="shared" si="13"/>
        <v>15</v>
      </c>
      <c r="M83" s="21"/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116</v>
      </c>
      <c r="E84" s="20"/>
      <c r="F84" s="20"/>
      <c r="G84" s="20" t="s">
        <v>57</v>
      </c>
      <c r="H84" s="21"/>
      <c r="J84" s="21">
        <v>5</v>
      </c>
      <c r="K84" s="21">
        <v>10</v>
      </c>
      <c r="L84" s="50">
        <f t="shared" si="13"/>
        <v>15</v>
      </c>
      <c r="M84" s="21"/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84</v>
      </c>
      <c r="E85" s="20"/>
      <c r="F85" s="20"/>
      <c r="G85" s="20" t="s">
        <v>60</v>
      </c>
      <c r="H85" s="21"/>
      <c r="J85" s="21">
        <v>7</v>
      </c>
      <c r="K85" s="21">
        <v>7</v>
      </c>
      <c r="L85" s="50">
        <f t="shared" si="13"/>
        <v>14</v>
      </c>
      <c r="M85" s="21"/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86</v>
      </c>
      <c r="E86" s="20"/>
      <c r="F86" s="20"/>
      <c r="G86" s="20" t="s">
        <v>57</v>
      </c>
      <c r="H86" s="21"/>
      <c r="J86" s="21">
        <v>6</v>
      </c>
      <c r="K86" s="21">
        <v>8</v>
      </c>
      <c r="L86" s="50">
        <f t="shared" si="13"/>
        <v>14</v>
      </c>
      <c r="M86" s="21"/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139</v>
      </c>
      <c r="E87" s="20"/>
      <c r="F87" s="20"/>
      <c r="G87" s="20" t="s">
        <v>56</v>
      </c>
      <c r="H87" s="21"/>
      <c r="J87" s="21">
        <v>8</v>
      </c>
      <c r="K87" s="21">
        <v>5</v>
      </c>
      <c r="L87" s="50">
        <f t="shared" si="13"/>
        <v>13</v>
      </c>
      <c r="M87" s="21"/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131</v>
      </c>
      <c r="E88" s="20"/>
      <c r="F88" s="20"/>
      <c r="G88" s="20" t="s">
        <v>57</v>
      </c>
      <c r="H88" s="21"/>
      <c r="J88" s="21">
        <v>7</v>
      </c>
      <c r="K88" s="21">
        <v>6</v>
      </c>
      <c r="L88" s="50">
        <f t="shared" si="13"/>
        <v>13</v>
      </c>
      <c r="M88" s="21"/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104</v>
      </c>
      <c r="E89" s="20"/>
      <c r="F89" s="20"/>
      <c r="G89" s="20" t="s">
        <v>60</v>
      </c>
      <c r="H89" s="21"/>
      <c r="J89" s="21">
        <v>7</v>
      </c>
      <c r="K89" s="21">
        <v>6</v>
      </c>
      <c r="L89" s="50">
        <f t="shared" si="13"/>
        <v>13</v>
      </c>
      <c r="M89" s="21"/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113</v>
      </c>
      <c r="E90" s="20"/>
      <c r="F90" s="20"/>
      <c r="G90" s="20" t="s">
        <v>59</v>
      </c>
      <c r="H90" s="21"/>
      <c r="J90" s="21">
        <v>5</v>
      </c>
      <c r="K90" s="21">
        <v>7</v>
      </c>
      <c r="L90" s="50">
        <f t="shared" si="13"/>
        <v>12</v>
      </c>
      <c r="M90" s="21"/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85</v>
      </c>
      <c r="E91" s="20"/>
      <c r="F91" s="20"/>
      <c r="G91" s="15" t="s">
        <v>15</v>
      </c>
      <c r="H91" s="21"/>
      <c r="J91" s="21">
        <v>8</v>
      </c>
      <c r="K91" s="21">
        <v>3</v>
      </c>
      <c r="L91" s="50">
        <f t="shared" si="13"/>
        <v>11</v>
      </c>
      <c r="M91" s="21"/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162</v>
      </c>
      <c r="E92" s="20"/>
      <c r="F92" s="20"/>
      <c r="G92" s="20" t="s">
        <v>59</v>
      </c>
      <c r="H92" s="21"/>
      <c r="J92" s="21">
        <v>4</v>
      </c>
      <c r="K92" s="21">
        <v>7</v>
      </c>
      <c r="L92" s="50">
        <f t="shared" si="13"/>
        <v>11</v>
      </c>
      <c r="M92" s="21"/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78</v>
      </c>
      <c r="E93" s="20"/>
      <c r="F93" s="20"/>
      <c r="G93" s="20" t="s">
        <v>134</v>
      </c>
      <c r="H93" s="21"/>
      <c r="J93" s="21">
        <v>7</v>
      </c>
      <c r="K93" s="21">
        <v>3</v>
      </c>
      <c r="L93" s="50">
        <f t="shared" si="13"/>
        <v>10</v>
      </c>
      <c r="M93" s="21"/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47</v>
      </c>
      <c r="E94" s="20"/>
      <c r="F94" s="20"/>
      <c r="G94" s="20" t="s">
        <v>60</v>
      </c>
      <c r="H94" s="21"/>
      <c r="J94" s="21">
        <v>5</v>
      </c>
      <c r="K94" s="21">
        <v>5</v>
      </c>
      <c r="L94" s="50">
        <f t="shared" si="13"/>
        <v>10</v>
      </c>
      <c r="M94" s="21"/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D95" s="20" t="s">
        <v>102</v>
      </c>
      <c r="E95" s="20"/>
      <c r="F95" s="20"/>
      <c r="G95" s="20" t="s">
        <v>60</v>
      </c>
      <c r="H95" s="21"/>
      <c r="J95" s="21">
        <v>5</v>
      </c>
      <c r="K95" s="21">
        <v>5</v>
      </c>
      <c r="L95" s="50">
        <f t="shared" si="13"/>
        <v>10</v>
      </c>
      <c r="M95" s="21"/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D96" s="20" t="s">
        <v>115</v>
      </c>
      <c r="E96" s="20"/>
      <c r="F96" s="20"/>
      <c r="G96" s="20" t="s">
        <v>59</v>
      </c>
      <c r="H96" s="21"/>
      <c r="J96" s="21">
        <v>3</v>
      </c>
      <c r="K96" s="21">
        <v>7</v>
      </c>
      <c r="L96" s="50">
        <f t="shared" si="13"/>
        <v>10</v>
      </c>
      <c r="M96" s="21"/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43" ht="15.75" x14ac:dyDescent="0.25">
      <c r="D97" s="20" t="s">
        <v>14</v>
      </c>
      <c r="E97" s="20"/>
      <c r="F97" s="20"/>
      <c r="G97" s="20" t="s">
        <v>59</v>
      </c>
      <c r="H97" s="35"/>
      <c r="J97" s="21">
        <v>6</v>
      </c>
      <c r="K97" s="21">
        <v>3</v>
      </c>
      <c r="L97" s="50">
        <f t="shared" si="13"/>
        <v>9</v>
      </c>
      <c r="M97" s="21"/>
      <c r="Q97" s="21"/>
      <c r="R97" s="2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20"/>
      <c r="AG97" s="10"/>
      <c r="AH97" s="10"/>
      <c r="AI97" s="10"/>
      <c r="AJ97" s="20"/>
      <c r="AK97" s="20"/>
      <c r="AL97" s="10"/>
      <c r="AM97" s="10"/>
      <c r="AN97" s="21"/>
      <c r="AO97" s="21"/>
      <c r="AP97" s="30"/>
      <c r="AQ97" s="21"/>
    </row>
    <row r="98" spans="4:43" ht="15.75" x14ac:dyDescent="0.25">
      <c r="D98" s="20" t="s">
        <v>92</v>
      </c>
      <c r="E98" s="20"/>
      <c r="F98" s="20"/>
      <c r="G98" s="20" t="s">
        <v>56</v>
      </c>
      <c r="H98" s="21"/>
      <c r="J98" s="21">
        <v>5</v>
      </c>
      <c r="K98" s="21">
        <v>4</v>
      </c>
      <c r="L98" s="50">
        <f t="shared" si="13"/>
        <v>9</v>
      </c>
      <c r="M98" s="21"/>
      <c r="Q98" s="21"/>
      <c r="R98" s="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20"/>
      <c r="AG98" s="10"/>
      <c r="AH98" s="10"/>
      <c r="AI98" s="10"/>
      <c r="AJ98" s="20"/>
      <c r="AK98" s="20"/>
      <c r="AL98" s="10"/>
      <c r="AM98" s="10"/>
      <c r="AN98" s="21"/>
      <c r="AO98" s="21"/>
      <c r="AP98" s="30"/>
      <c r="AQ98" s="21"/>
    </row>
    <row r="99" spans="4:43" ht="15.75" x14ac:dyDescent="0.25">
      <c r="D99" s="20" t="s">
        <v>93</v>
      </c>
      <c r="E99" s="20"/>
      <c r="F99" s="20"/>
      <c r="G99" s="15" t="s">
        <v>15</v>
      </c>
      <c r="H99" s="21"/>
      <c r="J99" s="21">
        <v>4</v>
      </c>
      <c r="K99" s="21">
        <v>5</v>
      </c>
      <c r="L99" s="50">
        <f t="shared" si="13"/>
        <v>9</v>
      </c>
      <c r="M99" s="21"/>
    </row>
    <row r="100" spans="4:43" ht="15.75" x14ac:dyDescent="0.25">
      <c r="D100" s="20" t="s">
        <v>135</v>
      </c>
      <c r="E100" s="20"/>
      <c r="F100" s="20"/>
      <c r="G100" s="20" t="s">
        <v>59</v>
      </c>
      <c r="H100" s="35"/>
      <c r="J100" s="21">
        <v>3</v>
      </c>
      <c r="K100" s="21">
        <v>6</v>
      </c>
      <c r="L100" s="50">
        <f t="shared" si="13"/>
        <v>9</v>
      </c>
      <c r="M100" s="21"/>
    </row>
    <row r="101" spans="4:43" ht="15.75" x14ac:dyDescent="0.25">
      <c r="D101" s="20"/>
      <c r="E101" s="20"/>
      <c r="F101" s="20"/>
      <c r="G101" s="20"/>
      <c r="H101" s="35"/>
      <c r="J101" s="21"/>
      <c r="K101" s="21"/>
      <c r="L101" s="50"/>
      <c r="M101" s="21"/>
    </row>
    <row r="103" spans="4:43" ht="18.75" thickBot="1" x14ac:dyDescent="0.3">
      <c r="E103" s="1" t="s">
        <v>133</v>
      </c>
      <c r="F103" s="1"/>
      <c r="G103" s="1"/>
      <c r="H103" s="3" t="s">
        <v>1</v>
      </c>
      <c r="I103" s="3"/>
      <c r="J103" s="3"/>
      <c r="K103" s="49" t="s">
        <v>2</v>
      </c>
    </row>
    <row r="104" spans="4:43" ht="15.75" x14ac:dyDescent="0.25">
      <c r="E104" s="20" t="s">
        <v>165</v>
      </c>
      <c r="F104" s="20"/>
      <c r="G104" s="20"/>
      <c r="H104" s="20" t="s">
        <v>60</v>
      </c>
      <c r="I104" s="21"/>
      <c r="K104" s="50">
        <v>8</v>
      </c>
    </row>
    <row r="105" spans="4:43" ht="15.75" x14ac:dyDescent="0.25">
      <c r="E105" s="20" t="s">
        <v>83</v>
      </c>
      <c r="F105" s="20"/>
      <c r="G105" s="20"/>
      <c r="H105" s="20" t="s">
        <v>57</v>
      </c>
      <c r="I105" s="21"/>
      <c r="K105" s="50">
        <v>4</v>
      </c>
    </row>
    <row r="106" spans="4:43" ht="15.75" x14ac:dyDescent="0.25">
      <c r="E106" s="20" t="s">
        <v>116</v>
      </c>
      <c r="F106" s="20"/>
      <c r="G106" s="20"/>
      <c r="H106" s="20" t="s">
        <v>57</v>
      </c>
      <c r="I106" s="21"/>
      <c r="K106" s="50">
        <v>4</v>
      </c>
    </row>
    <row r="107" spans="4:43" ht="15.75" x14ac:dyDescent="0.25">
      <c r="E107" s="20" t="s">
        <v>113</v>
      </c>
      <c r="F107" s="20"/>
      <c r="G107" s="20"/>
      <c r="H107" s="20" t="s">
        <v>59</v>
      </c>
      <c r="I107" s="21"/>
      <c r="K107" s="50">
        <v>4</v>
      </c>
    </row>
    <row r="108" spans="4:43" ht="15.75" x14ac:dyDescent="0.25">
      <c r="E108" s="20" t="s">
        <v>102</v>
      </c>
      <c r="F108" s="20"/>
      <c r="G108" s="20"/>
      <c r="H108" s="20" t="s">
        <v>60</v>
      </c>
      <c r="I108" s="21"/>
      <c r="K108" s="50">
        <v>4</v>
      </c>
    </row>
    <row r="109" spans="4:43" ht="15.75" x14ac:dyDescent="0.25">
      <c r="E109" s="20" t="s">
        <v>81</v>
      </c>
      <c r="F109" s="20"/>
      <c r="G109" s="20"/>
      <c r="H109" s="20" t="s">
        <v>61</v>
      </c>
      <c r="I109" s="21"/>
      <c r="K109" s="50">
        <v>4</v>
      </c>
    </row>
    <row r="110" spans="4:43" ht="15.75" x14ac:dyDescent="0.25">
      <c r="E110" s="20" t="s">
        <v>107</v>
      </c>
      <c r="F110" s="20"/>
      <c r="G110" s="20"/>
      <c r="H110" s="20" t="s">
        <v>60</v>
      </c>
      <c r="I110" s="21"/>
      <c r="K110" s="50">
        <v>4</v>
      </c>
    </row>
    <row r="111" spans="4:43" ht="15.75" x14ac:dyDescent="0.25">
      <c r="E111" s="20" t="s">
        <v>169</v>
      </c>
      <c r="F111" s="20"/>
      <c r="G111" s="20"/>
      <c r="H111" s="15" t="s">
        <v>15</v>
      </c>
      <c r="I111" s="21"/>
      <c r="K111" s="50">
        <v>4</v>
      </c>
    </row>
    <row r="112" spans="4:43" ht="15.75" x14ac:dyDescent="0.25">
      <c r="E112" s="20" t="s">
        <v>91</v>
      </c>
      <c r="F112" s="20"/>
      <c r="G112" s="20"/>
      <c r="H112" s="20" t="s">
        <v>57</v>
      </c>
      <c r="I112" s="21"/>
      <c r="K112" s="50">
        <v>4</v>
      </c>
    </row>
    <row r="113" spans="5:11" ht="15.75" x14ac:dyDescent="0.25">
      <c r="E113" s="20" t="s">
        <v>79</v>
      </c>
      <c r="F113" s="20"/>
      <c r="G113" s="20"/>
      <c r="H113" s="20" t="s">
        <v>134</v>
      </c>
      <c r="I113" s="21"/>
      <c r="K113" s="50">
        <v>4</v>
      </c>
    </row>
    <row r="114" spans="5:11" ht="15.75" x14ac:dyDescent="0.25">
      <c r="E114" s="20" t="s">
        <v>117</v>
      </c>
      <c r="F114" s="20"/>
      <c r="G114" s="20"/>
      <c r="H114" s="20" t="s">
        <v>61</v>
      </c>
      <c r="I114" s="21"/>
      <c r="K114" s="50">
        <v>4</v>
      </c>
    </row>
    <row r="115" spans="5:11" ht="15.75" x14ac:dyDescent="0.25">
      <c r="E115" s="20" t="s">
        <v>103</v>
      </c>
      <c r="F115" s="20"/>
      <c r="G115" s="20"/>
      <c r="H115" s="20" t="s">
        <v>60</v>
      </c>
      <c r="I115" s="21"/>
      <c r="K115" s="50">
        <v>4</v>
      </c>
    </row>
    <row r="116" spans="5:11" ht="15.75" x14ac:dyDescent="0.25">
      <c r="E116" s="20" t="s">
        <v>96</v>
      </c>
      <c r="F116" s="20"/>
      <c r="G116" s="20"/>
      <c r="H116" s="20" t="s">
        <v>56</v>
      </c>
      <c r="I116" s="21"/>
      <c r="K116" s="50">
        <v>4</v>
      </c>
    </row>
  </sheetData>
  <mergeCells count="17">
    <mergeCell ref="AG10:AH10"/>
    <mergeCell ref="B1:P1"/>
    <mergeCell ref="S1:AQ1"/>
    <mergeCell ref="G2:M2"/>
    <mergeCell ref="AG2:AH2"/>
    <mergeCell ref="AG3:AH3"/>
    <mergeCell ref="AG4:AH4"/>
    <mergeCell ref="AG5:AH5"/>
    <mergeCell ref="AG6:AH6"/>
    <mergeCell ref="AG7:AH7"/>
    <mergeCell ref="AG8:AH8"/>
    <mergeCell ref="AG9:AH9"/>
    <mergeCell ref="AG11:AH11"/>
    <mergeCell ref="E14:F14"/>
    <mergeCell ref="B72:P72"/>
    <mergeCell ref="G73:M73"/>
    <mergeCell ref="G74:M74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EC96-2056-4F6E-BAB6-490743769338}">
  <dimension ref="A1:AQ115"/>
  <sheetViews>
    <sheetView zoomScale="70" zoomScaleNormal="70" zoomScaleSheetLayoutView="78" workbookViewId="0">
      <selection activeCell="E50" sqref="E50:H50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S1" s="65" t="s">
        <v>55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18.600000000000001" customHeight="1" thickBot="1" x14ac:dyDescent="0.35">
      <c r="A2" s="21"/>
      <c r="B2" s="24" t="s">
        <v>42</v>
      </c>
      <c r="C2" s="24">
        <v>8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1"/>
      <c r="R2" s="21"/>
      <c r="U2" s="33" t="s">
        <v>152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66" t="s">
        <v>39</v>
      </c>
      <c r="AH2" s="66"/>
      <c r="AI2" s="33" t="s">
        <v>4</v>
      </c>
      <c r="AJ2" s="33" t="s">
        <v>6</v>
      </c>
      <c r="AK2" s="33" t="s">
        <v>5</v>
      </c>
      <c r="AL2" s="33" t="s">
        <v>40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138</v>
      </c>
      <c r="X3" s="20"/>
      <c r="Y3" s="20"/>
      <c r="Z3" s="20" t="s">
        <v>60</v>
      </c>
      <c r="AB3" s="21"/>
      <c r="AC3" s="21">
        <f t="shared" ref="AC3:AC11" si="0">+AD3+AE3+AF3</f>
        <v>8</v>
      </c>
      <c r="AD3" s="21">
        <v>5</v>
      </c>
      <c r="AE3" s="21">
        <v>3</v>
      </c>
      <c r="AF3" s="21">
        <v>0</v>
      </c>
      <c r="AG3" s="67">
        <f t="shared" ref="AG3:AG11" si="1">+(AD3*2+AF3)/(2*AC3)</f>
        <v>0.625</v>
      </c>
      <c r="AH3" s="67"/>
      <c r="AI3" s="14">
        <v>18</v>
      </c>
      <c r="AJ3" s="14">
        <v>0</v>
      </c>
      <c r="AK3" s="14">
        <v>0</v>
      </c>
      <c r="AL3" s="51">
        <f t="shared" ref="AL3:AL12" si="2">+AI3/AC3</f>
        <v>2.25</v>
      </c>
      <c r="AQ3" s="21"/>
    </row>
    <row r="4" spans="1:43" ht="18" x14ac:dyDescent="0.25">
      <c r="A4" s="34"/>
      <c r="B4" s="4">
        <v>3</v>
      </c>
      <c r="C4" s="5" t="s">
        <v>57</v>
      </c>
      <c r="D4" s="10"/>
      <c r="E4" s="5"/>
      <c r="F4" s="10"/>
      <c r="G4" s="4">
        <v>6</v>
      </c>
      <c r="H4" s="4">
        <v>1</v>
      </c>
      <c r="I4" s="4">
        <v>1</v>
      </c>
      <c r="J4" s="4">
        <f t="shared" ref="J4:J11" si="3">2*G4+I4</f>
        <v>13</v>
      </c>
      <c r="K4" s="31">
        <f t="shared" ref="K4:K11" si="4">+J4/((G4+H4+I4)*2)</f>
        <v>0.8125</v>
      </c>
      <c r="L4" s="4">
        <f>+$AA$53</f>
        <v>39</v>
      </c>
      <c r="M4" s="4">
        <v>29</v>
      </c>
      <c r="N4" s="4">
        <f>+$AB$53</f>
        <v>55</v>
      </c>
      <c r="O4" s="4">
        <f>+$AD$53</f>
        <v>16</v>
      </c>
      <c r="P4" s="4"/>
      <c r="Q4" s="34"/>
      <c r="R4" s="21"/>
      <c r="U4" s="25">
        <v>8</v>
      </c>
      <c r="V4" s="20" t="s">
        <v>75</v>
      </c>
      <c r="X4" s="20"/>
      <c r="Y4" s="20"/>
      <c r="Z4" s="20" t="s">
        <v>134</v>
      </c>
      <c r="AB4" s="21"/>
      <c r="AC4" s="21">
        <f t="shared" si="0"/>
        <v>7</v>
      </c>
      <c r="AD4" s="21">
        <v>5</v>
      </c>
      <c r="AE4" s="21">
        <v>2</v>
      </c>
      <c r="AF4" s="21">
        <v>0</v>
      </c>
      <c r="AG4" s="64">
        <f t="shared" si="1"/>
        <v>0.7142857142857143</v>
      </c>
      <c r="AH4" s="64"/>
      <c r="AI4" s="21">
        <v>16</v>
      </c>
      <c r="AJ4" s="21">
        <v>1</v>
      </c>
      <c r="AK4" s="21">
        <v>0</v>
      </c>
      <c r="AL4" s="26">
        <f t="shared" si="2"/>
        <v>2.2857142857142856</v>
      </c>
      <c r="AQ4" s="21"/>
    </row>
    <row r="5" spans="1:43" ht="18" x14ac:dyDescent="0.25">
      <c r="A5" s="34"/>
      <c r="B5" s="4">
        <v>5</v>
      </c>
      <c r="C5" s="5" t="s">
        <v>60</v>
      </c>
      <c r="D5" s="10"/>
      <c r="E5" s="5"/>
      <c r="F5" s="10"/>
      <c r="G5" s="4">
        <v>5</v>
      </c>
      <c r="H5" s="4">
        <v>3</v>
      </c>
      <c r="I5" s="4">
        <v>0</v>
      </c>
      <c r="J5" s="4">
        <f t="shared" si="3"/>
        <v>10</v>
      </c>
      <c r="K5" s="31">
        <f t="shared" si="4"/>
        <v>0.625</v>
      </c>
      <c r="L5" s="4">
        <f>+$AN$27</f>
        <v>34</v>
      </c>
      <c r="M5" s="4">
        <v>18</v>
      </c>
      <c r="N5" s="4">
        <f>+$AO$27</f>
        <v>41</v>
      </c>
      <c r="O5" s="4">
        <f>+$AQ$27</f>
        <v>22</v>
      </c>
      <c r="P5" s="4"/>
      <c r="Q5" s="34"/>
      <c r="R5" s="21"/>
      <c r="U5" s="25">
        <v>8</v>
      </c>
      <c r="V5" s="20" t="s">
        <v>77</v>
      </c>
      <c r="X5" s="20"/>
      <c r="Y5" s="20"/>
      <c r="Z5" s="20" t="s">
        <v>59</v>
      </c>
      <c r="AB5" s="21"/>
      <c r="AC5" s="21">
        <f t="shared" si="0"/>
        <v>5</v>
      </c>
      <c r="AD5" s="21">
        <v>2</v>
      </c>
      <c r="AE5" s="21">
        <v>3</v>
      </c>
      <c r="AF5" s="21">
        <v>0</v>
      </c>
      <c r="AG5" s="64">
        <f t="shared" si="1"/>
        <v>0.4</v>
      </c>
      <c r="AH5" s="64"/>
      <c r="AI5" s="21">
        <v>15</v>
      </c>
      <c r="AJ5" s="21">
        <v>1</v>
      </c>
      <c r="AK5" s="21">
        <v>0</v>
      </c>
      <c r="AL5" s="26">
        <f t="shared" si="2"/>
        <v>3</v>
      </c>
      <c r="AQ5" s="21"/>
    </row>
    <row r="6" spans="1:43" ht="18" x14ac:dyDescent="0.25">
      <c r="A6" s="34"/>
      <c r="B6" s="4">
        <v>6</v>
      </c>
      <c r="C6" s="5" t="s">
        <v>134</v>
      </c>
      <c r="D6" s="10"/>
      <c r="E6" s="5"/>
      <c r="F6" s="10"/>
      <c r="G6" s="4">
        <v>5</v>
      </c>
      <c r="H6" s="4">
        <v>3</v>
      </c>
      <c r="I6" s="4">
        <v>0</v>
      </c>
      <c r="J6" s="4">
        <f t="shared" si="3"/>
        <v>10</v>
      </c>
      <c r="K6" s="31">
        <f t="shared" si="4"/>
        <v>0.625</v>
      </c>
      <c r="L6" s="4">
        <f>+$AN$40</f>
        <v>24</v>
      </c>
      <c r="M6" s="4">
        <v>22</v>
      </c>
      <c r="N6" s="4">
        <f>+$AO$40</f>
        <v>31</v>
      </c>
      <c r="O6" s="4">
        <f>+$AQ$40</f>
        <v>10</v>
      </c>
      <c r="P6" s="4"/>
      <c r="Q6" s="34"/>
      <c r="R6" s="21"/>
      <c r="U6" s="25">
        <v>7.5</v>
      </c>
      <c r="V6" s="20" t="s">
        <v>43</v>
      </c>
      <c r="X6" s="20"/>
      <c r="Y6" s="20"/>
      <c r="Z6" s="20" t="s">
        <v>57</v>
      </c>
      <c r="AB6" s="21"/>
      <c r="AC6" s="21">
        <f t="shared" si="0"/>
        <v>2</v>
      </c>
      <c r="AD6" s="21">
        <v>1</v>
      </c>
      <c r="AE6" s="21">
        <v>0</v>
      </c>
      <c r="AF6" s="21">
        <v>1</v>
      </c>
      <c r="AG6" s="64">
        <f t="shared" si="1"/>
        <v>0.75</v>
      </c>
      <c r="AH6" s="64"/>
      <c r="AI6" s="21">
        <v>6</v>
      </c>
      <c r="AJ6" s="21">
        <v>0</v>
      </c>
      <c r="AK6" s="21">
        <v>0</v>
      </c>
      <c r="AL6" s="26">
        <f t="shared" si="2"/>
        <v>3</v>
      </c>
      <c r="AQ6" s="21"/>
    </row>
    <row r="7" spans="1:43" ht="18" x14ac:dyDescent="0.25">
      <c r="A7" s="34"/>
      <c r="B7" s="4">
        <v>8</v>
      </c>
      <c r="C7" s="5" t="s">
        <v>59</v>
      </c>
      <c r="D7" s="10"/>
      <c r="E7" s="5"/>
      <c r="F7" s="10"/>
      <c r="G7" s="4">
        <v>4</v>
      </c>
      <c r="H7" s="4">
        <v>4</v>
      </c>
      <c r="I7" s="4">
        <v>0</v>
      </c>
      <c r="J7" s="4">
        <f t="shared" si="3"/>
        <v>8</v>
      </c>
      <c r="K7" s="31">
        <f t="shared" si="4"/>
        <v>0.5</v>
      </c>
      <c r="L7" s="4">
        <f>+$AN$66</f>
        <v>31</v>
      </c>
      <c r="M7" s="4">
        <v>22</v>
      </c>
      <c r="N7" s="4">
        <f>+$AO$66</f>
        <v>46</v>
      </c>
      <c r="O7" s="4">
        <f>+$AQ$66</f>
        <v>8</v>
      </c>
      <c r="P7" s="4"/>
      <c r="Q7" s="34"/>
      <c r="R7" s="21"/>
      <c r="U7" s="25">
        <v>8</v>
      </c>
      <c r="V7" s="20" t="s">
        <v>76</v>
      </c>
      <c r="X7" s="20"/>
      <c r="Y7" s="20"/>
      <c r="Z7" s="20" t="s">
        <v>56</v>
      </c>
      <c r="AB7" s="21"/>
      <c r="AC7" s="21">
        <f t="shared" si="0"/>
        <v>8</v>
      </c>
      <c r="AD7" s="21">
        <v>3</v>
      </c>
      <c r="AE7" s="21">
        <v>3</v>
      </c>
      <c r="AF7" s="21">
        <v>2</v>
      </c>
      <c r="AG7" s="64">
        <f t="shared" si="1"/>
        <v>0.5</v>
      </c>
      <c r="AH7" s="64"/>
      <c r="AI7" s="21">
        <v>28</v>
      </c>
      <c r="AJ7" s="21">
        <v>0</v>
      </c>
      <c r="AK7" s="21">
        <v>0</v>
      </c>
      <c r="AL7" s="26">
        <f t="shared" si="2"/>
        <v>3.5</v>
      </c>
      <c r="AQ7" s="21"/>
    </row>
    <row r="8" spans="1:43" ht="18" x14ac:dyDescent="0.25">
      <c r="A8" s="34"/>
      <c r="B8" s="4">
        <v>7</v>
      </c>
      <c r="C8" s="5" t="s">
        <v>56</v>
      </c>
      <c r="D8" s="10"/>
      <c r="E8" s="10"/>
      <c r="F8" s="10"/>
      <c r="G8" s="4">
        <v>3</v>
      </c>
      <c r="H8" s="4">
        <v>3</v>
      </c>
      <c r="I8" s="4">
        <v>2</v>
      </c>
      <c r="J8" s="4">
        <f t="shared" si="3"/>
        <v>8</v>
      </c>
      <c r="K8" s="31">
        <f t="shared" si="4"/>
        <v>0.5</v>
      </c>
      <c r="L8" s="4">
        <f>+$AN$53</f>
        <v>26</v>
      </c>
      <c r="M8" s="4">
        <v>28</v>
      </c>
      <c r="N8" s="4">
        <f>+$AO$53</f>
        <v>33</v>
      </c>
      <c r="O8" s="4">
        <f>+$AQ$53</f>
        <v>12</v>
      </c>
      <c r="P8" s="4"/>
      <c r="Q8" s="34"/>
      <c r="R8" s="21"/>
      <c r="U8" s="25">
        <v>7.5</v>
      </c>
      <c r="V8" s="20" t="s">
        <v>127</v>
      </c>
      <c r="X8" s="20"/>
      <c r="Y8" s="20"/>
      <c r="Z8" s="20" t="s">
        <v>15</v>
      </c>
      <c r="AB8" s="21"/>
      <c r="AC8" s="21">
        <f t="shared" si="0"/>
        <v>8</v>
      </c>
      <c r="AD8" s="21">
        <v>3</v>
      </c>
      <c r="AE8" s="21">
        <v>3</v>
      </c>
      <c r="AF8" s="21">
        <v>2</v>
      </c>
      <c r="AG8" s="64">
        <f t="shared" si="1"/>
        <v>0.5</v>
      </c>
      <c r="AH8" s="64"/>
      <c r="AI8" s="21">
        <v>35</v>
      </c>
      <c r="AJ8" s="21">
        <v>0</v>
      </c>
      <c r="AK8" s="21">
        <v>0</v>
      </c>
      <c r="AL8" s="26">
        <f t="shared" si="2"/>
        <v>4.375</v>
      </c>
      <c r="AQ8" s="21"/>
    </row>
    <row r="9" spans="1:43" ht="18" x14ac:dyDescent="0.25">
      <c r="A9" s="34"/>
      <c r="B9" s="4">
        <v>2</v>
      </c>
      <c r="C9" s="5" t="s">
        <v>15</v>
      </c>
      <c r="D9" s="10"/>
      <c r="E9" s="10"/>
      <c r="F9" s="10"/>
      <c r="G9" s="4">
        <v>3</v>
      </c>
      <c r="H9" s="4">
        <v>3</v>
      </c>
      <c r="I9" s="4">
        <v>2</v>
      </c>
      <c r="J9" s="4">
        <f t="shared" si="3"/>
        <v>8</v>
      </c>
      <c r="K9" s="31">
        <f t="shared" si="4"/>
        <v>0.5</v>
      </c>
      <c r="L9" s="4">
        <f>+$AA$40</f>
        <v>33</v>
      </c>
      <c r="M9" s="4">
        <v>35</v>
      </c>
      <c r="N9" s="4">
        <f>+$AB$40</f>
        <v>36</v>
      </c>
      <c r="O9" s="4">
        <f>+$AD$40</f>
        <v>14</v>
      </c>
      <c r="P9" s="4"/>
      <c r="Q9" s="34"/>
      <c r="R9" s="21"/>
      <c r="U9" s="25">
        <v>7.5</v>
      </c>
      <c r="V9" s="20" t="s">
        <v>74</v>
      </c>
      <c r="X9" s="20"/>
      <c r="Y9" s="20"/>
      <c r="Z9" s="20" t="s">
        <v>61</v>
      </c>
      <c r="AB9" s="21"/>
      <c r="AC9" s="21">
        <f>+AD9+AE9+AF9</f>
        <v>6</v>
      </c>
      <c r="AD9" s="21">
        <v>0</v>
      </c>
      <c r="AE9" s="21">
        <v>6</v>
      </c>
      <c r="AF9" s="21">
        <v>0</v>
      </c>
      <c r="AG9" s="64">
        <f>+(AD9*2+AF9)/(2*AC9)</f>
        <v>0</v>
      </c>
      <c r="AH9" s="64"/>
      <c r="AI9" s="21">
        <v>29</v>
      </c>
      <c r="AJ9" s="21">
        <v>2</v>
      </c>
      <c r="AK9" s="21">
        <v>0</v>
      </c>
      <c r="AL9" s="26">
        <f>+AI9/AC9</f>
        <v>4.833333333333333</v>
      </c>
      <c r="AQ9" s="21"/>
    </row>
    <row r="10" spans="1:43" ht="18" x14ac:dyDescent="0.25">
      <c r="A10" s="34"/>
      <c r="B10" s="4">
        <v>4</v>
      </c>
      <c r="C10" s="5" t="s">
        <v>61</v>
      </c>
      <c r="D10" s="10"/>
      <c r="E10" s="5"/>
      <c r="F10" s="10"/>
      <c r="G10" s="4">
        <v>2</v>
      </c>
      <c r="H10" s="4">
        <v>6</v>
      </c>
      <c r="I10" s="4">
        <v>0</v>
      </c>
      <c r="J10" s="4">
        <f t="shared" si="3"/>
        <v>4</v>
      </c>
      <c r="K10" s="31">
        <f t="shared" si="4"/>
        <v>0.25</v>
      </c>
      <c r="L10" s="4">
        <f>+$AA$66</f>
        <v>23</v>
      </c>
      <c r="M10" s="4">
        <v>34</v>
      </c>
      <c r="N10" s="4">
        <f>+$AB$66</f>
        <v>32</v>
      </c>
      <c r="O10" s="4">
        <f>+$AD$66</f>
        <v>6</v>
      </c>
      <c r="P10" s="4"/>
      <c r="Q10" s="34"/>
      <c r="R10" s="34"/>
      <c r="U10" s="25">
        <v>7.5</v>
      </c>
      <c r="V10" s="20" t="s">
        <v>34</v>
      </c>
      <c r="X10" s="20"/>
      <c r="Y10" s="20"/>
      <c r="Z10" s="20" t="s">
        <v>58</v>
      </c>
      <c r="AB10" s="21"/>
      <c r="AC10" s="21">
        <f>+AD10+AE10+AF10</f>
        <v>8</v>
      </c>
      <c r="AD10" s="21">
        <v>1</v>
      </c>
      <c r="AE10" s="21">
        <v>6</v>
      </c>
      <c r="AF10" s="21">
        <v>1</v>
      </c>
      <c r="AG10" s="64">
        <f>+(AD10*2+AF10)/(2*AC10)</f>
        <v>0.1875</v>
      </c>
      <c r="AH10" s="64"/>
      <c r="AI10" s="21">
        <v>41</v>
      </c>
      <c r="AJ10" s="21">
        <v>1</v>
      </c>
      <c r="AK10" s="21">
        <v>0</v>
      </c>
      <c r="AL10" s="26">
        <f>+AI10/AC10</f>
        <v>5.125</v>
      </c>
      <c r="AQ10" s="21"/>
    </row>
    <row r="11" spans="1:43" ht="18.75" thickBot="1" x14ac:dyDescent="0.3">
      <c r="A11" s="34"/>
      <c r="B11" s="4">
        <v>1</v>
      </c>
      <c r="C11" s="5" t="s">
        <v>58</v>
      </c>
      <c r="D11" s="10"/>
      <c r="E11" s="10"/>
      <c r="F11" s="10"/>
      <c r="G11" s="4">
        <v>1</v>
      </c>
      <c r="H11" s="4">
        <v>6</v>
      </c>
      <c r="I11" s="4">
        <v>1</v>
      </c>
      <c r="J11" s="4">
        <f t="shared" si="3"/>
        <v>3</v>
      </c>
      <c r="K11" s="31">
        <f t="shared" si="4"/>
        <v>0.1875</v>
      </c>
      <c r="L11" s="4">
        <f>+$AA$27</f>
        <v>20</v>
      </c>
      <c r="M11" s="4">
        <v>42</v>
      </c>
      <c r="N11" s="4">
        <f>+$AB$27</f>
        <v>28</v>
      </c>
      <c r="O11" s="4">
        <f>+$AD$27</f>
        <v>14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si="0"/>
        <v>12</v>
      </c>
      <c r="AD11" s="21">
        <v>9</v>
      </c>
      <c r="AE11" s="21">
        <v>3</v>
      </c>
      <c r="AF11" s="21">
        <v>0</v>
      </c>
      <c r="AG11" s="64">
        <f t="shared" si="1"/>
        <v>0.75</v>
      </c>
      <c r="AH11" s="64"/>
      <c r="AI11" s="21">
        <v>35</v>
      </c>
      <c r="AJ11" s="21">
        <v>2</v>
      </c>
      <c r="AK11" s="21">
        <v>0</v>
      </c>
      <c r="AL11" s="26">
        <f t="shared" si="2"/>
        <v>2.9166666666666665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29</v>
      </c>
      <c r="H12" s="8">
        <f>SUM(H4:H11)</f>
        <v>29</v>
      </c>
      <c r="I12" s="8">
        <f>SUM(I4:I11)</f>
        <v>6</v>
      </c>
      <c r="J12" s="8"/>
      <c r="K12" s="8"/>
      <c r="L12" s="8">
        <f>SUM(L4:L11)</f>
        <v>230</v>
      </c>
      <c r="M12" s="8">
        <f>SUM(M4:M11)</f>
        <v>230</v>
      </c>
      <c r="N12" s="8">
        <f>SUM(N4:N11)</f>
        <v>302</v>
      </c>
      <c r="O12" s="8">
        <f>SUM(O4:O11)</f>
        <v>102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64</v>
      </c>
      <c r="AD12" s="14">
        <f>SUM(AD3:AD11)</f>
        <v>29</v>
      </c>
      <c r="AE12" s="14">
        <f>SUM(AE3:AE11)</f>
        <v>29</v>
      </c>
      <c r="AF12" s="14">
        <f>SUM(AF3:AF11)</f>
        <v>6</v>
      </c>
      <c r="AG12" s="14"/>
      <c r="AH12" s="14"/>
      <c r="AI12" s="14">
        <f>SUM(AI3:AI11)</f>
        <v>223</v>
      </c>
      <c r="AJ12" s="14">
        <f>SUM(AJ3:AJ11)</f>
        <v>7</v>
      </c>
      <c r="AK12" s="14">
        <f>SUM(AK3:AK11)</f>
        <v>0</v>
      </c>
      <c r="AL12" s="29">
        <f t="shared" si="2"/>
        <v>3.484375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8 Summary:</v>
      </c>
      <c r="C14" s="37"/>
      <c r="D14" s="37"/>
      <c r="E14" s="68">
        <v>45599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0"/>
      <c r="R14" s="30"/>
      <c r="S14" s="21" t="s">
        <v>53</v>
      </c>
      <c r="T14" s="20" t="s">
        <v>44</v>
      </c>
      <c r="U14" s="20"/>
      <c r="V14" s="20"/>
      <c r="W14" s="20"/>
      <c r="X14" s="20" t="s">
        <v>54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53</v>
      </c>
      <c r="AG14" s="20" t="s">
        <v>44</v>
      </c>
      <c r="AH14" s="20"/>
      <c r="AI14" s="20"/>
      <c r="AJ14" s="20"/>
      <c r="AK14" s="20" t="s">
        <v>54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154</v>
      </c>
      <c r="T15" s="11" t="s">
        <v>58</v>
      </c>
      <c r="U15" s="11"/>
      <c r="V15" s="11"/>
      <c r="W15" s="12"/>
      <c r="X15" s="13" t="s">
        <v>70</v>
      </c>
      <c r="Z15" s="14"/>
      <c r="AA15" s="14">
        <v>6</v>
      </c>
      <c r="AB15" s="14">
        <v>7</v>
      </c>
      <c r="AC15" s="14">
        <f>+AA15+AB15</f>
        <v>13</v>
      </c>
      <c r="AD15" s="14">
        <v>4</v>
      </c>
      <c r="AE15" s="10"/>
      <c r="AF15" s="11" t="s">
        <v>158</v>
      </c>
      <c r="AG15" s="11" t="s">
        <v>60</v>
      </c>
      <c r="AH15" s="11"/>
      <c r="AI15" s="11"/>
      <c r="AJ15" s="12"/>
      <c r="AK15" s="13" t="s">
        <v>72</v>
      </c>
      <c r="AM15" s="14"/>
      <c r="AN15" s="14">
        <v>1</v>
      </c>
      <c r="AO15" s="14">
        <v>3</v>
      </c>
      <c r="AP15" s="14">
        <f>+AN15+AO15</f>
        <v>4</v>
      </c>
      <c r="AQ15" s="14">
        <v>0</v>
      </c>
    </row>
    <row r="16" spans="1:43" ht="15.95" customHeight="1" x14ac:dyDescent="0.25">
      <c r="A16" s="30"/>
      <c r="C16" s="5" t="s">
        <v>182</v>
      </c>
      <c r="E16" s="20"/>
      <c r="F16" s="20"/>
      <c r="G16" s="4">
        <v>2</v>
      </c>
      <c r="H16" s="21">
        <v>2</v>
      </c>
      <c r="I16" s="20" t="s">
        <v>80</v>
      </c>
      <c r="J16" s="20"/>
      <c r="K16" s="20"/>
      <c r="L16" s="20" t="s">
        <v>339</v>
      </c>
      <c r="M16" s="20"/>
      <c r="N16" s="20"/>
      <c r="O16" s="20"/>
      <c r="P16" s="20"/>
      <c r="Q16" s="30"/>
      <c r="R16" s="30"/>
      <c r="S16" s="25">
        <v>7.5</v>
      </c>
      <c r="T16" s="20" t="s">
        <v>34</v>
      </c>
      <c r="U16" s="20"/>
      <c r="V16" s="20"/>
      <c r="W16" s="20"/>
      <c r="X16" s="21">
        <v>31</v>
      </c>
      <c r="Y16" s="15" t="s">
        <v>58</v>
      </c>
      <c r="Z16" s="21"/>
      <c r="AA16" s="21">
        <v>0</v>
      </c>
      <c r="AB16" s="21">
        <v>0</v>
      </c>
      <c r="AC16" s="21">
        <f t="shared" ref="AC16:AC26" si="5">+AA16+AB16</f>
        <v>0</v>
      </c>
      <c r="AD16" s="21">
        <v>2</v>
      </c>
      <c r="AE16" s="10"/>
      <c r="AF16" s="25">
        <v>8</v>
      </c>
      <c r="AG16" s="20" t="s">
        <v>138</v>
      </c>
      <c r="AH16" s="20"/>
      <c r="AI16" s="20"/>
      <c r="AJ16" s="20"/>
      <c r="AK16" s="21">
        <v>34</v>
      </c>
      <c r="AL16" s="20" t="s">
        <v>60</v>
      </c>
      <c r="AM16" s="21"/>
      <c r="AN16" s="21">
        <v>0</v>
      </c>
      <c r="AO16" s="21">
        <v>1</v>
      </c>
      <c r="AP16" s="21">
        <f t="shared" ref="AP16:AP26" si="6">+AN16+AO16</f>
        <v>1</v>
      </c>
      <c r="AQ16" s="21">
        <v>0</v>
      </c>
    </row>
    <row r="17" spans="1:43" ht="15.95" customHeight="1" x14ac:dyDescent="0.25">
      <c r="A17" s="30"/>
      <c r="B17" s="21" t="s">
        <v>23</v>
      </c>
      <c r="C17" s="15"/>
      <c r="D17" s="15" t="s">
        <v>48</v>
      </c>
      <c r="E17" s="20"/>
      <c r="F17" s="20"/>
      <c r="G17" s="4"/>
      <c r="H17" s="21">
        <v>3</v>
      </c>
      <c r="I17" s="20" t="s">
        <v>358</v>
      </c>
      <c r="L17" s="20" t="s">
        <v>231</v>
      </c>
      <c r="M17" s="20"/>
      <c r="N17" s="20"/>
      <c r="O17" s="20"/>
      <c r="P17" s="20"/>
      <c r="Q17" s="30"/>
      <c r="R17" s="30"/>
      <c r="S17" s="25">
        <v>10</v>
      </c>
      <c r="T17" s="20" t="s">
        <v>124</v>
      </c>
      <c r="U17" s="20"/>
      <c r="V17" s="20"/>
      <c r="W17" s="20"/>
      <c r="X17" s="21">
        <v>13</v>
      </c>
      <c r="Y17" s="15" t="s">
        <v>58</v>
      </c>
      <c r="Z17" s="21"/>
      <c r="AA17" s="21">
        <v>4</v>
      </c>
      <c r="AB17" s="21">
        <v>4</v>
      </c>
      <c r="AC17" s="21">
        <f t="shared" si="5"/>
        <v>8</v>
      </c>
      <c r="AD17" s="21">
        <v>0</v>
      </c>
      <c r="AE17" s="10"/>
      <c r="AF17" s="25">
        <v>10</v>
      </c>
      <c r="AG17" s="20" t="s">
        <v>84</v>
      </c>
      <c r="AH17" s="20"/>
      <c r="AI17" s="20"/>
      <c r="AJ17" s="20"/>
      <c r="AK17" s="21">
        <v>16</v>
      </c>
      <c r="AL17" s="20" t="s">
        <v>60</v>
      </c>
      <c r="AM17" s="21"/>
      <c r="AN17" s="21">
        <v>7</v>
      </c>
      <c r="AO17" s="21">
        <v>7</v>
      </c>
      <c r="AP17" s="21">
        <f t="shared" si="6"/>
        <v>14</v>
      </c>
      <c r="AQ17" s="21">
        <v>0</v>
      </c>
    </row>
    <row r="18" spans="1:43" ht="15.95" customHeight="1" x14ac:dyDescent="0.25">
      <c r="A18" s="30"/>
      <c r="G18" s="4"/>
      <c r="H18" s="21"/>
      <c r="I18" s="20"/>
      <c r="L18" s="20"/>
      <c r="N18" s="20"/>
      <c r="O18" s="20"/>
      <c r="P18" s="20"/>
      <c r="Q18" s="30"/>
      <c r="R18" s="30"/>
      <c r="S18" s="25">
        <v>9.5</v>
      </c>
      <c r="T18" s="20" t="s">
        <v>170</v>
      </c>
      <c r="U18" s="20"/>
      <c r="V18" s="20"/>
      <c r="W18" s="20"/>
      <c r="X18" s="21">
        <v>5</v>
      </c>
      <c r="Y18" s="15" t="s">
        <v>58</v>
      </c>
      <c r="Z18" s="21"/>
      <c r="AA18" s="21">
        <v>5</v>
      </c>
      <c r="AB18" s="21">
        <v>2</v>
      </c>
      <c r="AC18" s="21">
        <f t="shared" si="5"/>
        <v>7</v>
      </c>
      <c r="AD18" s="21">
        <v>0</v>
      </c>
      <c r="AE18" s="10"/>
      <c r="AF18" s="25">
        <v>10</v>
      </c>
      <c r="AG18" s="20" t="s">
        <v>104</v>
      </c>
      <c r="AH18" s="20"/>
      <c r="AI18" s="20"/>
      <c r="AJ18" s="20"/>
      <c r="AK18" s="21">
        <v>7</v>
      </c>
      <c r="AL18" s="20" t="s">
        <v>60</v>
      </c>
      <c r="AM18" s="21"/>
      <c r="AN18" s="21">
        <v>7</v>
      </c>
      <c r="AO18" s="21">
        <v>6</v>
      </c>
      <c r="AP18" s="21">
        <f t="shared" si="6"/>
        <v>13</v>
      </c>
      <c r="AQ18" s="21">
        <v>0</v>
      </c>
    </row>
    <row r="19" spans="1:43" ht="15.75" customHeight="1" x14ac:dyDescent="0.25">
      <c r="C19" s="5" t="s">
        <v>187</v>
      </c>
      <c r="G19" s="4">
        <v>5</v>
      </c>
      <c r="H19" s="21">
        <v>1</v>
      </c>
      <c r="I19" s="20" t="s">
        <v>87</v>
      </c>
      <c r="L19" s="20" t="s">
        <v>341</v>
      </c>
      <c r="M19" s="20"/>
      <c r="N19" s="20"/>
      <c r="O19" s="20"/>
      <c r="P19" s="20"/>
      <c r="Q19" s="30"/>
      <c r="R19" s="30"/>
      <c r="S19" s="25">
        <v>8.5</v>
      </c>
      <c r="T19" s="20" t="s">
        <v>88</v>
      </c>
      <c r="U19" s="20"/>
      <c r="V19" s="20"/>
      <c r="W19" s="20"/>
      <c r="X19" s="35">
        <v>15</v>
      </c>
      <c r="Y19" s="15" t="s">
        <v>58</v>
      </c>
      <c r="Z19" s="21"/>
      <c r="AA19" s="21">
        <v>3</v>
      </c>
      <c r="AB19" s="21">
        <v>2</v>
      </c>
      <c r="AC19" s="21">
        <f t="shared" si="5"/>
        <v>5</v>
      </c>
      <c r="AD19" s="21">
        <v>2</v>
      </c>
      <c r="AE19" s="10"/>
      <c r="AF19" s="25">
        <v>9</v>
      </c>
      <c r="AG19" s="20" t="s">
        <v>107</v>
      </c>
      <c r="AH19" s="20"/>
      <c r="AI19" s="20"/>
      <c r="AJ19" s="20"/>
      <c r="AK19" s="21">
        <v>1</v>
      </c>
      <c r="AL19" s="20" t="s">
        <v>60</v>
      </c>
      <c r="AM19" s="21"/>
      <c r="AN19" s="21">
        <v>4</v>
      </c>
      <c r="AO19" s="21">
        <v>4</v>
      </c>
      <c r="AP19" s="21">
        <f t="shared" si="6"/>
        <v>8</v>
      </c>
      <c r="AQ19" s="21">
        <v>4</v>
      </c>
    </row>
    <row r="20" spans="1:43" ht="15.95" customHeight="1" x14ac:dyDescent="0.25">
      <c r="B20" s="21" t="s">
        <v>23</v>
      </c>
      <c r="C20" s="15" t="s">
        <v>338</v>
      </c>
      <c r="D20" s="15"/>
      <c r="E20" s="20"/>
      <c r="F20" s="20"/>
      <c r="G20" s="4"/>
      <c r="H20" s="21">
        <v>2</v>
      </c>
      <c r="I20" s="20" t="s">
        <v>340</v>
      </c>
      <c r="L20" s="20" t="s">
        <v>190</v>
      </c>
      <c r="M20" s="20"/>
      <c r="N20" s="20"/>
      <c r="O20" s="20"/>
      <c r="P20" s="20"/>
      <c r="Q20" s="30"/>
      <c r="R20" s="30"/>
      <c r="S20" s="25">
        <v>8.5</v>
      </c>
      <c r="T20" s="20" t="s">
        <v>101</v>
      </c>
      <c r="U20" s="20"/>
      <c r="V20" s="20"/>
      <c r="W20" s="20"/>
      <c r="X20" s="35">
        <v>11</v>
      </c>
      <c r="Y20" s="15" t="s">
        <v>58</v>
      </c>
      <c r="Z20" s="21"/>
      <c r="AA20" s="21">
        <v>0</v>
      </c>
      <c r="AB20" s="21">
        <v>2</v>
      </c>
      <c r="AC20" s="21">
        <f t="shared" si="5"/>
        <v>2</v>
      </c>
      <c r="AD20" s="21">
        <v>2</v>
      </c>
      <c r="AE20" s="10"/>
      <c r="AF20" s="25">
        <v>8.5</v>
      </c>
      <c r="AG20" s="20" t="s">
        <v>165</v>
      </c>
      <c r="AH20" s="20"/>
      <c r="AI20" s="20"/>
      <c r="AJ20" s="20"/>
      <c r="AK20" s="21">
        <v>10</v>
      </c>
      <c r="AL20" s="20" t="s">
        <v>60</v>
      </c>
      <c r="AM20" s="21"/>
      <c r="AN20" s="21">
        <v>2</v>
      </c>
      <c r="AO20" s="21">
        <v>5</v>
      </c>
      <c r="AP20" s="21">
        <f t="shared" si="6"/>
        <v>7</v>
      </c>
      <c r="AQ20" s="21">
        <v>8</v>
      </c>
    </row>
    <row r="21" spans="1:43" ht="15.95" customHeight="1" x14ac:dyDescent="0.25">
      <c r="H21" s="21">
        <v>2</v>
      </c>
      <c r="I21" s="20" t="s">
        <v>85</v>
      </c>
      <c r="L21" s="20"/>
      <c r="M21" s="20" t="s">
        <v>51</v>
      </c>
      <c r="N21" s="20"/>
      <c r="O21" s="20"/>
      <c r="P21" s="20"/>
      <c r="Q21" s="30"/>
      <c r="R21" s="30"/>
      <c r="S21" s="25">
        <v>8</v>
      </c>
      <c r="T21" s="20" t="s">
        <v>147</v>
      </c>
      <c r="U21" s="20"/>
      <c r="V21" s="20"/>
      <c r="W21" s="20"/>
      <c r="X21" s="21">
        <v>3</v>
      </c>
      <c r="Y21" s="15" t="s">
        <v>58</v>
      </c>
      <c r="Z21" s="21"/>
      <c r="AA21" s="21">
        <v>2</v>
      </c>
      <c r="AB21" s="21">
        <v>2</v>
      </c>
      <c r="AC21" s="21">
        <f t="shared" si="5"/>
        <v>4</v>
      </c>
      <c r="AD21" s="21">
        <v>0</v>
      </c>
      <c r="AE21" s="10"/>
      <c r="AF21" s="25">
        <v>8</v>
      </c>
      <c r="AG21" s="20" t="s">
        <v>47</v>
      </c>
      <c r="AH21" s="20"/>
      <c r="AI21" s="20"/>
      <c r="AJ21" s="20"/>
      <c r="AK21" s="21">
        <v>27</v>
      </c>
      <c r="AL21" s="20" t="s">
        <v>60</v>
      </c>
      <c r="AM21" s="21"/>
      <c r="AN21" s="21">
        <v>5</v>
      </c>
      <c r="AO21" s="21">
        <v>5</v>
      </c>
      <c r="AP21" s="21">
        <f t="shared" si="6"/>
        <v>10</v>
      </c>
      <c r="AQ21" s="21">
        <v>2</v>
      </c>
    </row>
    <row r="22" spans="1:43" ht="15.95" customHeight="1" x14ac:dyDescent="0.25">
      <c r="H22" s="21">
        <v>3</v>
      </c>
      <c r="I22" s="20" t="s">
        <v>87</v>
      </c>
      <c r="L22" s="20"/>
      <c r="M22" s="20" t="s">
        <v>51</v>
      </c>
      <c r="N22" s="20"/>
      <c r="O22" s="20"/>
      <c r="P22" s="20"/>
      <c r="Q22" s="30"/>
      <c r="R22" s="30"/>
      <c r="S22" s="25">
        <v>7.5</v>
      </c>
      <c r="T22" s="20" t="s">
        <v>137</v>
      </c>
      <c r="U22" s="20"/>
      <c r="V22" s="20"/>
      <c r="W22" s="20"/>
      <c r="X22" s="21">
        <v>7</v>
      </c>
      <c r="Y22" s="15" t="s">
        <v>58</v>
      </c>
      <c r="Z22" s="21"/>
      <c r="AA22" s="21">
        <v>0</v>
      </c>
      <c r="AB22" s="21">
        <v>2</v>
      </c>
      <c r="AC22" s="21">
        <f t="shared" si="5"/>
        <v>2</v>
      </c>
      <c r="AD22" s="21">
        <v>0</v>
      </c>
      <c r="AE22" s="10"/>
      <c r="AF22" s="25">
        <v>7.5</v>
      </c>
      <c r="AG22" s="20" t="s">
        <v>102</v>
      </c>
      <c r="AH22" s="20"/>
      <c r="AI22" s="20"/>
      <c r="AJ22" s="20"/>
      <c r="AK22" s="21">
        <v>91</v>
      </c>
      <c r="AL22" s="20" t="s">
        <v>60</v>
      </c>
      <c r="AM22" s="21"/>
      <c r="AN22" s="21">
        <v>3</v>
      </c>
      <c r="AO22" s="21">
        <v>5</v>
      </c>
      <c r="AP22" s="21">
        <f t="shared" si="6"/>
        <v>8</v>
      </c>
      <c r="AQ22" s="21">
        <v>2</v>
      </c>
    </row>
    <row r="23" spans="1:43" ht="15.95" customHeight="1" x14ac:dyDescent="0.25">
      <c r="H23" s="21">
        <v>3</v>
      </c>
      <c r="I23" s="20" t="s">
        <v>93</v>
      </c>
      <c r="L23" s="20"/>
      <c r="M23" s="20" t="s">
        <v>51</v>
      </c>
      <c r="N23" s="20"/>
      <c r="O23" s="20"/>
      <c r="P23" s="20" t="s">
        <v>151</v>
      </c>
      <c r="Q23" s="30"/>
      <c r="R23" s="30"/>
      <c r="S23" s="25">
        <v>7.5</v>
      </c>
      <c r="T23" s="20" t="s">
        <v>171</v>
      </c>
      <c r="U23" s="20"/>
      <c r="V23" s="20"/>
      <c r="W23" s="20"/>
      <c r="X23" s="21">
        <v>11</v>
      </c>
      <c r="Y23" s="15" t="s">
        <v>58</v>
      </c>
      <c r="Z23" s="21"/>
      <c r="AA23" s="21">
        <v>0</v>
      </c>
      <c r="AB23" s="21">
        <v>0</v>
      </c>
      <c r="AC23" s="21">
        <f t="shared" si="5"/>
        <v>0</v>
      </c>
      <c r="AD23" s="21">
        <v>0</v>
      </c>
      <c r="AE23" s="10"/>
      <c r="AF23" s="25">
        <v>7</v>
      </c>
      <c r="AG23" s="20" t="s">
        <v>126</v>
      </c>
      <c r="AH23" s="20"/>
      <c r="AI23" s="20"/>
      <c r="AJ23" s="20"/>
      <c r="AK23" s="21">
        <v>4</v>
      </c>
      <c r="AL23" s="20" t="s">
        <v>60</v>
      </c>
      <c r="AM23" s="21"/>
      <c r="AN23" s="21">
        <v>0</v>
      </c>
      <c r="AO23" s="21">
        <v>1</v>
      </c>
      <c r="AP23" s="21">
        <f t="shared" si="6"/>
        <v>1</v>
      </c>
      <c r="AQ23" s="21">
        <v>0</v>
      </c>
    </row>
    <row r="24" spans="1:43" ht="15.95" customHeight="1" x14ac:dyDescent="0.25">
      <c r="B24" s="44" t="s">
        <v>27</v>
      </c>
      <c r="C24" s="45"/>
      <c r="D24" s="45"/>
      <c r="E24" s="45"/>
      <c r="F24" s="45"/>
      <c r="G24" s="45"/>
      <c r="H24" s="46"/>
      <c r="I24" s="45"/>
      <c r="J24" s="45"/>
      <c r="K24" s="45"/>
      <c r="L24" s="45"/>
      <c r="M24" s="47"/>
      <c r="N24" s="45"/>
      <c r="O24" s="45"/>
      <c r="P24" s="45"/>
      <c r="Q24" s="30"/>
      <c r="R24" s="30"/>
      <c r="S24" s="25">
        <v>7</v>
      </c>
      <c r="T24" s="20" t="s">
        <v>109</v>
      </c>
      <c r="U24" s="20"/>
      <c r="V24" s="20"/>
      <c r="W24" s="20"/>
      <c r="X24" s="21">
        <v>2</v>
      </c>
      <c r="Y24" s="15" t="s">
        <v>58</v>
      </c>
      <c r="Z24" s="21"/>
      <c r="AA24" s="21">
        <v>0</v>
      </c>
      <c r="AB24" s="21">
        <v>1</v>
      </c>
      <c r="AC24" s="21">
        <f t="shared" si="5"/>
        <v>1</v>
      </c>
      <c r="AD24" s="21">
        <v>2</v>
      </c>
      <c r="AE24" s="10"/>
      <c r="AF24" s="25">
        <v>6.5</v>
      </c>
      <c r="AG24" s="20" t="s">
        <v>129</v>
      </c>
      <c r="AH24" s="20"/>
      <c r="AI24" s="20"/>
      <c r="AJ24" s="20"/>
      <c r="AK24" s="21">
        <v>14</v>
      </c>
      <c r="AL24" s="20" t="s">
        <v>60</v>
      </c>
      <c r="AM24" s="21"/>
      <c r="AN24" s="21">
        <v>1</v>
      </c>
      <c r="AO24" s="21">
        <v>1</v>
      </c>
      <c r="AP24" s="21">
        <f t="shared" si="6"/>
        <v>2</v>
      </c>
      <c r="AQ24" s="21">
        <v>2</v>
      </c>
    </row>
    <row r="25" spans="1:43" ht="15.95" customHeight="1" x14ac:dyDescent="0.25">
      <c r="A25" s="30"/>
      <c r="C25" s="5" t="s">
        <v>181</v>
      </c>
      <c r="D25" s="10"/>
      <c r="E25" s="20"/>
      <c r="F25" s="20"/>
      <c r="G25" s="4">
        <v>5</v>
      </c>
      <c r="H25" s="21">
        <v>2</v>
      </c>
      <c r="I25" s="20" t="s">
        <v>131</v>
      </c>
      <c r="J25" s="20"/>
      <c r="K25" s="20"/>
      <c r="L25" s="20" t="s">
        <v>359</v>
      </c>
      <c r="M25" s="20"/>
      <c r="N25" s="20"/>
      <c r="O25" s="20"/>
      <c r="P25" s="20"/>
      <c r="Q25" s="30"/>
      <c r="R25" s="30"/>
      <c r="S25" s="25">
        <v>7</v>
      </c>
      <c r="T25" s="20" t="s">
        <v>110</v>
      </c>
      <c r="U25" s="20"/>
      <c r="V25" s="20"/>
      <c r="W25" s="20"/>
      <c r="X25" s="21">
        <v>6</v>
      </c>
      <c r="Y25" s="15" t="s">
        <v>58</v>
      </c>
      <c r="Z25" s="21"/>
      <c r="AA25" s="21">
        <v>0</v>
      </c>
      <c r="AB25" s="21">
        <v>6</v>
      </c>
      <c r="AC25" s="21">
        <f t="shared" si="5"/>
        <v>6</v>
      </c>
      <c r="AD25" s="21">
        <v>0</v>
      </c>
      <c r="AE25" s="10"/>
      <c r="AF25" s="25">
        <v>6</v>
      </c>
      <c r="AG25" s="20" t="s">
        <v>103</v>
      </c>
      <c r="AH25" s="20"/>
      <c r="AI25" s="20"/>
      <c r="AJ25" s="20"/>
      <c r="AK25" s="21">
        <v>2</v>
      </c>
      <c r="AL25" s="20" t="s">
        <v>60</v>
      </c>
      <c r="AM25" s="21"/>
      <c r="AN25" s="21">
        <v>2</v>
      </c>
      <c r="AO25" s="21">
        <v>1</v>
      </c>
      <c r="AP25" s="21">
        <f t="shared" si="6"/>
        <v>3</v>
      </c>
      <c r="AQ25" s="21">
        <v>4</v>
      </c>
    </row>
    <row r="26" spans="1:43" ht="15.95" customHeight="1" x14ac:dyDescent="0.25">
      <c r="A26" s="30"/>
      <c r="B26" s="21" t="s">
        <v>23</v>
      </c>
      <c r="C26" s="20" t="s">
        <v>352</v>
      </c>
      <c r="D26" s="20"/>
      <c r="E26" s="20"/>
      <c r="F26" s="20"/>
      <c r="G26" s="20"/>
      <c r="H26" s="21">
        <v>2</v>
      </c>
      <c r="I26" s="20" t="s">
        <v>116</v>
      </c>
      <c r="J26" s="20"/>
      <c r="K26" s="20"/>
      <c r="L26" s="20" t="s">
        <v>83</v>
      </c>
      <c r="M26" s="20"/>
      <c r="N26" s="20"/>
      <c r="O26" s="20"/>
      <c r="P26" s="20"/>
      <c r="Q26" s="30"/>
      <c r="R26" s="30"/>
      <c r="S26" s="25">
        <v>5.5</v>
      </c>
      <c r="T26" s="20" t="s">
        <v>30</v>
      </c>
      <c r="U26" s="20"/>
      <c r="V26" s="20"/>
      <c r="W26" s="20"/>
      <c r="X26" s="21">
        <v>8</v>
      </c>
      <c r="Y26" s="15" t="s">
        <v>58</v>
      </c>
      <c r="Z26" s="21"/>
      <c r="AA26" s="21">
        <v>0</v>
      </c>
      <c r="AB26" s="21">
        <v>0</v>
      </c>
      <c r="AC26" s="21">
        <f t="shared" si="5"/>
        <v>0</v>
      </c>
      <c r="AD26" s="21">
        <v>2</v>
      </c>
      <c r="AE26" s="10"/>
      <c r="AF26" s="25">
        <v>6</v>
      </c>
      <c r="AG26" s="20" t="s">
        <v>269</v>
      </c>
      <c r="AH26" s="20"/>
      <c r="AI26" s="20"/>
      <c r="AJ26" s="20"/>
      <c r="AK26" s="21">
        <v>6</v>
      </c>
      <c r="AL26" s="20" t="s">
        <v>60</v>
      </c>
      <c r="AM26" s="21"/>
      <c r="AN26" s="21">
        <v>2</v>
      </c>
      <c r="AO26" s="21">
        <v>2</v>
      </c>
      <c r="AP26" s="21">
        <f t="shared" si="6"/>
        <v>4</v>
      </c>
      <c r="AQ26" s="21">
        <v>0</v>
      </c>
    </row>
    <row r="27" spans="1:43" ht="15.95" customHeight="1" thickBot="1" x14ac:dyDescent="0.3">
      <c r="A27" s="30"/>
      <c r="C27" s="20"/>
      <c r="D27" s="20"/>
      <c r="E27" s="20"/>
      <c r="F27" s="20"/>
      <c r="G27" s="20"/>
      <c r="H27" s="21">
        <v>2</v>
      </c>
      <c r="I27" s="20" t="s">
        <v>86</v>
      </c>
      <c r="J27" s="20"/>
      <c r="K27" s="20"/>
      <c r="L27" s="20" t="s">
        <v>52</v>
      </c>
      <c r="M27" s="20"/>
      <c r="N27" s="20"/>
      <c r="O27" s="20"/>
      <c r="P27" s="20"/>
      <c r="Q27" s="30"/>
      <c r="R27" s="30"/>
      <c r="S27" s="16" t="s">
        <v>65</v>
      </c>
      <c r="T27" s="16"/>
      <c r="U27" s="16"/>
      <c r="V27" s="16"/>
      <c r="W27" s="16"/>
      <c r="X27" s="16"/>
      <c r="Y27" s="16"/>
      <c r="Z27" s="22"/>
      <c r="AA27" s="22">
        <f>SUM(AA15:AA26)</f>
        <v>20</v>
      </c>
      <c r="AB27" s="22">
        <f>SUM(AB15:AB26)+SUMIF($Z$3:$Z$10,"Canadiens",$AH$3:$AH$10)</f>
        <v>28</v>
      </c>
      <c r="AC27" s="22">
        <f>SUM(AC15:AC26)+SUMIF($Z$3:$Z$10,"Canadiens",$AH$3:$AH$10)</f>
        <v>48</v>
      </c>
      <c r="AD27" s="22">
        <f>SUM(AD15:AD26)</f>
        <v>14</v>
      </c>
      <c r="AE27" s="10"/>
      <c r="AF27" s="16" t="s">
        <v>62</v>
      </c>
      <c r="AG27" s="16"/>
      <c r="AH27" s="16"/>
      <c r="AI27" s="16"/>
      <c r="AJ27" s="16"/>
      <c r="AK27" s="16"/>
      <c r="AL27" s="16"/>
      <c r="AM27" s="22"/>
      <c r="AN27" s="22">
        <f>SUM(AN15:AN26)</f>
        <v>34</v>
      </c>
      <c r="AO27" s="22">
        <f>SUM(AO15:AO26)+SUMIF($Z$3:$Z$10,"Canadiens",$AH$3:$AH$10)</f>
        <v>41</v>
      </c>
      <c r="AP27" s="22">
        <f>SUM(AP15:AP26)+SUMIF($Z$3:$Z$10,"Canadiens",$AH$3:$AH$10)</f>
        <v>75</v>
      </c>
      <c r="AQ27" s="22">
        <f>SUM(AQ15:AQ26)</f>
        <v>22</v>
      </c>
    </row>
    <row r="28" spans="1:43" ht="15.95" customHeight="1" x14ac:dyDescent="0.25">
      <c r="H28" s="21">
        <v>3</v>
      </c>
      <c r="I28" s="20" t="s">
        <v>131</v>
      </c>
      <c r="L28" s="20" t="s">
        <v>360</v>
      </c>
      <c r="M28" s="20"/>
      <c r="N28" s="20"/>
      <c r="O28" s="20"/>
      <c r="P28" s="20"/>
      <c r="Q28" s="30"/>
      <c r="R28" s="30"/>
      <c r="S28" s="11" t="s">
        <v>155</v>
      </c>
      <c r="T28" s="11" t="s">
        <v>15</v>
      </c>
      <c r="U28" s="11"/>
      <c r="V28" s="11"/>
      <c r="W28" s="12"/>
      <c r="X28" s="13" t="s">
        <v>31</v>
      </c>
      <c r="Z28" s="14"/>
      <c r="AA28" s="14">
        <v>10</v>
      </c>
      <c r="AB28" s="14">
        <v>7</v>
      </c>
      <c r="AC28" s="14">
        <f>+AA28+AB28</f>
        <v>17</v>
      </c>
      <c r="AD28" s="14">
        <v>6</v>
      </c>
      <c r="AE28" s="10"/>
      <c r="AF28" s="18" t="s">
        <v>160</v>
      </c>
      <c r="AG28" s="18" t="s">
        <v>134</v>
      </c>
      <c r="AH28" s="18"/>
      <c r="AI28" s="18"/>
      <c r="AJ28" s="18"/>
      <c r="AK28" s="15" t="s">
        <v>145</v>
      </c>
      <c r="AM28" s="14"/>
      <c r="AN28" s="14">
        <v>8</v>
      </c>
      <c r="AO28" s="14">
        <v>2</v>
      </c>
      <c r="AP28" s="14">
        <f>+AN28+AO28</f>
        <v>10</v>
      </c>
      <c r="AQ28" s="14">
        <v>2</v>
      </c>
    </row>
    <row r="29" spans="1:43" ht="15.95" customHeight="1" x14ac:dyDescent="0.25">
      <c r="H29" s="21">
        <v>3</v>
      </c>
      <c r="I29" s="20" t="s">
        <v>83</v>
      </c>
      <c r="L29" s="20" t="s">
        <v>360</v>
      </c>
      <c r="M29" s="20"/>
      <c r="N29" s="20"/>
      <c r="O29" s="20"/>
      <c r="P29" s="20"/>
      <c r="Q29" s="30"/>
      <c r="R29" s="30"/>
      <c r="S29" s="25">
        <v>7.5</v>
      </c>
      <c r="T29" s="20" t="s">
        <v>127</v>
      </c>
      <c r="U29" s="20"/>
      <c r="V29" s="20"/>
      <c r="W29" s="25"/>
      <c r="X29" s="21"/>
      <c r="Y29" s="15" t="s">
        <v>15</v>
      </c>
      <c r="Z29" s="21"/>
      <c r="AA29" s="21">
        <v>0</v>
      </c>
      <c r="AB29" s="21">
        <v>1</v>
      </c>
      <c r="AC29" s="21">
        <f t="shared" ref="AC29:AC39" si="7">+AA29+AB29</f>
        <v>1</v>
      </c>
      <c r="AD29" s="21">
        <v>0</v>
      </c>
      <c r="AE29" s="10"/>
      <c r="AF29" s="25">
        <v>8</v>
      </c>
      <c r="AG29" s="20" t="s">
        <v>75</v>
      </c>
      <c r="AH29" s="20"/>
      <c r="AI29" s="20"/>
      <c r="AJ29" s="25"/>
      <c r="AK29" s="21">
        <v>31</v>
      </c>
      <c r="AL29" s="20" t="s">
        <v>134</v>
      </c>
      <c r="AM29" s="21"/>
      <c r="AN29" s="21">
        <v>0</v>
      </c>
      <c r="AO29" s="21">
        <v>1</v>
      </c>
      <c r="AP29" s="21">
        <f t="shared" ref="AP29:AP39" si="8">+AN29+AO29</f>
        <v>1</v>
      </c>
      <c r="AQ29" s="21">
        <v>0</v>
      </c>
    </row>
    <row r="30" spans="1:43" ht="15.95" customHeight="1" x14ac:dyDescent="0.25">
      <c r="H30" s="21"/>
      <c r="Q30" s="30"/>
      <c r="R30" s="30"/>
      <c r="S30" s="25">
        <v>8.5</v>
      </c>
      <c r="T30" s="20" t="s">
        <v>93</v>
      </c>
      <c r="U30" s="20"/>
      <c r="V30" s="20"/>
      <c r="W30" s="25"/>
      <c r="X30" s="21">
        <v>10</v>
      </c>
      <c r="Y30" s="15" t="s">
        <v>15</v>
      </c>
      <c r="Z30" s="21"/>
      <c r="AA30" s="21">
        <v>4</v>
      </c>
      <c r="AB30" s="21">
        <v>5</v>
      </c>
      <c r="AC30" s="21">
        <f t="shared" si="7"/>
        <v>9</v>
      </c>
      <c r="AD30" s="21">
        <v>0</v>
      </c>
      <c r="AE30" s="10"/>
      <c r="AF30" s="25">
        <v>10</v>
      </c>
      <c r="AG30" s="20" t="s">
        <v>78</v>
      </c>
      <c r="AH30" s="20"/>
      <c r="AI30" s="20"/>
      <c r="AJ30" s="25"/>
      <c r="AK30" s="21">
        <v>91</v>
      </c>
      <c r="AL30" s="20" t="s">
        <v>134</v>
      </c>
      <c r="AM30" s="21"/>
      <c r="AN30" s="21">
        <v>7</v>
      </c>
      <c r="AO30" s="21">
        <v>2</v>
      </c>
      <c r="AP30" s="21">
        <f t="shared" si="8"/>
        <v>9</v>
      </c>
      <c r="AQ30" s="21">
        <v>0</v>
      </c>
    </row>
    <row r="31" spans="1:43" ht="15.95" customHeight="1" x14ac:dyDescent="0.25">
      <c r="B31" s="21" t="s">
        <v>26</v>
      </c>
      <c r="C31" s="5" t="s">
        <v>186</v>
      </c>
      <c r="D31" s="10"/>
      <c r="E31" s="20"/>
      <c r="F31" s="20"/>
      <c r="G31" s="4">
        <v>4</v>
      </c>
      <c r="H31" s="21">
        <v>1</v>
      </c>
      <c r="I31" s="20" t="s">
        <v>170</v>
      </c>
      <c r="J31" s="20"/>
      <c r="K31" s="20"/>
      <c r="L31" s="20" t="s">
        <v>124</v>
      </c>
      <c r="M31" s="20"/>
      <c r="N31" s="20"/>
      <c r="O31" s="20"/>
      <c r="P31" s="20"/>
      <c r="R31" s="30"/>
      <c r="S31" s="25">
        <v>11</v>
      </c>
      <c r="T31" s="20" t="s">
        <v>87</v>
      </c>
      <c r="U31" s="20"/>
      <c r="V31" s="20"/>
      <c r="W31" s="25"/>
      <c r="X31" s="21">
        <v>4</v>
      </c>
      <c r="Y31" s="15" t="s">
        <v>15</v>
      </c>
      <c r="Z31" s="21"/>
      <c r="AA31" s="21">
        <v>9</v>
      </c>
      <c r="AB31" s="21">
        <v>7</v>
      </c>
      <c r="AC31" s="21">
        <f t="shared" si="7"/>
        <v>16</v>
      </c>
      <c r="AD31" s="21">
        <v>0</v>
      </c>
      <c r="AE31" s="10"/>
      <c r="AF31" s="25">
        <v>9.5</v>
      </c>
      <c r="AG31" s="20" t="s">
        <v>95</v>
      </c>
      <c r="AH31" s="20"/>
      <c r="AI31" s="20"/>
      <c r="AJ31" s="25"/>
      <c r="AK31" s="21">
        <v>7</v>
      </c>
      <c r="AL31" s="20" t="s">
        <v>134</v>
      </c>
      <c r="AM31" s="21"/>
      <c r="AN31" s="21">
        <v>2</v>
      </c>
      <c r="AO31" s="21">
        <v>3</v>
      </c>
      <c r="AP31" s="21">
        <f t="shared" si="8"/>
        <v>5</v>
      </c>
      <c r="AQ31" s="21">
        <v>0</v>
      </c>
    </row>
    <row r="32" spans="1:43" ht="15.95" customHeight="1" x14ac:dyDescent="0.25">
      <c r="B32" s="21" t="s">
        <v>23</v>
      </c>
      <c r="C32" s="20" t="s">
        <v>353</v>
      </c>
      <c r="D32" s="15"/>
      <c r="E32" s="20"/>
      <c r="F32" s="20"/>
      <c r="G32" s="4"/>
      <c r="H32" s="21">
        <v>3</v>
      </c>
      <c r="I32" s="20" t="s">
        <v>147</v>
      </c>
      <c r="J32" s="20"/>
      <c r="K32" s="20"/>
      <c r="L32" s="20" t="s">
        <v>237</v>
      </c>
      <c r="M32" s="20"/>
      <c r="N32" s="20"/>
      <c r="O32" s="20"/>
      <c r="P32" s="20"/>
      <c r="R32" s="30"/>
      <c r="S32" s="25">
        <v>9</v>
      </c>
      <c r="T32" s="20" t="s">
        <v>168</v>
      </c>
      <c r="U32" s="20"/>
      <c r="V32" s="20"/>
      <c r="W32" s="25"/>
      <c r="X32" s="21"/>
      <c r="Y32" s="15" t="s">
        <v>15</v>
      </c>
      <c r="Z32" s="21"/>
      <c r="AA32" s="21">
        <v>0</v>
      </c>
      <c r="AB32" s="21">
        <v>0</v>
      </c>
      <c r="AC32" s="21">
        <f t="shared" si="7"/>
        <v>0</v>
      </c>
      <c r="AD32" s="21">
        <v>0</v>
      </c>
      <c r="AE32" s="10"/>
      <c r="AF32" s="25">
        <v>8.5</v>
      </c>
      <c r="AG32" s="20" t="s">
        <v>121</v>
      </c>
      <c r="AH32" s="20"/>
      <c r="AI32" s="20"/>
      <c r="AJ32" s="25"/>
      <c r="AK32" s="21">
        <v>9</v>
      </c>
      <c r="AL32" s="20" t="s">
        <v>134</v>
      </c>
      <c r="AM32" s="21"/>
      <c r="AN32" s="21">
        <v>3</v>
      </c>
      <c r="AO32" s="21">
        <v>0</v>
      </c>
      <c r="AP32" s="21">
        <f t="shared" si="8"/>
        <v>3</v>
      </c>
      <c r="AQ32" s="21">
        <v>0</v>
      </c>
    </row>
    <row r="33" spans="1:43" ht="15.95" customHeight="1" x14ac:dyDescent="0.25">
      <c r="H33" s="21">
        <v>3</v>
      </c>
      <c r="I33" s="20" t="s">
        <v>124</v>
      </c>
      <c r="L33" s="20"/>
      <c r="M33" s="20" t="s">
        <v>51</v>
      </c>
      <c r="N33" s="20"/>
      <c r="O33" s="20"/>
      <c r="R33" s="30"/>
      <c r="S33" s="25">
        <v>8.5</v>
      </c>
      <c r="T33" s="20" t="s">
        <v>85</v>
      </c>
      <c r="U33" s="20"/>
      <c r="V33" s="20"/>
      <c r="W33" s="25"/>
      <c r="X33" s="21">
        <v>9</v>
      </c>
      <c r="Y33" s="15" t="s">
        <v>15</v>
      </c>
      <c r="Z33" s="21"/>
      <c r="AA33" s="21">
        <v>8</v>
      </c>
      <c r="AB33" s="21">
        <v>3</v>
      </c>
      <c r="AC33" s="21">
        <f t="shared" si="7"/>
        <v>11</v>
      </c>
      <c r="AD33" s="21">
        <v>0</v>
      </c>
      <c r="AE33" s="10"/>
      <c r="AF33" s="25">
        <v>8</v>
      </c>
      <c r="AG33" s="20" t="s">
        <v>79</v>
      </c>
      <c r="AH33" s="20"/>
      <c r="AI33" s="20"/>
      <c r="AJ33" s="25"/>
      <c r="AK33" s="21">
        <v>8</v>
      </c>
      <c r="AL33" s="20" t="s">
        <v>134</v>
      </c>
      <c r="AM33" s="21"/>
      <c r="AN33" s="21">
        <v>0</v>
      </c>
      <c r="AO33" s="21">
        <v>7</v>
      </c>
      <c r="AP33" s="21">
        <f t="shared" si="8"/>
        <v>7</v>
      </c>
      <c r="AQ33" s="21">
        <v>4</v>
      </c>
    </row>
    <row r="34" spans="1:43" ht="15.95" customHeight="1" x14ac:dyDescent="0.25">
      <c r="H34" s="21">
        <v>3</v>
      </c>
      <c r="I34" s="20" t="s">
        <v>124</v>
      </c>
      <c r="L34" s="20" t="s">
        <v>354</v>
      </c>
      <c r="M34" s="20"/>
      <c r="N34" s="20"/>
      <c r="O34" s="20"/>
      <c r="P34" s="20"/>
      <c r="R34" s="30"/>
      <c r="S34" s="25">
        <v>8</v>
      </c>
      <c r="T34" s="20" t="s">
        <v>118</v>
      </c>
      <c r="U34" s="20"/>
      <c r="V34" s="20"/>
      <c r="W34" s="25"/>
      <c r="X34" s="21">
        <v>13</v>
      </c>
      <c r="Y34" s="15" t="s">
        <v>15</v>
      </c>
      <c r="Z34" s="21"/>
      <c r="AA34" s="21">
        <v>0</v>
      </c>
      <c r="AB34" s="21">
        <v>3</v>
      </c>
      <c r="AC34" s="21">
        <v>3</v>
      </c>
      <c r="AD34" s="21">
        <v>0</v>
      </c>
      <c r="AE34" s="10"/>
      <c r="AF34" s="25">
        <v>8</v>
      </c>
      <c r="AG34" s="20" t="s">
        <v>108</v>
      </c>
      <c r="AH34" s="20"/>
      <c r="AI34" s="20"/>
      <c r="AJ34" s="25"/>
      <c r="AK34" s="21">
        <v>13</v>
      </c>
      <c r="AL34" s="20" t="s">
        <v>134</v>
      </c>
      <c r="AM34" s="21"/>
      <c r="AN34" s="21">
        <v>1</v>
      </c>
      <c r="AO34" s="21">
        <v>3</v>
      </c>
      <c r="AP34" s="21">
        <f t="shared" si="8"/>
        <v>4</v>
      </c>
      <c r="AQ34" s="21">
        <v>0</v>
      </c>
    </row>
    <row r="35" spans="1:43" ht="15.95" customHeight="1" x14ac:dyDescent="0.25">
      <c r="B35" s="44" t="s">
        <v>29</v>
      </c>
      <c r="C35" s="45"/>
      <c r="D35" s="45"/>
      <c r="E35" s="45"/>
      <c r="F35" s="45"/>
      <c r="G35" s="45"/>
      <c r="H35" s="46"/>
      <c r="I35" s="45"/>
      <c r="J35" s="45"/>
      <c r="K35" s="45"/>
      <c r="L35" s="45"/>
      <c r="M35" s="47"/>
      <c r="N35" s="45"/>
      <c r="O35" s="45"/>
      <c r="P35" s="45"/>
      <c r="R35" s="30"/>
      <c r="S35" s="25">
        <v>7.5</v>
      </c>
      <c r="T35" s="20" t="s">
        <v>122</v>
      </c>
      <c r="U35" s="20"/>
      <c r="V35" s="20"/>
      <c r="W35" s="25"/>
      <c r="X35" s="21">
        <v>5</v>
      </c>
      <c r="Y35" s="15" t="s">
        <v>15</v>
      </c>
      <c r="Z35" s="21"/>
      <c r="AA35" s="21">
        <v>0</v>
      </c>
      <c r="AB35" s="21">
        <v>0</v>
      </c>
      <c r="AC35" s="21">
        <f t="shared" si="7"/>
        <v>0</v>
      </c>
      <c r="AD35" s="21">
        <v>2</v>
      </c>
      <c r="AE35" s="10"/>
      <c r="AF35" s="25">
        <v>8</v>
      </c>
      <c r="AG35" s="20" t="s">
        <v>132</v>
      </c>
      <c r="AH35" s="20"/>
      <c r="AI35" s="20"/>
      <c r="AJ35" s="25"/>
      <c r="AK35" s="21">
        <v>6</v>
      </c>
      <c r="AL35" s="20" t="s">
        <v>134</v>
      </c>
      <c r="AM35" s="21"/>
      <c r="AN35" s="21">
        <v>0</v>
      </c>
      <c r="AO35" s="21">
        <v>2</v>
      </c>
      <c r="AP35" s="21">
        <f t="shared" si="8"/>
        <v>2</v>
      </c>
      <c r="AQ35" s="21">
        <v>0</v>
      </c>
    </row>
    <row r="36" spans="1:43" ht="15.95" customHeight="1" x14ac:dyDescent="0.25">
      <c r="C36" s="5" t="s">
        <v>173</v>
      </c>
      <c r="G36" s="4">
        <v>2</v>
      </c>
      <c r="H36" s="21">
        <v>1</v>
      </c>
      <c r="I36" s="20" t="s">
        <v>139</v>
      </c>
      <c r="J36" s="20"/>
      <c r="L36" s="20" t="s">
        <v>99</v>
      </c>
      <c r="M36" s="20"/>
      <c r="N36" s="20"/>
      <c r="O36" s="20"/>
      <c r="P36" s="20"/>
      <c r="R36" s="30"/>
      <c r="S36" s="25">
        <v>7.5</v>
      </c>
      <c r="T36" s="20" t="s">
        <v>169</v>
      </c>
      <c r="U36" s="20"/>
      <c r="V36" s="20"/>
      <c r="W36" s="25"/>
      <c r="X36" s="21">
        <v>12</v>
      </c>
      <c r="Y36" s="15" t="s">
        <v>15</v>
      </c>
      <c r="Z36" s="21"/>
      <c r="AA36" s="21">
        <v>1</v>
      </c>
      <c r="AB36" s="21">
        <v>8</v>
      </c>
      <c r="AC36" s="21">
        <v>8</v>
      </c>
      <c r="AD36" s="21">
        <v>4</v>
      </c>
      <c r="AE36" s="10"/>
      <c r="AF36" s="25">
        <v>7.5</v>
      </c>
      <c r="AG36" s="20" t="s">
        <v>142</v>
      </c>
      <c r="AH36" s="20"/>
      <c r="AI36" s="20"/>
      <c r="AJ36" s="25"/>
      <c r="AK36" s="21">
        <v>10</v>
      </c>
      <c r="AL36" s="20" t="s">
        <v>134</v>
      </c>
      <c r="AM36" s="21"/>
      <c r="AN36" s="21">
        <v>2</v>
      </c>
      <c r="AO36" s="21">
        <v>3</v>
      </c>
      <c r="AP36" s="21">
        <f t="shared" si="8"/>
        <v>5</v>
      </c>
      <c r="AQ36" s="21">
        <v>2</v>
      </c>
    </row>
    <row r="37" spans="1:43" ht="15.95" customHeight="1" x14ac:dyDescent="0.25">
      <c r="B37" s="21" t="s">
        <v>23</v>
      </c>
      <c r="C37" s="15" t="s">
        <v>342</v>
      </c>
      <c r="D37" s="20"/>
      <c r="E37" s="20"/>
      <c r="H37" s="21">
        <v>2</v>
      </c>
      <c r="I37" s="20" t="s">
        <v>128</v>
      </c>
      <c r="J37" s="20"/>
      <c r="K37" s="20"/>
      <c r="L37" s="20" t="s">
        <v>347</v>
      </c>
      <c r="M37" s="20"/>
      <c r="N37" s="20"/>
      <c r="O37" s="20"/>
      <c r="P37" s="20"/>
      <c r="R37" s="30"/>
      <c r="S37" s="25">
        <v>7</v>
      </c>
      <c r="T37" s="20" t="s">
        <v>114</v>
      </c>
      <c r="U37" s="20"/>
      <c r="V37" s="20"/>
      <c r="W37" s="25"/>
      <c r="X37" s="21">
        <v>11</v>
      </c>
      <c r="Y37" s="15" t="s">
        <v>15</v>
      </c>
      <c r="Z37" s="21"/>
      <c r="AA37" s="21">
        <v>0</v>
      </c>
      <c r="AB37" s="21">
        <v>0</v>
      </c>
      <c r="AC37" s="21">
        <f t="shared" si="7"/>
        <v>0</v>
      </c>
      <c r="AD37" s="21">
        <v>0</v>
      </c>
      <c r="AE37" s="10"/>
      <c r="AF37" s="25">
        <v>7</v>
      </c>
      <c r="AG37" s="20" t="s">
        <v>143</v>
      </c>
      <c r="AH37" s="20"/>
      <c r="AI37" s="20"/>
      <c r="AJ37" s="25"/>
      <c r="AK37" s="21">
        <v>4</v>
      </c>
      <c r="AL37" s="20" t="s">
        <v>134</v>
      </c>
      <c r="AM37" s="21"/>
      <c r="AN37" s="21">
        <v>0</v>
      </c>
      <c r="AO37" s="21">
        <v>0</v>
      </c>
      <c r="AP37" s="21">
        <f t="shared" si="8"/>
        <v>0</v>
      </c>
      <c r="AQ37" s="21">
        <v>0</v>
      </c>
    </row>
    <row r="38" spans="1:43" ht="15.95" customHeight="1" x14ac:dyDescent="0.25">
      <c r="C38" s="15" t="s">
        <v>343</v>
      </c>
      <c r="H38" s="21"/>
      <c r="I38" s="20"/>
      <c r="J38" s="20"/>
      <c r="K38" s="20"/>
      <c r="L38" s="20"/>
      <c r="M38" s="20"/>
      <c r="N38" s="20"/>
      <c r="O38" s="20"/>
      <c r="R38" s="30"/>
      <c r="S38" s="25">
        <v>6</v>
      </c>
      <c r="T38" s="20" t="s">
        <v>111</v>
      </c>
      <c r="U38" s="20"/>
      <c r="V38" s="20"/>
      <c r="W38" s="25"/>
      <c r="X38" s="21"/>
      <c r="Y38" s="15" t="s">
        <v>15</v>
      </c>
      <c r="Z38" s="21"/>
      <c r="AA38" s="21">
        <v>0</v>
      </c>
      <c r="AB38" s="21">
        <v>0</v>
      </c>
      <c r="AC38" s="21">
        <f t="shared" si="7"/>
        <v>0</v>
      </c>
      <c r="AD38" s="21">
        <v>0</v>
      </c>
      <c r="AE38" s="10"/>
      <c r="AF38" s="25">
        <v>6.5</v>
      </c>
      <c r="AG38" s="20" t="s">
        <v>125</v>
      </c>
      <c r="AH38" s="20"/>
      <c r="AI38" s="20"/>
      <c r="AJ38" s="25"/>
      <c r="AK38" s="21">
        <v>2</v>
      </c>
      <c r="AL38" s="20" t="s">
        <v>134</v>
      </c>
      <c r="AM38" s="21"/>
      <c r="AN38" s="21">
        <v>1</v>
      </c>
      <c r="AO38" s="21">
        <v>6</v>
      </c>
      <c r="AP38" s="21">
        <f t="shared" si="8"/>
        <v>7</v>
      </c>
      <c r="AQ38" s="21">
        <v>0</v>
      </c>
    </row>
    <row r="39" spans="1:43" ht="15.95" customHeight="1" x14ac:dyDescent="0.25">
      <c r="C39" s="15" t="s">
        <v>344</v>
      </c>
      <c r="D39" s="15"/>
      <c r="E39" s="15"/>
      <c r="F39" s="15"/>
      <c r="H39" s="21"/>
      <c r="I39" s="20"/>
      <c r="L39" s="20"/>
      <c r="M39" s="20"/>
      <c r="N39" s="20"/>
      <c r="O39" s="20"/>
      <c r="P39" s="20"/>
      <c r="R39" s="30"/>
      <c r="S39" s="25">
        <v>6</v>
      </c>
      <c r="T39" s="20" t="s">
        <v>100</v>
      </c>
      <c r="U39" s="20"/>
      <c r="V39" s="20"/>
      <c r="W39" s="25"/>
      <c r="X39" s="21">
        <v>3</v>
      </c>
      <c r="Y39" s="15" t="s">
        <v>15</v>
      </c>
      <c r="Z39" s="21"/>
      <c r="AA39" s="21">
        <v>1</v>
      </c>
      <c r="AB39" s="21">
        <v>2</v>
      </c>
      <c r="AC39" s="21">
        <f t="shared" si="7"/>
        <v>3</v>
      </c>
      <c r="AD39" s="21">
        <v>2</v>
      </c>
      <c r="AE39" s="10"/>
      <c r="AF39" s="25">
        <v>5.5</v>
      </c>
      <c r="AG39" s="20" t="s">
        <v>144</v>
      </c>
      <c r="AH39" s="20"/>
      <c r="AI39" s="20"/>
      <c r="AJ39" s="25"/>
      <c r="AK39" s="21">
        <v>5</v>
      </c>
      <c r="AL39" s="20" t="s">
        <v>134</v>
      </c>
      <c r="AM39" s="21"/>
      <c r="AN39" s="21">
        <v>0</v>
      </c>
      <c r="AO39" s="21">
        <v>2</v>
      </c>
      <c r="AP39" s="21">
        <f t="shared" si="8"/>
        <v>2</v>
      </c>
      <c r="AQ39" s="21">
        <v>2</v>
      </c>
    </row>
    <row r="40" spans="1:43" ht="15.95" customHeight="1" thickBot="1" x14ac:dyDescent="0.3">
      <c r="C40" s="15"/>
      <c r="D40" s="15"/>
      <c r="E40" s="15"/>
      <c r="F40" s="15"/>
      <c r="H40" s="21"/>
      <c r="I40" s="20"/>
      <c r="L40" s="20"/>
      <c r="M40" s="20"/>
      <c r="N40" s="20"/>
      <c r="O40" s="20"/>
      <c r="P40" s="20"/>
      <c r="R40" s="30"/>
      <c r="S40" s="16" t="s">
        <v>36</v>
      </c>
      <c r="T40" s="16"/>
      <c r="U40" s="16"/>
      <c r="V40" s="16"/>
      <c r="W40" s="16"/>
      <c r="X40" s="16"/>
      <c r="Y40" s="16"/>
      <c r="Z40" s="22"/>
      <c r="AA40" s="22">
        <f>SUM(AA28:AA39)</f>
        <v>33</v>
      </c>
      <c r="AB40" s="22">
        <f>SUM(AB28:AB39)+SUMIF($Z$3:$Z$10,"SotF",$AH$3:$AH$10)</f>
        <v>36</v>
      </c>
      <c r="AC40" s="22">
        <f>SUM(AC28:AC39)+SUMIF($Z$3:$Z$10,"Canadiens",$AH$3:$AH$10)</f>
        <v>68</v>
      </c>
      <c r="AD40" s="22">
        <f>SUM(AD28:AD39)</f>
        <v>14</v>
      </c>
      <c r="AE40" s="10"/>
      <c r="AF40" s="16" t="s">
        <v>146</v>
      </c>
      <c r="AG40" s="16"/>
      <c r="AH40" s="16"/>
      <c r="AI40" s="16"/>
      <c r="AJ40" s="16"/>
      <c r="AK40" s="16"/>
      <c r="AL40" s="16"/>
      <c r="AM40" s="22"/>
      <c r="AN40" s="22">
        <f>SUM(AN28:AN39)</f>
        <v>24</v>
      </c>
      <c r="AO40" s="22">
        <f>SUM(AO28:AO39)+SUMIF($Z$3:$Z$10,"SotF",$AH$3:$AH$10)</f>
        <v>31</v>
      </c>
      <c r="AP40" s="22">
        <f>SUM(AP28:AP39)+SUMIF($Z$3:$Z$10,"Canadiens",$AH$3:$AH$10)</f>
        <v>55</v>
      </c>
      <c r="AQ40" s="22">
        <f>SUM(AQ28:AQ39)</f>
        <v>10</v>
      </c>
    </row>
    <row r="41" spans="1:43" ht="15.95" customHeight="1" x14ac:dyDescent="0.25">
      <c r="C41" s="5" t="s">
        <v>178</v>
      </c>
      <c r="E41" s="20"/>
      <c r="F41" s="20"/>
      <c r="G41" s="4">
        <v>6</v>
      </c>
      <c r="H41" s="21">
        <v>1</v>
      </c>
      <c r="I41" s="20" t="s">
        <v>103</v>
      </c>
      <c r="L41" s="20" t="s">
        <v>348</v>
      </c>
      <c r="M41" s="20"/>
      <c r="N41" s="20"/>
      <c r="O41" s="20"/>
      <c r="P41" s="20"/>
      <c r="R41" s="30"/>
      <c r="S41" s="17" t="s">
        <v>156</v>
      </c>
      <c r="T41" s="17" t="s">
        <v>57</v>
      </c>
      <c r="U41" s="17"/>
      <c r="V41" s="17"/>
      <c r="W41" s="17"/>
      <c r="X41" s="15" t="s">
        <v>69</v>
      </c>
      <c r="Z41" s="14"/>
      <c r="AA41" s="14">
        <v>0</v>
      </c>
      <c r="AB41" s="14">
        <v>8</v>
      </c>
      <c r="AC41" s="14">
        <f>+AA41+AB41</f>
        <v>8</v>
      </c>
      <c r="AD41" s="14">
        <v>0</v>
      </c>
      <c r="AE41" s="10"/>
      <c r="AF41" s="18" t="s">
        <v>159</v>
      </c>
      <c r="AG41" s="18" t="s">
        <v>56</v>
      </c>
      <c r="AH41" s="18"/>
      <c r="AI41" s="18"/>
      <c r="AJ41" s="18"/>
      <c r="AK41" s="15" t="s">
        <v>68</v>
      </c>
      <c r="AM41" s="14"/>
      <c r="AN41" s="14">
        <v>2</v>
      </c>
      <c r="AO41" s="14">
        <v>1</v>
      </c>
      <c r="AP41" s="14">
        <f>+AN41+AO41</f>
        <v>3</v>
      </c>
      <c r="AQ41" s="14">
        <v>2</v>
      </c>
    </row>
    <row r="42" spans="1:43" ht="15.95" customHeight="1" x14ac:dyDescent="0.25">
      <c r="B42" s="21" t="s">
        <v>23</v>
      </c>
      <c r="C42" s="15" t="s">
        <v>345</v>
      </c>
      <c r="D42" s="15"/>
      <c r="H42" s="21">
        <v>1</v>
      </c>
      <c r="I42" s="20" t="s">
        <v>47</v>
      </c>
      <c r="L42" s="20" t="s">
        <v>274</v>
      </c>
      <c r="M42" s="20"/>
      <c r="N42" s="20"/>
      <c r="O42" s="20"/>
      <c r="P42" s="20"/>
      <c r="R42" s="30"/>
      <c r="S42" s="25">
        <v>7.5</v>
      </c>
      <c r="T42" s="20" t="s">
        <v>43</v>
      </c>
      <c r="U42" s="20"/>
      <c r="V42" s="20"/>
      <c r="W42" s="20"/>
      <c r="X42" s="21">
        <v>1</v>
      </c>
      <c r="Y42" s="20" t="s">
        <v>57</v>
      </c>
      <c r="Z42" s="21"/>
      <c r="AA42" s="21">
        <v>0</v>
      </c>
      <c r="AB42" s="21">
        <v>0</v>
      </c>
      <c r="AC42" s="21">
        <f t="shared" ref="AC42:AC52" si="9">+AA42+AB42</f>
        <v>0</v>
      </c>
      <c r="AD42" s="21">
        <v>0</v>
      </c>
      <c r="AE42" s="10"/>
      <c r="AF42" s="25">
        <v>8</v>
      </c>
      <c r="AG42" s="20" t="s">
        <v>76</v>
      </c>
      <c r="AH42" s="20"/>
      <c r="AI42" s="20"/>
      <c r="AJ42" s="25"/>
      <c r="AK42" s="21">
        <v>34</v>
      </c>
      <c r="AL42" s="20" t="s">
        <v>56</v>
      </c>
      <c r="AM42" s="21"/>
      <c r="AN42" s="21">
        <v>0</v>
      </c>
      <c r="AO42" s="21">
        <v>0</v>
      </c>
      <c r="AP42" s="21">
        <f t="shared" ref="AP42:AP52" si="10">+AN42+AO42</f>
        <v>0</v>
      </c>
      <c r="AQ42" s="21">
        <v>0</v>
      </c>
    </row>
    <row r="43" spans="1:43" ht="15.95" customHeight="1" x14ac:dyDescent="0.25">
      <c r="C43" s="15" t="s">
        <v>346</v>
      </c>
      <c r="H43" s="21">
        <v>2</v>
      </c>
      <c r="I43" s="20" t="s">
        <v>165</v>
      </c>
      <c r="L43" s="20" t="s">
        <v>349</v>
      </c>
      <c r="M43" s="20"/>
      <c r="N43" s="20"/>
      <c r="O43" s="20"/>
      <c r="P43" s="20"/>
      <c r="R43" s="30"/>
      <c r="S43" s="25">
        <v>10</v>
      </c>
      <c r="T43" s="20" t="s">
        <v>83</v>
      </c>
      <c r="U43" s="20"/>
      <c r="V43" s="20"/>
      <c r="W43" s="20"/>
      <c r="X43" s="21">
        <v>8</v>
      </c>
      <c r="Y43" s="20" t="s">
        <v>57</v>
      </c>
      <c r="Z43" s="21"/>
      <c r="AA43" s="21">
        <v>17</v>
      </c>
      <c r="AB43" s="21">
        <v>5</v>
      </c>
      <c r="AC43" s="21">
        <f t="shared" si="9"/>
        <v>22</v>
      </c>
      <c r="AD43" s="21">
        <v>4</v>
      </c>
      <c r="AE43" s="10"/>
      <c r="AF43" s="25">
        <v>10</v>
      </c>
      <c r="AG43" s="20" t="s">
        <v>90</v>
      </c>
      <c r="AH43" s="20"/>
      <c r="AI43" s="20"/>
      <c r="AJ43" s="25"/>
      <c r="AK43" s="21">
        <v>10</v>
      </c>
      <c r="AL43" s="20" t="s">
        <v>56</v>
      </c>
      <c r="AN43" s="21">
        <v>6</v>
      </c>
      <c r="AO43" s="21">
        <v>6</v>
      </c>
      <c r="AP43" s="21">
        <f t="shared" si="10"/>
        <v>12</v>
      </c>
      <c r="AQ43" s="21">
        <v>0</v>
      </c>
    </row>
    <row r="44" spans="1:43" ht="15.95" customHeight="1" x14ac:dyDescent="0.25">
      <c r="H44" s="21">
        <v>2</v>
      </c>
      <c r="I44" s="20" t="s">
        <v>102</v>
      </c>
      <c r="L44" s="20" t="s">
        <v>351</v>
      </c>
      <c r="M44" s="20"/>
      <c r="N44" s="20"/>
      <c r="O44" s="20"/>
      <c r="P44" s="20"/>
      <c r="R44" s="30"/>
      <c r="S44" s="25">
        <v>9</v>
      </c>
      <c r="T44" s="20" t="s">
        <v>131</v>
      </c>
      <c r="U44" s="20"/>
      <c r="V44" s="20"/>
      <c r="W44" s="20"/>
      <c r="X44" s="21">
        <v>3</v>
      </c>
      <c r="Y44" s="20" t="s">
        <v>57</v>
      </c>
      <c r="Z44" s="21"/>
      <c r="AA44" s="21">
        <v>6</v>
      </c>
      <c r="AB44" s="21">
        <v>6</v>
      </c>
      <c r="AC44" s="21">
        <f t="shared" si="9"/>
        <v>12</v>
      </c>
      <c r="AD44" s="21">
        <v>0</v>
      </c>
      <c r="AE44" s="10"/>
      <c r="AF44" s="25">
        <v>9</v>
      </c>
      <c r="AG44" s="20" t="s">
        <v>139</v>
      </c>
      <c r="AH44" s="20"/>
      <c r="AI44" s="20"/>
      <c r="AJ44" s="25"/>
      <c r="AK44" s="21">
        <v>23</v>
      </c>
      <c r="AL44" s="20" t="s">
        <v>56</v>
      </c>
      <c r="AN44" s="21">
        <v>7</v>
      </c>
      <c r="AO44" s="21">
        <v>5</v>
      </c>
      <c r="AP44" s="21">
        <f t="shared" si="10"/>
        <v>12</v>
      </c>
      <c r="AQ44" s="21">
        <v>2</v>
      </c>
    </row>
    <row r="45" spans="1:43" ht="15.95" customHeight="1" x14ac:dyDescent="0.25">
      <c r="A45" s="30"/>
      <c r="H45" s="21">
        <v>3</v>
      </c>
      <c r="I45" s="20" t="s">
        <v>84</v>
      </c>
      <c r="L45" s="20" t="s">
        <v>350</v>
      </c>
      <c r="M45" s="20"/>
      <c r="N45" s="20"/>
      <c r="O45" s="20"/>
      <c r="P45" s="20"/>
      <c r="R45" s="30"/>
      <c r="S45" s="25">
        <v>9</v>
      </c>
      <c r="T45" s="20" t="s">
        <v>86</v>
      </c>
      <c r="U45" s="20"/>
      <c r="V45" s="20"/>
      <c r="W45" s="20"/>
      <c r="X45" s="21">
        <v>11</v>
      </c>
      <c r="Y45" s="20" t="s">
        <v>57</v>
      </c>
      <c r="Z45" s="21"/>
      <c r="AA45" s="21">
        <v>6</v>
      </c>
      <c r="AB45" s="21">
        <v>6</v>
      </c>
      <c r="AC45" s="21">
        <f t="shared" si="9"/>
        <v>12</v>
      </c>
      <c r="AD45" s="21">
        <v>0</v>
      </c>
      <c r="AE45" s="10"/>
      <c r="AF45" s="25">
        <v>8.5</v>
      </c>
      <c r="AG45" s="20" t="s">
        <v>92</v>
      </c>
      <c r="AH45" s="20"/>
      <c r="AI45" s="20"/>
      <c r="AJ45" s="25"/>
      <c r="AK45" s="21">
        <v>9</v>
      </c>
      <c r="AL45" s="20" t="s">
        <v>56</v>
      </c>
      <c r="AN45" s="21">
        <v>3</v>
      </c>
      <c r="AO45" s="21">
        <v>4</v>
      </c>
      <c r="AP45" s="21">
        <f t="shared" si="10"/>
        <v>7</v>
      </c>
      <c r="AQ45" s="21">
        <v>0</v>
      </c>
    </row>
    <row r="46" spans="1:43" ht="15.95" customHeight="1" x14ac:dyDescent="0.25">
      <c r="A46" s="30"/>
      <c r="H46" s="21">
        <v>3</v>
      </c>
      <c r="I46" s="20" t="s">
        <v>84</v>
      </c>
      <c r="L46" s="20" t="s">
        <v>47</v>
      </c>
      <c r="M46" s="20"/>
      <c r="N46" s="20"/>
      <c r="O46" s="20"/>
      <c r="P46" s="20"/>
      <c r="R46" s="30"/>
      <c r="S46" s="25">
        <v>8.5</v>
      </c>
      <c r="T46" s="20" t="s">
        <v>116</v>
      </c>
      <c r="U46" s="20"/>
      <c r="V46" s="20"/>
      <c r="W46" s="20"/>
      <c r="X46" s="21">
        <v>9</v>
      </c>
      <c r="Y46" s="20" t="s">
        <v>57</v>
      </c>
      <c r="Z46" s="21"/>
      <c r="AA46" s="21">
        <v>5</v>
      </c>
      <c r="AB46" s="21">
        <v>10</v>
      </c>
      <c r="AC46" s="21">
        <f t="shared" si="9"/>
        <v>15</v>
      </c>
      <c r="AD46" s="21">
        <v>4</v>
      </c>
      <c r="AE46" s="10"/>
      <c r="AF46" s="25">
        <v>8.5</v>
      </c>
      <c r="AG46" s="20" t="s">
        <v>141</v>
      </c>
      <c r="AH46" s="20"/>
      <c r="AI46" s="20"/>
      <c r="AJ46" s="25"/>
      <c r="AK46" s="21">
        <v>14</v>
      </c>
      <c r="AL46" s="20" t="s">
        <v>56</v>
      </c>
      <c r="AN46" s="21">
        <v>0</v>
      </c>
      <c r="AO46" s="21">
        <v>6</v>
      </c>
      <c r="AP46" s="21">
        <f t="shared" si="10"/>
        <v>6</v>
      </c>
      <c r="AQ46" s="21">
        <v>0</v>
      </c>
    </row>
    <row r="47" spans="1:43" ht="15.95" customHeight="1" x14ac:dyDescent="0.25">
      <c r="B47" s="44" t="s">
        <v>33</v>
      </c>
      <c r="C47" s="45"/>
      <c r="D47" s="45"/>
      <c r="E47" s="45"/>
      <c r="F47" s="45"/>
      <c r="G47" s="45"/>
      <c r="H47" s="46"/>
      <c r="I47" s="45"/>
      <c r="J47" s="45"/>
      <c r="K47" s="45"/>
      <c r="L47" s="45"/>
      <c r="M47" s="47"/>
      <c r="N47" s="45"/>
      <c r="O47" s="45"/>
      <c r="P47" s="45"/>
      <c r="R47" s="30"/>
      <c r="S47" s="25">
        <v>8</v>
      </c>
      <c r="T47" s="20" t="s">
        <v>150</v>
      </c>
      <c r="U47" s="20"/>
      <c r="V47" s="20"/>
      <c r="W47" s="20"/>
      <c r="X47" s="21">
        <v>2</v>
      </c>
      <c r="Y47" s="20" t="s">
        <v>57</v>
      </c>
      <c r="Z47" s="21"/>
      <c r="AA47" s="21">
        <v>2</v>
      </c>
      <c r="AB47" s="21">
        <v>3</v>
      </c>
      <c r="AC47" s="21">
        <f t="shared" si="9"/>
        <v>5</v>
      </c>
      <c r="AD47" s="21">
        <v>2</v>
      </c>
      <c r="AE47" s="10"/>
      <c r="AF47" s="25">
        <v>8.5</v>
      </c>
      <c r="AG47" s="20" t="s">
        <v>140</v>
      </c>
      <c r="AH47" s="20"/>
      <c r="AI47" s="20"/>
      <c r="AJ47" s="25"/>
      <c r="AK47" s="21">
        <v>2</v>
      </c>
      <c r="AL47" s="20" t="s">
        <v>56</v>
      </c>
      <c r="AN47" s="21">
        <v>0</v>
      </c>
      <c r="AO47" s="21">
        <v>3</v>
      </c>
      <c r="AP47" s="21">
        <f t="shared" si="10"/>
        <v>3</v>
      </c>
      <c r="AQ47" s="21">
        <v>0</v>
      </c>
    </row>
    <row r="48" spans="1:43" ht="15.95" customHeight="1" x14ac:dyDescent="0.25">
      <c r="C48" s="5" t="s">
        <v>174</v>
      </c>
      <c r="E48" s="10"/>
      <c r="F48" s="10"/>
      <c r="G48" s="4">
        <v>2</v>
      </c>
      <c r="H48" s="21">
        <v>1</v>
      </c>
      <c r="I48" s="20" t="s">
        <v>123</v>
      </c>
      <c r="J48" s="20"/>
      <c r="K48" s="20"/>
      <c r="L48" s="20" t="s">
        <v>355</v>
      </c>
      <c r="M48" s="20"/>
      <c r="N48" s="20"/>
      <c r="O48" s="20"/>
      <c r="P48" s="20"/>
      <c r="R48" s="30"/>
      <c r="S48" s="25">
        <v>7.5</v>
      </c>
      <c r="T48" s="20" t="s">
        <v>98</v>
      </c>
      <c r="U48" s="20"/>
      <c r="V48" s="20"/>
      <c r="W48" s="20"/>
      <c r="X48" s="21">
        <v>12</v>
      </c>
      <c r="Y48" s="20" t="s">
        <v>57</v>
      </c>
      <c r="Z48" s="21"/>
      <c r="AA48" s="21">
        <v>0</v>
      </c>
      <c r="AB48" s="21">
        <v>2</v>
      </c>
      <c r="AC48" s="21">
        <f t="shared" si="9"/>
        <v>2</v>
      </c>
      <c r="AD48" s="21">
        <v>0</v>
      </c>
      <c r="AE48" s="10"/>
      <c r="AF48" s="25">
        <v>8</v>
      </c>
      <c r="AG48" s="20" t="s">
        <v>225</v>
      </c>
      <c r="AH48" s="20"/>
      <c r="AI48" s="20"/>
      <c r="AJ48" s="25"/>
      <c r="AK48" s="21">
        <v>11</v>
      </c>
      <c r="AL48" s="20" t="s">
        <v>56</v>
      </c>
      <c r="AN48" s="21">
        <v>1</v>
      </c>
      <c r="AO48" s="21">
        <v>2</v>
      </c>
      <c r="AP48" s="21">
        <f t="shared" si="10"/>
        <v>3</v>
      </c>
      <c r="AQ48" s="21">
        <v>0</v>
      </c>
    </row>
    <row r="49" spans="1:43" ht="15.95" customHeight="1" x14ac:dyDescent="0.25">
      <c r="A49" s="30"/>
      <c r="B49" s="21" t="s">
        <v>23</v>
      </c>
      <c r="C49" s="15"/>
      <c r="D49" s="15" t="s">
        <v>48</v>
      </c>
      <c r="E49" s="15"/>
      <c r="H49" s="21">
        <v>3</v>
      </c>
      <c r="I49" s="20" t="s">
        <v>113</v>
      </c>
      <c r="J49" s="20"/>
      <c r="K49" s="20"/>
      <c r="L49" s="20" t="s">
        <v>14</v>
      </c>
      <c r="M49" s="20"/>
      <c r="N49" s="20"/>
      <c r="O49" s="20"/>
      <c r="P49" s="20"/>
      <c r="R49" s="30"/>
      <c r="S49" s="25">
        <v>7.5</v>
      </c>
      <c r="T49" s="20" t="s">
        <v>91</v>
      </c>
      <c r="U49" s="20"/>
      <c r="V49" s="20"/>
      <c r="W49" s="20"/>
      <c r="X49" s="21">
        <v>7</v>
      </c>
      <c r="Y49" s="20" t="s">
        <v>57</v>
      </c>
      <c r="Z49" s="21"/>
      <c r="AA49" s="21">
        <v>2</v>
      </c>
      <c r="AB49" s="21">
        <v>5</v>
      </c>
      <c r="AC49" s="21">
        <f t="shared" si="9"/>
        <v>7</v>
      </c>
      <c r="AD49" s="21">
        <v>4</v>
      </c>
      <c r="AE49" s="10"/>
      <c r="AF49" s="25">
        <v>7.5</v>
      </c>
      <c r="AG49" s="20" t="s">
        <v>128</v>
      </c>
      <c r="AH49" s="20"/>
      <c r="AI49" s="20"/>
      <c r="AJ49" s="25"/>
      <c r="AK49" s="21">
        <v>7</v>
      </c>
      <c r="AL49" s="20" t="s">
        <v>56</v>
      </c>
      <c r="AN49" s="21">
        <v>4</v>
      </c>
      <c r="AO49" s="21">
        <v>2</v>
      </c>
      <c r="AP49" s="21">
        <f t="shared" si="10"/>
        <v>6</v>
      </c>
      <c r="AQ49" s="21">
        <v>2</v>
      </c>
    </row>
    <row r="50" spans="1:43" ht="15.95" customHeight="1" x14ac:dyDescent="0.25">
      <c r="A50" s="30"/>
      <c r="C50" s="15"/>
      <c r="E50" s="53" t="s">
        <v>408</v>
      </c>
      <c r="F50" s="53"/>
      <c r="G50" s="54"/>
      <c r="H50" s="55"/>
      <c r="I50" s="20"/>
      <c r="L50" s="20"/>
      <c r="M50" s="20"/>
      <c r="N50" s="20"/>
      <c r="O50" s="20"/>
      <c r="P50" s="20"/>
      <c r="R50" s="30"/>
      <c r="S50" s="25">
        <v>7</v>
      </c>
      <c r="T50" s="20" t="s">
        <v>52</v>
      </c>
      <c r="U50" s="20"/>
      <c r="V50" s="20"/>
      <c r="W50" s="20"/>
      <c r="X50" s="21">
        <v>27</v>
      </c>
      <c r="Y50" s="20" t="s">
        <v>57</v>
      </c>
      <c r="Z50" s="21"/>
      <c r="AA50" s="21">
        <v>1</v>
      </c>
      <c r="AB50" s="21">
        <v>4</v>
      </c>
      <c r="AC50" s="21">
        <f t="shared" si="9"/>
        <v>5</v>
      </c>
      <c r="AD50" s="21">
        <v>0</v>
      </c>
      <c r="AE50" s="10"/>
      <c r="AF50" s="25">
        <v>6.5</v>
      </c>
      <c r="AG50" s="20" t="s">
        <v>99</v>
      </c>
      <c r="AH50" s="20"/>
      <c r="AI50" s="20"/>
      <c r="AJ50" s="25"/>
      <c r="AK50" s="21">
        <v>24</v>
      </c>
      <c r="AL50" s="20" t="s">
        <v>56</v>
      </c>
      <c r="AN50" s="21">
        <v>2</v>
      </c>
      <c r="AO50" s="21">
        <v>2</v>
      </c>
      <c r="AP50" s="21">
        <f t="shared" si="10"/>
        <v>4</v>
      </c>
      <c r="AQ50" s="21">
        <v>2</v>
      </c>
    </row>
    <row r="51" spans="1:43" ht="15.95" customHeight="1" x14ac:dyDescent="0.25">
      <c r="A51" s="30"/>
      <c r="B51" s="10"/>
      <c r="C51" s="5" t="s">
        <v>179</v>
      </c>
      <c r="D51" s="15"/>
      <c r="F51" s="10"/>
      <c r="G51" s="4">
        <v>3</v>
      </c>
      <c r="H51" s="21">
        <v>2</v>
      </c>
      <c r="I51" s="20" t="s">
        <v>356</v>
      </c>
      <c r="J51" s="20"/>
      <c r="K51" s="20"/>
      <c r="L51" s="20"/>
      <c r="M51" s="20" t="s">
        <v>51</v>
      </c>
      <c r="N51" s="20"/>
      <c r="O51" s="20"/>
      <c r="P51" s="20"/>
      <c r="R51" s="30"/>
      <c r="S51" s="25">
        <v>6.5</v>
      </c>
      <c r="T51" s="20" t="s">
        <v>166</v>
      </c>
      <c r="U51" s="20"/>
      <c r="V51" s="20"/>
      <c r="W51" s="20"/>
      <c r="X51" s="21">
        <v>6</v>
      </c>
      <c r="Y51" s="20" t="s">
        <v>57</v>
      </c>
      <c r="Z51" s="21"/>
      <c r="AA51" s="21">
        <v>0</v>
      </c>
      <c r="AB51" s="21">
        <v>3</v>
      </c>
      <c r="AC51" s="21">
        <f t="shared" si="9"/>
        <v>3</v>
      </c>
      <c r="AD51" s="21">
        <v>2</v>
      </c>
      <c r="AE51" s="10"/>
      <c r="AF51" s="25">
        <v>6.5</v>
      </c>
      <c r="AG51" s="20" t="s">
        <v>96</v>
      </c>
      <c r="AH51" s="20"/>
      <c r="AI51" s="20"/>
      <c r="AJ51" s="25"/>
      <c r="AK51" s="21">
        <v>20</v>
      </c>
      <c r="AL51" s="20" t="s">
        <v>56</v>
      </c>
      <c r="AN51" s="21">
        <v>1</v>
      </c>
      <c r="AO51" s="21">
        <v>2</v>
      </c>
      <c r="AP51" s="21">
        <f t="shared" si="10"/>
        <v>3</v>
      </c>
      <c r="AQ51" s="21">
        <v>4</v>
      </c>
    </row>
    <row r="52" spans="1:43" ht="15.95" customHeight="1" x14ac:dyDescent="0.25">
      <c r="A52" s="30"/>
      <c r="B52" s="21" t="s">
        <v>23</v>
      </c>
      <c r="C52" s="15"/>
      <c r="D52" s="15" t="s">
        <v>48</v>
      </c>
      <c r="E52" s="15"/>
      <c r="F52" s="15"/>
      <c r="G52" s="4"/>
      <c r="H52" s="21">
        <v>2</v>
      </c>
      <c r="I52" s="20" t="s">
        <v>356</v>
      </c>
      <c r="J52" s="20"/>
      <c r="K52" s="20"/>
      <c r="L52" s="20" t="s">
        <v>108</v>
      </c>
      <c r="M52" s="20"/>
      <c r="N52" s="20"/>
      <c r="O52" s="20"/>
      <c r="P52" s="20"/>
      <c r="R52" s="30"/>
      <c r="S52" s="25">
        <v>6.5</v>
      </c>
      <c r="T52" s="20" t="s">
        <v>167</v>
      </c>
      <c r="U52" s="20"/>
      <c r="V52" s="20"/>
      <c r="W52" s="20"/>
      <c r="X52" s="21">
        <v>4</v>
      </c>
      <c r="Y52" s="20" t="s">
        <v>57</v>
      </c>
      <c r="Z52" s="21"/>
      <c r="AA52" s="21">
        <v>0</v>
      </c>
      <c r="AB52" s="21">
        <v>3</v>
      </c>
      <c r="AC52" s="21">
        <f t="shared" si="9"/>
        <v>3</v>
      </c>
      <c r="AD52" s="21">
        <v>0</v>
      </c>
      <c r="AE52" s="10"/>
      <c r="AF52" s="25">
        <v>6</v>
      </c>
      <c r="AG52" s="20" t="s">
        <v>248</v>
      </c>
      <c r="AH52" s="20"/>
      <c r="AI52" s="20"/>
      <c r="AJ52" s="25"/>
      <c r="AK52" s="21">
        <v>4</v>
      </c>
      <c r="AL52" s="20" t="s">
        <v>56</v>
      </c>
      <c r="AN52" s="21">
        <v>0</v>
      </c>
      <c r="AO52" s="21">
        <v>0</v>
      </c>
      <c r="AP52" s="21">
        <f t="shared" si="10"/>
        <v>0</v>
      </c>
      <c r="AQ52" s="21">
        <v>0</v>
      </c>
    </row>
    <row r="53" spans="1:43" ht="15.95" customHeight="1" thickBot="1" x14ac:dyDescent="0.3">
      <c r="A53" s="30"/>
      <c r="C53" s="15"/>
      <c r="H53" s="21">
        <v>3</v>
      </c>
      <c r="I53" s="20" t="s">
        <v>298</v>
      </c>
      <c r="L53" s="20" t="s">
        <v>357</v>
      </c>
      <c r="M53" s="20"/>
      <c r="N53" s="20"/>
      <c r="O53" s="20"/>
      <c r="P53" s="20"/>
      <c r="R53" s="30"/>
      <c r="S53" s="16" t="s">
        <v>66</v>
      </c>
      <c r="T53" s="16"/>
      <c r="U53" s="16"/>
      <c r="V53" s="16"/>
      <c r="W53" s="16"/>
      <c r="X53" s="16"/>
      <c r="Y53" s="16"/>
      <c r="Z53" s="22"/>
      <c r="AA53" s="22">
        <f>SUM(AA41:AA52)</f>
        <v>39</v>
      </c>
      <c r="AB53" s="22">
        <f>SUM(AB41:AB52)+SUMIF($Z$3:$Z$10,"Dive Shop",$AH$3:$AH$10)</f>
        <v>55</v>
      </c>
      <c r="AC53" s="22">
        <f>SUM(AC41:AC52)+SUMIF($Z$3:$Z$10,"Canadiens",$AH$3:$AH$10)</f>
        <v>94</v>
      </c>
      <c r="AD53" s="22">
        <f>SUM(AD41:AD52)</f>
        <v>16</v>
      </c>
      <c r="AE53" s="10"/>
      <c r="AF53" s="16" t="s">
        <v>67</v>
      </c>
      <c r="AG53" s="16"/>
      <c r="AH53" s="16"/>
      <c r="AI53" s="16"/>
      <c r="AJ53" s="16"/>
      <c r="AK53" s="16"/>
      <c r="AL53" s="16"/>
      <c r="AM53" s="22"/>
      <c r="AN53" s="22">
        <f>SUM(AN41:AN52)</f>
        <v>26</v>
      </c>
      <c r="AO53" s="22">
        <f>SUM(AO41:AO52)+SUMIF($Z$3:$Z$10,"Dive Shop",$AH$3:$AH$10)</f>
        <v>33</v>
      </c>
      <c r="AP53" s="22">
        <f>SUM(AP41:AP52)+SUMIF($Z$3:$Z$10,"Canadiens",$AH$3:$AH$10)</f>
        <v>59</v>
      </c>
      <c r="AQ53" s="22">
        <f>SUM(AQ41:AQ52)</f>
        <v>12</v>
      </c>
    </row>
    <row r="54" spans="1:43" ht="15.95" customHeight="1" x14ac:dyDescent="0.25">
      <c r="A54" s="30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R54" s="30"/>
      <c r="S54" s="18" t="s">
        <v>157</v>
      </c>
      <c r="T54" s="18" t="s">
        <v>61</v>
      </c>
      <c r="U54" s="18"/>
      <c r="V54" s="18"/>
      <c r="W54" s="18"/>
      <c r="X54" s="15" t="s">
        <v>71</v>
      </c>
      <c r="Z54" s="14"/>
      <c r="AA54" s="14">
        <v>2</v>
      </c>
      <c r="AB54" s="14">
        <v>8</v>
      </c>
      <c r="AC54" s="14">
        <f t="shared" ref="AC54:AC65" si="11">+AA54+AB54</f>
        <v>10</v>
      </c>
      <c r="AD54" s="14">
        <v>4</v>
      </c>
      <c r="AE54" s="10"/>
      <c r="AF54" s="11" t="s">
        <v>161</v>
      </c>
      <c r="AG54" s="11" t="s">
        <v>59</v>
      </c>
      <c r="AH54" s="11"/>
      <c r="AI54" s="11"/>
      <c r="AJ54" s="12"/>
      <c r="AK54" s="13" t="s">
        <v>73</v>
      </c>
      <c r="AM54" s="14"/>
      <c r="AN54" s="14">
        <v>0</v>
      </c>
      <c r="AO54" s="14">
        <v>2</v>
      </c>
      <c r="AP54" s="14">
        <f t="shared" ref="AP54:AP65" si="12">+AN54+AO54</f>
        <v>2</v>
      </c>
      <c r="AQ54" s="14">
        <v>0</v>
      </c>
    </row>
    <row r="55" spans="1:43" ht="15.95" customHeight="1" x14ac:dyDescent="0.25">
      <c r="B55" s="20" t="s">
        <v>130</v>
      </c>
      <c r="C55" s="10"/>
      <c r="D55" s="10"/>
      <c r="E55" s="20" t="s">
        <v>50</v>
      </c>
      <c r="F55" s="20"/>
      <c r="G55" s="4">
        <f>SUM(G14:G52)</f>
        <v>29</v>
      </c>
      <c r="H55" s="4"/>
      <c r="I55" s="19"/>
      <c r="J55" s="20" t="s">
        <v>35</v>
      </c>
      <c r="K55" s="19"/>
      <c r="L55" s="4">
        <f>COUNTA(C15:C54)-8</f>
        <v>8</v>
      </c>
      <c r="N55" s="20" t="s">
        <v>41</v>
      </c>
      <c r="O55" s="4">
        <f>+L55*2</f>
        <v>16</v>
      </c>
      <c r="P55" s="10"/>
      <c r="R55" s="30"/>
      <c r="S55" s="25">
        <v>7.5</v>
      </c>
      <c r="T55" s="20" t="s">
        <v>74</v>
      </c>
      <c r="U55" s="20"/>
      <c r="V55" s="20"/>
      <c r="W55" s="25"/>
      <c r="X55" s="21">
        <v>31</v>
      </c>
      <c r="Y55" s="20" t="s">
        <v>61</v>
      </c>
      <c r="Z55" s="21"/>
      <c r="AA55" s="21">
        <v>0</v>
      </c>
      <c r="AB55" s="21">
        <v>0</v>
      </c>
      <c r="AC55" s="21">
        <f t="shared" si="11"/>
        <v>0</v>
      </c>
      <c r="AD55" s="21">
        <v>0</v>
      </c>
      <c r="AE55" s="10"/>
      <c r="AF55" s="25">
        <v>8</v>
      </c>
      <c r="AG55" s="20" t="s">
        <v>77</v>
      </c>
      <c r="AH55" s="20"/>
      <c r="AI55" s="20"/>
      <c r="AJ55" s="20"/>
      <c r="AK55" s="21"/>
      <c r="AL55" s="20" t="s">
        <v>59</v>
      </c>
      <c r="AM55" s="21"/>
      <c r="AN55" s="21">
        <v>0</v>
      </c>
      <c r="AO55" s="21">
        <v>0</v>
      </c>
      <c r="AP55" s="21">
        <f t="shared" si="12"/>
        <v>0</v>
      </c>
      <c r="AQ55" s="21">
        <v>0</v>
      </c>
    </row>
    <row r="56" spans="1:43" ht="15.95" customHeight="1" x14ac:dyDescent="0.25">
      <c r="E56" s="20" t="s">
        <v>49</v>
      </c>
      <c r="F56" s="20"/>
      <c r="G56" s="4">
        <f>COUNTA(L16:L54)+COUNTIF(L16:L54,"*&amp;*")</f>
        <v>40</v>
      </c>
      <c r="R56" s="30"/>
      <c r="S56" s="25">
        <v>11</v>
      </c>
      <c r="T56" s="20" t="s">
        <v>80</v>
      </c>
      <c r="U56" s="20"/>
      <c r="V56" s="20"/>
      <c r="W56" s="25"/>
      <c r="X56" s="21">
        <v>11</v>
      </c>
      <c r="Y56" s="20" t="s">
        <v>61</v>
      </c>
      <c r="Z56" s="21"/>
      <c r="AA56" s="21">
        <v>9</v>
      </c>
      <c r="AB56" s="21">
        <v>4</v>
      </c>
      <c r="AC56" s="21">
        <f t="shared" si="11"/>
        <v>13</v>
      </c>
      <c r="AD56" s="21">
        <v>0</v>
      </c>
      <c r="AE56" s="10"/>
      <c r="AF56" s="25">
        <v>10</v>
      </c>
      <c r="AG56" s="20" t="s">
        <v>162</v>
      </c>
      <c r="AH56" s="20"/>
      <c r="AI56" s="20"/>
      <c r="AJ56" s="20"/>
      <c r="AK56" s="21">
        <v>20</v>
      </c>
      <c r="AL56" s="20" t="s">
        <v>59</v>
      </c>
      <c r="AN56" s="21">
        <v>4</v>
      </c>
      <c r="AO56" s="21">
        <v>7</v>
      </c>
      <c r="AP56" s="21">
        <f t="shared" si="12"/>
        <v>11</v>
      </c>
      <c r="AQ56" s="21">
        <v>2</v>
      </c>
    </row>
    <row r="57" spans="1:43" ht="15.95" customHeight="1" x14ac:dyDescent="0.25">
      <c r="R57" s="30"/>
      <c r="S57" s="25">
        <v>8.5</v>
      </c>
      <c r="T57" s="20" t="s">
        <v>97</v>
      </c>
      <c r="U57" s="20"/>
      <c r="V57" s="20"/>
      <c r="W57" s="25"/>
      <c r="X57" s="21">
        <v>8</v>
      </c>
      <c r="Y57" s="20" t="s">
        <v>61</v>
      </c>
      <c r="Z57" s="21"/>
      <c r="AA57" s="21">
        <v>2</v>
      </c>
      <c r="AB57" s="21">
        <v>3</v>
      </c>
      <c r="AC57" s="21">
        <f t="shared" si="11"/>
        <v>5</v>
      </c>
      <c r="AD57" s="21">
        <v>0</v>
      </c>
      <c r="AE57" s="10"/>
      <c r="AF57" s="25">
        <v>9</v>
      </c>
      <c r="AG57" s="20" t="s">
        <v>163</v>
      </c>
      <c r="AH57" s="20"/>
      <c r="AI57" s="20"/>
      <c r="AJ57" s="20"/>
      <c r="AK57" s="21">
        <v>17</v>
      </c>
      <c r="AL57" s="20" t="s">
        <v>59</v>
      </c>
      <c r="AN57" s="21">
        <v>9</v>
      </c>
      <c r="AO57" s="21">
        <v>6</v>
      </c>
      <c r="AP57" s="21">
        <f t="shared" si="12"/>
        <v>15</v>
      </c>
      <c r="AQ57" s="21">
        <v>0</v>
      </c>
    </row>
    <row r="58" spans="1:43" ht="15.95" customHeight="1" x14ac:dyDescent="0.25">
      <c r="R58" s="30"/>
      <c r="S58" s="25">
        <v>8.5</v>
      </c>
      <c r="T58" s="20" t="s">
        <v>89</v>
      </c>
      <c r="U58" s="20"/>
      <c r="V58" s="20"/>
      <c r="W58" s="25"/>
      <c r="X58" s="21">
        <v>6</v>
      </c>
      <c r="Y58" s="20" t="s">
        <v>61</v>
      </c>
      <c r="Z58" s="21"/>
      <c r="AA58" s="21">
        <v>1</v>
      </c>
      <c r="AB58" s="21">
        <v>2</v>
      </c>
      <c r="AC58" s="21">
        <f t="shared" si="11"/>
        <v>3</v>
      </c>
      <c r="AD58" s="21">
        <v>0</v>
      </c>
      <c r="AE58" s="10"/>
      <c r="AF58" s="25">
        <v>9</v>
      </c>
      <c r="AG58" s="20" t="s">
        <v>135</v>
      </c>
      <c r="AH58" s="20"/>
      <c r="AI58" s="20"/>
      <c r="AJ58" s="20"/>
      <c r="AK58" s="35">
        <v>14</v>
      </c>
      <c r="AL58" s="20" t="s">
        <v>59</v>
      </c>
      <c r="AN58" s="21">
        <v>3</v>
      </c>
      <c r="AO58" s="21">
        <v>6</v>
      </c>
      <c r="AP58" s="21">
        <f t="shared" si="12"/>
        <v>9</v>
      </c>
      <c r="AQ58" s="21">
        <v>0</v>
      </c>
    </row>
    <row r="59" spans="1:43" ht="15.95" customHeight="1" x14ac:dyDescent="0.25">
      <c r="R59" s="30"/>
      <c r="S59" s="25">
        <v>8.5</v>
      </c>
      <c r="T59" s="20" t="s">
        <v>82</v>
      </c>
      <c r="U59" s="20"/>
      <c r="V59" s="20"/>
      <c r="W59" s="25"/>
      <c r="X59" s="21">
        <v>14</v>
      </c>
      <c r="Y59" s="20" t="s">
        <v>61</v>
      </c>
      <c r="Z59" s="21"/>
      <c r="AA59" s="21">
        <v>1</v>
      </c>
      <c r="AB59" s="21">
        <v>1</v>
      </c>
      <c r="AC59" s="21">
        <f t="shared" si="11"/>
        <v>2</v>
      </c>
      <c r="AD59" s="21">
        <v>0</v>
      </c>
      <c r="AE59" s="10"/>
      <c r="AF59" s="25">
        <v>8.5</v>
      </c>
      <c r="AG59" s="20" t="s">
        <v>136</v>
      </c>
      <c r="AH59" s="20"/>
      <c r="AI59" s="20"/>
      <c r="AJ59" s="20"/>
      <c r="AK59" s="35">
        <v>5</v>
      </c>
      <c r="AL59" s="20" t="s">
        <v>59</v>
      </c>
      <c r="AN59" s="21">
        <v>0</v>
      </c>
      <c r="AO59" s="21">
        <v>3</v>
      </c>
      <c r="AP59" s="21">
        <f t="shared" si="12"/>
        <v>3</v>
      </c>
      <c r="AQ59" s="21">
        <v>0</v>
      </c>
    </row>
    <row r="60" spans="1:43" ht="15.95" customHeight="1" x14ac:dyDescent="0.25">
      <c r="S60" s="25">
        <v>8</v>
      </c>
      <c r="T60" s="20" t="s">
        <v>81</v>
      </c>
      <c r="U60" s="20"/>
      <c r="V60" s="20"/>
      <c r="W60" s="25"/>
      <c r="X60" s="21">
        <v>7</v>
      </c>
      <c r="Y60" s="20" t="s">
        <v>61</v>
      </c>
      <c r="Z60" s="21"/>
      <c r="AA60" s="21">
        <v>4</v>
      </c>
      <c r="AB60" s="21">
        <v>3</v>
      </c>
      <c r="AC60" s="21">
        <f t="shared" si="11"/>
        <v>7</v>
      </c>
      <c r="AD60" s="21">
        <v>2</v>
      </c>
      <c r="AE60" s="10"/>
      <c r="AF60" s="25">
        <v>8.5</v>
      </c>
      <c r="AG60" s="20" t="s">
        <v>14</v>
      </c>
      <c r="AH60" s="20"/>
      <c r="AI60" s="20"/>
      <c r="AJ60" s="20"/>
      <c r="AK60" s="35" t="s">
        <v>149</v>
      </c>
      <c r="AL60" s="20" t="s">
        <v>59</v>
      </c>
      <c r="AN60" s="21">
        <v>5</v>
      </c>
      <c r="AO60" s="21">
        <v>3</v>
      </c>
      <c r="AP60" s="21">
        <f t="shared" si="12"/>
        <v>8</v>
      </c>
      <c r="AQ60" s="21">
        <v>2</v>
      </c>
    </row>
    <row r="61" spans="1:43" ht="15.95" customHeight="1" x14ac:dyDescent="0.25">
      <c r="A61" s="30"/>
      <c r="S61" s="25">
        <v>7.5</v>
      </c>
      <c r="T61" s="20" t="s">
        <v>117</v>
      </c>
      <c r="U61" s="20"/>
      <c r="V61" s="20"/>
      <c r="W61" s="25"/>
      <c r="X61" s="21">
        <v>30</v>
      </c>
      <c r="Y61" s="20" t="s">
        <v>61</v>
      </c>
      <c r="Z61" s="21"/>
      <c r="AA61" s="21">
        <v>0</v>
      </c>
      <c r="AB61" s="21">
        <v>3</v>
      </c>
      <c r="AC61" s="21">
        <f t="shared" si="11"/>
        <v>3</v>
      </c>
      <c r="AD61" s="21">
        <v>0</v>
      </c>
      <c r="AE61" s="10"/>
      <c r="AF61" s="25">
        <v>8</v>
      </c>
      <c r="AG61" s="20" t="s">
        <v>113</v>
      </c>
      <c r="AH61" s="20"/>
      <c r="AI61" s="20"/>
      <c r="AJ61" s="20"/>
      <c r="AK61" s="21">
        <v>13</v>
      </c>
      <c r="AL61" s="20" t="s">
        <v>59</v>
      </c>
      <c r="AN61" s="21">
        <v>5</v>
      </c>
      <c r="AO61" s="21">
        <v>7</v>
      </c>
      <c r="AP61" s="21">
        <f t="shared" si="12"/>
        <v>12</v>
      </c>
      <c r="AQ61" s="21">
        <v>4</v>
      </c>
    </row>
    <row r="62" spans="1:43" ht="15.95" customHeight="1" x14ac:dyDescent="0.25">
      <c r="A62" s="30"/>
      <c r="R62" s="21"/>
      <c r="S62" s="25">
        <v>7</v>
      </c>
      <c r="T62" s="20" t="s">
        <v>24</v>
      </c>
      <c r="U62" s="20"/>
      <c r="V62" s="20"/>
      <c r="W62" s="25"/>
      <c r="X62" s="21">
        <v>10</v>
      </c>
      <c r="Y62" s="20" t="s">
        <v>61</v>
      </c>
      <c r="Z62" s="21"/>
      <c r="AA62" s="21">
        <v>1</v>
      </c>
      <c r="AB62" s="21">
        <v>3</v>
      </c>
      <c r="AC62" s="21">
        <f t="shared" si="11"/>
        <v>4</v>
      </c>
      <c r="AD62" s="21">
        <v>0</v>
      </c>
      <c r="AE62" s="10"/>
      <c r="AF62" s="25">
        <v>7</v>
      </c>
      <c r="AG62" s="20" t="s">
        <v>164</v>
      </c>
      <c r="AH62" s="20"/>
      <c r="AI62" s="20"/>
      <c r="AJ62" s="20"/>
      <c r="AK62" s="21">
        <v>7</v>
      </c>
      <c r="AL62" s="20" t="s">
        <v>59</v>
      </c>
      <c r="AN62" s="21">
        <v>0</v>
      </c>
      <c r="AO62" s="21">
        <v>4</v>
      </c>
      <c r="AP62" s="21">
        <f t="shared" si="12"/>
        <v>4</v>
      </c>
      <c r="AQ62" s="21">
        <v>0</v>
      </c>
    </row>
    <row r="63" spans="1:43" ht="15.95" customHeight="1" x14ac:dyDescent="0.25">
      <c r="A63" s="21"/>
      <c r="Q63" s="30"/>
      <c r="R63" s="30"/>
      <c r="S63" s="25">
        <v>7</v>
      </c>
      <c r="T63" s="20" t="s">
        <v>105</v>
      </c>
      <c r="U63" s="20"/>
      <c r="V63" s="20"/>
      <c r="W63" s="25"/>
      <c r="X63" s="21">
        <v>12</v>
      </c>
      <c r="Y63" s="20" t="s">
        <v>61</v>
      </c>
      <c r="Z63" s="21"/>
      <c r="AA63" s="21">
        <v>2</v>
      </c>
      <c r="AB63" s="21">
        <v>2</v>
      </c>
      <c r="AC63" s="21">
        <f t="shared" si="11"/>
        <v>4</v>
      </c>
      <c r="AD63" s="21">
        <v>0</v>
      </c>
      <c r="AE63" s="10"/>
      <c r="AF63" s="25">
        <v>7</v>
      </c>
      <c r="AG63" s="20" t="s">
        <v>115</v>
      </c>
      <c r="AH63" s="20"/>
      <c r="AI63" s="20"/>
      <c r="AJ63" s="20"/>
      <c r="AK63" s="21">
        <v>9</v>
      </c>
      <c r="AL63" s="20" t="s">
        <v>59</v>
      </c>
      <c r="AN63" s="21">
        <v>3</v>
      </c>
      <c r="AO63" s="21">
        <v>7</v>
      </c>
      <c r="AP63" s="21">
        <f t="shared" si="12"/>
        <v>10</v>
      </c>
      <c r="AQ63" s="21">
        <v>0</v>
      </c>
    </row>
    <row r="64" spans="1:43" ht="15.95" customHeight="1" x14ac:dyDescent="0.25">
      <c r="A64" s="30"/>
      <c r="Q64" s="21"/>
      <c r="R64" s="21"/>
      <c r="S64" s="25">
        <v>7</v>
      </c>
      <c r="T64" s="20" t="s">
        <v>106</v>
      </c>
      <c r="U64" s="20"/>
      <c r="V64" s="20"/>
      <c r="W64" s="25"/>
      <c r="X64" s="21">
        <v>5</v>
      </c>
      <c r="Y64" s="20" t="s">
        <v>61</v>
      </c>
      <c r="Z64" s="21"/>
      <c r="AA64" s="21">
        <v>0</v>
      </c>
      <c r="AB64" s="21">
        <v>1</v>
      </c>
      <c r="AC64" s="21">
        <f t="shared" si="11"/>
        <v>1</v>
      </c>
      <c r="AD64" s="21">
        <v>0</v>
      </c>
      <c r="AE64" s="10"/>
      <c r="AF64" s="25">
        <v>6.5</v>
      </c>
      <c r="AG64" s="20" t="s">
        <v>123</v>
      </c>
      <c r="AH64" s="20"/>
      <c r="AI64" s="20"/>
      <c r="AJ64" s="20"/>
      <c r="AK64" s="21">
        <v>6</v>
      </c>
      <c r="AL64" s="20" t="s">
        <v>59</v>
      </c>
      <c r="AN64" s="21">
        <v>2</v>
      </c>
      <c r="AO64" s="21">
        <v>1</v>
      </c>
      <c r="AP64" s="21">
        <f t="shared" si="12"/>
        <v>3</v>
      </c>
      <c r="AQ64" s="21">
        <v>0</v>
      </c>
    </row>
    <row r="65" spans="1:43" ht="15.95" customHeight="1" x14ac:dyDescent="0.25">
      <c r="A65" s="21"/>
      <c r="Q65" s="30"/>
      <c r="R65" s="30"/>
      <c r="S65" s="25">
        <v>5.5</v>
      </c>
      <c r="T65" s="20" t="s">
        <v>119</v>
      </c>
      <c r="U65" s="20"/>
      <c r="V65" s="20"/>
      <c r="W65" s="25"/>
      <c r="X65" s="21">
        <v>4</v>
      </c>
      <c r="Y65" s="20" t="s">
        <v>61</v>
      </c>
      <c r="Z65" s="21"/>
      <c r="AA65" s="21">
        <v>1</v>
      </c>
      <c r="AB65" s="21">
        <v>2</v>
      </c>
      <c r="AC65" s="21">
        <f t="shared" si="11"/>
        <v>3</v>
      </c>
      <c r="AD65" s="21">
        <v>0</v>
      </c>
      <c r="AE65" s="10"/>
      <c r="AF65" s="25">
        <v>5.5</v>
      </c>
      <c r="AG65" s="20" t="s">
        <v>32</v>
      </c>
      <c r="AH65" s="20"/>
      <c r="AI65" s="20"/>
      <c r="AJ65" s="20"/>
      <c r="AK65" s="21">
        <v>11</v>
      </c>
      <c r="AL65" s="20" t="s">
        <v>59</v>
      </c>
      <c r="AN65" s="21">
        <v>0</v>
      </c>
      <c r="AO65" s="21">
        <v>0</v>
      </c>
      <c r="AP65" s="21">
        <f t="shared" si="12"/>
        <v>0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63</v>
      </c>
      <c r="T66" s="16"/>
      <c r="U66" s="16"/>
      <c r="V66" s="16"/>
      <c r="W66" s="16"/>
      <c r="X66" s="16"/>
      <c r="Y66" s="16"/>
      <c r="Z66" s="22"/>
      <c r="AA66" s="22">
        <f>SUM(AA54:AA65)</f>
        <v>23</v>
      </c>
      <c r="AB66" s="22">
        <f>SUM(AB54:AB65)+SUMIF($Z$3:$Z$10,"Eriton",$AH$3:$AH$10)</f>
        <v>32</v>
      </c>
      <c r="AC66" s="22">
        <f>SUM(AC54:AC65)+SUMIF($Z$3:$Z$10,"Canadiens",$AH$3:$AH$10)</f>
        <v>55</v>
      </c>
      <c r="AD66" s="22">
        <f>SUM(AD54:AD65)</f>
        <v>6</v>
      </c>
      <c r="AE66" s="10"/>
      <c r="AF66" s="16" t="s">
        <v>64</v>
      </c>
      <c r="AG66" s="16"/>
      <c r="AH66" s="16"/>
      <c r="AI66" s="16"/>
      <c r="AJ66" s="16"/>
      <c r="AK66" s="16"/>
      <c r="AL66" s="16"/>
      <c r="AM66" s="22"/>
      <c r="AN66" s="22">
        <f>SUM(AN54:AN65)</f>
        <v>31</v>
      </c>
      <c r="AO66" s="22">
        <f>SUM(AO54:AO65)+SUMIF($Z$3:$Z$10,"Eriton",$AH$3:$AH$10)</f>
        <v>46</v>
      </c>
      <c r="AP66" s="22">
        <f>SUM(AP54:AP65)+SUMIF($Z$3:$Z$10,"Canadiens",$AH$3:$AH$10)</f>
        <v>77</v>
      </c>
      <c r="AQ66" s="22">
        <f>SUM(AQ54:AQ65)</f>
        <v>8</v>
      </c>
    </row>
    <row r="67" spans="1:43" ht="15.95" customHeight="1" x14ac:dyDescent="0.25">
      <c r="A67" s="21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94</v>
      </c>
      <c r="AH67" s="10"/>
      <c r="AI67" s="10"/>
      <c r="AJ67" s="20"/>
      <c r="AK67" s="20"/>
      <c r="AL67" s="10"/>
      <c r="AM67" s="10"/>
      <c r="AN67" s="21">
        <f>+AA27+AA40+AA53+AA66+AN27+AN40+AN53+AN66</f>
        <v>230</v>
      </c>
      <c r="AO67" s="21">
        <f>+AB27+AB40+AB53+AB66+AO27+AO40+AO53+AO66</f>
        <v>302</v>
      </c>
      <c r="AP67" s="21">
        <f>+AC27+AC40+AC53+AC66+AP27+AP40+AP53+AP66</f>
        <v>531</v>
      </c>
      <c r="AQ67" s="21">
        <f>+AD27+AD40+AD53+AD66+AQ27+AQ40+AQ53+AQ66</f>
        <v>102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21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43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42</v>
      </c>
      <c r="C74" s="24">
        <f>+C2</f>
        <v>8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83</v>
      </c>
      <c r="E79" s="20"/>
      <c r="F79" s="20"/>
      <c r="G79" s="20" t="s">
        <v>57</v>
      </c>
      <c r="H79" s="21"/>
      <c r="J79" s="21">
        <v>17</v>
      </c>
      <c r="K79" s="21">
        <v>5</v>
      </c>
      <c r="L79" s="50">
        <f t="shared" ref="L79:L101" si="13">+J79+K79</f>
        <v>22</v>
      </c>
      <c r="N79" s="21"/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87</v>
      </c>
      <c r="E80" s="20"/>
      <c r="F80" s="20"/>
      <c r="G80" s="15" t="s">
        <v>15</v>
      </c>
      <c r="H80" s="21"/>
      <c r="J80" s="21">
        <v>9</v>
      </c>
      <c r="K80" s="21">
        <v>7</v>
      </c>
      <c r="L80" s="50">
        <f t="shared" si="13"/>
        <v>16</v>
      </c>
      <c r="N80" s="21"/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163</v>
      </c>
      <c r="E81" s="20"/>
      <c r="F81" s="20"/>
      <c r="G81" s="20" t="s">
        <v>59</v>
      </c>
      <c r="H81" s="21"/>
      <c r="J81" s="21">
        <v>9</v>
      </c>
      <c r="K81" s="21">
        <v>6</v>
      </c>
      <c r="L81" s="50">
        <f t="shared" si="13"/>
        <v>15</v>
      </c>
      <c r="N81" s="21"/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116</v>
      </c>
      <c r="E82" s="20"/>
      <c r="F82" s="20"/>
      <c r="G82" s="20" t="s">
        <v>57</v>
      </c>
      <c r="H82" s="21"/>
      <c r="J82" s="21">
        <v>5</v>
      </c>
      <c r="K82" s="21">
        <v>10</v>
      </c>
      <c r="L82" s="50">
        <f t="shared" si="13"/>
        <v>15</v>
      </c>
      <c r="N82" s="21"/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84</v>
      </c>
      <c r="E83" s="20"/>
      <c r="F83" s="20"/>
      <c r="G83" s="20" t="s">
        <v>60</v>
      </c>
      <c r="H83" s="21"/>
      <c r="J83" s="21">
        <v>7</v>
      </c>
      <c r="K83" s="21">
        <v>7</v>
      </c>
      <c r="L83" s="50">
        <f t="shared" si="13"/>
        <v>14</v>
      </c>
      <c r="N83" s="21"/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80</v>
      </c>
      <c r="E84" s="20"/>
      <c r="F84" s="20"/>
      <c r="G84" s="20" t="s">
        <v>61</v>
      </c>
      <c r="H84" s="21"/>
      <c r="J84" s="21">
        <v>9</v>
      </c>
      <c r="K84" s="21">
        <v>4</v>
      </c>
      <c r="L84" s="50">
        <f t="shared" si="13"/>
        <v>13</v>
      </c>
      <c r="N84" s="21"/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104</v>
      </c>
      <c r="E85" s="20"/>
      <c r="F85" s="20"/>
      <c r="G85" s="20" t="s">
        <v>60</v>
      </c>
      <c r="H85" s="21"/>
      <c r="J85" s="21">
        <v>7</v>
      </c>
      <c r="K85" s="21">
        <v>6</v>
      </c>
      <c r="L85" s="50">
        <f t="shared" si="13"/>
        <v>13</v>
      </c>
      <c r="N85" s="21"/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139</v>
      </c>
      <c r="E86" s="20"/>
      <c r="F86" s="20"/>
      <c r="G86" s="20" t="s">
        <v>56</v>
      </c>
      <c r="H86" s="21"/>
      <c r="J86" s="21">
        <v>7</v>
      </c>
      <c r="K86" s="21">
        <v>5</v>
      </c>
      <c r="L86" s="50">
        <f t="shared" si="13"/>
        <v>12</v>
      </c>
      <c r="N86" s="21"/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131</v>
      </c>
      <c r="E87" s="20"/>
      <c r="F87" s="20"/>
      <c r="G87" s="20" t="s">
        <v>57</v>
      </c>
      <c r="H87" s="21"/>
      <c r="J87" s="21">
        <v>6</v>
      </c>
      <c r="K87" s="21">
        <v>6</v>
      </c>
      <c r="L87" s="50">
        <f t="shared" si="13"/>
        <v>12</v>
      </c>
      <c r="N87" s="21"/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86</v>
      </c>
      <c r="E88" s="20"/>
      <c r="F88" s="20"/>
      <c r="G88" s="20" t="s">
        <v>57</v>
      </c>
      <c r="H88" s="21"/>
      <c r="J88" s="21">
        <v>6</v>
      </c>
      <c r="K88" s="21">
        <v>6</v>
      </c>
      <c r="L88" s="50">
        <f t="shared" si="13"/>
        <v>12</v>
      </c>
      <c r="N88" s="21"/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90</v>
      </c>
      <c r="E89" s="20"/>
      <c r="F89" s="20"/>
      <c r="G89" s="20" t="s">
        <v>56</v>
      </c>
      <c r="H89" s="21"/>
      <c r="J89" s="21">
        <v>6</v>
      </c>
      <c r="K89" s="21">
        <v>6</v>
      </c>
      <c r="L89" s="50">
        <f t="shared" si="13"/>
        <v>12</v>
      </c>
      <c r="N89" s="21"/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113</v>
      </c>
      <c r="E90" s="20"/>
      <c r="F90" s="20"/>
      <c r="G90" s="20" t="s">
        <v>59</v>
      </c>
      <c r="H90" s="21"/>
      <c r="J90" s="21">
        <v>5</v>
      </c>
      <c r="K90" s="21">
        <v>7</v>
      </c>
      <c r="L90" s="50">
        <f t="shared" si="13"/>
        <v>12</v>
      </c>
      <c r="N90" s="21"/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85</v>
      </c>
      <c r="E91" s="20"/>
      <c r="F91" s="20"/>
      <c r="G91" s="15" t="s">
        <v>15</v>
      </c>
      <c r="H91" s="21"/>
      <c r="J91" s="21">
        <v>8</v>
      </c>
      <c r="K91" s="21">
        <v>3</v>
      </c>
      <c r="L91" s="50">
        <f t="shared" si="13"/>
        <v>11</v>
      </c>
      <c r="N91" s="21"/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162</v>
      </c>
      <c r="E92" s="20"/>
      <c r="F92" s="20"/>
      <c r="G92" s="20" t="s">
        <v>59</v>
      </c>
      <c r="H92" s="21"/>
      <c r="J92" s="21">
        <v>4</v>
      </c>
      <c r="K92" s="21">
        <v>7</v>
      </c>
      <c r="L92" s="50">
        <f t="shared" si="13"/>
        <v>11</v>
      </c>
      <c r="N92" s="21"/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47</v>
      </c>
      <c r="E93" s="20"/>
      <c r="F93" s="20"/>
      <c r="G93" s="20" t="s">
        <v>60</v>
      </c>
      <c r="H93" s="21"/>
      <c r="J93" s="21">
        <v>5</v>
      </c>
      <c r="K93" s="21">
        <v>5</v>
      </c>
      <c r="L93" s="50">
        <f t="shared" si="13"/>
        <v>10</v>
      </c>
      <c r="N93" s="21"/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115</v>
      </c>
      <c r="E94" s="20"/>
      <c r="F94" s="20"/>
      <c r="G94" s="20" t="s">
        <v>59</v>
      </c>
      <c r="H94" s="21"/>
      <c r="J94" s="21">
        <v>3</v>
      </c>
      <c r="K94" s="21">
        <v>7</v>
      </c>
      <c r="L94" s="50">
        <f t="shared" si="13"/>
        <v>10</v>
      </c>
      <c r="N94" s="21"/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D95" s="20" t="s">
        <v>78</v>
      </c>
      <c r="E95" s="20"/>
      <c r="F95" s="20"/>
      <c r="G95" s="20" t="s">
        <v>134</v>
      </c>
      <c r="H95" s="21"/>
      <c r="J95" s="21">
        <v>7</v>
      </c>
      <c r="K95" s="21">
        <v>2</v>
      </c>
      <c r="L95" s="50">
        <f t="shared" si="13"/>
        <v>9</v>
      </c>
      <c r="N95" s="21"/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D96" s="20" t="s">
        <v>93</v>
      </c>
      <c r="E96" s="20"/>
      <c r="F96" s="20"/>
      <c r="G96" s="15" t="s">
        <v>15</v>
      </c>
      <c r="H96" s="21"/>
      <c r="J96" s="21">
        <v>4</v>
      </c>
      <c r="K96" s="21">
        <v>5</v>
      </c>
      <c r="L96" s="50">
        <f t="shared" si="13"/>
        <v>9</v>
      </c>
      <c r="N96" s="21"/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43" ht="15.75" x14ac:dyDescent="0.25">
      <c r="D97" s="20" t="s">
        <v>135</v>
      </c>
      <c r="E97" s="20"/>
      <c r="F97" s="20"/>
      <c r="G97" s="20" t="s">
        <v>59</v>
      </c>
      <c r="H97" s="35"/>
      <c r="J97" s="21">
        <v>3</v>
      </c>
      <c r="K97" s="21">
        <v>6</v>
      </c>
      <c r="L97" s="50">
        <f t="shared" si="13"/>
        <v>9</v>
      </c>
      <c r="N97" s="21"/>
      <c r="Q97" s="21"/>
      <c r="R97" s="2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20"/>
      <c r="AG97" s="10"/>
      <c r="AH97" s="10"/>
      <c r="AI97" s="10"/>
      <c r="AJ97" s="20"/>
      <c r="AK97" s="20"/>
      <c r="AL97" s="10"/>
      <c r="AM97" s="10"/>
      <c r="AN97" s="21"/>
      <c r="AO97" s="21"/>
      <c r="AP97" s="30"/>
      <c r="AQ97" s="21"/>
    </row>
    <row r="98" spans="4:43" ht="15.75" x14ac:dyDescent="0.25">
      <c r="D98" s="20" t="s">
        <v>14</v>
      </c>
      <c r="E98" s="20"/>
      <c r="F98" s="20"/>
      <c r="G98" s="20" t="s">
        <v>59</v>
      </c>
      <c r="H98" s="35"/>
      <c r="J98" s="21">
        <v>5</v>
      </c>
      <c r="K98" s="21">
        <v>3</v>
      </c>
      <c r="L98" s="50">
        <f t="shared" si="13"/>
        <v>8</v>
      </c>
      <c r="N98" s="21"/>
      <c r="Q98" s="21"/>
      <c r="R98" s="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20"/>
      <c r="AG98" s="10"/>
      <c r="AH98" s="10"/>
      <c r="AI98" s="10"/>
      <c r="AJ98" s="20"/>
      <c r="AK98" s="20"/>
      <c r="AL98" s="10"/>
      <c r="AM98" s="10"/>
      <c r="AN98" s="21"/>
      <c r="AO98" s="21"/>
      <c r="AP98" s="30"/>
      <c r="AQ98" s="21"/>
    </row>
    <row r="99" spans="4:43" ht="15.75" x14ac:dyDescent="0.25">
      <c r="D99" s="20" t="s">
        <v>124</v>
      </c>
      <c r="E99" s="20"/>
      <c r="F99" s="20"/>
      <c r="G99" s="15" t="s">
        <v>58</v>
      </c>
      <c r="H99" s="21"/>
      <c r="J99" s="21">
        <v>4</v>
      </c>
      <c r="K99" s="21">
        <v>4</v>
      </c>
      <c r="L99" s="50">
        <f t="shared" si="13"/>
        <v>8</v>
      </c>
      <c r="N99" s="21"/>
    </row>
    <row r="100" spans="4:43" ht="15.75" x14ac:dyDescent="0.25">
      <c r="D100" s="20" t="s">
        <v>107</v>
      </c>
      <c r="E100" s="20"/>
      <c r="F100" s="20"/>
      <c r="G100" s="20" t="s">
        <v>60</v>
      </c>
      <c r="H100" s="21"/>
      <c r="J100" s="21">
        <v>4</v>
      </c>
      <c r="K100" s="21">
        <v>4</v>
      </c>
      <c r="L100" s="50">
        <f t="shared" si="13"/>
        <v>8</v>
      </c>
      <c r="N100" s="21"/>
    </row>
    <row r="101" spans="4:43" ht="15.75" x14ac:dyDescent="0.25">
      <c r="D101" s="20" t="s">
        <v>102</v>
      </c>
      <c r="E101" s="20"/>
      <c r="F101" s="20"/>
      <c r="G101" s="20" t="s">
        <v>60</v>
      </c>
      <c r="H101" s="21"/>
      <c r="J101" s="21">
        <v>3</v>
      </c>
      <c r="K101" s="21">
        <v>5</v>
      </c>
      <c r="L101" s="50">
        <f t="shared" si="13"/>
        <v>8</v>
      </c>
      <c r="N101" s="21"/>
    </row>
    <row r="102" spans="4:43" ht="15.75" x14ac:dyDescent="0.25">
      <c r="D102" s="20" t="s">
        <v>169</v>
      </c>
      <c r="E102" s="20"/>
      <c r="F102" s="20"/>
      <c r="G102" s="15" t="s">
        <v>15</v>
      </c>
      <c r="H102" s="21"/>
      <c r="J102" s="21">
        <v>1</v>
      </c>
      <c r="K102" s="21">
        <v>8</v>
      </c>
      <c r="L102" s="50">
        <v>8</v>
      </c>
      <c r="N102" s="21"/>
    </row>
    <row r="103" spans="4:43" ht="15.75" x14ac:dyDescent="0.25">
      <c r="D103" s="20"/>
      <c r="E103" s="20"/>
      <c r="F103" s="20"/>
      <c r="G103" s="20"/>
      <c r="H103" s="21"/>
      <c r="J103" s="21"/>
      <c r="K103" s="21"/>
      <c r="M103" s="21"/>
    </row>
    <row r="104" spans="4:43" ht="15.75" x14ac:dyDescent="0.25">
      <c r="D104" s="20"/>
      <c r="E104" s="20"/>
      <c r="F104" s="20"/>
      <c r="G104" s="20"/>
      <c r="H104" s="21"/>
    </row>
    <row r="105" spans="4:43" ht="18.75" thickBot="1" x14ac:dyDescent="0.3">
      <c r="E105" s="1" t="s">
        <v>133</v>
      </c>
      <c r="F105" s="1"/>
      <c r="G105" s="1"/>
      <c r="H105" s="3" t="s">
        <v>1</v>
      </c>
      <c r="I105" s="3"/>
      <c r="J105" s="3"/>
      <c r="K105" s="49" t="s">
        <v>2</v>
      </c>
    </row>
    <row r="106" spans="4:43" ht="15.75" x14ac:dyDescent="0.25">
      <c r="E106" s="20" t="s">
        <v>165</v>
      </c>
      <c r="F106" s="20"/>
      <c r="G106" s="20"/>
      <c r="H106" s="20" t="s">
        <v>60</v>
      </c>
      <c r="I106" s="21"/>
      <c r="K106" s="50">
        <v>8</v>
      </c>
    </row>
    <row r="107" spans="4:43" ht="15.75" x14ac:dyDescent="0.25">
      <c r="E107" s="20" t="s">
        <v>83</v>
      </c>
      <c r="F107" s="20"/>
      <c r="G107" s="20"/>
      <c r="H107" s="20" t="s">
        <v>57</v>
      </c>
      <c r="I107" s="21"/>
      <c r="K107" s="50">
        <v>4</v>
      </c>
      <c r="L107" s="21"/>
      <c r="M107" s="21"/>
    </row>
    <row r="108" spans="4:43" ht="15.75" x14ac:dyDescent="0.25">
      <c r="E108" s="20" t="s">
        <v>116</v>
      </c>
      <c r="F108" s="20"/>
      <c r="G108" s="20"/>
      <c r="H108" s="20" t="s">
        <v>57</v>
      </c>
      <c r="I108" s="21"/>
      <c r="K108" s="50">
        <v>4</v>
      </c>
      <c r="L108" s="21"/>
      <c r="M108" s="21"/>
    </row>
    <row r="109" spans="4:43" ht="15.75" x14ac:dyDescent="0.25">
      <c r="E109" s="20" t="s">
        <v>113</v>
      </c>
      <c r="F109" s="20"/>
      <c r="G109" s="20"/>
      <c r="H109" s="20" t="s">
        <v>59</v>
      </c>
      <c r="I109" s="21"/>
      <c r="K109" s="50">
        <v>4</v>
      </c>
      <c r="L109" s="21"/>
      <c r="M109" s="21"/>
    </row>
    <row r="110" spans="4:43" ht="15.75" x14ac:dyDescent="0.25">
      <c r="E110" s="20" t="s">
        <v>107</v>
      </c>
      <c r="F110" s="20"/>
      <c r="G110" s="20"/>
      <c r="H110" s="20" t="s">
        <v>60</v>
      </c>
      <c r="I110" s="21"/>
      <c r="K110" s="50">
        <v>4</v>
      </c>
      <c r="L110" s="21"/>
      <c r="M110" s="21"/>
    </row>
    <row r="111" spans="4:43" ht="15.75" x14ac:dyDescent="0.25">
      <c r="E111" s="20" t="s">
        <v>169</v>
      </c>
      <c r="F111" s="20"/>
      <c r="G111" s="20"/>
      <c r="H111" s="15" t="s">
        <v>15</v>
      </c>
      <c r="I111" s="21"/>
      <c r="K111" s="50">
        <v>4</v>
      </c>
      <c r="L111" s="21"/>
      <c r="M111" s="21"/>
    </row>
    <row r="112" spans="4:43" ht="15.75" x14ac:dyDescent="0.25">
      <c r="E112" s="20" t="s">
        <v>91</v>
      </c>
      <c r="F112" s="20"/>
      <c r="G112" s="20"/>
      <c r="H112" s="20" t="s">
        <v>57</v>
      </c>
      <c r="I112" s="21"/>
      <c r="K112" s="50">
        <v>4</v>
      </c>
      <c r="L112" s="21"/>
      <c r="M112" s="21"/>
    </row>
    <row r="113" spans="5:13" ht="15.75" x14ac:dyDescent="0.25">
      <c r="E113" s="20" t="s">
        <v>79</v>
      </c>
      <c r="F113" s="20"/>
      <c r="G113" s="20"/>
      <c r="H113" s="20" t="s">
        <v>134</v>
      </c>
      <c r="I113" s="21"/>
      <c r="K113" s="50">
        <v>4</v>
      </c>
      <c r="L113" s="21"/>
      <c r="M113" s="21"/>
    </row>
    <row r="114" spans="5:13" ht="15.75" x14ac:dyDescent="0.25">
      <c r="E114" s="20" t="s">
        <v>103</v>
      </c>
      <c r="F114" s="20"/>
      <c r="G114" s="20"/>
      <c r="H114" s="20" t="s">
        <v>60</v>
      </c>
      <c r="I114" s="21"/>
      <c r="K114" s="50">
        <v>4</v>
      </c>
    </row>
    <row r="115" spans="5:13" ht="15.75" x14ac:dyDescent="0.25">
      <c r="E115" s="20" t="s">
        <v>96</v>
      </c>
      <c r="F115" s="20"/>
      <c r="G115" s="20"/>
      <c r="H115" s="20" t="s">
        <v>56</v>
      </c>
      <c r="I115" s="21"/>
      <c r="K115" s="50">
        <v>4</v>
      </c>
    </row>
  </sheetData>
  <mergeCells count="17">
    <mergeCell ref="AG11:AH11"/>
    <mergeCell ref="E14:F14"/>
    <mergeCell ref="B72:P72"/>
    <mergeCell ref="G73:M73"/>
    <mergeCell ref="G74:M74"/>
    <mergeCell ref="AG10:AH10"/>
    <mergeCell ref="B1:P1"/>
    <mergeCell ref="S1:AQ1"/>
    <mergeCell ref="G2:M2"/>
    <mergeCell ref="AG2:AH2"/>
    <mergeCell ref="AG3:AH3"/>
    <mergeCell ref="AG4:AH4"/>
    <mergeCell ref="AG5:AH5"/>
    <mergeCell ref="AG6:AH6"/>
    <mergeCell ref="AG7:AH7"/>
    <mergeCell ref="AG8:AH8"/>
    <mergeCell ref="AG9:AH9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6F0A9-BF62-4A21-B5FF-6F4B305805B2}">
  <dimension ref="A1:AQ114"/>
  <sheetViews>
    <sheetView topLeftCell="A2"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S1" s="65" t="s">
        <v>55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18.600000000000001" customHeight="1" thickBot="1" x14ac:dyDescent="0.35">
      <c r="A2" s="21"/>
      <c r="B2" s="24" t="s">
        <v>42</v>
      </c>
      <c r="C2" s="24">
        <v>7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1"/>
      <c r="R2" s="21"/>
      <c r="U2" s="33" t="s">
        <v>152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66" t="s">
        <v>39</v>
      </c>
      <c r="AH2" s="66"/>
      <c r="AI2" s="33" t="s">
        <v>4</v>
      </c>
      <c r="AJ2" s="33" t="s">
        <v>6</v>
      </c>
      <c r="AK2" s="33" t="s">
        <v>5</v>
      </c>
      <c r="AL2" s="33" t="s">
        <v>40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138</v>
      </c>
      <c r="X3" s="20"/>
      <c r="Y3" s="20"/>
      <c r="Z3" s="20" t="s">
        <v>60</v>
      </c>
      <c r="AB3" s="21"/>
      <c r="AC3" s="21">
        <f t="shared" ref="AC3:AC11" si="0">+AD3+AE3+AF3</f>
        <v>7</v>
      </c>
      <c r="AD3" s="21">
        <v>4</v>
      </c>
      <c r="AE3" s="21">
        <v>3</v>
      </c>
      <c r="AF3" s="21">
        <v>0</v>
      </c>
      <c r="AG3" s="67">
        <f t="shared" ref="AG3:AG11" si="1">+(AD3*2+AF3)/(2*AC3)</f>
        <v>0.5714285714285714</v>
      </c>
      <c r="AH3" s="67"/>
      <c r="AI3" s="14">
        <v>16</v>
      </c>
      <c r="AJ3" s="14">
        <v>0</v>
      </c>
      <c r="AK3" s="14">
        <v>0</v>
      </c>
      <c r="AL3" s="51">
        <f t="shared" ref="AL3:AL12" si="2">+AI3/AC3</f>
        <v>2.2857142857142856</v>
      </c>
      <c r="AQ3" s="21"/>
    </row>
    <row r="4" spans="1:43" ht="18" x14ac:dyDescent="0.25">
      <c r="A4" s="34"/>
      <c r="B4" s="4">
        <v>3</v>
      </c>
      <c r="C4" s="5" t="s">
        <v>57</v>
      </c>
      <c r="D4" s="10"/>
      <c r="E4" s="5"/>
      <c r="F4" s="10"/>
      <c r="G4" s="4">
        <v>5</v>
      </c>
      <c r="H4" s="4">
        <v>1</v>
      </c>
      <c r="I4" s="4">
        <v>1</v>
      </c>
      <c r="J4" s="4">
        <f t="shared" ref="J4:J11" si="3">2*G4+I4</f>
        <v>11</v>
      </c>
      <c r="K4" s="31">
        <f t="shared" ref="K4:K11" si="4">+J4/((G4+H4+I4)*2)</f>
        <v>0.7857142857142857</v>
      </c>
      <c r="L4" s="4">
        <f>+$AA$53</f>
        <v>34</v>
      </c>
      <c r="M4" s="4">
        <v>25</v>
      </c>
      <c r="N4" s="4">
        <f>+$AB$53</f>
        <v>47</v>
      </c>
      <c r="O4" s="4">
        <f>+$AD$53</f>
        <v>14</v>
      </c>
      <c r="P4" s="4"/>
      <c r="Q4" s="34"/>
      <c r="R4" s="21"/>
      <c r="U4" s="25">
        <v>8</v>
      </c>
      <c r="V4" s="20" t="s">
        <v>75</v>
      </c>
      <c r="X4" s="20"/>
      <c r="Y4" s="20"/>
      <c r="Z4" s="20" t="s">
        <v>134</v>
      </c>
      <c r="AB4" s="21"/>
      <c r="AC4" s="21">
        <f t="shared" si="0"/>
        <v>6</v>
      </c>
      <c r="AD4" s="21">
        <v>4</v>
      </c>
      <c r="AE4" s="21">
        <v>2</v>
      </c>
      <c r="AF4" s="21">
        <v>0</v>
      </c>
      <c r="AG4" s="64">
        <f t="shared" si="1"/>
        <v>0.66666666666666663</v>
      </c>
      <c r="AH4" s="64"/>
      <c r="AI4" s="21">
        <v>14</v>
      </c>
      <c r="AJ4" s="21">
        <v>1</v>
      </c>
      <c r="AK4" s="21">
        <v>0</v>
      </c>
      <c r="AL4" s="26">
        <f t="shared" si="2"/>
        <v>2.3333333333333335</v>
      </c>
      <c r="AQ4" s="21"/>
    </row>
    <row r="5" spans="1:43" ht="18" x14ac:dyDescent="0.25">
      <c r="A5" s="34"/>
      <c r="B5" s="4">
        <v>5</v>
      </c>
      <c r="C5" s="5" t="s">
        <v>60</v>
      </c>
      <c r="D5" s="10"/>
      <c r="E5" s="5"/>
      <c r="F5" s="10"/>
      <c r="G5" s="4">
        <v>4</v>
      </c>
      <c r="H5" s="4">
        <v>3</v>
      </c>
      <c r="I5" s="4">
        <v>0</v>
      </c>
      <c r="J5" s="4">
        <f t="shared" si="3"/>
        <v>8</v>
      </c>
      <c r="K5" s="31">
        <f t="shared" si="4"/>
        <v>0.5714285714285714</v>
      </c>
      <c r="L5" s="4">
        <f>+$AN$27</f>
        <v>28</v>
      </c>
      <c r="M5" s="4">
        <v>16</v>
      </c>
      <c r="N5" s="4">
        <f>+$AO$27</f>
        <v>30</v>
      </c>
      <c r="O5" s="4">
        <f>+$AQ$27</f>
        <v>18</v>
      </c>
      <c r="P5" s="4"/>
      <c r="Q5" s="34"/>
      <c r="R5" s="21"/>
      <c r="U5" s="25">
        <v>8</v>
      </c>
      <c r="V5" s="20" t="s">
        <v>77</v>
      </c>
      <c r="X5" s="20"/>
      <c r="Y5" s="20"/>
      <c r="Z5" s="20" t="s">
        <v>59</v>
      </c>
      <c r="AB5" s="21"/>
      <c r="AC5" s="21">
        <f t="shared" si="0"/>
        <v>5</v>
      </c>
      <c r="AD5" s="21">
        <v>2</v>
      </c>
      <c r="AE5" s="21">
        <v>3</v>
      </c>
      <c r="AF5" s="21">
        <v>0</v>
      </c>
      <c r="AG5" s="64">
        <f t="shared" si="1"/>
        <v>0.4</v>
      </c>
      <c r="AH5" s="64"/>
      <c r="AI5" s="21">
        <v>15</v>
      </c>
      <c r="AJ5" s="21">
        <v>1</v>
      </c>
      <c r="AK5" s="21">
        <v>0</v>
      </c>
      <c r="AL5" s="26">
        <f t="shared" si="2"/>
        <v>3</v>
      </c>
      <c r="AQ5" s="21"/>
    </row>
    <row r="6" spans="1:43" ht="18" x14ac:dyDescent="0.25">
      <c r="A6" s="34"/>
      <c r="B6" s="4">
        <v>8</v>
      </c>
      <c r="C6" s="5" t="s">
        <v>59</v>
      </c>
      <c r="D6" s="10"/>
      <c r="E6" s="5"/>
      <c r="F6" s="10"/>
      <c r="G6" s="4">
        <v>4</v>
      </c>
      <c r="H6" s="4">
        <v>3</v>
      </c>
      <c r="I6" s="4">
        <v>0</v>
      </c>
      <c r="J6" s="4">
        <f t="shared" si="3"/>
        <v>8</v>
      </c>
      <c r="K6" s="31">
        <f t="shared" si="4"/>
        <v>0.5714285714285714</v>
      </c>
      <c r="L6" s="4">
        <f>+$AN$66</f>
        <v>29</v>
      </c>
      <c r="M6" s="4">
        <v>19</v>
      </c>
      <c r="N6" s="4">
        <f>+$AO$66</f>
        <v>43</v>
      </c>
      <c r="O6" s="4">
        <f>+$AQ$66</f>
        <v>8</v>
      </c>
      <c r="P6" s="4"/>
      <c r="Q6" s="34"/>
      <c r="R6" s="21"/>
      <c r="U6" s="25">
        <v>7.5</v>
      </c>
      <c r="V6" s="20" t="s">
        <v>43</v>
      </c>
      <c r="X6" s="20"/>
      <c r="Y6" s="20"/>
      <c r="Z6" s="20" t="s">
        <v>57</v>
      </c>
      <c r="AB6" s="21"/>
      <c r="AC6" s="21">
        <f t="shared" si="0"/>
        <v>2</v>
      </c>
      <c r="AD6" s="21">
        <v>1</v>
      </c>
      <c r="AE6" s="21">
        <v>0</v>
      </c>
      <c r="AF6" s="21">
        <v>1</v>
      </c>
      <c r="AG6" s="64">
        <f t="shared" si="1"/>
        <v>0.75</v>
      </c>
      <c r="AH6" s="64"/>
      <c r="AI6" s="21">
        <v>6</v>
      </c>
      <c r="AJ6" s="21">
        <v>0</v>
      </c>
      <c r="AK6" s="21">
        <v>0</v>
      </c>
      <c r="AL6" s="26">
        <f t="shared" si="2"/>
        <v>3</v>
      </c>
      <c r="AQ6" s="21"/>
    </row>
    <row r="7" spans="1:43" ht="18" x14ac:dyDescent="0.25">
      <c r="A7" s="34"/>
      <c r="B7" s="4">
        <v>6</v>
      </c>
      <c r="C7" s="5" t="s">
        <v>134</v>
      </c>
      <c r="D7" s="10"/>
      <c r="E7" s="5"/>
      <c r="F7" s="10"/>
      <c r="G7" s="4">
        <v>4</v>
      </c>
      <c r="H7" s="4">
        <v>3</v>
      </c>
      <c r="I7" s="4">
        <v>0</v>
      </c>
      <c r="J7" s="4">
        <f t="shared" si="3"/>
        <v>8</v>
      </c>
      <c r="K7" s="31">
        <f t="shared" si="4"/>
        <v>0.5714285714285714</v>
      </c>
      <c r="L7" s="4">
        <f>+$AN$40</f>
        <v>21</v>
      </c>
      <c r="M7" s="4">
        <v>20</v>
      </c>
      <c r="N7" s="4">
        <f>+$AO$40</f>
        <v>28</v>
      </c>
      <c r="O7" s="4">
        <f>+$AQ$40</f>
        <v>10</v>
      </c>
      <c r="P7" s="4"/>
      <c r="Q7" s="34"/>
      <c r="R7" s="21"/>
      <c r="U7" s="25">
        <v>8</v>
      </c>
      <c r="V7" s="20" t="s">
        <v>76</v>
      </c>
      <c r="X7" s="20"/>
      <c r="Y7" s="20"/>
      <c r="Z7" s="20" t="s">
        <v>56</v>
      </c>
      <c r="AB7" s="21"/>
      <c r="AC7" s="21">
        <f t="shared" si="0"/>
        <v>7</v>
      </c>
      <c r="AD7" s="21">
        <v>3</v>
      </c>
      <c r="AE7" s="21">
        <v>2</v>
      </c>
      <c r="AF7" s="21">
        <v>2</v>
      </c>
      <c r="AG7" s="64">
        <f t="shared" si="1"/>
        <v>0.5714285714285714</v>
      </c>
      <c r="AH7" s="64"/>
      <c r="AI7" s="21">
        <v>22</v>
      </c>
      <c r="AJ7" s="21">
        <v>0</v>
      </c>
      <c r="AK7" s="21">
        <v>0</v>
      </c>
      <c r="AL7" s="26">
        <f t="shared" si="2"/>
        <v>3.1428571428571428</v>
      </c>
      <c r="AQ7" s="21"/>
    </row>
    <row r="8" spans="1:43" ht="18" x14ac:dyDescent="0.25">
      <c r="A8" s="34"/>
      <c r="B8" s="4">
        <v>7</v>
      </c>
      <c r="C8" s="5" t="s">
        <v>56</v>
      </c>
      <c r="D8" s="10"/>
      <c r="E8" s="10"/>
      <c r="F8" s="10"/>
      <c r="G8" s="4">
        <v>3</v>
      </c>
      <c r="H8" s="4">
        <v>2</v>
      </c>
      <c r="I8" s="4">
        <v>2</v>
      </c>
      <c r="J8" s="4">
        <f t="shared" si="3"/>
        <v>8</v>
      </c>
      <c r="K8" s="31">
        <f t="shared" si="4"/>
        <v>0.5714285714285714</v>
      </c>
      <c r="L8" s="4">
        <f>+$AN$53</f>
        <v>24</v>
      </c>
      <c r="M8" s="4">
        <v>22</v>
      </c>
      <c r="N8" s="4">
        <f>+$AO$53</f>
        <v>30</v>
      </c>
      <c r="O8" s="4">
        <f>+$AQ$53</f>
        <v>6</v>
      </c>
      <c r="P8" s="4"/>
      <c r="Q8" s="34"/>
      <c r="R8" s="21"/>
      <c r="U8" s="25">
        <v>7.5</v>
      </c>
      <c r="V8" s="20" t="s">
        <v>127</v>
      </c>
      <c r="X8" s="20"/>
      <c r="Y8" s="20"/>
      <c r="Z8" s="20" t="s">
        <v>15</v>
      </c>
      <c r="AB8" s="21"/>
      <c r="AC8" s="21">
        <f t="shared" si="0"/>
        <v>7</v>
      </c>
      <c r="AD8" s="21">
        <v>2</v>
      </c>
      <c r="AE8" s="21">
        <v>3</v>
      </c>
      <c r="AF8" s="21">
        <v>2</v>
      </c>
      <c r="AG8" s="64">
        <f t="shared" si="1"/>
        <v>0.42857142857142855</v>
      </c>
      <c r="AH8" s="64"/>
      <c r="AI8" s="21">
        <v>33</v>
      </c>
      <c r="AJ8" s="21">
        <v>0</v>
      </c>
      <c r="AK8" s="21">
        <v>0</v>
      </c>
      <c r="AL8" s="26">
        <f t="shared" si="2"/>
        <v>4.7142857142857144</v>
      </c>
      <c r="AQ8" s="21"/>
    </row>
    <row r="9" spans="1:43" ht="18" x14ac:dyDescent="0.25">
      <c r="A9" s="34"/>
      <c r="B9" s="4">
        <v>2</v>
      </c>
      <c r="C9" s="5" t="s">
        <v>15</v>
      </c>
      <c r="D9" s="10"/>
      <c r="E9" s="10"/>
      <c r="F9" s="10"/>
      <c r="G9" s="4">
        <v>2</v>
      </c>
      <c r="H9" s="4">
        <v>3</v>
      </c>
      <c r="I9" s="4">
        <v>2</v>
      </c>
      <c r="J9" s="4">
        <f t="shared" si="3"/>
        <v>6</v>
      </c>
      <c r="K9" s="31">
        <f t="shared" si="4"/>
        <v>0.42857142857142855</v>
      </c>
      <c r="L9" s="4">
        <f>+$AA$40</f>
        <v>28</v>
      </c>
      <c r="M9" s="4">
        <v>33</v>
      </c>
      <c r="N9" s="4">
        <f>+$AB$40</f>
        <v>32</v>
      </c>
      <c r="O9" s="4">
        <f>+$AD$40</f>
        <v>12</v>
      </c>
      <c r="P9" s="4"/>
      <c r="Q9" s="34"/>
      <c r="R9" s="21"/>
      <c r="U9" s="25">
        <v>7.5</v>
      </c>
      <c r="V9" s="20" t="s">
        <v>74</v>
      </c>
      <c r="X9" s="20"/>
      <c r="Y9" s="20"/>
      <c r="Z9" s="20" t="s">
        <v>61</v>
      </c>
      <c r="AB9" s="21"/>
      <c r="AC9" s="21">
        <f>+AD9+AE9+AF9</f>
        <v>5</v>
      </c>
      <c r="AD9" s="21">
        <v>0</v>
      </c>
      <c r="AE9" s="21">
        <v>5</v>
      </c>
      <c r="AF9" s="21">
        <v>0</v>
      </c>
      <c r="AG9" s="64">
        <f>+(AD9*2+AF9)/(2*AC9)</f>
        <v>0</v>
      </c>
      <c r="AH9" s="64"/>
      <c r="AI9" s="21">
        <v>25</v>
      </c>
      <c r="AJ9" s="21">
        <v>1</v>
      </c>
      <c r="AK9" s="21">
        <v>0</v>
      </c>
      <c r="AL9" s="26">
        <f>+AI9/AC9</f>
        <v>5</v>
      </c>
      <c r="AQ9" s="21"/>
    </row>
    <row r="10" spans="1:43" ht="18" x14ac:dyDescent="0.25">
      <c r="A10" s="34"/>
      <c r="B10" s="4">
        <v>4</v>
      </c>
      <c r="C10" s="5" t="s">
        <v>61</v>
      </c>
      <c r="D10" s="10"/>
      <c r="E10" s="5"/>
      <c r="F10" s="10"/>
      <c r="G10" s="4">
        <v>2</v>
      </c>
      <c r="H10" s="4">
        <v>5</v>
      </c>
      <c r="I10" s="4">
        <v>0</v>
      </c>
      <c r="J10" s="4">
        <f t="shared" si="3"/>
        <v>4</v>
      </c>
      <c r="K10" s="31">
        <f t="shared" si="4"/>
        <v>0.2857142857142857</v>
      </c>
      <c r="L10" s="4">
        <f>+$AA$66</f>
        <v>21</v>
      </c>
      <c r="M10" s="4">
        <v>29</v>
      </c>
      <c r="N10" s="4">
        <f>+$AB$66</f>
        <v>29</v>
      </c>
      <c r="O10" s="4">
        <f>+$AD$66</f>
        <v>6</v>
      </c>
      <c r="P10" s="4"/>
      <c r="Q10" s="34"/>
      <c r="R10" s="34"/>
      <c r="U10" s="25">
        <v>7.5</v>
      </c>
      <c r="V10" s="20" t="s">
        <v>34</v>
      </c>
      <c r="X10" s="20"/>
      <c r="Y10" s="20"/>
      <c r="Z10" s="20" t="s">
        <v>58</v>
      </c>
      <c r="AB10" s="21"/>
      <c r="AC10" s="21">
        <f>+AD10+AE10+AF10</f>
        <v>7</v>
      </c>
      <c r="AD10" s="21">
        <v>1</v>
      </c>
      <c r="AE10" s="21">
        <v>5</v>
      </c>
      <c r="AF10" s="21">
        <v>1</v>
      </c>
      <c r="AG10" s="64">
        <f>+(AD10*2+AF10)/(2*AC10)</f>
        <v>0.21428571428571427</v>
      </c>
      <c r="AH10" s="64"/>
      <c r="AI10" s="21">
        <v>36</v>
      </c>
      <c r="AJ10" s="21">
        <v>1</v>
      </c>
      <c r="AK10" s="21">
        <v>0</v>
      </c>
      <c r="AL10" s="26">
        <f>+AI10/AC10</f>
        <v>5.1428571428571432</v>
      </c>
      <c r="AQ10" s="21"/>
    </row>
    <row r="11" spans="1:43" ht="18.75" thickBot="1" x14ac:dyDescent="0.3">
      <c r="A11" s="34"/>
      <c r="B11" s="4">
        <v>1</v>
      </c>
      <c r="C11" s="5" t="s">
        <v>58</v>
      </c>
      <c r="D11" s="10"/>
      <c r="E11" s="10"/>
      <c r="F11" s="10"/>
      <c r="G11" s="4">
        <v>1</v>
      </c>
      <c r="H11" s="4">
        <v>5</v>
      </c>
      <c r="I11" s="4">
        <v>1</v>
      </c>
      <c r="J11" s="4">
        <f t="shared" si="3"/>
        <v>3</v>
      </c>
      <c r="K11" s="31">
        <f t="shared" si="4"/>
        <v>0.21428571428571427</v>
      </c>
      <c r="L11" s="4">
        <f>+$AA$27</f>
        <v>16</v>
      </c>
      <c r="M11" s="4">
        <v>37</v>
      </c>
      <c r="N11" s="4">
        <f>+$AB$27</f>
        <v>23</v>
      </c>
      <c r="O11" s="4">
        <f>+$AD$27</f>
        <v>12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si="0"/>
        <v>10</v>
      </c>
      <c r="AD11" s="21">
        <v>8</v>
      </c>
      <c r="AE11" s="21">
        <v>2</v>
      </c>
      <c r="AF11" s="21">
        <v>0</v>
      </c>
      <c r="AG11" s="64">
        <f t="shared" si="1"/>
        <v>0.8</v>
      </c>
      <c r="AH11" s="64"/>
      <c r="AI11" s="21">
        <v>28</v>
      </c>
      <c r="AJ11" s="21">
        <v>2</v>
      </c>
      <c r="AK11" s="21">
        <v>0</v>
      </c>
      <c r="AL11" s="26">
        <f t="shared" si="2"/>
        <v>2.8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25</v>
      </c>
      <c r="H12" s="8">
        <f>SUM(H4:H11)</f>
        <v>25</v>
      </c>
      <c r="I12" s="8">
        <f>SUM(I4:I11)</f>
        <v>6</v>
      </c>
      <c r="J12" s="8"/>
      <c r="K12" s="8"/>
      <c r="L12" s="8">
        <f>SUM(L4:L11)</f>
        <v>201</v>
      </c>
      <c r="M12" s="8">
        <f>SUM(M4:M11)</f>
        <v>201</v>
      </c>
      <c r="N12" s="8">
        <f>SUM(N4:N11)</f>
        <v>262</v>
      </c>
      <c r="O12" s="8">
        <f>SUM(O4:O11)</f>
        <v>86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56</v>
      </c>
      <c r="AD12" s="14">
        <f>SUM(AD3:AD11)</f>
        <v>25</v>
      </c>
      <c r="AE12" s="14">
        <f>SUM(AE3:AE11)</f>
        <v>25</v>
      </c>
      <c r="AF12" s="14">
        <f>SUM(AF3:AF11)</f>
        <v>6</v>
      </c>
      <c r="AG12" s="14"/>
      <c r="AH12" s="14"/>
      <c r="AI12" s="14">
        <f>SUM(AI3:AI11)</f>
        <v>195</v>
      </c>
      <c r="AJ12" s="14">
        <f>SUM(AJ3:AJ11)</f>
        <v>6</v>
      </c>
      <c r="AK12" s="14">
        <f>SUM(AK3:AK11)</f>
        <v>0</v>
      </c>
      <c r="AL12" s="29">
        <f t="shared" si="2"/>
        <v>3.4821428571428572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7 Summary:</v>
      </c>
      <c r="C14" s="37"/>
      <c r="D14" s="37"/>
      <c r="E14" s="68">
        <v>45592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0"/>
      <c r="R14" s="30"/>
      <c r="S14" s="21" t="s">
        <v>53</v>
      </c>
      <c r="T14" s="20" t="s">
        <v>44</v>
      </c>
      <c r="U14" s="20"/>
      <c r="V14" s="20"/>
      <c r="W14" s="20"/>
      <c r="X14" s="20" t="s">
        <v>54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53</v>
      </c>
      <c r="AG14" s="20" t="s">
        <v>44</v>
      </c>
      <c r="AH14" s="20"/>
      <c r="AI14" s="20"/>
      <c r="AJ14" s="20"/>
      <c r="AK14" s="20" t="s">
        <v>54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154</v>
      </c>
      <c r="T15" s="11" t="s">
        <v>58</v>
      </c>
      <c r="U15" s="11"/>
      <c r="V15" s="11"/>
      <c r="W15" s="12"/>
      <c r="X15" s="13" t="s">
        <v>70</v>
      </c>
      <c r="Z15" s="14"/>
      <c r="AA15" s="14">
        <v>6</v>
      </c>
      <c r="AB15" s="14">
        <v>6</v>
      </c>
      <c r="AC15" s="14">
        <f>+AA15+AB15</f>
        <v>12</v>
      </c>
      <c r="AD15" s="14">
        <v>2</v>
      </c>
      <c r="AE15" s="10"/>
      <c r="AF15" s="11" t="s">
        <v>158</v>
      </c>
      <c r="AG15" s="11" t="s">
        <v>60</v>
      </c>
      <c r="AH15" s="11"/>
      <c r="AI15" s="11"/>
      <c r="AJ15" s="12"/>
      <c r="AK15" s="13" t="s">
        <v>72</v>
      </c>
      <c r="AM15" s="14"/>
      <c r="AN15" s="14">
        <v>1</v>
      </c>
      <c r="AO15" s="14">
        <v>3</v>
      </c>
      <c r="AP15" s="14">
        <f>+AN15+AO15</f>
        <v>4</v>
      </c>
      <c r="AQ15" s="14">
        <v>0</v>
      </c>
    </row>
    <row r="16" spans="1:43" ht="15.95" customHeight="1" x14ac:dyDescent="0.25">
      <c r="A16" s="30"/>
      <c r="C16" s="5" t="s">
        <v>179</v>
      </c>
      <c r="E16" s="20"/>
      <c r="F16" s="20"/>
      <c r="G16" s="4">
        <v>2</v>
      </c>
      <c r="H16" s="21">
        <v>1</v>
      </c>
      <c r="I16" s="20" t="s">
        <v>329</v>
      </c>
      <c r="J16" s="20"/>
      <c r="K16" s="20"/>
      <c r="L16" s="20" t="s">
        <v>290</v>
      </c>
      <c r="M16" s="20"/>
      <c r="N16" s="20"/>
      <c r="O16" s="20"/>
      <c r="P16" s="20"/>
      <c r="Q16" s="30"/>
      <c r="R16" s="30"/>
      <c r="S16" s="25">
        <v>7.5</v>
      </c>
      <c r="T16" s="20" t="s">
        <v>34</v>
      </c>
      <c r="U16" s="20"/>
      <c r="V16" s="20"/>
      <c r="W16" s="20"/>
      <c r="X16" s="21">
        <v>31</v>
      </c>
      <c r="Y16" s="15" t="s">
        <v>58</v>
      </c>
      <c r="Z16" s="21"/>
      <c r="AA16" s="21">
        <v>0</v>
      </c>
      <c r="AB16" s="21">
        <v>0</v>
      </c>
      <c r="AC16" s="21">
        <f t="shared" ref="AC16:AC26" si="5">+AA16+AB16</f>
        <v>0</v>
      </c>
      <c r="AD16" s="21">
        <v>2</v>
      </c>
      <c r="AE16" s="10"/>
      <c r="AF16" s="25">
        <v>8</v>
      </c>
      <c r="AG16" s="20" t="s">
        <v>138</v>
      </c>
      <c r="AH16" s="20"/>
      <c r="AI16" s="20"/>
      <c r="AJ16" s="20"/>
      <c r="AK16" s="21">
        <v>34</v>
      </c>
      <c r="AL16" s="20" t="s">
        <v>60</v>
      </c>
      <c r="AM16" s="21"/>
      <c r="AN16" s="21">
        <v>0</v>
      </c>
      <c r="AO16" s="21">
        <v>1</v>
      </c>
      <c r="AP16" s="21">
        <f t="shared" ref="AP16:AP26" si="6">+AN16+AO16</f>
        <v>1</v>
      </c>
      <c r="AQ16" s="21">
        <v>0</v>
      </c>
    </row>
    <row r="17" spans="1:43" ht="15.95" customHeight="1" x14ac:dyDescent="0.25">
      <c r="A17" s="30"/>
      <c r="B17" s="21" t="s">
        <v>23</v>
      </c>
      <c r="C17" s="15" t="s">
        <v>328</v>
      </c>
      <c r="D17" s="15"/>
      <c r="E17" s="20"/>
      <c r="F17" s="20"/>
      <c r="G17" s="4"/>
      <c r="H17" s="21">
        <v>3</v>
      </c>
      <c r="I17" s="20" t="s">
        <v>330</v>
      </c>
      <c r="L17" s="20" t="s">
        <v>331</v>
      </c>
      <c r="M17" s="20"/>
      <c r="N17" s="20"/>
      <c r="O17" s="20"/>
      <c r="P17" s="20"/>
      <c r="Q17" s="30"/>
      <c r="R17" s="30"/>
      <c r="S17" s="25">
        <v>10</v>
      </c>
      <c r="T17" s="20" t="s">
        <v>124</v>
      </c>
      <c r="U17" s="20"/>
      <c r="V17" s="20"/>
      <c r="W17" s="20"/>
      <c r="X17" s="21">
        <v>13</v>
      </c>
      <c r="Y17" s="15" t="s">
        <v>58</v>
      </c>
      <c r="Z17" s="21"/>
      <c r="AA17" s="21">
        <v>2</v>
      </c>
      <c r="AB17" s="21">
        <v>2</v>
      </c>
      <c r="AC17" s="21">
        <f t="shared" si="5"/>
        <v>4</v>
      </c>
      <c r="AD17" s="21">
        <v>0</v>
      </c>
      <c r="AE17" s="10"/>
      <c r="AF17" s="25">
        <v>10</v>
      </c>
      <c r="AG17" s="20" t="s">
        <v>84</v>
      </c>
      <c r="AH17" s="20"/>
      <c r="AI17" s="20"/>
      <c r="AJ17" s="20"/>
      <c r="AK17" s="21">
        <v>16</v>
      </c>
      <c r="AL17" s="20" t="s">
        <v>60</v>
      </c>
      <c r="AM17" s="21"/>
      <c r="AN17" s="21">
        <v>5</v>
      </c>
      <c r="AO17" s="21">
        <v>5</v>
      </c>
      <c r="AP17" s="21">
        <f t="shared" si="6"/>
        <v>10</v>
      </c>
      <c r="AQ17" s="21">
        <v>0</v>
      </c>
    </row>
    <row r="18" spans="1:43" ht="15.95" customHeight="1" x14ac:dyDescent="0.25">
      <c r="A18" s="30"/>
      <c r="G18" s="4"/>
      <c r="H18" s="21"/>
      <c r="I18" s="20"/>
      <c r="L18" s="20"/>
      <c r="N18" s="20"/>
      <c r="O18" s="20"/>
      <c r="P18" s="20"/>
      <c r="Q18" s="30"/>
      <c r="R18" s="30"/>
      <c r="S18" s="25">
        <v>9.5</v>
      </c>
      <c r="T18" s="20" t="s">
        <v>170</v>
      </c>
      <c r="U18" s="20"/>
      <c r="V18" s="20"/>
      <c r="W18" s="20"/>
      <c r="X18" s="21">
        <v>5</v>
      </c>
      <c r="Y18" s="15" t="s">
        <v>58</v>
      </c>
      <c r="Z18" s="21"/>
      <c r="AA18" s="21">
        <v>4</v>
      </c>
      <c r="AB18" s="21">
        <v>1</v>
      </c>
      <c r="AC18" s="21">
        <f t="shared" si="5"/>
        <v>5</v>
      </c>
      <c r="AD18" s="21">
        <v>0</v>
      </c>
      <c r="AE18" s="10"/>
      <c r="AF18" s="25">
        <v>10</v>
      </c>
      <c r="AG18" s="20" t="s">
        <v>104</v>
      </c>
      <c r="AH18" s="20"/>
      <c r="AI18" s="20"/>
      <c r="AJ18" s="20"/>
      <c r="AK18" s="21">
        <v>7</v>
      </c>
      <c r="AL18" s="20" t="s">
        <v>60</v>
      </c>
      <c r="AM18" s="21"/>
      <c r="AN18" s="21">
        <v>7</v>
      </c>
      <c r="AO18" s="21">
        <v>4</v>
      </c>
      <c r="AP18" s="21">
        <f t="shared" si="6"/>
        <v>11</v>
      </c>
      <c r="AQ18" s="21">
        <v>0</v>
      </c>
    </row>
    <row r="19" spans="1:43" ht="15.75" customHeight="1" x14ac:dyDescent="0.25">
      <c r="C19" s="5" t="s">
        <v>178</v>
      </c>
      <c r="G19" s="4">
        <v>1</v>
      </c>
      <c r="H19" s="21">
        <v>2</v>
      </c>
      <c r="I19" s="20" t="s">
        <v>332</v>
      </c>
      <c r="L19" s="20" t="s">
        <v>47</v>
      </c>
      <c r="M19" s="20"/>
      <c r="N19" s="20"/>
      <c r="O19" s="20"/>
      <c r="P19" s="20"/>
      <c r="Q19" s="30"/>
      <c r="R19" s="30"/>
      <c r="S19" s="25">
        <v>8.5</v>
      </c>
      <c r="T19" s="20" t="s">
        <v>88</v>
      </c>
      <c r="U19" s="20"/>
      <c r="V19" s="20"/>
      <c r="W19" s="20"/>
      <c r="X19" s="35">
        <v>15</v>
      </c>
      <c r="Y19" s="15" t="s">
        <v>58</v>
      </c>
      <c r="Z19" s="21"/>
      <c r="AA19" s="21">
        <v>3</v>
      </c>
      <c r="AB19" s="21">
        <v>2</v>
      </c>
      <c r="AC19" s="21">
        <f t="shared" si="5"/>
        <v>5</v>
      </c>
      <c r="AD19" s="21">
        <v>2</v>
      </c>
      <c r="AE19" s="10"/>
      <c r="AF19" s="25">
        <v>9</v>
      </c>
      <c r="AG19" s="20" t="s">
        <v>107</v>
      </c>
      <c r="AH19" s="20"/>
      <c r="AI19" s="20"/>
      <c r="AJ19" s="20"/>
      <c r="AK19" s="21">
        <v>1</v>
      </c>
      <c r="AL19" s="20" t="s">
        <v>60</v>
      </c>
      <c r="AM19" s="21"/>
      <c r="AN19" s="21">
        <v>4</v>
      </c>
      <c r="AO19" s="21">
        <v>3</v>
      </c>
      <c r="AP19" s="21">
        <f t="shared" si="6"/>
        <v>7</v>
      </c>
      <c r="AQ19" s="21">
        <v>2</v>
      </c>
    </row>
    <row r="20" spans="1:43" ht="15.95" customHeight="1" x14ac:dyDescent="0.25">
      <c r="B20" s="21" t="s">
        <v>23</v>
      </c>
      <c r="C20" s="15"/>
      <c r="D20" s="15" t="s">
        <v>48</v>
      </c>
      <c r="E20" s="20"/>
      <c r="F20" s="20"/>
      <c r="G20" s="4"/>
      <c r="H20" s="21"/>
      <c r="I20" s="20"/>
      <c r="L20" s="20"/>
      <c r="M20" s="20"/>
      <c r="N20" s="20"/>
      <c r="O20" s="20"/>
      <c r="P20" s="20"/>
      <c r="Q20" s="30"/>
      <c r="R20" s="30"/>
      <c r="S20" s="25">
        <v>8.5</v>
      </c>
      <c r="T20" s="20" t="s">
        <v>101</v>
      </c>
      <c r="U20" s="20"/>
      <c r="V20" s="20"/>
      <c r="W20" s="20"/>
      <c r="X20" s="35">
        <v>11</v>
      </c>
      <c r="Y20" s="15" t="s">
        <v>58</v>
      </c>
      <c r="Z20" s="21"/>
      <c r="AA20" s="21">
        <v>0</v>
      </c>
      <c r="AB20" s="21">
        <v>2</v>
      </c>
      <c r="AC20" s="21">
        <f t="shared" si="5"/>
        <v>2</v>
      </c>
      <c r="AD20" s="21">
        <v>2</v>
      </c>
      <c r="AE20" s="10"/>
      <c r="AF20" s="25">
        <v>8.5</v>
      </c>
      <c r="AG20" s="20" t="s">
        <v>165</v>
      </c>
      <c r="AH20" s="20"/>
      <c r="AI20" s="20"/>
      <c r="AJ20" s="20"/>
      <c r="AK20" s="21">
        <v>10</v>
      </c>
      <c r="AL20" s="20" t="s">
        <v>60</v>
      </c>
      <c r="AM20" s="21"/>
      <c r="AN20" s="21">
        <v>1</v>
      </c>
      <c r="AO20" s="21">
        <v>4</v>
      </c>
      <c r="AP20" s="21">
        <f t="shared" si="6"/>
        <v>5</v>
      </c>
      <c r="AQ20" s="21">
        <v>6</v>
      </c>
    </row>
    <row r="21" spans="1:43" ht="15.95" customHeight="1" x14ac:dyDescent="0.25">
      <c r="B21" s="44" t="s">
        <v>27</v>
      </c>
      <c r="C21" s="45"/>
      <c r="D21" s="45"/>
      <c r="E21" s="45"/>
      <c r="F21" s="45"/>
      <c r="G21" s="45"/>
      <c r="H21" s="46"/>
      <c r="I21" s="45"/>
      <c r="J21" s="45"/>
      <c r="K21" s="45"/>
      <c r="L21" s="45"/>
      <c r="M21" s="47"/>
      <c r="N21" s="45"/>
      <c r="O21" s="45"/>
      <c r="P21" s="45"/>
      <c r="Q21" s="30"/>
      <c r="R21" s="30"/>
      <c r="S21" s="25">
        <v>8</v>
      </c>
      <c r="T21" s="20" t="s">
        <v>147</v>
      </c>
      <c r="U21" s="20"/>
      <c r="V21" s="20"/>
      <c r="W21" s="20"/>
      <c r="X21" s="21">
        <v>3</v>
      </c>
      <c r="Y21" s="15" t="s">
        <v>58</v>
      </c>
      <c r="Z21" s="21"/>
      <c r="AA21" s="21">
        <v>1</v>
      </c>
      <c r="AB21" s="21">
        <v>2</v>
      </c>
      <c r="AC21" s="21">
        <f t="shared" si="5"/>
        <v>3</v>
      </c>
      <c r="AD21" s="21">
        <v>0</v>
      </c>
      <c r="AE21" s="10"/>
      <c r="AF21" s="25">
        <v>8</v>
      </c>
      <c r="AG21" s="20" t="s">
        <v>47</v>
      </c>
      <c r="AH21" s="20"/>
      <c r="AI21" s="20"/>
      <c r="AJ21" s="20"/>
      <c r="AK21" s="21">
        <v>27</v>
      </c>
      <c r="AL21" s="20" t="s">
        <v>60</v>
      </c>
      <c r="AM21" s="21"/>
      <c r="AN21" s="21">
        <v>4</v>
      </c>
      <c r="AO21" s="21">
        <v>4</v>
      </c>
      <c r="AP21" s="21">
        <f t="shared" si="6"/>
        <v>8</v>
      </c>
      <c r="AQ21" s="21">
        <v>2</v>
      </c>
    </row>
    <row r="22" spans="1:43" ht="15.95" customHeight="1" x14ac:dyDescent="0.25">
      <c r="C22" s="5" t="s">
        <v>174</v>
      </c>
      <c r="D22" s="10"/>
      <c r="E22" s="20"/>
      <c r="F22" s="20"/>
      <c r="G22" s="4">
        <v>2</v>
      </c>
      <c r="H22" s="21">
        <v>3</v>
      </c>
      <c r="I22" s="20" t="s">
        <v>135</v>
      </c>
      <c r="J22" s="20"/>
      <c r="K22" s="20"/>
      <c r="L22" s="20" t="s">
        <v>325</v>
      </c>
      <c r="M22" s="20"/>
      <c r="N22" s="20"/>
      <c r="O22" s="20"/>
      <c r="P22" s="20"/>
      <c r="Q22" s="30"/>
      <c r="R22" s="30"/>
      <c r="S22" s="25">
        <v>7.5</v>
      </c>
      <c r="T22" s="20" t="s">
        <v>137</v>
      </c>
      <c r="U22" s="20"/>
      <c r="V22" s="20"/>
      <c r="W22" s="20"/>
      <c r="X22" s="21">
        <v>7</v>
      </c>
      <c r="Y22" s="15" t="s">
        <v>58</v>
      </c>
      <c r="Z22" s="21"/>
      <c r="AA22" s="21">
        <v>0</v>
      </c>
      <c r="AB22" s="21">
        <v>1</v>
      </c>
      <c r="AC22" s="21">
        <f t="shared" si="5"/>
        <v>1</v>
      </c>
      <c r="AD22" s="21">
        <v>0</v>
      </c>
      <c r="AE22" s="10"/>
      <c r="AF22" s="25">
        <v>7.5</v>
      </c>
      <c r="AG22" s="20" t="s">
        <v>102</v>
      </c>
      <c r="AH22" s="20"/>
      <c r="AI22" s="20"/>
      <c r="AJ22" s="20"/>
      <c r="AK22" s="21">
        <v>91</v>
      </c>
      <c r="AL22" s="20" t="s">
        <v>60</v>
      </c>
      <c r="AM22" s="21"/>
      <c r="AN22" s="21">
        <v>2</v>
      </c>
      <c r="AO22" s="21">
        <v>2</v>
      </c>
      <c r="AP22" s="21">
        <f t="shared" si="6"/>
        <v>4</v>
      </c>
      <c r="AQ22" s="21">
        <v>2</v>
      </c>
    </row>
    <row r="23" spans="1:43" ht="15.95" customHeight="1" x14ac:dyDescent="0.25">
      <c r="B23" s="21" t="s">
        <v>23</v>
      </c>
      <c r="D23" s="20" t="s">
        <v>48</v>
      </c>
      <c r="E23" s="20"/>
      <c r="F23" s="20"/>
      <c r="G23" s="4"/>
      <c r="H23" s="21">
        <v>3</v>
      </c>
      <c r="I23" s="20" t="s">
        <v>163</v>
      </c>
      <c r="J23" s="20"/>
      <c r="K23" s="20"/>
      <c r="L23" s="20"/>
      <c r="M23" s="20" t="s">
        <v>51</v>
      </c>
      <c r="N23" s="20"/>
      <c r="O23" s="20"/>
      <c r="P23" s="20"/>
      <c r="Q23" s="30"/>
      <c r="R23" s="30"/>
      <c r="S23" s="25">
        <v>7.5</v>
      </c>
      <c r="T23" s="20" t="s">
        <v>171</v>
      </c>
      <c r="U23" s="20"/>
      <c r="V23" s="20"/>
      <c r="W23" s="20"/>
      <c r="X23" s="21">
        <v>11</v>
      </c>
      <c r="Y23" s="15" t="s">
        <v>58</v>
      </c>
      <c r="Z23" s="21"/>
      <c r="AA23" s="21">
        <v>0</v>
      </c>
      <c r="AB23" s="21">
        <v>0</v>
      </c>
      <c r="AC23" s="21">
        <f t="shared" si="5"/>
        <v>0</v>
      </c>
      <c r="AD23" s="21">
        <v>0</v>
      </c>
      <c r="AE23" s="10"/>
      <c r="AF23" s="25">
        <v>7</v>
      </c>
      <c r="AG23" s="20" t="s">
        <v>126</v>
      </c>
      <c r="AH23" s="20"/>
      <c r="AI23" s="20"/>
      <c r="AJ23" s="20"/>
      <c r="AK23" s="21">
        <v>4</v>
      </c>
      <c r="AL23" s="20" t="s">
        <v>60</v>
      </c>
      <c r="AM23" s="21"/>
      <c r="AN23" s="21">
        <v>0</v>
      </c>
      <c r="AO23" s="21">
        <v>1</v>
      </c>
      <c r="AP23" s="21">
        <f t="shared" si="6"/>
        <v>1</v>
      </c>
      <c r="AQ23" s="21">
        <v>0</v>
      </c>
    </row>
    <row r="24" spans="1:43" ht="15.95" customHeight="1" x14ac:dyDescent="0.25">
      <c r="H24" s="21"/>
      <c r="I24" s="20"/>
      <c r="J24" s="20"/>
      <c r="K24" s="20"/>
      <c r="L24" s="20"/>
      <c r="M24" s="20"/>
      <c r="N24" s="20"/>
      <c r="O24" s="20"/>
      <c r="P24" s="20"/>
      <c r="Q24" s="30"/>
      <c r="R24" s="30"/>
      <c r="S24" s="25">
        <v>7</v>
      </c>
      <c r="T24" s="20" t="s">
        <v>109</v>
      </c>
      <c r="U24" s="20"/>
      <c r="V24" s="20"/>
      <c r="W24" s="20"/>
      <c r="X24" s="21">
        <v>2</v>
      </c>
      <c r="Y24" s="15" t="s">
        <v>58</v>
      </c>
      <c r="Z24" s="21"/>
      <c r="AA24" s="21">
        <v>0</v>
      </c>
      <c r="AB24" s="21">
        <v>1</v>
      </c>
      <c r="AC24" s="21">
        <f t="shared" si="5"/>
        <v>1</v>
      </c>
      <c r="AD24" s="21">
        <v>2</v>
      </c>
      <c r="AE24" s="10"/>
      <c r="AF24" s="25">
        <v>6.5</v>
      </c>
      <c r="AG24" s="20" t="s">
        <v>129</v>
      </c>
      <c r="AH24" s="20"/>
      <c r="AI24" s="20"/>
      <c r="AJ24" s="20"/>
      <c r="AK24" s="21">
        <v>14</v>
      </c>
      <c r="AL24" s="20" t="s">
        <v>60</v>
      </c>
      <c r="AM24" s="21"/>
      <c r="AN24" s="21">
        <v>1</v>
      </c>
      <c r="AO24" s="21">
        <v>1</v>
      </c>
      <c r="AP24" s="21">
        <f t="shared" si="6"/>
        <v>2</v>
      </c>
      <c r="AQ24" s="21">
        <v>2</v>
      </c>
    </row>
    <row r="25" spans="1:43" ht="15.95" customHeight="1" x14ac:dyDescent="0.25">
      <c r="A25" s="30"/>
      <c r="B25" s="21" t="s">
        <v>26</v>
      </c>
      <c r="C25" s="5" t="s">
        <v>173</v>
      </c>
      <c r="D25" s="10"/>
      <c r="E25" s="20"/>
      <c r="F25" s="20"/>
      <c r="G25" s="4">
        <v>4</v>
      </c>
      <c r="H25" s="21">
        <v>1</v>
      </c>
      <c r="I25" s="20" t="s">
        <v>139</v>
      </c>
      <c r="J25" s="20"/>
      <c r="K25" s="20"/>
      <c r="L25" s="20" t="s">
        <v>326</v>
      </c>
      <c r="M25" s="20"/>
      <c r="N25" s="20"/>
      <c r="O25" s="20"/>
      <c r="P25" s="20"/>
      <c r="Q25" s="30"/>
      <c r="R25" s="30"/>
      <c r="S25" s="25">
        <v>7</v>
      </c>
      <c r="T25" s="20" t="s">
        <v>110</v>
      </c>
      <c r="U25" s="20"/>
      <c r="V25" s="20"/>
      <c r="W25" s="20"/>
      <c r="X25" s="21">
        <v>6</v>
      </c>
      <c r="Y25" s="15" t="s">
        <v>58</v>
      </c>
      <c r="Z25" s="21"/>
      <c r="AA25" s="21">
        <v>0</v>
      </c>
      <c r="AB25" s="21">
        <v>6</v>
      </c>
      <c r="AC25" s="21">
        <f t="shared" si="5"/>
        <v>6</v>
      </c>
      <c r="AD25" s="21">
        <v>0</v>
      </c>
      <c r="AE25" s="10"/>
      <c r="AF25" s="25">
        <v>6</v>
      </c>
      <c r="AG25" s="20" t="s">
        <v>103</v>
      </c>
      <c r="AH25" s="20"/>
      <c r="AI25" s="20"/>
      <c r="AJ25" s="20"/>
      <c r="AK25" s="21">
        <v>2</v>
      </c>
      <c r="AL25" s="20" t="s">
        <v>60</v>
      </c>
      <c r="AM25" s="21"/>
      <c r="AN25" s="21">
        <v>1</v>
      </c>
      <c r="AO25" s="21">
        <v>1</v>
      </c>
      <c r="AP25" s="21">
        <f t="shared" si="6"/>
        <v>2</v>
      </c>
      <c r="AQ25" s="21">
        <v>4</v>
      </c>
    </row>
    <row r="26" spans="1:43" ht="15.95" customHeight="1" x14ac:dyDescent="0.25">
      <c r="A26" s="30"/>
      <c r="B26" s="21" t="s">
        <v>23</v>
      </c>
      <c r="C26" s="20"/>
      <c r="D26" s="15" t="s">
        <v>48</v>
      </c>
      <c r="E26" s="20"/>
      <c r="F26" s="20"/>
      <c r="G26" s="4"/>
      <c r="H26" s="21">
        <v>1</v>
      </c>
      <c r="I26" s="20" t="s">
        <v>128</v>
      </c>
      <c r="J26" s="20"/>
      <c r="K26" s="20"/>
      <c r="L26" s="20" t="s">
        <v>327</v>
      </c>
      <c r="M26" s="20"/>
      <c r="N26" s="20"/>
      <c r="O26" s="20"/>
      <c r="P26" s="20"/>
      <c r="Q26" s="30"/>
      <c r="R26" s="30"/>
      <c r="S26" s="25">
        <v>5.5</v>
      </c>
      <c r="T26" s="20" t="s">
        <v>30</v>
      </c>
      <c r="U26" s="20"/>
      <c r="V26" s="20"/>
      <c r="W26" s="20"/>
      <c r="X26" s="21">
        <v>8</v>
      </c>
      <c r="Y26" s="15" t="s">
        <v>58</v>
      </c>
      <c r="Z26" s="21"/>
      <c r="AA26" s="21">
        <v>0</v>
      </c>
      <c r="AB26" s="21">
        <v>0</v>
      </c>
      <c r="AC26" s="21">
        <f t="shared" si="5"/>
        <v>0</v>
      </c>
      <c r="AD26" s="21">
        <v>2</v>
      </c>
      <c r="AE26" s="10"/>
      <c r="AF26" s="25">
        <v>6</v>
      </c>
      <c r="AG26" s="20" t="s">
        <v>269</v>
      </c>
      <c r="AH26" s="20"/>
      <c r="AI26" s="20"/>
      <c r="AJ26" s="20"/>
      <c r="AK26" s="21">
        <v>6</v>
      </c>
      <c r="AL26" s="20" t="s">
        <v>60</v>
      </c>
      <c r="AM26" s="21"/>
      <c r="AN26" s="21">
        <v>2</v>
      </c>
      <c r="AO26" s="21">
        <v>1</v>
      </c>
      <c r="AP26" s="21">
        <f t="shared" si="6"/>
        <v>3</v>
      </c>
      <c r="AQ26" s="21">
        <v>0</v>
      </c>
    </row>
    <row r="27" spans="1:43" ht="15.95" customHeight="1" thickBot="1" x14ac:dyDescent="0.3">
      <c r="A27" s="30"/>
      <c r="H27" s="21">
        <v>2</v>
      </c>
      <c r="I27" s="20" t="s">
        <v>128</v>
      </c>
      <c r="L27" s="20" t="s">
        <v>139</v>
      </c>
      <c r="M27" s="20"/>
      <c r="N27" s="20"/>
      <c r="O27" s="20"/>
      <c r="Q27" s="30"/>
      <c r="R27" s="30"/>
      <c r="S27" s="16" t="s">
        <v>65</v>
      </c>
      <c r="T27" s="16"/>
      <c r="U27" s="16"/>
      <c r="V27" s="16"/>
      <c r="W27" s="16"/>
      <c r="X27" s="16"/>
      <c r="Y27" s="16"/>
      <c r="Z27" s="22"/>
      <c r="AA27" s="22">
        <f>SUM(AA15:AA26)</f>
        <v>16</v>
      </c>
      <c r="AB27" s="22">
        <f>SUM(AB15:AB26)+SUMIF($Z$3:$Z$10,"Canadiens",$AH$3:$AH$10)</f>
        <v>23</v>
      </c>
      <c r="AC27" s="22">
        <f>SUM(AC15:AC26)+SUMIF($Z$3:$Z$10,"Canadiens",$AH$3:$AH$10)</f>
        <v>39</v>
      </c>
      <c r="AD27" s="22">
        <f>SUM(AD15:AD26)</f>
        <v>12</v>
      </c>
      <c r="AE27" s="10"/>
      <c r="AF27" s="16" t="s">
        <v>62</v>
      </c>
      <c r="AG27" s="16"/>
      <c r="AH27" s="16"/>
      <c r="AI27" s="16"/>
      <c r="AJ27" s="16"/>
      <c r="AK27" s="16"/>
      <c r="AL27" s="16"/>
      <c r="AM27" s="22"/>
      <c r="AN27" s="22">
        <f>SUM(AN15:AN26)</f>
        <v>28</v>
      </c>
      <c r="AO27" s="22">
        <f>SUM(AO15:AO26)+SUMIF($Z$3:$Z$10,"Canadiens",$AH$3:$AH$10)</f>
        <v>30</v>
      </c>
      <c r="AP27" s="22">
        <f>SUM(AP15:AP26)+SUMIF($Z$3:$Z$10,"Canadiens",$AH$3:$AH$10)</f>
        <v>58</v>
      </c>
      <c r="AQ27" s="22">
        <f>SUM(AQ15:AQ26)</f>
        <v>18</v>
      </c>
    </row>
    <row r="28" spans="1:43" ht="15.95" customHeight="1" x14ac:dyDescent="0.25">
      <c r="H28" s="21">
        <v>3</v>
      </c>
      <c r="I28" s="20" t="s">
        <v>92</v>
      </c>
      <c r="L28" s="20" t="s">
        <v>139</v>
      </c>
      <c r="M28" s="20"/>
      <c r="N28" s="20"/>
      <c r="O28" s="20"/>
      <c r="P28" s="20" t="s">
        <v>151</v>
      </c>
      <c r="Q28" s="30"/>
      <c r="R28" s="30"/>
      <c r="S28" s="11" t="s">
        <v>155</v>
      </c>
      <c r="T28" s="11" t="s">
        <v>15</v>
      </c>
      <c r="U28" s="11"/>
      <c r="V28" s="11"/>
      <c r="W28" s="12"/>
      <c r="X28" s="13" t="s">
        <v>31</v>
      </c>
      <c r="Z28" s="14"/>
      <c r="AA28" s="14">
        <v>9</v>
      </c>
      <c r="AB28" s="14">
        <v>6</v>
      </c>
      <c r="AC28" s="14">
        <f>+AA28+AB28</f>
        <v>15</v>
      </c>
      <c r="AD28" s="14">
        <v>4</v>
      </c>
      <c r="AE28" s="10"/>
      <c r="AF28" s="18" t="s">
        <v>160</v>
      </c>
      <c r="AG28" s="18" t="s">
        <v>134</v>
      </c>
      <c r="AH28" s="18"/>
      <c r="AI28" s="18"/>
      <c r="AJ28" s="18"/>
      <c r="AK28" s="15" t="s">
        <v>145</v>
      </c>
      <c r="AM28" s="14"/>
      <c r="AN28" s="14">
        <v>5</v>
      </c>
      <c r="AO28" s="14">
        <v>2</v>
      </c>
      <c r="AP28" s="14">
        <f>+AN28+AO28</f>
        <v>7</v>
      </c>
      <c r="AQ28" s="14">
        <v>2</v>
      </c>
    </row>
    <row r="29" spans="1:43" ht="15.95" customHeight="1" x14ac:dyDescent="0.25">
      <c r="B29" s="44" t="s">
        <v>29</v>
      </c>
      <c r="C29" s="45"/>
      <c r="D29" s="45"/>
      <c r="E29" s="45"/>
      <c r="F29" s="45"/>
      <c r="G29" s="45"/>
      <c r="H29" s="46"/>
      <c r="I29" s="45"/>
      <c r="J29" s="45"/>
      <c r="K29" s="45"/>
      <c r="L29" s="45"/>
      <c r="M29" s="47"/>
      <c r="N29" s="45"/>
      <c r="O29" s="45"/>
      <c r="P29" s="45"/>
      <c r="Q29" s="30"/>
      <c r="R29" s="30"/>
      <c r="S29" s="25">
        <v>7.5</v>
      </c>
      <c r="T29" s="20" t="s">
        <v>127</v>
      </c>
      <c r="U29" s="20"/>
      <c r="V29" s="20"/>
      <c r="W29" s="25"/>
      <c r="X29" s="21"/>
      <c r="Y29" s="15" t="s">
        <v>15</v>
      </c>
      <c r="Z29" s="21"/>
      <c r="AA29" s="21">
        <v>0</v>
      </c>
      <c r="AB29" s="21">
        <v>1</v>
      </c>
      <c r="AC29" s="21">
        <f t="shared" ref="AC29:AC39" si="7">+AA29+AB29</f>
        <v>1</v>
      </c>
      <c r="AD29" s="21">
        <v>0</v>
      </c>
      <c r="AE29" s="10"/>
      <c r="AF29" s="25">
        <v>8</v>
      </c>
      <c r="AG29" s="20" t="s">
        <v>75</v>
      </c>
      <c r="AH29" s="20"/>
      <c r="AI29" s="20"/>
      <c r="AJ29" s="25"/>
      <c r="AK29" s="21">
        <v>31</v>
      </c>
      <c r="AL29" s="20" t="s">
        <v>134</v>
      </c>
      <c r="AM29" s="21"/>
      <c r="AN29" s="21">
        <v>0</v>
      </c>
      <c r="AO29" s="21">
        <v>1</v>
      </c>
      <c r="AP29" s="21">
        <f t="shared" ref="AP29:AP39" si="8">+AN29+AO29</f>
        <v>1</v>
      </c>
      <c r="AQ29" s="21">
        <v>0</v>
      </c>
    </row>
    <row r="30" spans="1:43" ht="15.95" customHeight="1" x14ac:dyDescent="0.25">
      <c r="C30" s="5" t="s">
        <v>182</v>
      </c>
      <c r="G30" s="4">
        <v>5</v>
      </c>
      <c r="H30" s="21">
        <v>2</v>
      </c>
      <c r="I30" s="20" t="s">
        <v>80</v>
      </c>
      <c r="J30" s="20"/>
      <c r="L30" s="20"/>
      <c r="M30" s="20" t="s">
        <v>51</v>
      </c>
      <c r="N30" s="20"/>
      <c r="O30" s="20"/>
      <c r="P30" s="20"/>
      <c r="Q30" s="30"/>
      <c r="R30" s="30"/>
      <c r="S30" s="25">
        <v>8.5</v>
      </c>
      <c r="T30" s="20" t="s">
        <v>93</v>
      </c>
      <c r="U30" s="20"/>
      <c r="V30" s="20"/>
      <c r="W30" s="25"/>
      <c r="X30" s="21">
        <v>10</v>
      </c>
      <c r="Y30" s="15" t="s">
        <v>15</v>
      </c>
      <c r="Z30" s="21"/>
      <c r="AA30" s="21">
        <v>3</v>
      </c>
      <c r="AB30" s="21">
        <v>5</v>
      </c>
      <c r="AC30" s="21">
        <f t="shared" si="7"/>
        <v>8</v>
      </c>
      <c r="AD30" s="21">
        <v>0</v>
      </c>
      <c r="AE30" s="10"/>
      <c r="AF30" s="25">
        <v>10</v>
      </c>
      <c r="AG30" s="20" t="s">
        <v>78</v>
      </c>
      <c r="AH30" s="20"/>
      <c r="AI30" s="20"/>
      <c r="AJ30" s="25"/>
      <c r="AK30" s="21">
        <v>91</v>
      </c>
      <c r="AL30" s="20" t="s">
        <v>134</v>
      </c>
      <c r="AM30" s="21"/>
      <c r="AN30" s="21">
        <v>7</v>
      </c>
      <c r="AO30" s="21">
        <v>2</v>
      </c>
      <c r="AP30" s="21">
        <f t="shared" si="8"/>
        <v>9</v>
      </c>
      <c r="AQ30" s="21">
        <v>0</v>
      </c>
    </row>
    <row r="31" spans="1:43" ht="15.95" customHeight="1" x14ac:dyDescent="0.25">
      <c r="B31" s="21" t="s">
        <v>23</v>
      </c>
      <c r="C31" s="15" t="s">
        <v>337</v>
      </c>
      <c r="D31" s="20"/>
      <c r="E31" s="20"/>
      <c r="H31" s="21">
        <v>2</v>
      </c>
      <c r="I31" s="20" t="s">
        <v>105</v>
      </c>
      <c r="J31" s="20"/>
      <c r="K31" s="20"/>
      <c r="L31" s="20" t="s">
        <v>322</v>
      </c>
      <c r="M31" s="20"/>
      <c r="N31" s="20"/>
      <c r="O31" s="20"/>
      <c r="P31" s="20"/>
      <c r="R31" s="30"/>
      <c r="S31" s="25">
        <v>11</v>
      </c>
      <c r="T31" s="20" t="s">
        <v>87</v>
      </c>
      <c r="U31" s="20"/>
      <c r="V31" s="20"/>
      <c r="W31" s="25"/>
      <c r="X31" s="21">
        <v>4</v>
      </c>
      <c r="Y31" s="15" t="s">
        <v>15</v>
      </c>
      <c r="Z31" s="21"/>
      <c r="AA31" s="21">
        <v>7</v>
      </c>
      <c r="AB31" s="21">
        <v>6</v>
      </c>
      <c r="AC31" s="21">
        <f t="shared" si="7"/>
        <v>13</v>
      </c>
      <c r="AD31" s="21">
        <v>0</v>
      </c>
      <c r="AE31" s="10"/>
      <c r="AF31" s="25">
        <v>9.5</v>
      </c>
      <c r="AG31" s="20" t="s">
        <v>95</v>
      </c>
      <c r="AH31" s="20"/>
      <c r="AI31" s="20"/>
      <c r="AJ31" s="25"/>
      <c r="AK31" s="21">
        <v>7</v>
      </c>
      <c r="AL31" s="20" t="s">
        <v>134</v>
      </c>
      <c r="AM31" s="21"/>
      <c r="AN31" s="21">
        <v>2</v>
      </c>
      <c r="AO31" s="21">
        <v>3</v>
      </c>
      <c r="AP31" s="21">
        <f t="shared" si="8"/>
        <v>5</v>
      </c>
      <c r="AQ31" s="21">
        <v>0</v>
      </c>
    </row>
    <row r="32" spans="1:43" ht="15.95" customHeight="1" x14ac:dyDescent="0.25">
      <c r="C32" s="15" t="s">
        <v>336</v>
      </c>
      <c r="H32" s="21">
        <v>3</v>
      </c>
      <c r="I32" s="20" t="s">
        <v>97</v>
      </c>
      <c r="J32" s="20"/>
      <c r="K32" s="20"/>
      <c r="L32" s="20" t="s">
        <v>323</v>
      </c>
      <c r="M32" s="20"/>
      <c r="N32" s="20"/>
      <c r="O32" s="20"/>
      <c r="R32" s="30"/>
      <c r="S32" s="25">
        <v>9</v>
      </c>
      <c r="T32" s="20" t="s">
        <v>168</v>
      </c>
      <c r="U32" s="20"/>
      <c r="V32" s="20"/>
      <c r="W32" s="25"/>
      <c r="X32" s="21"/>
      <c r="Y32" s="15" t="s">
        <v>15</v>
      </c>
      <c r="Z32" s="21"/>
      <c r="AA32" s="21">
        <v>0</v>
      </c>
      <c r="AB32" s="21">
        <v>0</v>
      </c>
      <c r="AC32" s="21">
        <f t="shared" si="7"/>
        <v>0</v>
      </c>
      <c r="AD32" s="21">
        <v>0</v>
      </c>
      <c r="AE32" s="10"/>
      <c r="AF32" s="25">
        <v>8.5</v>
      </c>
      <c r="AG32" s="20" t="s">
        <v>121</v>
      </c>
      <c r="AH32" s="20"/>
      <c r="AI32" s="20"/>
      <c r="AJ32" s="25"/>
      <c r="AK32" s="21">
        <v>9</v>
      </c>
      <c r="AL32" s="20" t="s">
        <v>134</v>
      </c>
      <c r="AM32" s="21"/>
      <c r="AN32" s="21">
        <v>3</v>
      </c>
      <c r="AO32" s="21">
        <v>0</v>
      </c>
      <c r="AP32" s="21">
        <f t="shared" si="8"/>
        <v>3</v>
      </c>
      <c r="AQ32" s="21">
        <v>0</v>
      </c>
    </row>
    <row r="33" spans="1:43" ht="15.95" customHeight="1" x14ac:dyDescent="0.25">
      <c r="H33" s="21">
        <v>3</v>
      </c>
      <c r="I33" s="20" t="s">
        <v>80</v>
      </c>
      <c r="L33" s="20"/>
      <c r="M33" s="20" t="s">
        <v>51</v>
      </c>
      <c r="N33" s="20"/>
      <c r="O33" s="20"/>
      <c r="P33" s="20"/>
      <c r="R33" s="30"/>
      <c r="S33" s="25">
        <v>8.5</v>
      </c>
      <c r="T33" s="20" t="s">
        <v>85</v>
      </c>
      <c r="U33" s="20"/>
      <c r="V33" s="20"/>
      <c r="W33" s="25"/>
      <c r="X33" s="21">
        <v>9</v>
      </c>
      <c r="Y33" s="15" t="s">
        <v>15</v>
      </c>
      <c r="Z33" s="21"/>
      <c r="AA33" s="21">
        <v>7</v>
      </c>
      <c r="AB33" s="21">
        <v>3</v>
      </c>
      <c r="AC33" s="21">
        <f t="shared" si="7"/>
        <v>10</v>
      </c>
      <c r="AD33" s="21">
        <v>0</v>
      </c>
      <c r="AE33" s="10"/>
      <c r="AF33" s="25">
        <v>8</v>
      </c>
      <c r="AG33" s="20" t="s">
        <v>79</v>
      </c>
      <c r="AH33" s="20"/>
      <c r="AI33" s="20"/>
      <c r="AJ33" s="25"/>
      <c r="AK33" s="21">
        <v>8</v>
      </c>
      <c r="AL33" s="20" t="s">
        <v>134</v>
      </c>
      <c r="AM33" s="21"/>
      <c r="AN33" s="21">
        <v>0</v>
      </c>
      <c r="AO33" s="21">
        <v>6</v>
      </c>
      <c r="AP33" s="21">
        <f t="shared" si="8"/>
        <v>6</v>
      </c>
      <c r="AQ33" s="21">
        <v>4</v>
      </c>
    </row>
    <row r="34" spans="1:43" ht="15.95" customHeight="1" x14ac:dyDescent="0.25">
      <c r="H34" s="21">
        <v>3</v>
      </c>
      <c r="I34" s="20" t="s">
        <v>80</v>
      </c>
      <c r="L34" s="20" t="s">
        <v>324</v>
      </c>
      <c r="M34" s="20"/>
      <c r="N34" s="20"/>
      <c r="O34" s="20"/>
      <c r="P34" s="20" t="s">
        <v>151</v>
      </c>
      <c r="R34" s="30"/>
      <c r="S34" s="25">
        <v>8</v>
      </c>
      <c r="T34" s="20" t="s">
        <v>118</v>
      </c>
      <c r="U34" s="20"/>
      <c r="V34" s="20"/>
      <c r="W34" s="25"/>
      <c r="X34" s="21">
        <v>13</v>
      </c>
      <c r="Y34" s="15" t="s">
        <v>15</v>
      </c>
      <c r="Z34" s="21"/>
      <c r="AA34" s="21">
        <v>0</v>
      </c>
      <c r="AB34" s="21">
        <v>3</v>
      </c>
      <c r="AC34" s="21">
        <v>3</v>
      </c>
      <c r="AD34" s="21">
        <v>0</v>
      </c>
      <c r="AE34" s="10"/>
      <c r="AF34" s="25">
        <v>8</v>
      </c>
      <c r="AG34" s="20" t="s">
        <v>108</v>
      </c>
      <c r="AH34" s="20"/>
      <c r="AI34" s="20"/>
      <c r="AJ34" s="25"/>
      <c r="AK34" s="21">
        <v>13</v>
      </c>
      <c r="AL34" s="20" t="s">
        <v>134</v>
      </c>
      <c r="AM34" s="21"/>
      <c r="AN34" s="21">
        <v>1</v>
      </c>
      <c r="AO34" s="21">
        <v>2</v>
      </c>
      <c r="AP34" s="21">
        <f t="shared" si="8"/>
        <v>3</v>
      </c>
      <c r="AQ34" s="21">
        <v>0</v>
      </c>
    </row>
    <row r="35" spans="1:43" ht="15.95" customHeight="1" x14ac:dyDescent="0.25">
      <c r="L35" s="20"/>
      <c r="R35" s="30"/>
      <c r="S35" s="25">
        <v>7.5</v>
      </c>
      <c r="T35" s="20" t="s">
        <v>122</v>
      </c>
      <c r="U35" s="20"/>
      <c r="V35" s="20"/>
      <c r="W35" s="25"/>
      <c r="X35" s="21">
        <v>5</v>
      </c>
      <c r="Y35" s="15" t="s">
        <v>15</v>
      </c>
      <c r="Z35" s="21"/>
      <c r="AA35" s="21">
        <v>0</v>
      </c>
      <c r="AB35" s="21">
        <v>0</v>
      </c>
      <c r="AC35" s="21">
        <f t="shared" si="7"/>
        <v>0</v>
      </c>
      <c r="AD35" s="21">
        <v>2</v>
      </c>
      <c r="AE35" s="10"/>
      <c r="AF35" s="25">
        <v>8</v>
      </c>
      <c r="AG35" s="20" t="s">
        <v>132</v>
      </c>
      <c r="AH35" s="20"/>
      <c r="AI35" s="20"/>
      <c r="AJ35" s="25"/>
      <c r="AK35" s="21">
        <v>6</v>
      </c>
      <c r="AL35" s="20" t="s">
        <v>134</v>
      </c>
      <c r="AM35" s="21"/>
      <c r="AN35" s="21">
        <v>0</v>
      </c>
      <c r="AO35" s="21">
        <v>2</v>
      </c>
      <c r="AP35" s="21">
        <f t="shared" si="8"/>
        <v>2</v>
      </c>
      <c r="AQ35" s="21">
        <v>0</v>
      </c>
    </row>
    <row r="36" spans="1:43" ht="15.95" customHeight="1" x14ac:dyDescent="0.25">
      <c r="C36" s="5" t="s">
        <v>181</v>
      </c>
      <c r="E36" s="20"/>
      <c r="F36" s="20"/>
      <c r="G36" s="4">
        <v>2</v>
      </c>
      <c r="H36" s="21">
        <v>1</v>
      </c>
      <c r="I36" s="20" t="s">
        <v>83</v>
      </c>
      <c r="L36" s="20"/>
      <c r="M36" s="20" t="s">
        <v>51</v>
      </c>
      <c r="N36" s="21"/>
      <c r="O36" s="20"/>
      <c r="P36" s="20"/>
      <c r="R36" s="30"/>
      <c r="S36" s="25">
        <v>7.5</v>
      </c>
      <c r="T36" s="20" t="s">
        <v>169</v>
      </c>
      <c r="U36" s="20"/>
      <c r="V36" s="20"/>
      <c r="W36" s="25"/>
      <c r="X36" s="21">
        <v>12</v>
      </c>
      <c r="Y36" s="15" t="s">
        <v>15</v>
      </c>
      <c r="Z36" s="21"/>
      <c r="AA36" s="21">
        <v>1</v>
      </c>
      <c r="AB36" s="21">
        <v>7</v>
      </c>
      <c r="AC36" s="21">
        <v>8</v>
      </c>
      <c r="AD36" s="21">
        <v>4</v>
      </c>
      <c r="AE36" s="10"/>
      <c r="AF36" s="25">
        <v>7.5</v>
      </c>
      <c r="AG36" s="20" t="s">
        <v>142</v>
      </c>
      <c r="AH36" s="20"/>
      <c r="AI36" s="20"/>
      <c r="AJ36" s="25"/>
      <c r="AK36" s="21">
        <v>10</v>
      </c>
      <c r="AL36" s="20" t="s">
        <v>134</v>
      </c>
      <c r="AM36" s="21"/>
      <c r="AN36" s="21">
        <v>2</v>
      </c>
      <c r="AO36" s="21">
        <v>3</v>
      </c>
      <c r="AP36" s="21">
        <f t="shared" si="8"/>
        <v>5</v>
      </c>
      <c r="AQ36" s="21">
        <v>2</v>
      </c>
    </row>
    <row r="37" spans="1:43" ht="15.95" customHeight="1" x14ac:dyDescent="0.25">
      <c r="B37" s="21" t="s">
        <v>23</v>
      </c>
      <c r="C37" s="15" t="s">
        <v>321</v>
      </c>
      <c r="D37" s="15"/>
      <c r="H37" s="21">
        <v>3</v>
      </c>
      <c r="I37" s="20" t="s">
        <v>86</v>
      </c>
      <c r="L37" s="20" t="s">
        <v>333</v>
      </c>
      <c r="M37" s="20"/>
      <c r="N37" s="20"/>
      <c r="O37" s="20"/>
      <c r="P37" s="20"/>
      <c r="R37" s="30"/>
      <c r="S37" s="25">
        <v>7</v>
      </c>
      <c r="T37" s="20" t="s">
        <v>114</v>
      </c>
      <c r="U37" s="20"/>
      <c r="V37" s="20"/>
      <c r="W37" s="25"/>
      <c r="X37" s="21">
        <v>11</v>
      </c>
      <c r="Y37" s="15" t="s">
        <v>15</v>
      </c>
      <c r="Z37" s="21"/>
      <c r="AA37" s="21">
        <v>0</v>
      </c>
      <c r="AB37" s="21">
        <v>0</v>
      </c>
      <c r="AC37" s="21">
        <f t="shared" si="7"/>
        <v>0</v>
      </c>
      <c r="AD37" s="21">
        <v>0</v>
      </c>
      <c r="AE37" s="10"/>
      <c r="AF37" s="25">
        <v>7</v>
      </c>
      <c r="AG37" s="20" t="s">
        <v>143</v>
      </c>
      <c r="AH37" s="20"/>
      <c r="AI37" s="20"/>
      <c r="AJ37" s="25"/>
      <c r="AK37" s="21">
        <v>4</v>
      </c>
      <c r="AL37" s="20" t="s">
        <v>134</v>
      </c>
      <c r="AM37" s="21"/>
      <c r="AN37" s="21">
        <v>0</v>
      </c>
      <c r="AO37" s="21">
        <v>0</v>
      </c>
      <c r="AP37" s="21">
        <f t="shared" si="8"/>
        <v>0</v>
      </c>
      <c r="AQ37" s="21">
        <v>0</v>
      </c>
    </row>
    <row r="38" spans="1:43" ht="15.95" customHeight="1" x14ac:dyDescent="0.25">
      <c r="B38" s="44" t="s">
        <v>33</v>
      </c>
      <c r="C38" s="45"/>
      <c r="D38" s="45"/>
      <c r="E38" s="45"/>
      <c r="F38" s="45"/>
      <c r="G38" s="45"/>
      <c r="H38" s="46"/>
      <c r="I38" s="45"/>
      <c r="J38" s="45"/>
      <c r="K38" s="45"/>
      <c r="L38" s="45"/>
      <c r="M38" s="47"/>
      <c r="N38" s="45"/>
      <c r="O38" s="45"/>
      <c r="P38" s="45"/>
      <c r="R38" s="30"/>
      <c r="S38" s="25">
        <v>6</v>
      </c>
      <c r="T38" s="20" t="s">
        <v>111</v>
      </c>
      <c r="U38" s="20"/>
      <c r="V38" s="20"/>
      <c r="W38" s="25"/>
      <c r="X38" s="21"/>
      <c r="Y38" s="15" t="s">
        <v>15</v>
      </c>
      <c r="Z38" s="21"/>
      <c r="AA38" s="21">
        <v>0</v>
      </c>
      <c r="AB38" s="21">
        <v>0</v>
      </c>
      <c r="AC38" s="21">
        <f t="shared" si="7"/>
        <v>0</v>
      </c>
      <c r="AD38" s="21">
        <v>0</v>
      </c>
      <c r="AE38" s="10"/>
      <c r="AF38" s="25">
        <v>6.5</v>
      </c>
      <c r="AG38" s="20" t="s">
        <v>125</v>
      </c>
      <c r="AH38" s="20"/>
      <c r="AI38" s="20"/>
      <c r="AJ38" s="25"/>
      <c r="AK38" s="21">
        <v>2</v>
      </c>
      <c r="AL38" s="20" t="s">
        <v>134</v>
      </c>
      <c r="AM38" s="21"/>
      <c r="AN38" s="21">
        <v>1</v>
      </c>
      <c r="AO38" s="21">
        <v>5</v>
      </c>
      <c r="AP38" s="21">
        <f t="shared" si="8"/>
        <v>6</v>
      </c>
      <c r="AQ38" s="21">
        <v>0</v>
      </c>
    </row>
    <row r="39" spans="1:43" ht="15.95" customHeight="1" x14ac:dyDescent="0.25">
      <c r="C39" s="5" t="s">
        <v>187</v>
      </c>
      <c r="E39" s="10"/>
      <c r="F39" s="10"/>
      <c r="G39" s="4">
        <v>5</v>
      </c>
      <c r="H39" s="21">
        <v>1</v>
      </c>
      <c r="I39" s="20" t="s">
        <v>87</v>
      </c>
      <c r="J39" s="20"/>
      <c r="K39" s="20"/>
      <c r="L39" s="20"/>
      <c r="M39" s="20" t="s">
        <v>51</v>
      </c>
      <c r="N39" s="20"/>
      <c r="O39" s="20"/>
      <c r="P39" s="20"/>
      <c r="R39" s="30"/>
      <c r="S39" s="25">
        <v>6</v>
      </c>
      <c r="T39" s="20" t="s">
        <v>100</v>
      </c>
      <c r="U39" s="20"/>
      <c r="V39" s="20"/>
      <c r="W39" s="25"/>
      <c r="X39" s="21">
        <v>3</v>
      </c>
      <c r="Y39" s="15" t="s">
        <v>15</v>
      </c>
      <c r="Z39" s="21"/>
      <c r="AA39" s="21">
        <v>1</v>
      </c>
      <c r="AB39" s="21">
        <v>1</v>
      </c>
      <c r="AC39" s="21">
        <f t="shared" si="7"/>
        <v>2</v>
      </c>
      <c r="AD39" s="21">
        <v>2</v>
      </c>
      <c r="AE39" s="10"/>
      <c r="AF39" s="25">
        <v>5.5</v>
      </c>
      <c r="AG39" s="20" t="s">
        <v>144</v>
      </c>
      <c r="AH39" s="20"/>
      <c r="AI39" s="20"/>
      <c r="AJ39" s="25"/>
      <c r="AK39" s="21">
        <v>5</v>
      </c>
      <c r="AL39" s="20" t="s">
        <v>134</v>
      </c>
      <c r="AM39" s="21"/>
      <c r="AN39" s="21">
        <v>0</v>
      </c>
      <c r="AO39" s="21">
        <v>2</v>
      </c>
      <c r="AP39" s="21">
        <f t="shared" si="8"/>
        <v>2</v>
      </c>
      <c r="AQ39" s="21">
        <v>2</v>
      </c>
    </row>
    <row r="40" spans="1:43" ht="15.95" customHeight="1" thickBot="1" x14ac:dyDescent="0.3">
      <c r="B40" s="21" t="s">
        <v>23</v>
      </c>
      <c r="C40" s="15"/>
      <c r="D40" s="15" t="s">
        <v>48</v>
      </c>
      <c r="E40" s="15"/>
      <c r="H40" s="21">
        <v>1</v>
      </c>
      <c r="I40" s="20" t="s">
        <v>272</v>
      </c>
      <c r="J40" s="20"/>
      <c r="K40" s="20"/>
      <c r="L40" s="20" t="s">
        <v>335</v>
      </c>
      <c r="M40" s="20"/>
      <c r="N40" s="20"/>
      <c r="O40" s="20"/>
      <c r="P40" s="20"/>
      <c r="R40" s="30"/>
      <c r="S40" s="16" t="s">
        <v>36</v>
      </c>
      <c r="T40" s="16"/>
      <c r="U40" s="16"/>
      <c r="V40" s="16"/>
      <c r="W40" s="16"/>
      <c r="X40" s="16"/>
      <c r="Y40" s="16"/>
      <c r="Z40" s="22"/>
      <c r="AA40" s="22">
        <f>SUM(AA28:AA39)</f>
        <v>28</v>
      </c>
      <c r="AB40" s="22">
        <f>SUM(AB28:AB39)+SUMIF($Z$3:$Z$10,"SotF",$AH$3:$AH$10)</f>
        <v>32</v>
      </c>
      <c r="AC40" s="22">
        <f>SUM(AC28:AC39)+SUMIF($Z$3:$Z$10,"Canadiens",$AH$3:$AH$10)</f>
        <v>60</v>
      </c>
      <c r="AD40" s="22">
        <f>SUM(AD28:AD39)</f>
        <v>12</v>
      </c>
      <c r="AE40" s="10"/>
      <c r="AF40" s="16" t="s">
        <v>146</v>
      </c>
      <c r="AG40" s="16"/>
      <c r="AH40" s="16"/>
      <c r="AI40" s="16"/>
      <c r="AJ40" s="16"/>
      <c r="AK40" s="16"/>
      <c r="AL40" s="16"/>
      <c r="AM40" s="22"/>
      <c r="AN40" s="22">
        <f>SUM(AN28:AN39)</f>
        <v>21</v>
      </c>
      <c r="AO40" s="22">
        <f>SUM(AO28:AO39)+SUMIF($Z$3:$Z$10,"SotF",$AH$3:$AH$10)</f>
        <v>28</v>
      </c>
      <c r="AP40" s="22">
        <f>SUM(AP28:AP39)+SUMIF($Z$3:$Z$10,"Canadiens",$AH$3:$AH$10)</f>
        <v>49</v>
      </c>
      <c r="AQ40" s="22">
        <f>SUM(AQ28:AQ39)</f>
        <v>10</v>
      </c>
    </row>
    <row r="41" spans="1:43" ht="15.95" customHeight="1" x14ac:dyDescent="0.25">
      <c r="C41" s="15"/>
      <c r="H41" s="21">
        <v>2</v>
      </c>
      <c r="I41" s="20" t="s">
        <v>87</v>
      </c>
      <c r="L41" s="20" t="s">
        <v>93</v>
      </c>
      <c r="M41" s="20"/>
      <c r="N41" s="20"/>
      <c r="O41" s="20"/>
      <c r="P41" s="20"/>
      <c r="R41" s="30"/>
      <c r="S41" s="17" t="s">
        <v>156</v>
      </c>
      <c r="T41" s="17" t="s">
        <v>57</v>
      </c>
      <c r="U41" s="17"/>
      <c r="V41" s="17"/>
      <c r="W41" s="17"/>
      <c r="X41" s="15" t="s">
        <v>69</v>
      </c>
      <c r="Z41" s="14"/>
      <c r="AA41" s="14">
        <v>0</v>
      </c>
      <c r="AB41" s="14">
        <v>6</v>
      </c>
      <c r="AC41" s="14">
        <f>+AA41+AB41</f>
        <v>6</v>
      </c>
      <c r="AD41" s="14">
        <v>0</v>
      </c>
      <c r="AE41" s="10"/>
      <c r="AF41" s="18" t="s">
        <v>159</v>
      </c>
      <c r="AG41" s="18" t="s">
        <v>56</v>
      </c>
      <c r="AH41" s="18"/>
      <c r="AI41" s="18"/>
      <c r="AJ41" s="18"/>
      <c r="AK41" s="15" t="s">
        <v>68</v>
      </c>
      <c r="AM41" s="14"/>
      <c r="AN41" s="14">
        <v>2</v>
      </c>
      <c r="AO41" s="14">
        <v>1</v>
      </c>
      <c r="AP41" s="14">
        <f>+AN41+AO41</f>
        <v>3</v>
      </c>
      <c r="AQ41" s="14">
        <v>0</v>
      </c>
    </row>
    <row r="42" spans="1:43" ht="15.95" customHeight="1" x14ac:dyDescent="0.25">
      <c r="C42" s="15"/>
      <c r="D42" s="15"/>
      <c r="E42" s="15"/>
      <c r="H42" s="21">
        <v>3</v>
      </c>
      <c r="I42" s="20" t="s">
        <v>272</v>
      </c>
      <c r="J42" s="20"/>
      <c r="K42" s="20"/>
      <c r="L42" s="20" t="s">
        <v>316</v>
      </c>
      <c r="M42" s="20"/>
      <c r="N42" s="20"/>
      <c r="O42" s="20"/>
      <c r="P42" s="20"/>
      <c r="R42" s="30"/>
      <c r="S42" s="25">
        <v>7.5</v>
      </c>
      <c r="T42" s="20" t="s">
        <v>43</v>
      </c>
      <c r="U42" s="20"/>
      <c r="V42" s="20"/>
      <c r="W42" s="20"/>
      <c r="X42" s="21"/>
      <c r="Y42" s="20" t="s">
        <v>57</v>
      </c>
      <c r="Z42" s="21"/>
      <c r="AA42" s="21">
        <v>0</v>
      </c>
      <c r="AB42" s="21">
        <v>0</v>
      </c>
      <c r="AC42" s="21">
        <f t="shared" ref="AC42:AC52" si="9">+AA42+AB42</f>
        <v>0</v>
      </c>
      <c r="AD42" s="21">
        <v>0</v>
      </c>
      <c r="AE42" s="10"/>
      <c r="AF42" s="25">
        <v>8</v>
      </c>
      <c r="AG42" s="20" t="s">
        <v>76</v>
      </c>
      <c r="AH42" s="20"/>
      <c r="AI42" s="20"/>
      <c r="AJ42" s="25"/>
      <c r="AK42" s="21">
        <v>34</v>
      </c>
      <c r="AL42" s="20" t="s">
        <v>56</v>
      </c>
      <c r="AM42" s="21"/>
      <c r="AN42" s="21">
        <v>0</v>
      </c>
      <c r="AO42" s="21">
        <v>0</v>
      </c>
      <c r="AP42" s="21">
        <f t="shared" ref="AP42:AP52" si="10">+AN42+AO42</f>
        <v>0</v>
      </c>
      <c r="AQ42" s="21">
        <v>0</v>
      </c>
    </row>
    <row r="43" spans="1:43" ht="15.95" customHeight="1" x14ac:dyDescent="0.25">
      <c r="C43" s="15"/>
      <c r="D43" s="15"/>
      <c r="E43" s="15"/>
      <c r="H43" s="21">
        <v>3</v>
      </c>
      <c r="I43" s="20" t="s">
        <v>87</v>
      </c>
      <c r="L43" s="20" t="s">
        <v>317</v>
      </c>
      <c r="M43" s="20"/>
      <c r="N43" s="20"/>
      <c r="O43" s="20"/>
      <c r="P43" s="20" t="s">
        <v>151</v>
      </c>
      <c r="R43" s="30"/>
      <c r="S43" s="25">
        <v>10</v>
      </c>
      <c r="T43" s="20" t="s">
        <v>83</v>
      </c>
      <c r="U43" s="20"/>
      <c r="V43" s="20"/>
      <c r="W43" s="20"/>
      <c r="X43" s="21">
        <v>2</v>
      </c>
      <c r="Y43" s="20" t="s">
        <v>57</v>
      </c>
      <c r="Z43" s="21"/>
      <c r="AA43" s="21">
        <v>16</v>
      </c>
      <c r="AB43" s="21">
        <v>4</v>
      </c>
      <c r="AC43" s="21">
        <f t="shared" si="9"/>
        <v>20</v>
      </c>
      <c r="AD43" s="21">
        <v>4</v>
      </c>
      <c r="AE43" s="10"/>
      <c r="AF43" s="25">
        <v>10</v>
      </c>
      <c r="AG43" s="20" t="s">
        <v>90</v>
      </c>
      <c r="AH43" s="20"/>
      <c r="AI43" s="20"/>
      <c r="AJ43" s="25"/>
      <c r="AK43" s="21">
        <v>10</v>
      </c>
      <c r="AL43" s="20" t="s">
        <v>56</v>
      </c>
      <c r="AN43" s="21">
        <v>6</v>
      </c>
      <c r="AO43" s="21">
        <v>6</v>
      </c>
      <c r="AP43" s="21">
        <f t="shared" si="10"/>
        <v>12</v>
      </c>
      <c r="AQ43" s="21">
        <v>0</v>
      </c>
    </row>
    <row r="44" spans="1:43" ht="15.95" customHeight="1" x14ac:dyDescent="0.25">
      <c r="L44" s="20"/>
      <c r="M44" s="20"/>
      <c r="N44" s="20"/>
      <c r="O44" s="20"/>
      <c r="P44" s="20"/>
      <c r="R44" s="30"/>
      <c r="S44" s="25">
        <v>9</v>
      </c>
      <c r="T44" s="20" t="s">
        <v>131</v>
      </c>
      <c r="U44" s="20"/>
      <c r="V44" s="20"/>
      <c r="W44" s="20"/>
      <c r="X44" s="21">
        <v>4</v>
      </c>
      <c r="Y44" s="20" t="s">
        <v>57</v>
      </c>
      <c r="Z44" s="21"/>
      <c r="AA44" s="21">
        <v>4</v>
      </c>
      <c r="AB44" s="21">
        <v>6</v>
      </c>
      <c r="AC44" s="21">
        <f t="shared" si="9"/>
        <v>10</v>
      </c>
      <c r="AD44" s="21">
        <v>0</v>
      </c>
      <c r="AE44" s="10"/>
      <c r="AF44" s="25">
        <v>9</v>
      </c>
      <c r="AG44" s="20" t="s">
        <v>139</v>
      </c>
      <c r="AH44" s="20"/>
      <c r="AI44" s="20"/>
      <c r="AJ44" s="25"/>
      <c r="AK44" s="21">
        <v>23</v>
      </c>
      <c r="AL44" s="20" t="s">
        <v>56</v>
      </c>
      <c r="AN44" s="21">
        <v>6</v>
      </c>
      <c r="AO44" s="21">
        <v>4</v>
      </c>
      <c r="AP44" s="21">
        <f t="shared" si="10"/>
        <v>10</v>
      </c>
      <c r="AQ44" s="21">
        <v>0</v>
      </c>
    </row>
    <row r="45" spans="1:43" ht="15.95" customHeight="1" x14ac:dyDescent="0.25">
      <c r="A45" s="30"/>
      <c r="B45" s="10"/>
      <c r="C45" s="5" t="s">
        <v>186</v>
      </c>
      <c r="D45" s="15"/>
      <c r="F45" s="10"/>
      <c r="G45" s="4">
        <v>3</v>
      </c>
      <c r="H45" s="21">
        <v>1</v>
      </c>
      <c r="I45" s="20" t="s">
        <v>188</v>
      </c>
      <c r="J45" s="20"/>
      <c r="K45" s="20"/>
      <c r="L45" s="20" t="s">
        <v>318</v>
      </c>
      <c r="M45" s="20"/>
      <c r="N45" s="20"/>
      <c r="O45" s="20"/>
      <c r="P45" s="20"/>
      <c r="R45" s="30"/>
      <c r="S45" s="25">
        <v>9</v>
      </c>
      <c r="T45" s="20" t="s">
        <v>86</v>
      </c>
      <c r="U45" s="20"/>
      <c r="V45" s="20"/>
      <c r="W45" s="20"/>
      <c r="X45" s="21">
        <v>11</v>
      </c>
      <c r="Y45" s="20" t="s">
        <v>57</v>
      </c>
      <c r="Z45" s="21"/>
      <c r="AA45" s="21">
        <v>5</v>
      </c>
      <c r="AB45" s="21">
        <v>5</v>
      </c>
      <c r="AC45" s="21">
        <f t="shared" si="9"/>
        <v>10</v>
      </c>
      <c r="AD45" s="21">
        <v>0</v>
      </c>
      <c r="AE45" s="10"/>
      <c r="AF45" s="25">
        <v>8.5</v>
      </c>
      <c r="AG45" s="20" t="s">
        <v>92</v>
      </c>
      <c r="AH45" s="20"/>
      <c r="AI45" s="20"/>
      <c r="AJ45" s="25"/>
      <c r="AK45" s="21">
        <v>9</v>
      </c>
      <c r="AL45" s="20" t="s">
        <v>56</v>
      </c>
      <c r="AN45" s="21">
        <v>3</v>
      </c>
      <c r="AO45" s="21">
        <v>4</v>
      </c>
      <c r="AP45" s="21">
        <f t="shared" si="10"/>
        <v>7</v>
      </c>
      <c r="AQ45" s="21">
        <v>0</v>
      </c>
    </row>
    <row r="46" spans="1:43" ht="15.95" customHeight="1" x14ac:dyDescent="0.25">
      <c r="A46" s="30"/>
      <c r="B46" s="21" t="s">
        <v>23</v>
      </c>
      <c r="C46" s="15" t="s">
        <v>315</v>
      </c>
      <c r="D46" s="15"/>
      <c r="E46" s="15"/>
      <c r="F46" s="15"/>
      <c r="G46" s="4"/>
      <c r="H46" s="21">
        <v>1</v>
      </c>
      <c r="I46" s="20" t="s">
        <v>188</v>
      </c>
      <c r="J46" s="20"/>
      <c r="K46" s="20"/>
      <c r="L46" s="20" t="s">
        <v>319</v>
      </c>
      <c r="M46" s="20"/>
      <c r="N46" s="20"/>
      <c r="O46" s="20"/>
      <c r="P46" s="20"/>
      <c r="R46" s="30"/>
      <c r="S46" s="25">
        <v>8.5</v>
      </c>
      <c r="T46" s="20" t="s">
        <v>116</v>
      </c>
      <c r="U46" s="20"/>
      <c r="V46" s="20"/>
      <c r="W46" s="20"/>
      <c r="X46" s="21">
        <v>9</v>
      </c>
      <c r="Y46" s="20" t="s">
        <v>57</v>
      </c>
      <c r="Z46" s="21"/>
      <c r="AA46" s="21">
        <v>4</v>
      </c>
      <c r="AB46" s="21">
        <v>8</v>
      </c>
      <c r="AC46" s="21">
        <f t="shared" si="9"/>
        <v>12</v>
      </c>
      <c r="AD46" s="21">
        <v>2</v>
      </c>
      <c r="AE46" s="10"/>
      <c r="AF46" s="25">
        <v>8.5</v>
      </c>
      <c r="AG46" s="20" t="s">
        <v>141</v>
      </c>
      <c r="AH46" s="20"/>
      <c r="AI46" s="20"/>
      <c r="AJ46" s="25"/>
      <c r="AK46" s="21">
        <v>14</v>
      </c>
      <c r="AL46" s="20" t="s">
        <v>56</v>
      </c>
      <c r="AN46" s="21">
        <v>0</v>
      </c>
      <c r="AO46" s="21">
        <v>5</v>
      </c>
      <c r="AP46" s="21">
        <f t="shared" si="10"/>
        <v>5</v>
      </c>
      <c r="AQ46" s="21">
        <v>0</v>
      </c>
    </row>
    <row r="47" spans="1:43" ht="15.95" customHeight="1" x14ac:dyDescent="0.25">
      <c r="C47" s="15"/>
      <c r="H47" s="21">
        <v>2</v>
      </c>
      <c r="I47" s="20" t="s">
        <v>334</v>
      </c>
      <c r="L47" s="20" t="s">
        <v>320</v>
      </c>
      <c r="M47" s="20"/>
      <c r="N47" s="20"/>
      <c r="O47" s="20"/>
      <c r="P47" s="20"/>
      <c r="R47" s="30"/>
      <c r="S47" s="25">
        <v>8</v>
      </c>
      <c r="T47" s="20" t="s">
        <v>150</v>
      </c>
      <c r="U47" s="20"/>
      <c r="V47" s="20"/>
      <c r="W47" s="20"/>
      <c r="X47" s="21">
        <v>3</v>
      </c>
      <c r="Y47" s="20" t="s">
        <v>57</v>
      </c>
      <c r="Z47" s="21"/>
      <c r="AA47" s="21">
        <v>2</v>
      </c>
      <c r="AB47" s="21">
        <v>3</v>
      </c>
      <c r="AC47" s="21">
        <f t="shared" si="9"/>
        <v>5</v>
      </c>
      <c r="AD47" s="21">
        <v>2</v>
      </c>
      <c r="AE47" s="10"/>
      <c r="AF47" s="25">
        <v>8.5</v>
      </c>
      <c r="AG47" s="20" t="s">
        <v>140</v>
      </c>
      <c r="AH47" s="20"/>
      <c r="AI47" s="20"/>
      <c r="AJ47" s="25"/>
      <c r="AK47" s="21">
        <v>2</v>
      </c>
      <c r="AL47" s="20" t="s">
        <v>56</v>
      </c>
      <c r="AN47" s="21">
        <v>0</v>
      </c>
      <c r="AO47" s="21">
        <v>3</v>
      </c>
      <c r="AP47" s="21">
        <f t="shared" si="10"/>
        <v>3</v>
      </c>
      <c r="AQ47" s="21">
        <v>0</v>
      </c>
    </row>
    <row r="48" spans="1:43" ht="15.95" customHeight="1" x14ac:dyDescent="0.25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R48" s="30"/>
      <c r="S48" s="25">
        <v>7.5</v>
      </c>
      <c r="T48" s="20" t="s">
        <v>98</v>
      </c>
      <c r="U48" s="20"/>
      <c r="V48" s="20"/>
      <c r="W48" s="20"/>
      <c r="X48" s="21">
        <v>10</v>
      </c>
      <c r="Y48" s="20" t="s">
        <v>57</v>
      </c>
      <c r="Z48" s="21"/>
      <c r="AA48" s="21">
        <v>0</v>
      </c>
      <c r="AB48" s="21">
        <v>2</v>
      </c>
      <c r="AC48" s="21">
        <f t="shared" si="9"/>
        <v>2</v>
      </c>
      <c r="AD48" s="21">
        <v>0</v>
      </c>
      <c r="AE48" s="10"/>
      <c r="AF48" s="25">
        <v>8</v>
      </c>
      <c r="AG48" s="20" t="s">
        <v>225</v>
      </c>
      <c r="AH48" s="20"/>
      <c r="AI48" s="20"/>
      <c r="AJ48" s="25"/>
      <c r="AK48" s="21">
        <v>11</v>
      </c>
      <c r="AL48" s="20" t="s">
        <v>56</v>
      </c>
      <c r="AN48" s="21">
        <v>1</v>
      </c>
      <c r="AO48" s="21">
        <v>2</v>
      </c>
      <c r="AP48" s="21">
        <f t="shared" si="10"/>
        <v>3</v>
      </c>
      <c r="AQ48" s="21">
        <v>0</v>
      </c>
    </row>
    <row r="49" spans="1:43" ht="15.95" customHeight="1" x14ac:dyDescent="0.25">
      <c r="A49" s="30"/>
      <c r="B49" s="20" t="s">
        <v>130</v>
      </c>
      <c r="C49" s="10"/>
      <c r="D49" s="10"/>
      <c r="E49" s="20" t="s">
        <v>50</v>
      </c>
      <c r="F49" s="20"/>
      <c r="G49" s="4">
        <f>SUM(G14:G46)</f>
        <v>24</v>
      </c>
      <c r="H49" s="4"/>
      <c r="I49" s="19"/>
      <c r="J49" s="20" t="s">
        <v>35</v>
      </c>
      <c r="K49" s="19"/>
      <c r="L49" s="4">
        <f>COUNTA(C15:C48)-8</f>
        <v>5</v>
      </c>
      <c r="N49" s="20" t="s">
        <v>41</v>
      </c>
      <c r="O49" s="4">
        <f>+L49*2</f>
        <v>10</v>
      </c>
      <c r="P49" s="10"/>
      <c r="R49" s="30"/>
      <c r="S49" s="25">
        <v>7.5</v>
      </c>
      <c r="T49" s="20" t="s">
        <v>91</v>
      </c>
      <c r="U49" s="20"/>
      <c r="V49" s="20"/>
      <c r="W49" s="20"/>
      <c r="X49" s="21">
        <v>5</v>
      </c>
      <c r="Y49" s="20" t="s">
        <v>57</v>
      </c>
      <c r="Z49" s="21"/>
      <c r="AA49" s="21">
        <v>2</v>
      </c>
      <c r="AB49" s="21">
        <v>5</v>
      </c>
      <c r="AC49" s="21">
        <f t="shared" si="9"/>
        <v>7</v>
      </c>
      <c r="AD49" s="21">
        <v>4</v>
      </c>
      <c r="AE49" s="10"/>
      <c r="AF49" s="25">
        <v>7.5</v>
      </c>
      <c r="AG49" s="20" t="s">
        <v>128</v>
      </c>
      <c r="AH49" s="20"/>
      <c r="AI49" s="20"/>
      <c r="AJ49" s="25"/>
      <c r="AK49" s="21">
        <v>7</v>
      </c>
      <c r="AL49" s="20" t="s">
        <v>56</v>
      </c>
      <c r="AN49" s="21">
        <v>3</v>
      </c>
      <c r="AO49" s="21">
        <v>2</v>
      </c>
      <c r="AP49" s="21">
        <f t="shared" si="10"/>
        <v>5</v>
      </c>
      <c r="AQ49" s="21">
        <v>0</v>
      </c>
    </row>
    <row r="50" spans="1:43" ht="15.95" customHeight="1" x14ac:dyDescent="0.25">
      <c r="A50" s="30"/>
      <c r="E50" s="20" t="s">
        <v>49</v>
      </c>
      <c r="F50" s="20"/>
      <c r="G50" s="4">
        <f>COUNTA(L16:L48)+COUNTIF(L16:L48,"*&amp;*")</f>
        <v>34</v>
      </c>
      <c r="R50" s="30"/>
      <c r="S50" s="25">
        <v>7</v>
      </c>
      <c r="T50" s="20" t="s">
        <v>52</v>
      </c>
      <c r="U50" s="20"/>
      <c r="V50" s="20"/>
      <c r="W50" s="20"/>
      <c r="X50" s="21">
        <v>12</v>
      </c>
      <c r="Y50" s="20" t="s">
        <v>57</v>
      </c>
      <c r="Z50" s="21"/>
      <c r="AA50" s="21">
        <v>1</v>
      </c>
      <c r="AB50" s="21">
        <v>2</v>
      </c>
      <c r="AC50" s="21">
        <f t="shared" si="9"/>
        <v>3</v>
      </c>
      <c r="AD50" s="21">
        <v>0</v>
      </c>
      <c r="AE50" s="10"/>
      <c r="AF50" s="25">
        <v>6.5</v>
      </c>
      <c r="AG50" s="20" t="s">
        <v>99</v>
      </c>
      <c r="AH50" s="20"/>
      <c r="AI50" s="20"/>
      <c r="AJ50" s="25"/>
      <c r="AK50" s="21">
        <v>24</v>
      </c>
      <c r="AL50" s="20" t="s">
        <v>56</v>
      </c>
      <c r="AN50" s="21">
        <v>2</v>
      </c>
      <c r="AO50" s="21">
        <v>1</v>
      </c>
      <c r="AP50" s="21">
        <f t="shared" si="10"/>
        <v>3</v>
      </c>
      <c r="AQ50" s="21">
        <v>2</v>
      </c>
    </row>
    <row r="51" spans="1:43" ht="15.95" customHeight="1" x14ac:dyDescent="0.25">
      <c r="A51" s="30"/>
      <c r="R51" s="30"/>
      <c r="S51" s="25">
        <v>6.5</v>
      </c>
      <c r="T51" s="20" t="s">
        <v>166</v>
      </c>
      <c r="U51" s="20"/>
      <c r="V51" s="20"/>
      <c r="W51" s="20"/>
      <c r="X51" s="21">
        <v>6</v>
      </c>
      <c r="Y51" s="20" t="s">
        <v>57</v>
      </c>
      <c r="Z51" s="21"/>
      <c r="AA51" s="21">
        <v>0</v>
      </c>
      <c r="AB51" s="21">
        <v>3</v>
      </c>
      <c r="AC51" s="21">
        <f t="shared" si="9"/>
        <v>3</v>
      </c>
      <c r="AD51" s="21">
        <v>2</v>
      </c>
      <c r="AE51" s="10"/>
      <c r="AF51" s="25">
        <v>6.5</v>
      </c>
      <c r="AG51" s="20" t="s">
        <v>96</v>
      </c>
      <c r="AH51" s="20"/>
      <c r="AI51" s="20"/>
      <c r="AJ51" s="25"/>
      <c r="AK51" s="21">
        <v>20</v>
      </c>
      <c r="AL51" s="20" t="s">
        <v>56</v>
      </c>
      <c r="AN51" s="21">
        <v>1</v>
      </c>
      <c r="AO51" s="21">
        <v>2</v>
      </c>
      <c r="AP51" s="21">
        <f t="shared" si="10"/>
        <v>3</v>
      </c>
      <c r="AQ51" s="21">
        <v>4</v>
      </c>
    </row>
    <row r="52" spans="1:43" ht="15.95" customHeight="1" x14ac:dyDescent="0.25">
      <c r="A52" s="30"/>
      <c r="R52" s="30"/>
      <c r="S52" s="25">
        <v>6.5</v>
      </c>
      <c r="T52" s="20" t="s">
        <v>167</v>
      </c>
      <c r="U52" s="20"/>
      <c r="V52" s="20"/>
      <c r="W52" s="20"/>
      <c r="X52" s="21">
        <v>7</v>
      </c>
      <c r="Y52" s="20" t="s">
        <v>57</v>
      </c>
      <c r="Z52" s="21"/>
      <c r="AA52" s="21">
        <v>0</v>
      </c>
      <c r="AB52" s="21">
        <v>3</v>
      </c>
      <c r="AC52" s="21">
        <f t="shared" si="9"/>
        <v>3</v>
      </c>
      <c r="AD52" s="21">
        <v>0</v>
      </c>
      <c r="AE52" s="10"/>
      <c r="AF52" s="25">
        <v>6</v>
      </c>
      <c r="AG52" s="20" t="s">
        <v>248</v>
      </c>
      <c r="AH52" s="20"/>
      <c r="AI52" s="20"/>
      <c r="AJ52" s="25"/>
      <c r="AK52" s="21">
        <v>4</v>
      </c>
      <c r="AL52" s="20" t="s">
        <v>56</v>
      </c>
      <c r="AN52" s="21">
        <v>0</v>
      </c>
      <c r="AO52" s="21">
        <v>0</v>
      </c>
      <c r="AP52" s="21">
        <f t="shared" si="10"/>
        <v>0</v>
      </c>
      <c r="AQ52" s="21">
        <v>0</v>
      </c>
    </row>
    <row r="53" spans="1:43" ht="15.95" customHeight="1" thickBot="1" x14ac:dyDescent="0.3">
      <c r="A53" s="30"/>
      <c r="R53" s="30"/>
      <c r="S53" s="16" t="s">
        <v>66</v>
      </c>
      <c r="T53" s="16"/>
      <c r="U53" s="16"/>
      <c r="V53" s="16"/>
      <c r="W53" s="16"/>
      <c r="X53" s="16"/>
      <c r="Y53" s="16"/>
      <c r="Z53" s="22"/>
      <c r="AA53" s="22">
        <f>SUM(AA41:AA52)</f>
        <v>34</v>
      </c>
      <c r="AB53" s="22">
        <f>SUM(AB41:AB52)+SUMIF($Z$3:$Z$10,"Dive Shop",$AH$3:$AH$10)</f>
        <v>47</v>
      </c>
      <c r="AC53" s="22">
        <f>SUM(AC41:AC52)+SUMIF($Z$3:$Z$10,"Canadiens",$AH$3:$AH$10)</f>
        <v>81</v>
      </c>
      <c r="AD53" s="22">
        <f>SUM(AD41:AD52)</f>
        <v>14</v>
      </c>
      <c r="AE53" s="10"/>
      <c r="AF53" s="16" t="s">
        <v>67</v>
      </c>
      <c r="AG53" s="16"/>
      <c r="AH53" s="16"/>
      <c r="AI53" s="16"/>
      <c r="AJ53" s="16"/>
      <c r="AK53" s="16"/>
      <c r="AL53" s="16"/>
      <c r="AM53" s="22"/>
      <c r="AN53" s="22">
        <f>SUM(AN41:AN52)</f>
        <v>24</v>
      </c>
      <c r="AO53" s="22">
        <f>SUM(AO41:AO52)+SUMIF($Z$3:$Z$10,"Dive Shop",$AH$3:$AH$10)</f>
        <v>30</v>
      </c>
      <c r="AP53" s="22">
        <f>SUM(AP41:AP52)+SUMIF($Z$3:$Z$10,"Canadiens",$AH$3:$AH$10)</f>
        <v>54</v>
      </c>
      <c r="AQ53" s="22">
        <f>SUM(AQ41:AQ52)</f>
        <v>6</v>
      </c>
    </row>
    <row r="54" spans="1:43" ht="15.95" customHeight="1" x14ac:dyDescent="0.25">
      <c r="A54" s="30"/>
      <c r="R54" s="30"/>
      <c r="S54" s="18" t="s">
        <v>157</v>
      </c>
      <c r="T54" s="18" t="s">
        <v>61</v>
      </c>
      <c r="U54" s="18"/>
      <c r="V54" s="18"/>
      <c r="W54" s="18"/>
      <c r="X54" s="15" t="s">
        <v>71</v>
      </c>
      <c r="Z54" s="14"/>
      <c r="AA54" s="14">
        <v>1</v>
      </c>
      <c r="AB54" s="14">
        <v>7</v>
      </c>
      <c r="AC54" s="14">
        <f t="shared" ref="AC54:AC65" si="11">+AA54+AB54</f>
        <v>8</v>
      </c>
      <c r="AD54" s="14">
        <v>4</v>
      </c>
      <c r="AE54" s="10"/>
      <c r="AF54" s="11" t="s">
        <v>161</v>
      </c>
      <c r="AG54" s="11" t="s">
        <v>59</v>
      </c>
      <c r="AH54" s="11"/>
      <c r="AI54" s="11"/>
      <c r="AJ54" s="12"/>
      <c r="AK54" s="13" t="s">
        <v>73</v>
      </c>
      <c r="AM54" s="14"/>
      <c r="AN54" s="14">
        <v>0</v>
      </c>
      <c r="AO54" s="14">
        <v>2</v>
      </c>
      <c r="AP54" s="14">
        <f t="shared" ref="AP54:AP65" si="12">+AN54+AO54</f>
        <v>2</v>
      </c>
      <c r="AQ54" s="14">
        <v>0</v>
      </c>
    </row>
    <row r="55" spans="1:43" ht="15.95" customHeight="1" x14ac:dyDescent="0.25">
      <c r="R55" s="30"/>
      <c r="S55" s="25">
        <v>7.5</v>
      </c>
      <c r="T55" s="20" t="s">
        <v>74</v>
      </c>
      <c r="U55" s="20"/>
      <c r="V55" s="20"/>
      <c r="W55" s="25"/>
      <c r="X55" s="21">
        <v>31</v>
      </c>
      <c r="Y55" s="20" t="s">
        <v>61</v>
      </c>
      <c r="Z55" s="21"/>
      <c r="AA55" s="21">
        <v>0</v>
      </c>
      <c r="AB55" s="21">
        <v>0</v>
      </c>
      <c r="AC55" s="21">
        <f t="shared" si="11"/>
        <v>0</v>
      </c>
      <c r="AD55" s="21">
        <v>0</v>
      </c>
      <c r="AE55" s="10"/>
      <c r="AF55" s="25">
        <v>8</v>
      </c>
      <c r="AG55" s="20" t="s">
        <v>77</v>
      </c>
      <c r="AH55" s="20"/>
      <c r="AI55" s="20"/>
      <c r="AJ55" s="20"/>
      <c r="AK55" s="21"/>
      <c r="AL55" s="20" t="s">
        <v>59</v>
      </c>
      <c r="AM55" s="21"/>
      <c r="AN55" s="21">
        <v>0</v>
      </c>
      <c r="AO55" s="21">
        <v>0</v>
      </c>
      <c r="AP55" s="21">
        <f t="shared" si="12"/>
        <v>0</v>
      </c>
      <c r="AQ55" s="21">
        <v>0</v>
      </c>
    </row>
    <row r="56" spans="1:43" ht="15.95" customHeight="1" x14ac:dyDescent="0.25">
      <c r="R56" s="30"/>
      <c r="S56" s="25">
        <v>11</v>
      </c>
      <c r="T56" s="20" t="s">
        <v>80</v>
      </c>
      <c r="U56" s="20"/>
      <c r="V56" s="20"/>
      <c r="W56" s="25"/>
      <c r="X56" s="21">
        <v>11</v>
      </c>
      <c r="Y56" s="20" t="s">
        <v>61</v>
      </c>
      <c r="Z56" s="21"/>
      <c r="AA56" s="21">
        <v>8</v>
      </c>
      <c r="AB56" s="21">
        <v>4</v>
      </c>
      <c r="AC56" s="21">
        <f t="shared" si="11"/>
        <v>12</v>
      </c>
      <c r="AD56" s="21">
        <v>0</v>
      </c>
      <c r="AE56" s="10"/>
      <c r="AF56" s="25">
        <v>10</v>
      </c>
      <c r="AG56" s="20" t="s">
        <v>162</v>
      </c>
      <c r="AH56" s="20"/>
      <c r="AI56" s="20"/>
      <c r="AJ56" s="20"/>
      <c r="AK56" s="21">
        <v>20</v>
      </c>
      <c r="AL56" s="20" t="s">
        <v>59</v>
      </c>
      <c r="AN56" s="21">
        <v>4</v>
      </c>
      <c r="AO56" s="21">
        <v>7</v>
      </c>
      <c r="AP56" s="21">
        <f t="shared" si="12"/>
        <v>11</v>
      </c>
      <c r="AQ56" s="21">
        <v>2</v>
      </c>
    </row>
    <row r="57" spans="1:43" ht="15.95" customHeight="1" x14ac:dyDescent="0.25">
      <c r="R57" s="30"/>
      <c r="S57" s="25">
        <v>8.5</v>
      </c>
      <c r="T57" s="20" t="s">
        <v>97</v>
      </c>
      <c r="U57" s="20"/>
      <c r="V57" s="20"/>
      <c r="W57" s="25"/>
      <c r="X57" s="21">
        <v>8</v>
      </c>
      <c r="Y57" s="20" t="s">
        <v>61</v>
      </c>
      <c r="Z57" s="21"/>
      <c r="AA57" s="21">
        <v>2</v>
      </c>
      <c r="AB57" s="21">
        <v>3</v>
      </c>
      <c r="AC57" s="21">
        <f t="shared" si="11"/>
        <v>5</v>
      </c>
      <c r="AD57" s="21">
        <v>0</v>
      </c>
      <c r="AE57" s="10"/>
      <c r="AF57" s="25">
        <v>9</v>
      </c>
      <c r="AG57" s="20" t="s">
        <v>163</v>
      </c>
      <c r="AH57" s="20"/>
      <c r="AI57" s="20"/>
      <c r="AJ57" s="20"/>
      <c r="AK57" s="21">
        <v>17</v>
      </c>
      <c r="AL57" s="20" t="s">
        <v>59</v>
      </c>
      <c r="AN57" s="21">
        <v>9</v>
      </c>
      <c r="AO57" s="21">
        <v>6</v>
      </c>
      <c r="AP57" s="21">
        <f t="shared" si="12"/>
        <v>15</v>
      </c>
      <c r="AQ57" s="21">
        <v>0</v>
      </c>
    </row>
    <row r="58" spans="1:43" ht="15.95" customHeight="1" x14ac:dyDescent="0.25">
      <c r="R58" s="30"/>
      <c r="S58" s="25">
        <v>8.5</v>
      </c>
      <c r="T58" s="20" t="s">
        <v>89</v>
      </c>
      <c r="U58" s="20"/>
      <c r="V58" s="20"/>
      <c r="W58" s="25"/>
      <c r="X58" s="21">
        <v>6</v>
      </c>
      <c r="Y58" s="20" t="s">
        <v>61</v>
      </c>
      <c r="Z58" s="21"/>
      <c r="AA58" s="21">
        <v>1</v>
      </c>
      <c r="AB58" s="21">
        <v>2</v>
      </c>
      <c r="AC58" s="21">
        <f t="shared" si="11"/>
        <v>3</v>
      </c>
      <c r="AD58" s="21">
        <v>0</v>
      </c>
      <c r="AE58" s="10"/>
      <c r="AF58" s="25">
        <v>9</v>
      </c>
      <c r="AG58" s="20" t="s">
        <v>135</v>
      </c>
      <c r="AH58" s="20"/>
      <c r="AI58" s="20"/>
      <c r="AJ58" s="20"/>
      <c r="AK58" s="35">
        <v>14</v>
      </c>
      <c r="AL58" s="20" t="s">
        <v>59</v>
      </c>
      <c r="AN58" s="21">
        <v>3</v>
      </c>
      <c r="AO58" s="21">
        <v>5</v>
      </c>
      <c r="AP58" s="21">
        <f t="shared" si="12"/>
        <v>8</v>
      </c>
      <c r="AQ58" s="21">
        <v>0</v>
      </c>
    </row>
    <row r="59" spans="1:43" ht="15.95" customHeight="1" x14ac:dyDescent="0.25">
      <c r="R59" s="30"/>
      <c r="S59" s="25">
        <v>8.5</v>
      </c>
      <c r="T59" s="20" t="s">
        <v>82</v>
      </c>
      <c r="U59" s="20"/>
      <c r="V59" s="20"/>
      <c r="W59" s="25"/>
      <c r="X59" s="21">
        <v>14</v>
      </c>
      <c r="Y59" s="20" t="s">
        <v>61</v>
      </c>
      <c r="Z59" s="21"/>
      <c r="AA59" s="21">
        <v>1</v>
      </c>
      <c r="AB59" s="21">
        <v>1</v>
      </c>
      <c r="AC59" s="21">
        <f t="shared" si="11"/>
        <v>2</v>
      </c>
      <c r="AD59" s="21">
        <v>0</v>
      </c>
      <c r="AE59" s="10"/>
      <c r="AF59" s="25">
        <v>8.5</v>
      </c>
      <c r="AG59" s="20" t="s">
        <v>136</v>
      </c>
      <c r="AH59" s="20"/>
      <c r="AI59" s="20"/>
      <c r="AJ59" s="20"/>
      <c r="AK59" s="35">
        <v>5</v>
      </c>
      <c r="AL59" s="20" t="s">
        <v>59</v>
      </c>
      <c r="AN59" s="21">
        <v>0</v>
      </c>
      <c r="AO59" s="21">
        <v>3</v>
      </c>
      <c r="AP59" s="21">
        <f t="shared" si="12"/>
        <v>3</v>
      </c>
      <c r="AQ59" s="21">
        <v>0</v>
      </c>
    </row>
    <row r="60" spans="1:43" ht="15.95" customHeight="1" x14ac:dyDescent="0.25">
      <c r="S60" s="25">
        <v>8</v>
      </c>
      <c r="T60" s="20" t="s">
        <v>81</v>
      </c>
      <c r="U60" s="20"/>
      <c r="V60" s="20"/>
      <c r="W60" s="25"/>
      <c r="X60" s="21">
        <v>7</v>
      </c>
      <c r="Y60" s="20" t="s">
        <v>61</v>
      </c>
      <c r="Z60" s="21"/>
      <c r="AA60" s="21">
        <v>4</v>
      </c>
      <c r="AB60" s="21">
        <v>2</v>
      </c>
      <c r="AC60" s="21">
        <f t="shared" si="11"/>
        <v>6</v>
      </c>
      <c r="AD60" s="21">
        <v>2</v>
      </c>
      <c r="AE60" s="10"/>
      <c r="AF60" s="25">
        <v>8.5</v>
      </c>
      <c r="AG60" s="20" t="s">
        <v>14</v>
      </c>
      <c r="AH60" s="20"/>
      <c r="AI60" s="20"/>
      <c r="AJ60" s="20"/>
      <c r="AK60" s="35" t="s">
        <v>149</v>
      </c>
      <c r="AL60" s="20" t="s">
        <v>59</v>
      </c>
      <c r="AN60" s="21">
        <v>5</v>
      </c>
      <c r="AO60" s="21">
        <v>2</v>
      </c>
      <c r="AP60" s="21">
        <f t="shared" si="12"/>
        <v>7</v>
      </c>
      <c r="AQ60" s="21">
        <v>2</v>
      </c>
    </row>
    <row r="61" spans="1:43" ht="15.95" customHeight="1" x14ac:dyDescent="0.25">
      <c r="A61" s="30"/>
      <c r="S61" s="25">
        <v>7.5</v>
      </c>
      <c r="T61" s="20" t="s">
        <v>117</v>
      </c>
      <c r="U61" s="20"/>
      <c r="V61" s="20"/>
      <c r="W61" s="25"/>
      <c r="X61" s="21">
        <v>30</v>
      </c>
      <c r="Y61" s="20" t="s">
        <v>61</v>
      </c>
      <c r="Z61" s="21"/>
      <c r="AA61" s="21">
        <v>0</v>
      </c>
      <c r="AB61" s="21">
        <v>3</v>
      </c>
      <c r="AC61" s="21">
        <f t="shared" si="11"/>
        <v>3</v>
      </c>
      <c r="AD61" s="21">
        <v>0</v>
      </c>
      <c r="AE61" s="10"/>
      <c r="AF61" s="25">
        <v>8</v>
      </c>
      <c r="AG61" s="20" t="s">
        <v>113</v>
      </c>
      <c r="AH61" s="20"/>
      <c r="AI61" s="20"/>
      <c r="AJ61" s="20"/>
      <c r="AK61" s="21">
        <v>13</v>
      </c>
      <c r="AL61" s="20" t="s">
        <v>59</v>
      </c>
      <c r="AN61" s="21">
        <v>4</v>
      </c>
      <c r="AO61" s="21">
        <v>7</v>
      </c>
      <c r="AP61" s="21">
        <f t="shared" si="12"/>
        <v>11</v>
      </c>
      <c r="AQ61" s="21">
        <v>4</v>
      </c>
    </row>
    <row r="62" spans="1:43" ht="15.95" customHeight="1" x14ac:dyDescent="0.25">
      <c r="A62" s="30"/>
      <c r="R62" s="21"/>
      <c r="S62" s="25">
        <v>7</v>
      </c>
      <c r="T62" s="20" t="s">
        <v>24</v>
      </c>
      <c r="U62" s="20"/>
      <c r="V62" s="20"/>
      <c r="W62" s="25"/>
      <c r="X62" s="21">
        <v>10</v>
      </c>
      <c r="Y62" s="20" t="s">
        <v>61</v>
      </c>
      <c r="Z62" s="21"/>
      <c r="AA62" s="21">
        <v>1</v>
      </c>
      <c r="AB62" s="21">
        <v>2</v>
      </c>
      <c r="AC62" s="21">
        <f t="shared" si="11"/>
        <v>3</v>
      </c>
      <c r="AD62" s="21">
        <v>0</v>
      </c>
      <c r="AE62" s="10"/>
      <c r="AF62" s="25">
        <v>7</v>
      </c>
      <c r="AG62" s="20" t="s">
        <v>164</v>
      </c>
      <c r="AH62" s="20"/>
      <c r="AI62" s="20"/>
      <c r="AJ62" s="20"/>
      <c r="AK62" s="21">
        <v>7</v>
      </c>
      <c r="AL62" s="20" t="s">
        <v>59</v>
      </c>
      <c r="AN62" s="21">
        <v>0</v>
      </c>
      <c r="AO62" s="21">
        <v>4</v>
      </c>
      <c r="AP62" s="21">
        <f t="shared" si="12"/>
        <v>4</v>
      </c>
      <c r="AQ62" s="21">
        <v>0</v>
      </c>
    </row>
    <row r="63" spans="1:43" ht="15.95" customHeight="1" x14ac:dyDescent="0.25">
      <c r="A63" s="21"/>
      <c r="Q63" s="30"/>
      <c r="R63" s="30"/>
      <c r="S63" s="25">
        <v>7</v>
      </c>
      <c r="T63" s="20" t="s">
        <v>105</v>
      </c>
      <c r="U63" s="20"/>
      <c r="V63" s="20"/>
      <c r="W63" s="25"/>
      <c r="X63" s="21">
        <v>12</v>
      </c>
      <c r="Y63" s="20" t="s">
        <v>61</v>
      </c>
      <c r="Z63" s="21"/>
      <c r="AA63" s="21">
        <v>2</v>
      </c>
      <c r="AB63" s="21">
        <v>2</v>
      </c>
      <c r="AC63" s="21">
        <f t="shared" si="11"/>
        <v>4</v>
      </c>
      <c r="AD63" s="21">
        <v>0</v>
      </c>
      <c r="AE63" s="10"/>
      <c r="AF63" s="25">
        <v>7</v>
      </c>
      <c r="AG63" s="20" t="s">
        <v>115</v>
      </c>
      <c r="AH63" s="20"/>
      <c r="AI63" s="20"/>
      <c r="AJ63" s="20"/>
      <c r="AK63" s="21">
        <v>9</v>
      </c>
      <c r="AL63" s="20" t="s">
        <v>59</v>
      </c>
      <c r="AN63" s="21">
        <v>3</v>
      </c>
      <c r="AO63" s="21">
        <v>6</v>
      </c>
      <c r="AP63" s="21">
        <f t="shared" si="12"/>
        <v>9</v>
      </c>
      <c r="AQ63" s="21">
        <v>0</v>
      </c>
    </row>
    <row r="64" spans="1:43" ht="15.95" customHeight="1" x14ac:dyDescent="0.25">
      <c r="A64" s="30"/>
      <c r="Q64" s="21"/>
      <c r="R64" s="21"/>
      <c r="S64" s="25">
        <v>7</v>
      </c>
      <c r="T64" s="20" t="s">
        <v>106</v>
      </c>
      <c r="U64" s="20"/>
      <c r="V64" s="20"/>
      <c r="W64" s="25"/>
      <c r="X64" s="21">
        <v>5</v>
      </c>
      <c r="Y64" s="20" t="s">
        <v>61</v>
      </c>
      <c r="Z64" s="21"/>
      <c r="AA64" s="21">
        <v>0</v>
      </c>
      <c r="AB64" s="21">
        <v>1</v>
      </c>
      <c r="AC64" s="21">
        <f t="shared" si="11"/>
        <v>1</v>
      </c>
      <c r="AD64" s="21">
        <v>0</v>
      </c>
      <c r="AE64" s="10"/>
      <c r="AF64" s="25">
        <v>6.5</v>
      </c>
      <c r="AG64" s="20" t="s">
        <v>123</v>
      </c>
      <c r="AH64" s="20"/>
      <c r="AI64" s="20"/>
      <c r="AJ64" s="20"/>
      <c r="AK64" s="21">
        <v>6</v>
      </c>
      <c r="AL64" s="20" t="s">
        <v>59</v>
      </c>
      <c r="AN64" s="21">
        <v>1</v>
      </c>
      <c r="AO64" s="21">
        <v>1</v>
      </c>
      <c r="AP64" s="21">
        <f t="shared" si="12"/>
        <v>2</v>
      </c>
      <c r="AQ64" s="21">
        <v>0</v>
      </c>
    </row>
    <row r="65" spans="1:43" ht="15.95" customHeight="1" x14ac:dyDescent="0.25">
      <c r="A65" s="21"/>
      <c r="Q65" s="30"/>
      <c r="R65" s="30"/>
      <c r="S65" s="25">
        <v>5.5</v>
      </c>
      <c r="T65" s="20" t="s">
        <v>119</v>
      </c>
      <c r="U65" s="20"/>
      <c r="V65" s="20"/>
      <c r="W65" s="25"/>
      <c r="X65" s="21">
        <v>4</v>
      </c>
      <c r="Y65" s="20" t="s">
        <v>61</v>
      </c>
      <c r="Z65" s="21"/>
      <c r="AA65" s="21">
        <v>1</v>
      </c>
      <c r="AB65" s="21">
        <v>2</v>
      </c>
      <c r="AC65" s="21">
        <f t="shared" si="11"/>
        <v>3</v>
      </c>
      <c r="AD65" s="21">
        <v>0</v>
      </c>
      <c r="AE65" s="10"/>
      <c r="AF65" s="25">
        <v>5.5</v>
      </c>
      <c r="AG65" s="20" t="s">
        <v>32</v>
      </c>
      <c r="AH65" s="20"/>
      <c r="AI65" s="20"/>
      <c r="AJ65" s="20"/>
      <c r="AK65" s="21">
        <v>11</v>
      </c>
      <c r="AL65" s="20" t="s">
        <v>59</v>
      </c>
      <c r="AN65" s="21">
        <v>0</v>
      </c>
      <c r="AO65" s="21">
        <v>0</v>
      </c>
      <c r="AP65" s="21">
        <f t="shared" si="12"/>
        <v>0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63</v>
      </c>
      <c r="T66" s="16"/>
      <c r="U66" s="16"/>
      <c r="V66" s="16"/>
      <c r="W66" s="16"/>
      <c r="X66" s="16"/>
      <c r="Y66" s="16"/>
      <c r="Z66" s="22"/>
      <c r="AA66" s="22">
        <f>SUM(AA54:AA65)</f>
        <v>21</v>
      </c>
      <c r="AB66" s="22">
        <f>SUM(AB54:AB65)+SUMIF($Z$3:$Z$10,"Eriton",$AH$3:$AH$10)</f>
        <v>29</v>
      </c>
      <c r="AC66" s="22">
        <f>SUM(AC54:AC65)+SUMIF($Z$3:$Z$10,"Canadiens",$AH$3:$AH$10)</f>
        <v>50</v>
      </c>
      <c r="AD66" s="22">
        <f>SUM(AD54:AD65)</f>
        <v>6</v>
      </c>
      <c r="AE66" s="10"/>
      <c r="AF66" s="16" t="s">
        <v>64</v>
      </c>
      <c r="AG66" s="16"/>
      <c r="AH66" s="16"/>
      <c r="AI66" s="16"/>
      <c r="AJ66" s="16"/>
      <c r="AK66" s="16"/>
      <c r="AL66" s="16"/>
      <c r="AM66" s="22"/>
      <c r="AN66" s="22">
        <f>SUM(AN54:AN65)</f>
        <v>29</v>
      </c>
      <c r="AO66" s="22">
        <f>SUM(AO54:AO65)+SUMIF($Z$3:$Z$10,"Eriton",$AH$3:$AH$10)</f>
        <v>43</v>
      </c>
      <c r="AP66" s="22">
        <f>SUM(AP54:AP65)+SUMIF($Z$3:$Z$10,"Canadiens",$AH$3:$AH$10)</f>
        <v>72</v>
      </c>
      <c r="AQ66" s="22">
        <f>SUM(AQ54:AQ65)</f>
        <v>8</v>
      </c>
    </row>
    <row r="67" spans="1:43" ht="15.95" customHeight="1" x14ac:dyDescent="0.25">
      <c r="A67" s="21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94</v>
      </c>
      <c r="AH67" s="10"/>
      <c r="AI67" s="10"/>
      <c r="AJ67" s="20"/>
      <c r="AK67" s="20"/>
      <c r="AL67" s="10"/>
      <c r="AM67" s="10"/>
      <c r="AN67" s="21">
        <f>+AA27+AA40+AA53+AA66+AN27+AN40+AN53+AN66</f>
        <v>201</v>
      </c>
      <c r="AO67" s="21">
        <f>+AB27+AB40+AB53+AB66+AO27+AO40+AO53+AO66</f>
        <v>262</v>
      </c>
      <c r="AP67" s="21">
        <f>+AC27+AC40+AC53+AC66+AP27+AP40+AP53+AP66</f>
        <v>463</v>
      </c>
      <c r="AQ67" s="21">
        <f>+AD27+AD40+AD53+AD66+AQ27+AQ40+AQ53+AQ66</f>
        <v>86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21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43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42</v>
      </c>
      <c r="C74" s="24">
        <f>+C2</f>
        <v>7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83</v>
      </c>
      <c r="E79" s="20"/>
      <c r="F79" s="20"/>
      <c r="G79" s="20" t="s">
        <v>57</v>
      </c>
      <c r="H79" s="21"/>
      <c r="J79" s="21">
        <v>16</v>
      </c>
      <c r="K79" s="21">
        <v>4</v>
      </c>
      <c r="L79" s="50">
        <f t="shared" ref="L79:L97" si="13">+J79+K79</f>
        <v>20</v>
      </c>
      <c r="N79" s="21"/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163</v>
      </c>
      <c r="E80" s="20"/>
      <c r="F80" s="20"/>
      <c r="G80" s="20" t="s">
        <v>59</v>
      </c>
      <c r="H80" s="21"/>
      <c r="J80" s="21">
        <v>9</v>
      </c>
      <c r="K80" s="21">
        <v>6</v>
      </c>
      <c r="L80" s="50">
        <f t="shared" si="13"/>
        <v>15</v>
      </c>
      <c r="N80" s="21"/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87</v>
      </c>
      <c r="E81" s="20"/>
      <c r="F81" s="20"/>
      <c r="G81" s="15" t="s">
        <v>15</v>
      </c>
      <c r="H81" s="21"/>
      <c r="J81" s="21">
        <v>7</v>
      </c>
      <c r="K81" s="21">
        <v>6</v>
      </c>
      <c r="L81" s="50">
        <f t="shared" si="13"/>
        <v>13</v>
      </c>
      <c r="N81" s="21"/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80</v>
      </c>
      <c r="E82" s="20"/>
      <c r="F82" s="20"/>
      <c r="G82" s="20" t="s">
        <v>61</v>
      </c>
      <c r="H82" s="21"/>
      <c r="J82" s="21">
        <v>8</v>
      </c>
      <c r="K82" s="21">
        <v>4</v>
      </c>
      <c r="L82" s="50">
        <f t="shared" si="13"/>
        <v>12</v>
      </c>
      <c r="N82" s="21"/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90</v>
      </c>
      <c r="E83" s="20"/>
      <c r="F83" s="20"/>
      <c r="G83" s="20" t="s">
        <v>56</v>
      </c>
      <c r="H83" s="21"/>
      <c r="J83" s="21">
        <v>6</v>
      </c>
      <c r="K83" s="21">
        <v>6</v>
      </c>
      <c r="L83" s="50">
        <f t="shared" si="13"/>
        <v>12</v>
      </c>
      <c r="N83" s="21"/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116</v>
      </c>
      <c r="E84" s="20"/>
      <c r="F84" s="20"/>
      <c r="G84" s="20" t="s">
        <v>57</v>
      </c>
      <c r="H84" s="21"/>
      <c r="J84" s="21">
        <v>4</v>
      </c>
      <c r="K84" s="21">
        <v>8</v>
      </c>
      <c r="L84" s="50">
        <f t="shared" si="13"/>
        <v>12</v>
      </c>
      <c r="N84" s="21"/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104</v>
      </c>
      <c r="E85" s="20"/>
      <c r="F85" s="20"/>
      <c r="G85" s="20" t="s">
        <v>60</v>
      </c>
      <c r="H85" s="21"/>
      <c r="J85" s="21">
        <v>7</v>
      </c>
      <c r="K85" s="21">
        <v>4</v>
      </c>
      <c r="L85" s="50">
        <f t="shared" si="13"/>
        <v>11</v>
      </c>
      <c r="N85" s="21"/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162</v>
      </c>
      <c r="E86" s="20"/>
      <c r="F86" s="20"/>
      <c r="G86" s="20" t="s">
        <v>59</v>
      </c>
      <c r="H86" s="21"/>
      <c r="J86" s="21">
        <v>4</v>
      </c>
      <c r="K86" s="21">
        <v>7</v>
      </c>
      <c r="L86" s="50">
        <f t="shared" si="13"/>
        <v>11</v>
      </c>
      <c r="N86" s="21"/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113</v>
      </c>
      <c r="E87" s="20"/>
      <c r="F87" s="20"/>
      <c r="G87" s="20" t="s">
        <v>59</v>
      </c>
      <c r="H87" s="21"/>
      <c r="J87" s="21">
        <v>4</v>
      </c>
      <c r="K87" s="21">
        <v>7</v>
      </c>
      <c r="L87" s="50">
        <f t="shared" si="13"/>
        <v>11</v>
      </c>
      <c r="N87" s="21"/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85</v>
      </c>
      <c r="E88" s="20"/>
      <c r="F88" s="20"/>
      <c r="G88" s="15" t="s">
        <v>15</v>
      </c>
      <c r="H88" s="21"/>
      <c r="J88" s="21">
        <v>7</v>
      </c>
      <c r="K88" s="21">
        <v>3</v>
      </c>
      <c r="L88" s="50">
        <f t="shared" si="13"/>
        <v>10</v>
      </c>
      <c r="N88" s="21"/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139</v>
      </c>
      <c r="E89" s="20"/>
      <c r="F89" s="20"/>
      <c r="G89" s="20" t="s">
        <v>56</v>
      </c>
      <c r="H89" s="21"/>
      <c r="J89" s="21">
        <v>6</v>
      </c>
      <c r="K89" s="21">
        <v>4</v>
      </c>
      <c r="L89" s="50">
        <f t="shared" si="13"/>
        <v>10</v>
      </c>
      <c r="N89" s="21"/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86</v>
      </c>
      <c r="E90" s="20"/>
      <c r="F90" s="20"/>
      <c r="G90" s="20" t="s">
        <v>57</v>
      </c>
      <c r="H90" s="21"/>
      <c r="J90" s="21">
        <v>5</v>
      </c>
      <c r="K90" s="21">
        <v>5</v>
      </c>
      <c r="L90" s="50">
        <f t="shared" si="13"/>
        <v>10</v>
      </c>
      <c r="N90" s="21"/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84</v>
      </c>
      <c r="E91" s="20"/>
      <c r="F91" s="20"/>
      <c r="G91" s="20" t="s">
        <v>60</v>
      </c>
      <c r="H91" s="21"/>
      <c r="J91" s="21">
        <v>5</v>
      </c>
      <c r="K91" s="21">
        <v>5</v>
      </c>
      <c r="L91" s="50">
        <f t="shared" si="13"/>
        <v>10</v>
      </c>
      <c r="N91" s="21"/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131</v>
      </c>
      <c r="E92" s="20"/>
      <c r="F92" s="20"/>
      <c r="G92" s="20" t="s">
        <v>57</v>
      </c>
      <c r="H92" s="21"/>
      <c r="J92" s="21">
        <v>4</v>
      </c>
      <c r="K92" s="21">
        <v>6</v>
      </c>
      <c r="L92" s="50">
        <f t="shared" si="13"/>
        <v>10</v>
      </c>
      <c r="N92" s="21"/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78</v>
      </c>
      <c r="E93" s="20"/>
      <c r="F93" s="20"/>
      <c r="G93" s="20" t="s">
        <v>134</v>
      </c>
      <c r="H93" s="21"/>
      <c r="J93" s="21">
        <v>7</v>
      </c>
      <c r="K93" s="21">
        <v>2</v>
      </c>
      <c r="L93" s="50">
        <f t="shared" si="13"/>
        <v>9</v>
      </c>
      <c r="N93" s="21"/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115</v>
      </c>
      <c r="E94" s="20"/>
      <c r="F94" s="20"/>
      <c r="G94" s="20" t="s">
        <v>59</v>
      </c>
      <c r="H94" s="21"/>
      <c r="J94" s="21">
        <v>3</v>
      </c>
      <c r="K94" s="21">
        <v>6</v>
      </c>
      <c r="L94" s="50">
        <f t="shared" si="13"/>
        <v>9</v>
      </c>
      <c r="N94" s="21"/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D95" s="20" t="s">
        <v>47</v>
      </c>
      <c r="E95" s="20"/>
      <c r="F95" s="20"/>
      <c r="G95" s="20" t="s">
        <v>60</v>
      </c>
      <c r="H95" s="21"/>
      <c r="J95" s="21">
        <v>4</v>
      </c>
      <c r="K95" s="21">
        <v>4</v>
      </c>
      <c r="L95" s="50">
        <f t="shared" si="13"/>
        <v>8</v>
      </c>
      <c r="N95" s="21"/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D96" s="20" t="s">
        <v>93</v>
      </c>
      <c r="E96" s="20"/>
      <c r="F96" s="20"/>
      <c r="G96" s="15" t="s">
        <v>15</v>
      </c>
      <c r="H96" s="21"/>
      <c r="J96" s="21">
        <v>3</v>
      </c>
      <c r="K96" s="21">
        <v>5</v>
      </c>
      <c r="L96" s="50">
        <f t="shared" si="13"/>
        <v>8</v>
      </c>
      <c r="N96" s="21"/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43" ht="15.75" x14ac:dyDescent="0.25">
      <c r="D97" s="20" t="s">
        <v>135</v>
      </c>
      <c r="E97" s="20"/>
      <c r="F97" s="20"/>
      <c r="G97" s="20" t="s">
        <v>59</v>
      </c>
      <c r="H97" s="35"/>
      <c r="J97" s="21">
        <v>3</v>
      </c>
      <c r="K97" s="21">
        <v>5</v>
      </c>
      <c r="L97" s="50">
        <f t="shared" si="13"/>
        <v>8</v>
      </c>
      <c r="N97" s="21"/>
      <c r="Q97" s="21"/>
      <c r="R97" s="2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20"/>
      <c r="AG97" s="10"/>
      <c r="AH97" s="10"/>
      <c r="AI97" s="10"/>
      <c r="AJ97" s="20"/>
      <c r="AK97" s="20"/>
      <c r="AL97" s="10"/>
      <c r="AM97" s="10"/>
      <c r="AN97" s="21"/>
      <c r="AO97" s="21"/>
      <c r="AP97" s="30"/>
      <c r="AQ97" s="21"/>
    </row>
    <row r="98" spans="4:43" ht="15.75" x14ac:dyDescent="0.25">
      <c r="D98" s="20" t="s">
        <v>169</v>
      </c>
      <c r="E98" s="20"/>
      <c r="F98" s="20"/>
      <c r="G98" s="15" t="s">
        <v>15</v>
      </c>
      <c r="H98" s="21"/>
      <c r="J98" s="21">
        <v>1</v>
      </c>
      <c r="K98" s="21">
        <v>7</v>
      </c>
      <c r="L98" s="50">
        <v>8</v>
      </c>
      <c r="N98" s="21"/>
      <c r="Q98" s="21"/>
      <c r="R98" s="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20"/>
      <c r="AG98" s="10"/>
      <c r="AH98" s="10"/>
      <c r="AI98" s="10"/>
      <c r="AJ98" s="20"/>
      <c r="AK98" s="20"/>
      <c r="AL98" s="10"/>
      <c r="AM98" s="10"/>
      <c r="AN98" s="21"/>
      <c r="AO98" s="21"/>
      <c r="AP98" s="30"/>
      <c r="AQ98" s="21"/>
    </row>
    <row r="99" spans="4:43" ht="15.75" x14ac:dyDescent="0.25">
      <c r="D99" s="20" t="s">
        <v>14</v>
      </c>
      <c r="E99" s="20"/>
      <c r="F99" s="20"/>
      <c r="G99" s="20" t="s">
        <v>59</v>
      </c>
      <c r="H99" s="35"/>
      <c r="J99" s="21">
        <v>5</v>
      </c>
      <c r="K99" s="21">
        <v>2</v>
      </c>
      <c r="L99" s="50">
        <f>+J99+K99</f>
        <v>7</v>
      </c>
      <c r="N99" s="21"/>
    </row>
    <row r="100" spans="4:43" ht="15.75" x14ac:dyDescent="0.25">
      <c r="D100" s="20" t="s">
        <v>107</v>
      </c>
      <c r="E100" s="20"/>
      <c r="F100" s="20"/>
      <c r="G100" s="20" t="s">
        <v>60</v>
      </c>
      <c r="H100" s="21"/>
      <c r="J100" s="21">
        <v>4</v>
      </c>
      <c r="K100" s="21">
        <v>3</v>
      </c>
      <c r="L100" s="50">
        <f>+J100+K100</f>
        <v>7</v>
      </c>
      <c r="N100" s="21"/>
    </row>
    <row r="101" spans="4:43" ht="15.75" x14ac:dyDescent="0.25">
      <c r="D101" s="20" t="s">
        <v>92</v>
      </c>
      <c r="E101" s="20"/>
      <c r="F101" s="20"/>
      <c r="G101" s="20" t="s">
        <v>56</v>
      </c>
      <c r="H101" s="21"/>
      <c r="J101" s="21">
        <v>3</v>
      </c>
      <c r="K101" s="21">
        <v>4</v>
      </c>
      <c r="L101" s="50">
        <f>+J101+K101</f>
        <v>7</v>
      </c>
      <c r="N101" s="21"/>
    </row>
    <row r="102" spans="4:43" ht="15.75" x14ac:dyDescent="0.25">
      <c r="D102" s="20" t="s">
        <v>91</v>
      </c>
      <c r="E102" s="20"/>
      <c r="F102" s="20"/>
      <c r="G102" s="20" t="s">
        <v>57</v>
      </c>
      <c r="H102" s="21"/>
      <c r="J102" s="21">
        <v>2</v>
      </c>
      <c r="K102" s="21">
        <v>5</v>
      </c>
      <c r="L102" s="50">
        <f>+J102+K102</f>
        <v>7</v>
      </c>
      <c r="N102" s="21"/>
    </row>
    <row r="103" spans="4:43" ht="15.75" x14ac:dyDescent="0.25">
      <c r="D103" s="20"/>
      <c r="E103" s="20"/>
      <c r="F103" s="20"/>
      <c r="G103" s="20"/>
      <c r="H103" s="21"/>
      <c r="J103" s="21"/>
      <c r="K103" s="21"/>
      <c r="M103" s="21"/>
    </row>
    <row r="104" spans="4:43" ht="15.75" x14ac:dyDescent="0.25">
      <c r="D104" s="20"/>
      <c r="E104" s="20"/>
      <c r="F104" s="20"/>
      <c r="G104" s="20"/>
      <c r="H104" s="21"/>
    </row>
    <row r="105" spans="4:43" ht="18.75" thickBot="1" x14ac:dyDescent="0.3">
      <c r="D105" s="1" t="s">
        <v>133</v>
      </c>
      <c r="E105" s="1"/>
      <c r="F105" s="1"/>
      <c r="G105" s="3" t="s">
        <v>1</v>
      </c>
      <c r="H105" s="3"/>
      <c r="I105" s="3"/>
      <c r="J105" s="49" t="s">
        <v>2</v>
      </c>
    </row>
    <row r="106" spans="4:43" ht="15.75" x14ac:dyDescent="0.25">
      <c r="D106" s="20" t="s">
        <v>165</v>
      </c>
      <c r="E106" s="20"/>
      <c r="F106" s="20"/>
      <c r="G106" s="20" t="s">
        <v>60</v>
      </c>
      <c r="H106" s="21"/>
      <c r="J106" s="50">
        <v>6</v>
      </c>
    </row>
    <row r="107" spans="4:43" ht="15.75" x14ac:dyDescent="0.25">
      <c r="D107" s="20" t="s">
        <v>83</v>
      </c>
      <c r="E107" s="20"/>
      <c r="F107" s="20"/>
      <c r="G107" s="20" t="s">
        <v>57</v>
      </c>
      <c r="H107" s="21"/>
      <c r="J107" s="50">
        <v>4</v>
      </c>
      <c r="L107" s="21"/>
      <c r="M107" s="21"/>
    </row>
    <row r="108" spans="4:43" ht="15.75" x14ac:dyDescent="0.25">
      <c r="D108" s="20" t="s">
        <v>113</v>
      </c>
      <c r="E108" s="20"/>
      <c r="F108" s="20"/>
      <c r="G108" s="20" t="s">
        <v>59</v>
      </c>
      <c r="H108" s="21"/>
      <c r="J108" s="50">
        <v>4</v>
      </c>
      <c r="L108" s="21"/>
      <c r="M108" s="21"/>
    </row>
    <row r="109" spans="4:43" ht="15.75" x14ac:dyDescent="0.25">
      <c r="D109" s="20" t="s">
        <v>169</v>
      </c>
      <c r="E109" s="20"/>
      <c r="F109" s="20"/>
      <c r="G109" s="15" t="s">
        <v>15</v>
      </c>
      <c r="H109" s="21"/>
      <c r="J109" s="50">
        <v>4</v>
      </c>
      <c r="L109" s="21"/>
      <c r="M109" s="21"/>
    </row>
    <row r="110" spans="4:43" ht="15.75" x14ac:dyDescent="0.25">
      <c r="D110" s="20" t="s">
        <v>91</v>
      </c>
      <c r="E110" s="20"/>
      <c r="F110" s="20"/>
      <c r="G110" s="20" t="s">
        <v>57</v>
      </c>
      <c r="H110" s="21"/>
      <c r="J110" s="50">
        <v>4</v>
      </c>
      <c r="L110" s="21"/>
      <c r="M110" s="21"/>
    </row>
    <row r="111" spans="4:43" ht="15.75" x14ac:dyDescent="0.25">
      <c r="D111" s="20" t="s">
        <v>79</v>
      </c>
      <c r="E111" s="20"/>
      <c r="F111" s="20"/>
      <c r="G111" s="20" t="s">
        <v>134</v>
      </c>
      <c r="H111" s="21"/>
      <c r="J111" s="50">
        <v>4</v>
      </c>
      <c r="L111" s="21"/>
      <c r="M111" s="21"/>
    </row>
    <row r="112" spans="4:43" ht="15.75" x14ac:dyDescent="0.25">
      <c r="D112" s="20" t="s">
        <v>96</v>
      </c>
      <c r="E112" s="20"/>
      <c r="F112" s="20"/>
      <c r="G112" s="20" t="s">
        <v>56</v>
      </c>
      <c r="H112" s="21"/>
      <c r="J112" s="50">
        <v>4</v>
      </c>
      <c r="K112" s="21"/>
      <c r="L112" s="21"/>
      <c r="M112" s="21"/>
    </row>
    <row r="113" spans="4:13" ht="15.75" x14ac:dyDescent="0.25">
      <c r="D113" s="20" t="s">
        <v>103</v>
      </c>
      <c r="E113" s="20"/>
      <c r="F113" s="20"/>
      <c r="G113" s="20" t="s">
        <v>60</v>
      </c>
      <c r="J113" s="50">
        <v>4</v>
      </c>
      <c r="K113" s="21"/>
      <c r="L113" s="21"/>
      <c r="M113" s="21"/>
    </row>
    <row r="114" spans="4:13" ht="15.75" x14ac:dyDescent="0.25">
      <c r="K114" s="21"/>
    </row>
  </sheetData>
  <mergeCells count="17">
    <mergeCell ref="AG11:AH11"/>
    <mergeCell ref="E14:F14"/>
    <mergeCell ref="B72:P72"/>
    <mergeCell ref="G73:M73"/>
    <mergeCell ref="G74:M74"/>
    <mergeCell ref="AG10:AH10"/>
    <mergeCell ref="B1:P1"/>
    <mergeCell ref="S1:AQ1"/>
    <mergeCell ref="G2:M2"/>
    <mergeCell ref="AG2:AH2"/>
    <mergeCell ref="AG3:AH3"/>
    <mergeCell ref="AG4:AH4"/>
    <mergeCell ref="AG5:AH5"/>
    <mergeCell ref="AG6:AH6"/>
    <mergeCell ref="AG7:AH7"/>
    <mergeCell ref="AG8:AH8"/>
    <mergeCell ref="AG9:AH9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16FCF-B7E7-4763-9E99-515B5BC0FB9E}">
  <dimension ref="A1:AQ113"/>
  <sheetViews>
    <sheetView topLeftCell="A9" zoomScale="70" zoomScaleNormal="70" zoomScaleSheetLayoutView="78" workbookViewId="0">
      <selection activeCell="AB28" sqref="AB28:AB39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S1" s="65" t="s">
        <v>55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18.600000000000001" customHeight="1" thickBot="1" x14ac:dyDescent="0.35">
      <c r="A2" s="21"/>
      <c r="B2" s="24" t="s">
        <v>42</v>
      </c>
      <c r="C2" s="24">
        <v>6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1"/>
      <c r="R2" s="21"/>
      <c r="U2" s="33" t="s">
        <v>152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66" t="s">
        <v>39</v>
      </c>
      <c r="AH2" s="66"/>
      <c r="AI2" s="33" t="s">
        <v>4</v>
      </c>
      <c r="AJ2" s="33" t="s">
        <v>6</v>
      </c>
      <c r="AK2" s="33" t="s">
        <v>5</v>
      </c>
      <c r="AL2" s="33" t="s">
        <v>40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138</v>
      </c>
      <c r="X3" s="20"/>
      <c r="Y3" s="20"/>
      <c r="Z3" s="20" t="s">
        <v>60</v>
      </c>
      <c r="AB3" s="21"/>
      <c r="AC3" s="21">
        <f t="shared" ref="AC3:AC11" si="0">+AD3+AE3+AF3</f>
        <v>6</v>
      </c>
      <c r="AD3" s="21">
        <v>4</v>
      </c>
      <c r="AE3" s="21">
        <v>2</v>
      </c>
      <c r="AF3" s="21">
        <v>0</v>
      </c>
      <c r="AG3" s="67">
        <f t="shared" ref="AG3:AG11" si="1">+(AD3*2+AF3)/(2*AC3)</f>
        <v>0.66666666666666663</v>
      </c>
      <c r="AH3" s="67"/>
      <c r="AI3" s="14">
        <v>14</v>
      </c>
      <c r="AJ3" s="14">
        <v>0</v>
      </c>
      <c r="AK3" s="14">
        <v>0</v>
      </c>
      <c r="AL3" s="51">
        <f t="shared" ref="AL3:AL12" si="2">+AI3/AC3</f>
        <v>2.3333333333333335</v>
      </c>
      <c r="AQ3" s="21"/>
    </row>
    <row r="4" spans="1:43" ht="18" x14ac:dyDescent="0.25">
      <c r="A4" s="34"/>
      <c r="B4" s="4">
        <v>3</v>
      </c>
      <c r="C4" s="5" t="s">
        <v>57</v>
      </c>
      <c r="D4" s="10"/>
      <c r="E4" s="5"/>
      <c r="F4" s="10"/>
      <c r="G4" s="4">
        <v>5</v>
      </c>
      <c r="H4" s="4">
        <v>0</v>
      </c>
      <c r="I4" s="4">
        <v>1</v>
      </c>
      <c r="J4" s="4">
        <f t="shared" ref="J4:J11" si="3">2*G4+I4</f>
        <v>11</v>
      </c>
      <c r="K4" s="31">
        <f t="shared" ref="K4:K11" si="4">+J4/((G4+H4+I4)*2)</f>
        <v>0.91666666666666663</v>
      </c>
      <c r="L4" s="4">
        <f>+$AA$53</f>
        <v>32</v>
      </c>
      <c r="M4" s="4">
        <v>20</v>
      </c>
      <c r="N4" s="4">
        <f>+$AB$53</f>
        <v>45</v>
      </c>
      <c r="O4" s="4">
        <f>+$AD$53</f>
        <v>12</v>
      </c>
      <c r="P4" s="4"/>
      <c r="Q4" s="34"/>
      <c r="R4" s="21"/>
      <c r="U4" s="25">
        <v>8</v>
      </c>
      <c r="V4" s="20" t="s">
        <v>75</v>
      </c>
      <c r="X4" s="20"/>
      <c r="Y4" s="20"/>
      <c r="Z4" s="20" t="s">
        <v>134</v>
      </c>
      <c r="AB4" s="21"/>
      <c r="AC4" s="21">
        <f t="shared" si="0"/>
        <v>5</v>
      </c>
      <c r="AD4" s="21">
        <v>3</v>
      </c>
      <c r="AE4" s="21">
        <v>2</v>
      </c>
      <c r="AF4" s="21">
        <v>0</v>
      </c>
      <c r="AG4" s="64">
        <f t="shared" si="1"/>
        <v>0.6</v>
      </c>
      <c r="AH4" s="64"/>
      <c r="AI4" s="21">
        <v>13</v>
      </c>
      <c r="AJ4" s="21">
        <v>1</v>
      </c>
      <c r="AK4" s="21">
        <v>0</v>
      </c>
      <c r="AL4" s="26">
        <f t="shared" si="2"/>
        <v>2.6</v>
      </c>
      <c r="AQ4" s="21"/>
    </row>
    <row r="5" spans="1:43" ht="18" x14ac:dyDescent="0.25">
      <c r="A5" s="34"/>
      <c r="B5" s="4">
        <v>5</v>
      </c>
      <c r="C5" s="5" t="s">
        <v>60</v>
      </c>
      <c r="D5" s="10"/>
      <c r="E5" s="5"/>
      <c r="F5" s="10"/>
      <c r="G5" s="4">
        <v>4</v>
      </c>
      <c r="H5" s="4">
        <v>2</v>
      </c>
      <c r="I5" s="4">
        <v>0</v>
      </c>
      <c r="J5" s="4">
        <f t="shared" si="3"/>
        <v>8</v>
      </c>
      <c r="K5" s="31">
        <f t="shared" si="4"/>
        <v>0.66666666666666663</v>
      </c>
      <c r="L5" s="4">
        <f>+$AN$27</f>
        <v>27</v>
      </c>
      <c r="M5" s="4">
        <v>14</v>
      </c>
      <c r="N5" s="4">
        <f>+$AO$27</f>
        <v>29</v>
      </c>
      <c r="O5" s="4">
        <f>+$AQ$27</f>
        <v>18</v>
      </c>
      <c r="P5" s="4"/>
      <c r="Q5" s="34"/>
      <c r="R5" s="21"/>
      <c r="U5" s="25">
        <v>8</v>
      </c>
      <c r="V5" s="20" t="s">
        <v>77</v>
      </c>
      <c r="X5" s="20"/>
      <c r="Y5" s="20"/>
      <c r="Z5" s="20" t="s">
        <v>59</v>
      </c>
      <c r="AB5" s="21"/>
      <c r="AC5" s="21">
        <f t="shared" si="0"/>
        <v>4</v>
      </c>
      <c r="AD5" s="21">
        <v>2</v>
      </c>
      <c r="AE5" s="21">
        <v>2</v>
      </c>
      <c r="AF5" s="21">
        <v>0</v>
      </c>
      <c r="AG5" s="64">
        <f t="shared" si="1"/>
        <v>0.5</v>
      </c>
      <c r="AH5" s="64"/>
      <c r="AI5" s="21">
        <v>12</v>
      </c>
      <c r="AJ5" s="21">
        <v>0</v>
      </c>
      <c r="AK5" s="21">
        <v>0</v>
      </c>
      <c r="AL5" s="26">
        <f t="shared" si="2"/>
        <v>3</v>
      </c>
      <c r="AQ5" s="21"/>
    </row>
    <row r="6" spans="1:43" ht="18" x14ac:dyDescent="0.25">
      <c r="A6" s="34"/>
      <c r="B6" s="4">
        <v>8</v>
      </c>
      <c r="C6" s="5" t="s">
        <v>59</v>
      </c>
      <c r="D6" s="10"/>
      <c r="E6" s="5"/>
      <c r="F6" s="10"/>
      <c r="G6" s="4">
        <v>4</v>
      </c>
      <c r="H6" s="4">
        <v>2</v>
      </c>
      <c r="I6" s="4">
        <v>0</v>
      </c>
      <c r="J6" s="4">
        <f t="shared" si="3"/>
        <v>8</v>
      </c>
      <c r="K6" s="31">
        <f t="shared" si="4"/>
        <v>0.66666666666666663</v>
      </c>
      <c r="L6" s="4">
        <f>+$AN$66</f>
        <v>27</v>
      </c>
      <c r="M6" s="4">
        <v>15</v>
      </c>
      <c r="N6" s="4">
        <f>+$AO$66</f>
        <v>41</v>
      </c>
      <c r="O6" s="4">
        <f>+$AQ$66</f>
        <v>8</v>
      </c>
      <c r="P6" s="4"/>
      <c r="Q6" s="34"/>
      <c r="R6" s="21"/>
      <c r="U6" s="25">
        <v>7.5</v>
      </c>
      <c r="V6" s="20" t="s">
        <v>43</v>
      </c>
      <c r="X6" s="20"/>
      <c r="Y6" s="20"/>
      <c r="Z6" s="20" t="s">
        <v>57</v>
      </c>
      <c r="AB6" s="21"/>
      <c r="AC6" s="21">
        <f t="shared" si="0"/>
        <v>2</v>
      </c>
      <c r="AD6" s="21">
        <v>1</v>
      </c>
      <c r="AE6" s="21">
        <v>0</v>
      </c>
      <c r="AF6" s="21">
        <v>1</v>
      </c>
      <c r="AG6" s="64">
        <f t="shared" si="1"/>
        <v>0.75</v>
      </c>
      <c r="AH6" s="64"/>
      <c r="AI6" s="21">
        <v>6</v>
      </c>
      <c r="AJ6" s="21">
        <v>0</v>
      </c>
      <c r="AK6" s="21">
        <v>0</v>
      </c>
      <c r="AL6" s="26">
        <f t="shared" si="2"/>
        <v>3</v>
      </c>
      <c r="AQ6" s="21"/>
    </row>
    <row r="7" spans="1:43" ht="18" x14ac:dyDescent="0.25">
      <c r="A7" s="34"/>
      <c r="B7" s="4">
        <v>6</v>
      </c>
      <c r="C7" s="5" t="s">
        <v>134</v>
      </c>
      <c r="D7" s="10"/>
      <c r="E7" s="5"/>
      <c r="F7" s="10"/>
      <c r="G7" s="4">
        <v>3</v>
      </c>
      <c r="H7" s="4">
        <v>3</v>
      </c>
      <c r="I7" s="4">
        <v>0</v>
      </c>
      <c r="J7" s="4">
        <f t="shared" si="3"/>
        <v>6</v>
      </c>
      <c r="K7" s="31">
        <f t="shared" si="4"/>
        <v>0.5</v>
      </c>
      <c r="L7" s="4">
        <f>+$AN$40</f>
        <v>19</v>
      </c>
      <c r="M7" s="4">
        <v>19</v>
      </c>
      <c r="N7" s="4">
        <f>+$AO$40</f>
        <v>24</v>
      </c>
      <c r="O7" s="4">
        <f>+$AQ$40</f>
        <v>8</v>
      </c>
      <c r="P7" s="4"/>
      <c r="Q7" s="34"/>
      <c r="R7" s="21"/>
      <c r="U7" s="25">
        <v>8</v>
      </c>
      <c r="V7" s="20" t="s">
        <v>76</v>
      </c>
      <c r="X7" s="20"/>
      <c r="Y7" s="20"/>
      <c r="Z7" s="20" t="s">
        <v>56</v>
      </c>
      <c r="AB7" s="21"/>
      <c r="AC7" s="21">
        <f t="shared" si="0"/>
        <v>6</v>
      </c>
      <c r="AD7" s="21">
        <v>2</v>
      </c>
      <c r="AE7" s="21">
        <v>2</v>
      </c>
      <c r="AF7" s="21">
        <v>2</v>
      </c>
      <c r="AG7" s="64">
        <f t="shared" si="1"/>
        <v>0.5</v>
      </c>
      <c r="AH7" s="64"/>
      <c r="AI7" s="21">
        <v>20</v>
      </c>
      <c r="AJ7" s="21">
        <v>0</v>
      </c>
      <c r="AK7" s="21">
        <v>0</v>
      </c>
      <c r="AL7" s="26">
        <f t="shared" si="2"/>
        <v>3.3333333333333335</v>
      </c>
      <c r="AQ7" s="21"/>
    </row>
    <row r="8" spans="1:43" ht="18" x14ac:dyDescent="0.25">
      <c r="A8" s="34"/>
      <c r="B8" s="4">
        <v>7</v>
      </c>
      <c r="C8" s="5" t="s">
        <v>56</v>
      </c>
      <c r="D8" s="10"/>
      <c r="E8" s="10"/>
      <c r="F8" s="10"/>
      <c r="G8" s="4">
        <v>2</v>
      </c>
      <c r="H8" s="4">
        <v>2</v>
      </c>
      <c r="I8" s="4">
        <v>2</v>
      </c>
      <c r="J8" s="4">
        <f>2*G8+I8</f>
        <v>6</v>
      </c>
      <c r="K8" s="31">
        <f>+J8/((G8+H8+I8)*2)</f>
        <v>0.5</v>
      </c>
      <c r="L8" s="4">
        <f>+$AN$53</f>
        <v>20</v>
      </c>
      <c r="M8" s="4">
        <v>20</v>
      </c>
      <c r="N8" s="4">
        <f>+$AO$53</f>
        <v>24</v>
      </c>
      <c r="O8" s="4">
        <f>+$AQ$53</f>
        <v>6</v>
      </c>
      <c r="P8" s="4"/>
      <c r="Q8" s="34"/>
      <c r="R8" s="21"/>
      <c r="U8" s="25">
        <v>7.5</v>
      </c>
      <c r="V8" s="20" t="s">
        <v>127</v>
      </c>
      <c r="X8" s="20"/>
      <c r="Y8" s="20"/>
      <c r="Z8" s="20" t="s">
        <v>15</v>
      </c>
      <c r="AB8" s="21"/>
      <c r="AC8" s="21">
        <f t="shared" si="0"/>
        <v>6</v>
      </c>
      <c r="AD8" s="21">
        <v>1</v>
      </c>
      <c r="AE8" s="21">
        <v>3</v>
      </c>
      <c r="AF8" s="21">
        <v>2</v>
      </c>
      <c r="AG8" s="64">
        <f t="shared" si="1"/>
        <v>0.33333333333333331</v>
      </c>
      <c r="AH8" s="64"/>
      <c r="AI8" s="21">
        <v>30</v>
      </c>
      <c r="AJ8" s="21">
        <v>0</v>
      </c>
      <c r="AK8" s="21">
        <v>0</v>
      </c>
      <c r="AL8" s="26">
        <f t="shared" si="2"/>
        <v>5</v>
      </c>
      <c r="AQ8" s="21"/>
    </row>
    <row r="9" spans="1:43" ht="18" x14ac:dyDescent="0.25">
      <c r="A9" s="34"/>
      <c r="B9" s="4">
        <v>2</v>
      </c>
      <c r="C9" s="5" t="s">
        <v>15</v>
      </c>
      <c r="D9" s="10"/>
      <c r="E9" s="10"/>
      <c r="F9" s="10"/>
      <c r="G9" s="4">
        <v>1</v>
      </c>
      <c r="H9" s="4">
        <v>3</v>
      </c>
      <c r="I9" s="4">
        <v>2</v>
      </c>
      <c r="J9" s="4">
        <f>2*G9+I9</f>
        <v>4</v>
      </c>
      <c r="K9" s="31">
        <f>+J9/((G9+H9+I9)*2)</f>
        <v>0.33333333333333331</v>
      </c>
      <c r="L9" s="4">
        <f>+$AA$40</f>
        <v>23</v>
      </c>
      <c r="M9" s="4">
        <v>30</v>
      </c>
      <c r="N9" s="4">
        <f>+$AB$40</f>
        <v>25</v>
      </c>
      <c r="O9" s="4">
        <f>+$AD$40</f>
        <v>12</v>
      </c>
      <c r="P9" s="4"/>
      <c r="Q9" s="34"/>
      <c r="R9" s="21"/>
      <c r="U9" s="25">
        <v>7.5</v>
      </c>
      <c r="V9" s="20" t="s">
        <v>74</v>
      </c>
      <c r="X9" s="20"/>
      <c r="Y9" s="20"/>
      <c r="Z9" s="20" t="s">
        <v>61</v>
      </c>
      <c r="AB9" s="21"/>
      <c r="AC9" s="21">
        <f>+AD9+AE9+AF9</f>
        <v>5</v>
      </c>
      <c r="AD9" s="21">
        <v>0</v>
      </c>
      <c r="AE9" s="21">
        <v>5</v>
      </c>
      <c r="AF9" s="21">
        <v>0</v>
      </c>
      <c r="AG9" s="64">
        <f>+(AD9*2+AF9)/(2*AC9)</f>
        <v>0</v>
      </c>
      <c r="AH9" s="64"/>
      <c r="AI9" s="21">
        <v>25</v>
      </c>
      <c r="AJ9" s="21">
        <v>1</v>
      </c>
      <c r="AK9" s="21">
        <v>0</v>
      </c>
      <c r="AL9" s="26">
        <f>+AI9/AC9</f>
        <v>5</v>
      </c>
      <c r="AQ9" s="21"/>
    </row>
    <row r="10" spans="1:43" ht="18" x14ac:dyDescent="0.25">
      <c r="A10" s="34"/>
      <c r="B10" s="4">
        <v>1</v>
      </c>
      <c r="C10" s="5" t="s">
        <v>58</v>
      </c>
      <c r="D10" s="10"/>
      <c r="E10" s="10"/>
      <c r="F10" s="10"/>
      <c r="G10" s="4">
        <v>1</v>
      </c>
      <c r="H10" s="4">
        <v>4</v>
      </c>
      <c r="I10" s="4">
        <v>1</v>
      </c>
      <c r="J10" s="4">
        <f t="shared" si="3"/>
        <v>3</v>
      </c>
      <c r="K10" s="31">
        <f t="shared" si="4"/>
        <v>0.25</v>
      </c>
      <c r="L10" s="4">
        <f>+$AA$27</f>
        <v>13</v>
      </c>
      <c r="M10" s="4">
        <v>32</v>
      </c>
      <c r="N10" s="4">
        <f>+$AB$27</f>
        <v>17</v>
      </c>
      <c r="O10" s="4">
        <f>+$AD$27</f>
        <v>10</v>
      </c>
      <c r="P10" s="4"/>
      <c r="Q10" s="34"/>
      <c r="R10" s="34"/>
      <c r="U10" s="25">
        <v>7.5</v>
      </c>
      <c r="V10" s="20" t="s">
        <v>34</v>
      </c>
      <c r="X10" s="20"/>
      <c r="Y10" s="20"/>
      <c r="Z10" s="20" t="s">
        <v>58</v>
      </c>
      <c r="AB10" s="21"/>
      <c r="AC10" s="21">
        <f>+AD10+AE10+AF10</f>
        <v>6</v>
      </c>
      <c r="AD10" s="21">
        <v>1</v>
      </c>
      <c r="AE10" s="21">
        <v>4</v>
      </c>
      <c r="AF10" s="21">
        <v>1</v>
      </c>
      <c r="AG10" s="64">
        <f>+(AD10*2+AF10)/(2*AC10)</f>
        <v>0.25</v>
      </c>
      <c r="AH10" s="64"/>
      <c r="AI10" s="21">
        <v>32</v>
      </c>
      <c r="AJ10" s="21">
        <v>0</v>
      </c>
      <c r="AK10" s="21">
        <v>0</v>
      </c>
      <c r="AL10" s="26">
        <f>+AI10/AC10</f>
        <v>5.333333333333333</v>
      </c>
      <c r="AQ10" s="21"/>
    </row>
    <row r="11" spans="1:43" ht="18.75" thickBot="1" x14ac:dyDescent="0.3">
      <c r="A11" s="34"/>
      <c r="B11" s="4">
        <v>4</v>
      </c>
      <c r="C11" s="5" t="s">
        <v>61</v>
      </c>
      <c r="D11" s="10"/>
      <c r="E11" s="5"/>
      <c r="F11" s="10"/>
      <c r="G11" s="4">
        <v>1</v>
      </c>
      <c r="H11" s="4">
        <v>5</v>
      </c>
      <c r="I11" s="4">
        <v>0</v>
      </c>
      <c r="J11" s="4">
        <f t="shared" si="3"/>
        <v>2</v>
      </c>
      <c r="K11" s="31">
        <f t="shared" si="4"/>
        <v>0.16666666666666666</v>
      </c>
      <c r="L11" s="4">
        <f>+$AA$66</f>
        <v>16</v>
      </c>
      <c r="M11" s="4">
        <v>27</v>
      </c>
      <c r="N11" s="4">
        <f>+$AB$66</f>
        <v>23</v>
      </c>
      <c r="O11" s="4">
        <f>+$AD$66</f>
        <v>2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si="0"/>
        <v>8</v>
      </c>
      <c r="AD11" s="21">
        <v>7</v>
      </c>
      <c r="AE11" s="21">
        <v>1</v>
      </c>
      <c r="AF11" s="21">
        <v>0</v>
      </c>
      <c r="AG11" s="64">
        <f t="shared" si="1"/>
        <v>0.875</v>
      </c>
      <c r="AH11" s="64"/>
      <c r="AI11" s="21">
        <v>22</v>
      </c>
      <c r="AJ11" s="21">
        <v>1</v>
      </c>
      <c r="AK11" s="21">
        <v>0</v>
      </c>
      <c r="AL11" s="26">
        <f t="shared" si="2"/>
        <v>2.75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21</v>
      </c>
      <c r="H12" s="8">
        <f>SUM(H4:H11)</f>
        <v>21</v>
      </c>
      <c r="I12" s="8">
        <f>SUM(I4:I11)</f>
        <v>6</v>
      </c>
      <c r="J12" s="8"/>
      <c r="K12" s="8"/>
      <c r="L12" s="8">
        <f>SUM(L4:L11)</f>
        <v>177</v>
      </c>
      <c r="M12" s="8">
        <f>SUM(M4:M11)</f>
        <v>177</v>
      </c>
      <c r="N12" s="8">
        <f>SUM(N4:N11)</f>
        <v>228</v>
      </c>
      <c r="O12" s="8">
        <f>SUM(O4:O11)</f>
        <v>76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48</v>
      </c>
      <c r="AD12" s="14">
        <f>SUM(AD3:AD11)</f>
        <v>21</v>
      </c>
      <c r="AE12" s="14">
        <f>SUM(AE3:AE11)</f>
        <v>21</v>
      </c>
      <c r="AF12" s="14">
        <f>SUM(AF3:AF11)</f>
        <v>6</v>
      </c>
      <c r="AG12" s="14"/>
      <c r="AH12" s="14"/>
      <c r="AI12" s="14">
        <f>SUM(AI3:AI11)</f>
        <v>174</v>
      </c>
      <c r="AJ12" s="14">
        <f>SUM(AJ3:AJ11)</f>
        <v>3</v>
      </c>
      <c r="AK12" s="14">
        <f>SUM(AK3:AK11)</f>
        <v>0</v>
      </c>
      <c r="AL12" s="29">
        <f t="shared" si="2"/>
        <v>3.625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6 Summary:</v>
      </c>
      <c r="C14" s="37"/>
      <c r="D14" s="37"/>
      <c r="E14" s="68">
        <v>45585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0"/>
      <c r="R14" s="30"/>
      <c r="S14" s="21" t="s">
        <v>53</v>
      </c>
      <c r="T14" s="20" t="s">
        <v>44</v>
      </c>
      <c r="U14" s="20"/>
      <c r="V14" s="20"/>
      <c r="W14" s="20"/>
      <c r="X14" s="20" t="s">
        <v>54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53</v>
      </c>
      <c r="AG14" s="20" t="s">
        <v>44</v>
      </c>
      <c r="AH14" s="20"/>
      <c r="AI14" s="20"/>
      <c r="AJ14" s="20"/>
      <c r="AK14" s="20" t="s">
        <v>54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154</v>
      </c>
      <c r="T15" s="11" t="s">
        <v>58</v>
      </c>
      <c r="U15" s="11"/>
      <c r="V15" s="11"/>
      <c r="W15" s="12"/>
      <c r="X15" s="13" t="s">
        <v>70</v>
      </c>
      <c r="Z15" s="14"/>
      <c r="AA15" s="14">
        <v>3</v>
      </c>
      <c r="AB15" s="14">
        <v>4</v>
      </c>
      <c r="AC15" s="14">
        <f>+AA15+AB15</f>
        <v>7</v>
      </c>
      <c r="AD15" s="14">
        <v>2</v>
      </c>
      <c r="AE15" s="10"/>
      <c r="AF15" s="11" t="s">
        <v>158</v>
      </c>
      <c r="AG15" s="11" t="s">
        <v>60</v>
      </c>
      <c r="AH15" s="11"/>
      <c r="AI15" s="11"/>
      <c r="AJ15" s="12"/>
      <c r="AK15" s="13" t="s">
        <v>72</v>
      </c>
      <c r="AM15" s="14"/>
      <c r="AN15" s="14">
        <v>0</v>
      </c>
      <c r="AO15" s="14">
        <v>3</v>
      </c>
      <c r="AP15" s="14">
        <f>+AN15+AO15</f>
        <v>3</v>
      </c>
      <c r="AQ15" s="14">
        <v>0</v>
      </c>
    </row>
    <row r="16" spans="1:43" ht="15.95" customHeight="1" x14ac:dyDescent="0.25">
      <c r="A16" s="30"/>
      <c r="C16" s="5" t="s">
        <v>182</v>
      </c>
      <c r="E16" s="20"/>
      <c r="F16" s="20"/>
      <c r="G16" s="4">
        <v>2</v>
      </c>
      <c r="H16" s="21">
        <v>1</v>
      </c>
      <c r="I16" s="20" t="s">
        <v>80</v>
      </c>
      <c r="J16" s="20"/>
      <c r="K16" s="20"/>
      <c r="L16" s="20" t="s">
        <v>313</v>
      </c>
      <c r="M16" s="20"/>
      <c r="N16" s="20"/>
      <c r="O16" s="20"/>
      <c r="P16" s="20"/>
      <c r="Q16" s="30"/>
      <c r="R16" s="30"/>
      <c r="S16" s="25">
        <v>7.5</v>
      </c>
      <c r="T16" s="20" t="s">
        <v>34</v>
      </c>
      <c r="U16" s="20"/>
      <c r="V16" s="20"/>
      <c r="W16" s="20"/>
      <c r="X16" s="21">
        <v>31</v>
      </c>
      <c r="Y16" s="15" t="s">
        <v>58</v>
      </c>
      <c r="Z16" s="21"/>
      <c r="AA16" s="21">
        <v>0</v>
      </c>
      <c r="AB16" s="21">
        <v>0</v>
      </c>
      <c r="AC16" s="21">
        <f t="shared" ref="AC16:AC26" si="5">+AA16+AB16</f>
        <v>0</v>
      </c>
      <c r="AD16" s="21">
        <v>0</v>
      </c>
      <c r="AE16" s="10"/>
      <c r="AF16" s="25">
        <v>8</v>
      </c>
      <c r="AG16" s="20" t="s">
        <v>138</v>
      </c>
      <c r="AH16" s="20"/>
      <c r="AI16" s="20"/>
      <c r="AJ16" s="20"/>
      <c r="AK16" s="21">
        <v>34</v>
      </c>
      <c r="AL16" s="20" t="s">
        <v>60</v>
      </c>
      <c r="AM16" s="21"/>
      <c r="AN16" s="21">
        <v>0</v>
      </c>
      <c r="AO16" s="21">
        <v>1</v>
      </c>
      <c r="AP16" s="21">
        <f t="shared" ref="AP16:AP26" si="6">+AN16+AO16</f>
        <v>1</v>
      </c>
      <c r="AQ16" s="21">
        <v>0</v>
      </c>
    </row>
    <row r="17" spans="1:43" ht="15.95" customHeight="1" x14ac:dyDescent="0.25">
      <c r="A17" s="30"/>
      <c r="B17" s="21" t="s">
        <v>23</v>
      </c>
      <c r="C17" s="15"/>
      <c r="D17" s="15" t="s">
        <v>48</v>
      </c>
      <c r="E17" s="20"/>
      <c r="F17" s="20"/>
      <c r="G17" s="4"/>
      <c r="H17" s="21">
        <v>3</v>
      </c>
      <c r="I17" s="20" t="s">
        <v>80</v>
      </c>
      <c r="L17" s="20" t="s">
        <v>97</v>
      </c>
      <c r="M17" s="20"/>
      <c r="N17" s="20"/>
      <c r="O17" s="20"/>
      <c r="P17" s="20"/>
      <c r="Q17" s="30"/>
      <c r="R17" s="30"/>
      <c r="S17" s="25">
        <v>10</v>
      </c>
      <c r="T17" s="20" t="s">
        <v>124</v>
      </c>
      <c r="U17" s="20"/>
      <c r="V17" s="20"/>
      <c r="W17" s="20"/>
      <c r="X17" s="21">
        <v>13</v>
      </c>
      <c r="Y17" s="15" t="s">
        <v>58</v>
      </c>
      <c r="Z17" s="21"/>
      <c r="AA17" s="21">
        <v>2</v>
      </c>
      <c r="AB17" s="21">
        <v>2</v>
      </c>
      <c r="AC17" s="21">
        <f t="shared" si="5"/>
        <v>4</v>
      </c>
      <c r="AD17" s="21">
        <v>0</v>
      </c>
      <c r="AE17" s="10"/>
      <c r="AF17" s="25">
        <v>10</v>
      </c>
      <c r="AG17" s="20" t="s">
        <v>84</v>
      </c>
      <c r="AH17" s="20"/>
      <c r="AI17" s="20"/>
      <c r="AJ17" s="20"/>
      <c r="AK17" s="21">
        <v>16</v>
      </c>
      <c r="AL17" s="20" t="s">
        <v>60</v>
      </c>
      <c r="AM17" s="21"/>
      <c r="AN17" s="21">
        <v>5</v>
      </c>
      <c r="AO17" s="21">
        <v>5</v>
      </c>
      <c r="AP17" s="21">
        <f t="shared" si="6"/>
        <v>10</v>
      </c>
      <c r="AQ17" s="21">
        <v>0</v>
      </c>
    </row>
    <row r="18" spans="1:43" ht="15.95" customHeight="1" x14ac:dyDescent="0.25">
      <c r="A18" s="30"/>
      <c r="G18" s="4"/>
      <c r="H18" s="21"/>
      <c r="I18" s="20"/>
      <c r="L18" s="20"/>
      <c r="N18" s="20"/>
      <c r="O18" s="20"/>
      <c r="P18" s="20"/>
      <c r="Q18" s="30"/>
      <c r="R18" s="30"/>
      <c r="S18" s="25">
        <v>9.5</v>
      </c>
      <c r="T18" s="20" t="s">
        <v>170</v>
      </c>
      <c r="U18" s="20"/>
      <c r="V18" s="20"/>
      <c r="W18" s="20"/>
      <c r="X18" s="21">
        <v>5</v>
      </c>
      <c r="Y18" s="15" t="s">
        <v>58</v>
      </c>
      <c r="Z18" s="21"/>
      <c r="AA18" s="21">
        <v>4</v>
      </c>
      <c r="AB18" s="21">
        <v>1</v>
      </c>
      <c r="AC18" s="21">
        <f t="shared" si="5"/>
        <v>5</v>
      </c>
      <c r="AD18" s="21">
        <v>0</v>
      </c>
      <c r="AE18" s="10"/>
      <c r="AF18" s="25">
        <v>10</v>
      </c>
      <c r="AG18" s="20" t="s">
        <v>104</v>
      </c>
      <c r="AH18" s="20"/>
      <c r="AI18" s="20"/>
      <c r="AJ18" s="20"/>
      <c r="AK18" s="21">
        <v>7</v>
      </c>
      <c r="AL18" s="20" t="s">
        <v>60</v>
      </c>
      <c r="AM18" s="21"/>
      <c r="AN18" s="21">
        <v>7</v>
      </c>
      <c r="AO18" s="21">
        <v>4</v>
      </c>
      <c r="AP18" s="21">
        <f t="shared" si="6"/>
        <v>11</v>
      </c>
      <c r="AQ18" s="21">
        <v>0</v>
      </c>
    </row>
    <row r="19" spans="1:43" ht="15.75" customHeight="1" x14ac:dyDescent="0.25">
      <c r="H19" s="21"/>
      <c r="I19" s="20"/>
      <c r="L19" s="20"/>
      <c r="M19" s="20"/>
      <c r="N19" s="20"/>
      <c r="O19" s="20"/>
      <c r="P19" s="20"/>
      <c r="Q19" s="30"/>
      <c r="R19" s="30"/>
      <c r="S19" s="25">
        <v>8.5</v>
      </c>
      <c r="T19" s="20" t="s">
        <v>88</v>
      </c>
      <c r="U19" s="20"/>
      <c r="V19" s="20"/>
      <c r="W19" s="20"/>
      <c r="X19" s="35">
        <v>15</v>
      </c>
      <c r="Y19" s="15" t="s">
        <v>58</v>
      </c>
      <c r="Z19" s="21"/>
      <c r="AA19" s="21">
        <v>3</v>
      </c>
      <c r="AB19" s="21">
        <v>1</v>
      </c>
      <c r="AC19" s="21">
        <f t="shared" si="5"/>
        <v>4</v>
      </c>
      <c r="AD19" s="21">
        <v>2</v>
      </c>
      <c r="AE19" s="10"/>
      <c r="AF19" s="25">
        <v>9</v>
      </c>
      <c r="AG19" s="20" t="s">
        <v>107</v>
      </c>
      <c r="AH19" s="20"/>
      <c r="AI19" s="20"/>
      <c r="AJ19" s="20"/>
      <c r="AK19" s="21">
        <v>1</v>
      </c>
      <c r="AL19" s="20" t="s">
        <v>60</v>
      </c>
      <c r="AM19" s="21"/>
      <c r="AN19" s="21">
        <v>4</v>
      </c>
      <c r="AO19" s="21">
        <v>3</v>
      </c>
      <c r="AP19" s="21">
        <f t="shared" si="6"/>
        <v>7</v>
      </c>
      <c r="AQ19" s="21">
        <v>2</v>
      </c>
    </row>
    <row r="20" spans="1:43" ht="15.95" customHeight="1" x14ac:dyDescent="0.25">
      <c r="H20" s="21"/>
      <c r="I20" s="20"/>
      <c r="L20" s="20"/>
      <c r="M20" s="20"/>
      <c r="N20" s="20"/>
      <c r="O20" s="20"/>
      <c r="P20" s="20"/>
      <c r="Q20" s="30"/>
      <c r="R20" s="30"/>
      <c r="S20" s="25">
        <v>8.5</v>
      </c>
      <c r="T20" s="20" t="s">
        <v>101</v>
      </c>
      <c r="U20" s="20"/>
      <c r="V20" s="20"/>
      <c r="W20" s="20"/>
      <c r="X20" s="35">
        <v>11</v>
      </c>
      <c r="Y20" s="15" t="s">
        <v>58</v>
      </c>
      <c r="Z20" s="21"/>
      <c r="AA20" s="21">
        <v>0</v>
      </c>
      <c r="AB20" s="21">
        <v>2</v>
      </c>
      <c r="AC20" s="21">
        <f t="shared" si="5"/>
        <v>2</v>
      </c>
      <c r="AD20" s="21">
        <v>2</v>
      </c>
      <c r="AE20" s="10"/>
      <c r="AF20" s="25">
        <v>8.5</v>
      </c>
      <c r="AG20" s="20" t="s">
        <v>165</v>
      </c>
      <c r="AH20" s="20"/>
      <c r="AI20" s="20"/>
      <c r="AJ20" s="20"/>
      <c r="AK20" s="21">
        <v>10</v>
      </c>
      <c r="AL20" s="20" t="s">
        <v>60</v>
      </c>
      <c r="AM20" s="21"/>
      <c r="AN20" s="21">
        <v>1</v>
      </c>
      <c r="AO20" s="21">
        <v>4</v>
      </c>
      <c r="AP20" s="21">
        <f t="shared" si="6"/>
        <v>5</v>
      </c>
      <c r="AQ20" s="21">
        <v>6</v>
      </c>
    </row>
    <row r="21" spans="1:43" ht="15.95" customHeight="1" x14ac:dyDescent="0.25">
      <c r="C21" s="5" t="s">
        <v>173</v>
      </c>
      <c r="G21" s="4">
        <v>4</v>
      </c>
      <c r="H21" s="21">
        <v>1</v>
      </c>
      <c r="I21" s="20" t="s">
        <v>92</v>
      </c>
      <c r="L21" s="20" t="s">
        <v>295</v>
      </c>
      <c r="M21" s="20"/>
      <c r="N21" s="20"/>
      <c r="O21" s="20"/>
      <c r="P21" s="20"/>
      <c r="Q21" s="30"/>
      <c r="R21" s="30"/>
      <c r="S21" s="25">
        <v>8</v>
      </c>
      <c r="T21" s="20" t="s">
        <v>147</v>
      </c>
      <c r="U21" s="20"/>
      <c r="V21" s="20"/>
      <c r="W21" s="20"/>
      <c r="X21" s="21">
        <v>3</v>
      </c>
      <c r="Y21" s="15" t="s">
        <v>58</v>
      </c>
      <c r="Z21" s="21"/>
      <c r="AA21" s="21">
        <v>1</v>
      </c>
      <c r="AB21" s="21">
        <v>1</v>
      </c>
      <c r="AC21" s="21">
        <f t="shared" si="5"/>
        <v>2</v>
      </c>
      <c r="AD21" s="21">
        <v>0</v>
      </c>
      <c r="AE21" s="10"/>
      <c r="AF21" s="25">
        <v>8</v>
      </c>
      <c r="AG21" s="20" t="s">
        <v>47</v>
      </c>
      <c r="AH21" s="20"/>
      <c r="AI21" s="20"/>
      <c r="AJ21" s="20"/>
      <c r="AK21" s="21">
        <v>27</v>
      </c>
      <c r="AL21" s="20" t="s">
        <v>60</v>
      </c>
      <c r="AM21" s="21"/>
      <c r="AN21" s="21">
        <v>4</v>
      </c>
      <c r="AO21" s="21">
        <v>3</v>
      </c>
      <c r="AP21" s="21">
        <f t="shared" si="6"/>
        <v>7</v>
      </c>
      <c r="AQ21" s="21">
        <v>2</v>
      </c>
    </row>
    <row r="22" spans="1:43" ht="15.95" customHeight="1" x14ac:dyDescent="0.25">
      <c r="B22" s="21" t="s">
        <v>23</v>
      </c>
      <c r="C22" s="15" t="s">
        <v>293</v>
      </c>
      <c r="D22" s="15"/>
      <c r="E22" s="20"/>
      <c r="F22" s="20"/>
      <c r="G22" s="4"/>
      <c r="H22" s="21">
        <v>1</v>
      </c>
      <c r="I22" s="20" t="s">
        <v>90</v>
      </c>
      <c r="L22" s="20"/>
      <c r="M22" s="20" t="s">
        <v>51</v>
      </c>
      <c r="N22" s="20"/>
      <c r="O22" s="20"/>
      <c r="P22" s="20"/>
      <c r="Q22" s="30"/>
      <c r="R22" s="30"/>
      <c r="S22" s="25">
        <v>7.5</v>
      </c>
      <c r="T22" s="20" t="s">
        <v>137</v>
      </c>
      <c r="U22" s="20"/>
      <c r="V22" s="20"/>
      <c r="W22" s="20"/>
      <c r="X22" s="21">
        <v>7</v>
      </c>
      <c r="Y22" s="15" t="s">
        <v>58</v>
      </c>
      <c r="Z22" s="21"/>
      <c r="AA22" s="21">
        <v>0</v>
      </c>
      <c r="AB22" s="21">
        <v>1</v>
      </c>
      <c r="AC22" s="21">
        <f t="shared" si="5"/>
        <v>1</v>
      </c>
      <c r="AD22" s="21">
        <v>0</v>
      </c>
      <c r="AE22" s="10"/>
      <c r="AF22" s="25">
        <v>7.5</v>
      </c>
      <c r="AG22" s="20" t="s">
        <v>102</v>
      </c>
      <c r="AH22" s="20"/>
      <c r="AI22" s="20"/>
      <c r="AJ22" s="20"/>
      <c r="AK22" s="21">
        <v>91</v>
      </c>
      <c r="AL22" s="20" t="s">
        <v>60</v>
      </c>
      <c r="AM22" s="21"/>
      <c r="AN22" s="21">
        <v>2</v>
      </c>
      <c r="AO22" s="21">
        <v>2</v>
      </c>
      <c r="AP22" s="21">
        <f t="shared" si="6"/>
        <v>4</v>
      </c>
      <c r="AQ22" s="21">
        <v>2</v>
      </c>
    </row>
    <row r="23" spans="1:43" ht="15.95" customHeight="1" x14ac:dyDescent="0.25">
      <c r="C23" s="15"/>
      <c r="H23" s="21">
        <v>2</v>
      </c>
      <c r="I23" s="20" t="s">
        <v>294</v>
      </c>
      <c r="L23" s="20" t="s">
        <v>90</v>
      </c>
      <c r="Q23" s="30"/>
      <c r="R23" s="30"/>
      <c r="S23" s="25">
        <v>7.5</v>
      </c>
      <c r="T23" s="20" t="s">
        <v>171</v>
      </c>
      <c r="U23" s="20"/>
      <c r="V23" s="20"/>
      <c r="W23" s="20"/>
      <c r="X23" s="21">
        <v>11</v>
      </c>
      <c r="Y23" s="15" t="s">
        <v>58</v>
      </c>
      <c r="Z23" s="21"/>
      <c r="AA23" s="21">
        <v>0</v>
      </c>
      <c r="AB23" s="21">
        <v>0</v>
      </c>
      <c r="AC23" s="21">
        <f t="shared" si="5"/>
        <v>0</v>
      </c>
      <c r="AD23" s="21">
        <v>0</v>
      </c>
      <c r="AE23" s="10"/>
      <c r="AF23" s="25">
        <v>7</v>
      </c>
      <c r="AG23" s="20" t="s">
        <v>126</v>
      </c>
      <c r="AH23" s="20"/>
      <c r="AI23" s="20"/>
      <c r="AJ23" s="20"/>
      <c r="AK23" s="21">
        <v>4</v>
      </c>
      <c r="AL23" s="20" t="s">
        <v>60</v>
      </c>
      <c r="AM23" s="21"/>
      <c r="AN23" s="21">
        <v>0</v>
      </c>
      <c r="AO23" s="21">
        <v>1</v>
      </c>
      <c r="AP23" s="21">
        <f t="shared" si="6"/>
        <v>1</v>
      </c>
      <c r="AQ23" s="21">
        <v>0</v>
      </c>
    </row>
    <row r="24" spans="1:43" ht="15.95" customHeight="1" x14ac:dyDescent="0.25">
      <c r="H24" s="21">
        <v>2</v>
      </c>
      <c r="I24" s="20" t="s">
        <v>90</v>
      </c>
      <c r="L24" s="20" t="s">
        <v>141</v>
      </c>
      <c r="Q24" s="30"/>
      <c r="R24" s="30"/>
      <c r="S24" s="25">
        <v>7</v>
      </c>
      <c r="T24" s="20" t="s">
        <v>109</v>
      </c>
      <c r="U24" s="20"/>
      <c r="V24" s="20"/>
      <c r="W24" s="20"/>
      <c r="X24" s="21">
        <v>2</v>
      </c>
      <c r="Y24" s="15" t="s">
        <v>58</v>
      </c>
      <c r="Z24" s="21"/>
      <c r="AA24" s="21">
        <v>0</v>
      </c>
      <c r="AB24" s="21">
        <v>1</v>
      </c>
      <c r="AC24" s="21">
        <f t="shared" si="5"/>
        <v>1</v>
      </c>
      <c r="AD24" s="21">
        <v>2</v>
      </c>
      <c r="AE24" s="10"/>
      <c r="AF24" s="25">
        <v>6.5</v>
      </c>
      <c r="AG24" s="20" t="s">
        <v>129</v>
      </c>
      <c r="AH24" s="20"/>
      <c r="AI24" s="20"/>
      <c r="AJ24" s="20"/>
      <c r="AK24" s="21">
        <v>14</v>
      </c>
      <c r="AL24" s="20" t="s">
        <v>60</v>
      </c>
      <c r="AM24" s="21"/>
      <c r="AN24" s="21">
        <v>1</v>
      </c>
      <c r="AO24" s="21">
        <v>1</v>
      </c>
      <c r="AP24" s="21">
        <f t="shared" si="6"/>
        <v>2</v>
      </c>
      <c r="AQ24" s="21">
        <v>2</v>
      </c>
    </row>
    <row r="25" spans="1:43" ht="15.95" customHeight="1" x14ac:dyDescent="0.25">
      <c r="A25" s="30"/>
      <c r="B25" s="44" t="s">
        <v>27</v>
      </c>
      <c r="C25" s="45"/>
      <c r="D25" s="45"/>
      <c r="E25" s="45"/>
      <c r="F25" s="45"/>
      <c r="G25" s="45"/>
      <c r="H25" s="46"/>
      <c r="I25" s="45"/>
      <c r="J25" s="45"/>
      <c r="K25" s="45"/>
      <c r="L25" s="45"/>
      <c r="M25" s="47"/>
      <c r="N25" s="45"/>
      <c r="O25" s="45"/>
      <c r="P25" s="45"/>
      <c r="Q25" s="30"/>
      <c r="R25" s="30"/>
      <c r="S25" s="25">
        <v>7</v>
      </c>
      <c r="T25" s="20" t="s">
        <v>110</v>
      </c>
      <c r="U25" s="20"/>
      <c r="V25" s="20"/>
      <c r="W25" s="20"/>
      <c r="X25" s="21">
        <v>6</v>
      </c>
      <c r="Y25" s="15" t="s">
        <v>58</v>
      </c>
      <c r="Z25" s="21"/>
      <c r="AA25" s="21">
        <v>0</v>
      </c>
      <c r="AB25" s="21">
        <v>4</v>
      </c>
      <c r="AC25" s="21">
        <f t="shared" si="5"/>
        <v>4</v>
      </c>
      <c r="AD25" s="21">
        <v>0</v>
      </c>
      <c r="AE25" s="10"/>
      <c r="AF25" s="25">
        <v>6</v>
      </c>
      <c r="AG25" s="20" t="s">
        <v>103</v>
      </c>
      <c r="AH25" s="20"/>
      <c r="AI25" s="20"/>
      <c r="AJ25" s="20"/>
      <c r="AK25" s="21">
        <v>2</v>
      </c>
      <c r="AL25" s="20" t="s">
        <v>60</v>
      </c>
      <c r="AM25" s="21"/>
      <c r="AN25" s="21">
        <v>1</v>
      </c>
      <c r="AO25" s="21">
        <v>1</v>
      </c>
      <c r="AP25" s="21">
        <f t="shared" si="6"/>
        <v>2</v>
      </c>
      <c r="AQ25" s="21">
        <v>4</v>
      </c>
    </row>
    <row r="26" spans="1:43" ht="15.95" customHeight="1" x14ac:dyDescent="0.25">
      <c r="A26" s="30"/>
      <c r="C26" s="5" t="s">
        <v>179</v>
      </c>
      <c r="D26" s="10"/>
      <c r="E26" s="20"/>
      <c r="F26" s="20"/>
      <c r="G26" s="4">
        <v>6</v>
      </c>
      <c r="H26" s="21">
        <v>1</v>
      </c>
      <c r="I26" s="20" t="s">
        <v>217</v>
      </c>
      <c r="J26" s="20"/>
      <c r="K26" s="20"/>
      <c r="L26" s="20" t="s">
        <v>221</v>
      </c>
      <c r="M26" s="20"/>
      <c r="N26" s="20"/>
      <c r="O26" s="20"/>
      <c r="P26" s="20"/>
      <c r="Q26" s="30"/>
      <c r="R26" s="30"/>
      <c r="S26" s="25">
        <v>5.5</v>
      </c>
      <c r="T26" s="20" t="s">
        <v>30</v>
      </c>
      <c r="U26" s="20"/>
      <c r="V26" s="20"/>
      <c r="W26" s="20"/>
      <c r="X26" s="21">
        <v>8</v>
      </c>
      <c r="Y26" s="15" t="s">
        <v>58</v>
      </c>
      <c r="Z26" s="21"/>
      <c r="AA26" s="21">
        <v>0</v>
      </c>
      <c r="AB26" s="21">
        <v>0</v>
      </c>
      <c r="AC26" s="21">
        <f t="shared" si="5"/>
        <v>0</v>
      </c>
      <c r="AD26" s="21">
        <v>2</v>
      </c>
      <c r="AE26" s="10"/>
      <c r="AF26" s="25">
        <v>6</v>
      </c>
      <c r="AG26" s="20" t="s">
        <v>269</v>
      </c>
      <c r="AH26" s="20"/>
      <c r="AI26" s="20"/>
      <c r="AJ26" s="20"/>
      <c r="AK26" s="21">
        <v>6</v>
      </c>
      <c r="AL26" s="20" t="s">
        <v>60</v>
      </c>
      <c r="AM26" s="21"/>
      <c r="AN26" s="21">
        <v>2</v>
      </c>
      <c r="AO26" s="21">
        <v>1</v>
      </c>
      <c r="AP26" s="21">
        <f t="shared" si="6"/>
        <v>3</v>
      </c>
      <c r="AQ26" s="21">
        <v>0</v>
      </c>
    </row>
    <row r="27" spans="1:43" ht="15.95" customHeight="1" thickBot="1" x14ac:dyDescent="0.3">
      <c r="A27" s="30"/>
      <c r="B27" s="21" t="s">
        <v>23</v>
      </c>
      <c r="D27" s="20" t="s">
        <v>48</v>
      </c>
      <c r="E27" s="20"/>
      <c r="F27" s="20"/>
      <c r="G27" s="4"/>
      <c r="H27" s="21">
        <v>1</v>
      </c>
      <c r="I27" s="20" t="s">
        <v>121</v>
      </c>
      <c r="J27" s="20"/>
      <c r="K27" s="20"/>
      <c r="L27" s="20" t="s">
        <v>79</v>
      </c>
      <c r="M27" s="20"/>
      <c r="N27" s="20"/>
      <c r="O27" s="20"/>
      <c r="P27" s="20"/>
      <c r="Q27" s="30"/>
      <c r="R27" s="30"/>
      <c r="S27" s="16" t="s">
        <v>65</v>
      </c>
      <c r="T27" s="16"/>
      <c r="U27" s="16"/>
      <c r="V27" s="16"/>
      <c r="W27" s="16"/>
      <c r="X27" s="16"/>
      <c r="Y27" s="16"/>
      <c r="Z27" s="22"/>
      <c r="AA27" s="22">
        <f>SUM(AA15:AA26)</f>
        <v>13</v>
      </c>
      <c r="AB27" s="22">
        <f>SUM(AB15:AB26)+SUMIF($Z$3:$Z$10,"Canadiens",$AH$3:$AH$10)</f>
        <v>17</v>
      </c>
      <c r="AC27" s="22">
        <f>SUM(AC15:AC26)+SUMIF($Z$3:$Z$10,"Canadiens",$AH$3:$AH$10)</f>
        <v>30</v>
      </c>
      <c r="AD27" s="22">
        <f>SUM(AD15:AD26)</f>
        <v>10</v>
      </c>
      <c r="AE27" s="10"/>
      <c r="AF27" s="16" t="s">
        <v>62</v>
      </c>
      <c r="AG27" s="16"/>
      <c r="AH27" s="16"/>
      <c r="AI27" s="16"/>
      <c r="AJ27" s="16"/>
      <c r="AK27" s="16"/>
      <c r="AL27" s="16"/>
      <c r="AM27" s="22"/>
      <c r="AN27" s="22">
        <f>SUM(AN15:AN26)</f>
        <v>27</v>
      </c>
      <c r="AO27" s="22">
        <f>SUM(AO15:AO26)+SUMIF($Z$3:$Z$10,"Canadiens",$AH$3:$AH$10)</f>
        <v>29</v>
      </c>
      <c r="AP27" s="22">
        <f>SUM(AP15:AP26)+SUMIF($Z$3:$Z$10,"Canadiens",$AH$3:$AH$10)</f>
        <v>56</v>
      </c>
      <c r="AQ27" s="22">
        <f>SUM(AQ15:AQ26)</f>
        <v>18</v>
      </c>
    </row>
    <row r="28" spans="1:43" ht="15.95" customHeight="1" x14ac:dyDescent="0.25">
      <c r="H28" s="21">
        <v>1</v>
      </c>
      <c r="I28" s="20" t="s">
        <v>121</v>
      </c>
      <c r="J28" s="20"/>
      <c r="K28" s="20"/>
      <c r="L28" s="20"/>
      <c r="M28" s="20" t="s">
        <v>51</v>
      </c>
      <c r="N28" s="20"/>
      <c r="O28" s="20"/>
      <c r="P28" s="20"/>
      <c r="Q28" s="30"/>
      <c r="R28" s="30"/>
      <c r="S28" s="11" t="s">
        <v>155</v>
      </c>
      <c r="T28" s="11" t="s">
        <v>15</v>
      </c>
      <c r="U28" s="11"/>
      <c r="V28" s="11"/>
      <c r="W28" s="12"/>
      <c r="X28" s="13" t="s">
        <v>31</v>
      </c>
      <c r="Z28" s="14"/>
      <c r="AA28" s="14">
        <v>7</v>
      </c>
      <c r="AB28" s="14">
        <v>5</v>
      </c>
      <c r="AC28" s="14">
        <f>+AA28+AB28</f>
        <v>12</v>
      </c>
      <c r="AD28" s="14">
        <v>4</v>
      </c>
      <c r="AE28" s="10"/>
      <c r="AF28" s="18" t="s">
        <v>160</v>
      </c>
      <c r="AG28" s="18" t="s">
        <v>134</v>
      </c>
      <c r="AH28" s="18"/>
      <c r="AI28" s="18"/>
      <c r="AJ28" s="18"/>
      <c r="AK28" s="15" t="s">
        <v>145</v>
      </c>
      <c r="AM28" s="14"/>
      <c r="AN28" s="14">
        <v>4</v>
      </c>
      <c r="AO28" s="14">
        <v>2</v>
      </c>
      <c r="AP28" s="14">
        <f>+AN28+AO28</f>
        <v>6</v>
      </c>
      <c r="AQ28" s="14">
        <v>2</v>
      </c>
    </row>
    <row r="29" spans="1:43" ht="15.95" customHeight="1" x14ac:dyDescent="0.25">
      <c r="H29" s="21">
        <v>1</v>
      </c>
      <c r="I29" s="20" t="s">
        <v>121</v>
      </c>
      <c r="L29" s="20" t="s">
        <v>312</v>
      </c>
      <c r="M29" s="20"/>
      <c r="N29" s="20"/>
      <c r="O29" s="20"/>
      <c r="P29" s="20"/>
      <c r="Q29" s="30"/>
      <c r="R29" s="30"/>
      <c r="S29" s="25">
        <v>7.5</v>
      </c>
      <c r="T29" s="20" t="s">
        <v>127</v>
      </c>
      <c r="U29" s="20"/>
      <c r="V29" s="20"/>
      <c r="W29" s="25"/>
      <c r="X29" s="21"/>
      <c r="Y29" s="15" t="s">
        <v>15</v>
      </c>
      <c r="Z29" s="21"/>
      <c r="AA29" s="21">
        <v>0</v>
      </c>
      <c r="AB29" s="21">
        <v>1</v>
      </c>
      <c r="AC29" s="21">
        <f t="shared" ref="AC29:AC39" si="7">+AA29+AB29</f>
        <v>1</v>
      </c>
      <c r="AD29" s="21">
        <v>0</v>
      </c>
      <c r="AE29" s="10"/>
      <c r="AF29" s="25">
        <v>8</v>
      </c>
      <c r="AG29" s="20" t="s">
        <v>75</v>
      </c>
      <c r="AH29" s="20"/>
      <c r="AI29" s="20"/>
      <c r="AJ29" s="25"/>
      <c r="AK29" s="21">
        <v>31</v>
      </c>
      <c r="AL29" s="20" t="s">
        <v>134</v>
      </c>
      <c r="AM29" s="21"/>
      <c r="AN29" s="21">
        <v>0</v>
      </c>
      <c r="AO29" s="21">
        <v>0</v>
      </c>
      <c r="AP29" s="21">
        <f t="shared" ref="AP29:AP39" si="8">+AN29+AO29</f>
        <v>0</v>
      </c>
      <c r="AQ29" s="21">
        <v>0</v>
      </c>
    </row>
    <row r="30" spans="1:43" ht="15.95" customHeight="1" x14ac:dyDescent="0.25">
      <c r="H30" s="21">
        <v>2</v>
      </c>
      <c r="I30" s="20" t="s">
        <v>78</v>
      </c>
      <c r="L30" s="20" t="s">
        <v>297</v>
      </c>
      <c r="M30" s="20"/>
      <c r="N30" s="20"/>
      <c r="O30" s="20"/>
      <c r="P30" s="20"/>
      <c r="Q30" s="30"/>
      <c r="R30" s="30"/>
      <c r="S30" s="25">
        <v>8.5</v>
      </c>
      <c r="T30" s="20" t="s">
        <v>93</v>
      </c>
      <c r="U30" s="20"/>
      <c r="V30" s="20"/>
      <c r="W30" s="25"/>
      <c r="X30" s="21">
        <v>10</v>
      </c>
      <c r="Y30" s="15" t="s">
        <v>15</v>
      </c>
      <c r="Z30" s="21"/>
      <c r="AA30" s="21">
        <v>3</v>
      </c>
      <c r="AB30" s="21">
        <v>2</v>
      </c>
      <c r="AC30" s="21">
        <f t="shared" si="7"/>
        <v>5</v>
      </c>
      <c r="AD30" s="21">
        <v>0</v>
      </c>
      <c r="AE30" s="10"/>
      <c r="AF30" s="25">
        <v>10</v>
      </c>
      <c r="AG30" s="20" t="s">
        <v>78</v>
      </c>
      <c r="AH30" s="20"/>
      <c r="AI30" s="20"/>
      <c r="AJ30" s="25"/>
      <c r="AK30" s="21">
        <v>91</v>
      </c>
      <c r="AL30" s="20" t="s">
        <v>134</v>
      </c>
      <c r="AM30" s="21"/>
      <c r="AN30" s="21">
        <v>6</v>
      </c>
      <c r="AO30" s="21">
        <v>2</v>
      </c>
      <c r="AP30" s="21">
        <f t="shared" si="8"/>
        <v>8</v>
      </c>
      <c r="AQ30" s="21">
        <v>0</v>
      </c>
    </row>
    <row r="31" spans="1:43" ht="15.95" customHeight="1" x14ac:dyDescent="0.25">
      <c r="H31" s="21">
        <v>3</v>
      </c>
      <c r="I31" s="20" t="s">
        <v>217</v>
      </c>
      <c r="L31" s="20" t="s">
        <v>311</v>
      </c>
      <c r="M31" s="20"/>
      <c r="N31" s="20"/>
      <c r="O31" s="20"/>
      <c r="P31" s="20"/>
      <c r="R31" s="30"/>
      <c r="S31" s="25">
        <v>11</v>
      </c>
      <c r="T31" s="20" t="s">
        <v>87</v>
      </c>
      <c r="U31" s="20"/>
      <c r="V31" s="20"/>
      <c r="W31" s="25"/>
      <c r="X31" s="21">
        <v>4</v>
      </c>
      <c r="Y31" s="15" t="s">
        <v>15</v>
      </c>
      <c r="Z31" s="21"/>
      <c r="AA31" s="21">
        <v>4</v>
      </c>
      <c r="AB31" s="21">
        <v>6</v>
      </c>
      <c r="AC31" s="21">
        <f t="shared" si="7"/>
        <v>10</v>
      </c>
      <c r="AD31" s="21">
        <v>0</v>
      </c>
      <c r="AE31" s="10"/>
      <c r="AF31" s="25">
        <v>9.5</v>
      </c>
      <c r="AG31" s="20" t="s">
        <v>95</v>
      </c>
      <c r="AH31" s="20"/>
      <c r="AI31" s="20"/>
      <c r="AJ31" s="25"/>
      <c r="AK31" s="21">
        <v>7</v>
      </c>
      <c r="AL31" s="20" t="s">
        <v>134</v>
      </c>
      <c r="AM31" s="21"/>
      <c r="AN31" s="21">
        <v>2</v>
      </c>
      <c r="AO31" s="21">
        <v>1</v>
      </c>
      <c r="AP31" s="21">
        <f t="shared" si="8"/>
        <v>3</v>
      </c>
      <c r="AQ31" s="21">
        <v>0</v>
      </c>
    </row>
    <row r="32" spans="1:43" ht="15.95" customHeight="1" x14ac:dyDescent="0.25">
      <c r="L32" s="20"/>
      <c r="M32" s="20"/>
      <c r="N32" s="20"/>
      <c r="O32" s="20"/>
      <c r="P32" s="20"/>
      <c r="R32" s="30"/>
      <c r="S32" s="25">
        <v>9</v>
      </c>
      <c r="T32" s="20" t="s">
        <v>168</v>
      </c>
      <c r="U32" s="20"/>
      <c r="V32" s="20"/>
      <c r="W32" s="25"/>
      <c r="X32" s="21"/>
      <c r="Y32" s="15" t="s">
        <v>15</v>
      </c>
      <c r="Z32" s="21"/>
      <c r="AA32" s="21">
        <v>0</v>
      </c>
      <c r="AB32" s="21">
        <v>0</v>
      </c>
      <c r="AC32" s="21">
        <f t="shared" si="7"/>
        <v>0</v>
      </c>
      <c r="AD32" s="21">
        <v>0</v>
      </c>
      <c r="AE32" s="10"/>
      <c r="AF32" s="25">
        <v>8.5</v>
      </c>
      <c r="AG32" s="20" t="s">
        <v>121</v>
      </c>
      <c r="AH32" s="20"/>
      <c r="AI32" s="20"/>
      <c r="AJ32" s="25"/>
      <c r="AK32" s="21">
        <v>9</v>
      </c>
      <c r="AL32" s="20" t="s">
        <v>134</v>
      </c>
      <c r="AM32" s="21"/>
      <c r="AN32" s="21">
        <v>3</v>
      </c>
      <c r="AO32" s="21">
        <v>0</v>
      </c>
      <c r="AP32" s="21">
        <f t="shared" si="8"/>
        <v>3</v>
      </c>
      <c r="AQ32" s="21">
        <v>0</v>
      </c>
    </row>
    <row r="33" spans="1:43" ht="15.95" customHeight="1" x14ac:dyDescent="0.25">
      <c r="B33" s="21" t="s">
        <v>26</v>
      </c>
      <c r="C33" s="5" t="s">
        <v>186</v>
      </c>
      <c r="D33" s="10"/>
      <c r="E33" s="20"/>
      <c r="F33" s="20"/>
      <c r="G33" s="4">
        <v>2</v>
      </c>
      <c r="H33" s="21">
        <v>1</v>
      </c>
      <c r="I33" s="20" t="s">
        <v>298</v>
      </c>
      <c r="J33" s="20"/>
      <c r="K33" s="20"/>
      <c r="L33" s="20" t="s">
        <v>299</v>
      </c>
      <c r="M33" s="20"/>
      <c r="N33" s="20"/>
      <c r="O33" s="20"/>
      <c r="P33" s="20"/>
      <c r="R33" s="30"/>
      <c r="S33" s="25">
        <v>8.5</v>
      </c>
      <c r="T33" s="20" t="s">
        <v>85</v>
      </c>
      <c r="U33" s="20"/>
      <c r="V33" s="20"/>
      <c r="W33" s="25"/>
      <c r="X33" s="21">
        <v>9</v>
      </c>
      <c r="Y33" s="15" t="s">
        <v>15</v>
      </c>
      <c r="Z33" s="21"/>
      <c r="AA33" s="21">
        <v>7</v>
      </c>
      <c r="AB33" s="21">
        <v>3</v>
      </c>
      <c r="AC33" s="21">
        <f t="shared" si="7"/>
        <v>10</v>
      </c>
      <c r="AD33" s="21">
        <v>0</v>
      </c>
      <c r="AE33" s="10"/>
      <c r="AF33" s="25">
        <v>8</v>
      </c>
      <c r="AG33" s="20" t="s">
        <v>79</v>
      </c>
      <c r="AH33" s="20"/>
      <c r="AI33" s="20"/>
      <c r="AJ33" s="25"/>
      <c r="AK33" s="21">
        <v>8</v>
      </c>
      <c r="AL33" s="20" t="s">
        <v>134</v>
      </c>
      <c r="AM33" s="21"/>
      <c r="AN33" s="21">
        <v>0</v>
      </c>
      <c r="AO33" s="21">
        <v>5</v>
      </c>
      <c r="AP33" s="21">
        <f t="shared" si="8"/>
        <v>5</v>
      </c>
      <c r="AQ33" s="21">
        <v>4</v>
      </c>
    </row>
    <row r="34" spans="1:43" ht="15.95" customHeight="1" x14ac:dyDescent="0.25">
      <c r="B34" s="21" t="s">
        <v>23</v>
      </c>
      <c r="C34" s="20" t="s">
        <v>296</v>
      </c>
      <c r="D34" s="15"/>
      <c r="E34" s="20"/>
      <c r="F34" s="20"/>
      <c r="G34" s="4"/>
      <c r="H34" s="21">
        <v>3</v>
      </c>
      <c r="I34" s="20" t="s">
        <v>88</v>
      </c>
      <c r="J34" s="20"/>
      <c r="K34" s="20"/>
      <c r="L34" s="20"/>
      <c r="M34" s="20" t="s">
        <v>51</v>
      </c>
      <c r="N34" s="20"/>
      <c r="O34" s="20"/>
      <c r="P34" s="20"/>
      <c r="R34" s="30"/>
      <c r="S34" s="25">
        <v>8</v>
      </c>
      <c r="T34" s="20" t="s">
        <v>118</v>
      </c>
      <c r="U34" s="20"/>
      <c r="V34" s="20"/>
      <c r="W34" s="25"/>
      <c r="X34" s="21">
        <v>13</v>
      </c>
      <c r="Y34" s="15" t="s">
        <v>15</v>
      </c>
      <c r="Z34" s="21"/>
      <c r="AA34" s="21">
        <v>0</v>
      </c>
      <c r="AB34" s="21">
        <v>2</v>
      </c>
      <c r="AC34" s="21">
        <f t="shared" si="7"/>
        <v>2</v>
      </c>
      <c r="AD34" s="21">
        <v>0</v>
      </c>
      <c r="AE34" s="10"/>
      <c r="AF34" s="25">
        <v>8</v>
      </c>
      <c r="AG34" s="20" t="s">
        <v>108</v>
      </c>
      <c r="AH34" s="20"/>
      <c r="AI34" s="20"/>
      <c r="AJ34" s="25"/>
      <c r="AK34" s="21">
        <v>13</v>
      </c>
      <c r="AL34" s="20" t="s">
        <v>134</v>
      </c>
      <c r="AM34" s="21"/>
      <c r="AN34" s="21">
        <v>1</v>
      </c>
      <c r="AO34" s="21">
        <v>2</v>
      </c>
      <c r="AP34" s="21">
        <f t="shared" si="8"/>
        <v>3</v>
      </c>
      <c r="AQ34" s="21">
        <v>0</v>
      </c>
    </row>
    <row r="35" spans="1:43" ht="15.95" customHeight="1" x14ac:dyDescent="0.25">
      <c r="H35" s="21"/>
      <c r="I35" s="20"/>
      <c r="L35" s="20"/>
      <c r="M35" s="20"/>
      <c r="N35" s="20"/>
      <c r="O35" s="20"/>
      <c r="R35" s="30"/>
      <c r="S35" s="25">
        <v>7.5</v>
      </c>
      <c r="T35" s="20" t="s">
        <v>122</v>
      </c>
      <c r="U35" s="20"/>
      <c r="V35" s="20"/>
      <c r="W35" s="25"/>
      <c r="X35" s="21">
        <v>5</v>
      </c>
      <c r="Y35" s="15" t="s">
        <v>15</v>
      </c>
      <c r="Z35" s="21"/>
      <c r="AA35" s="21">
        <v>0</v>
      </c>
      <c r="AB35" s="21">
        <v>0</v>
      </c>
      <c r="AC35" s="21">
        <f t="shared" si="7"/>
        <v>0</v>
      </c>
      <c r="AD35" s="21">
        <v>2</v>
      </c>
      <c r="AE35" s="10"/>
      <c r="AF35" s="25">
        <v>8</v>
      </c>
      <c r="AG35" s="20" t="s">
        <v>132</v>
      </c>
      <c r="AH35" s="20"/>
      <c r="AI35" s="20"/>
      <c r="AJ35" s="25"/>
      <c r="AK35" s="21">
        <v>6</v>
      </c>
      <c r="AL35" s="20" t="s">
        <v>134</v>
      </c>
      <c r="AM35" s="21"/>
      <c r="AN35" s="21">
        <v>0</v>
      </c>
      <c r="AO35" s="21">
        <v>2</v>
      </c>
      <c r="AP35" s="21">
        <f t="shared" si="8"/>
        <v>2</v>
      </c>
      <c r="AQ35" s="21">
        <v>0</v>
      </c>
    </row>
    <row r="36" spans="1:43" ht="15.95" customHeight="1" x14ac:dyDescent="0.25">
      <c r="H36" s="21"/>
      <c r="I36" s="20"/>
      <c r="L36" s="20"/>
      <c r="M36" s="20"/>
      <c r="N36" s="20"/>
      <c r="O36" s="20"/>
      <c r="R36" s="30"/>
      <c r="S36" s="25">
        <v>7.5</v>
      </c>
      <c r="T36" s="20" t="s">
        <v>169</v>
      </c>
      <c r="U36" s="20"/>
      <c r="V36" s="20"/>
      <c r="W36" s="25"/>
      <c r="X36" s="21">
        <v>12</v>
      </c>
      <c r="Y36" s="15" t="s">
        <v>15</v>
      </c>
      <c r="Z36" s="21"/>
      <c r="AA36" s="21">
        <v>1</v>
      </c>
      <c r="AB36" s="21">
        <v>6</v>
      </c>
      <c r="AC36" s="21">
        <f t="shared" si="7"/>
        <v>7</v>
      </c>
      <c r="AD36" s="21">
        <v>4</v>
      </c>
      <c r="AE36" s="10"/>
      <c r="AF36" s="25">
        <v>7.5</v>
      </c>
      <c r="AG36" s="20" t="s">
        <v>142</v>
      </c>
      <c r="AH36" s="20"/>
      <c r="AI36" s="20"/>
      <c r="AJ36" s="25"/>
      <c r="AK36" s="21">
        <v>10</v>
      </c>
      <c r="AL36" s="20" t="s">
        <v>134</v>
      </c>
      <c r="AM36" s="21"/>
      <c r="AN36" s="21">
        <v>2</v>
      </c>
      <c r="AO36" s="21">
        <v>3</v>
      </c>
      <c r="AP36" s="21">
        <f t="shared" si="8"/>
        <v>5</v>
      </c>
      <c r="AQ36" s="21">
        <v>0</v>
      </c>
    </row>
    <row r="37" spans="1:43" ht="15.95" customHeight="1" x14ac:dyDescent="0.25">
      <c r="B37" s="44" t="s">
        <v>29</v>
      </c>
      <c r="C37" s="45"/>
      <c r="D37" s="45"/>
      <c r="E37" s="45"/>
      <c r="F37" s="45"/>
      <c r="G37" s="45"/>
      <c r="H37" s="46"/>
      <c r="I37" s="45"/>
      <c r="J37" s="45"/>
      <c r="K37" s="45"/>
      <c r="L37" s="45"/>
      <c r="M37" s="47"/>
      <c r="N37" s="45"/>
      <c r="O37" s="45"/>
      <c r="P37" s="45"/>
      <c r="R37" s="30"/>
      <c r="S37" s="25">
        <v>7</v>
      </c>
      <c r="T37" s="20" t="s">
        <v>114</v>
      </c>
      <c r="U37" s="20"/>
      <c r="V37" s="20"/>
      <c r="W37" s="25"/>
      <c r="X37" s="21">
        <v>11</v>
      </c>
      <c r="Y37" s="15" t="s">
        <v>15</v>
      </c>
      <c r="Z37" s="21"/>
      <c r="AA37" s="21">
        <v>0</v>
      </c>
      <c r="AB37" s="21">
        <v>0</v>
      </c>
      <c r="AC37" s="21">
        <f t="shared" si="7"/>
        <v>0</v>
      </c>
      <c r="AD37" s="21">
        <v>0</v>
      </c>
      <c r="AE37" s="10"/>
      <c r="AF37" s="25">
        <v>7</v>
      </c>
      <c r="AG37" s="20" t="s">
        <v>143</v>
      </c>
      <c r="AH37" s="20"/>
      <c r="AI37" s="20"/>
      <c r="AJ37" s="25"/>
      <c r="AK37" s="21">
        <v>4</v>
      </c>
      <c r="AL37" s="20" t="s">
        <v>134</v>
      </c>
      <c r="AM37" s="21"/>
      <c r="AN37" s="21">
        <v>0</v>
      </c>
      <c r="AO37" s="21">
        <v>0</v>
      </c>
      <c r="AP37" s="21">
        <f t="shared" si="8"/>
        <v>0</v>
      </c>
      <c r="AQ37" s="21">
        <v>0</v>
      </c>
    </row>
    <row r="38" spans="1:43" ht="15.95" customHeight="1" x14ac:dyDescent="0.25">
      <c r="C38" s="5" t="s">
        <v>174</v>
      </c>
      <c r="G38" s="4">
        <v>4</v>
      </c>
      <c r="H38" s="21">
        <v>2</v>
      </c>
      <c r="I38" s="20" t="s">
        <v>123</v>
      </c>
      <c r="J38" s="20"/>
      <c r="L38" s="20" t="s">
        <v>304</v>
      </c>
      <c r="M38" s="20"/>
      <c r="N38" s="20"/>
      <c r="O38" s="20"/>
      <c r="P38" s="20"/>
      <c r="R38" s="30"/>
      <c r="S38" s="25">
        <v>6</v>
      </c>
      <c r="T38" s="20" t="s">
        <v>111</v>
      </c>
      <c r="U38" s="20"/>
      <c r="V38" s="20"/>
      <c r="W38" s="25"/>
      <c r="X38" s="21"/>
      <c r="Y38" s="15" t="s">
        <v>15</v>
      </c>
      <c r="Z38" s="21"/>
      <c r="AA38" s="21">
        <v>0</v>
      </c>
      <c r="AB38" s="21">
        <v>0</v>
      </c>
      <c r="AC38" s="21">
        <f t="shared" si="7"/>
        <v>0</v>
      </c>
      <c r="AD38" s="21">
        <v>0</v>
      </c>
      <c r="AE38" s="10"/>
      <c r="AF38" s="25">
        <v>6.5</v>
      </c>
      <c r="AG38" s="20" t="s">
        <v>125</v>
      </c>
      <c r="AH38" s="20"/>
      <c r="AI38" s="20"/>
      <c r="AJ38" s="25"/>
      <c r="AK38" s="21">
        <v>2</v>
      </c>
      <c r="AL38" s="20" t="s">
        <v>134</v>
      </c>
      <c r="AM38" s="21"/>
      <c r="AN38" s="21">
        <v>1</v>
      </c>
      <c r="AO38" s="21">
        <v>5</v>
      </c>
      <c r="AP38" s="21">
        <f t="shared" si="8"/>
        <v>6</v>
      </c>
      <c r="AQ38" s="21">
        <v>0</v>
      </c>
    </row>
    <row r="39" spans="1:43" ht="15.95" customHeight="1" x14ac:dyDescent="0.25">
      <c r="B39" s="21" t="s">
        <v>23</v>
      </c>
      <c r="C39" s="15" t="s">
        <v>300</v>
      </c>
      <c r="D39" s="20"/>
      <c r="E39" s="20"/>
      <c r="H39" s="21">
        <v>2</v>
      </c>
      <c r="I39" s="20" t="s">
        <v>162</v>
      </c>
      <c r="J39" s="20"/>
      <c r="K39" s="20"/>
      <c r="L39" s="20" t="s">
        <v>303</v>
      </c>
      <c r="M39" s="20"/>
      <c r="N39" s="20"/>
      <c r="O39" s="20"/>
      <c r="P39" s="20"/>
      <c r="R39" s="30"/>
      <c r="S39" s="25">
        <v>6</v>
      </c>
      <c r="T39" s="20" t="s">
        <v>100</v>
      </c>
      <c r="U39" s="20"/>
      <c r="V39" s="20"/>
      <c r="W39" s="25"/>
      <c r="X39" s="21">
        <v>3</v>
      </c>
      <c r="Y39" s="15" t="s">
        <v>15</v>
      </c>
      <c r="Z39" s="21"/>
      <c r="AA39" s="21">
        <v>1</v>
      </c>
      <c r="AB39" s="21">
        <v>0</v>
      </c>
      <c r="AC39" s="21">
        <f t="shared" si="7"/>
        <v>1</v>
      </c>
      <c r="AD39" s="21">
        <v>2</v>
      </c>
      <c r="AE39" s="10"/>
      <c r="AF39" s="25">
        <v>5.5</v>
      </c>
      <c r="AG39" s="20" t="s">
        <v>144</v>
      </c>
      <c r="AH39" s="20"/>
      <c r="AI39" s="20"/>
      <c r="AJ39" s="25"/>
      <c r="AK39" s="21">
        <v>5</v>
      </c>
      <c r="AL39" s="20" t="s">
        <v>134</v>
      </c>
      <c r="AM39" s="21"/>
      <c r="AN39" s="21">
        <v>0</v>
      </c>
      <c r="AO39" s="21">
        <v>2</v>
      </c>
      <c r="AP39" s="21">
        <f t="shared" si="8"/>
        <v>2</v>
      </c>
      <c r="AQ39" s="21">
        <v>2</v>
      </c>
    </row>
    <row r="40" spans="1:43" ht="15.95" customHeight="1" thickBot="1" x14ac:dyDescent="0.3">
      <c r="C40" s="15"/>
      <c r="H40" s="21">
        <v>3</v>
      </c>
      <c r="I40" s="20" t="s">
        <v>163</v>
      </c>
      <c r="J40" s="20"/>
      <c r="K40" s="20"/>
      <c r="L40" s="20" t="s">
        <v>302</v>
      </c>
      <c r="M40" s="20"/>
      <c r="N40" s="20"/>
      <c r="O40" s="20"/>
      <c r="R40" s="30"/>
      <c r="S40" s="16" t="s">
        <v>36</v>
      </c>
      <c r="T40" s="16"/>
      <c r="U40" s="16"/>
      <c r="V40" s="16"/>
      <c r="W40" s="16"/>
      <c r="X40" s="16"/>
      <c r="Y40" s="16"/>
      <c r="Z40" s="22"/>
      <c r="AA40" s="22">
        <f>SUM(AA28:AA39)</f>
        <v>23</v>
      </c>
      <c r="AB40" s="22">
        <f>SUM(AB28:AB39)+SUMIF($Z$3:$Z$10,"SotF",$AH$3:$AH$10)</f>
        <v>25</v>
      </c>
      <c r="AC40" s="22">
        <f>SUM(AC28:AC39)+SUMIF($Z$3:$Z$10,"Canadiens",$AH$3:$AH$10)</f>
        <v>48</v>
      </c>
      <c r="AD40" s="22">
        <f>SUM(AD28:AD39)</f>
        <v>12</v>
      </c>
      <c r="AE40" s="10"/>
      <c r="AF40" s="16" t="s">
        <v>146</v>
      </c>
      <c r="AG40" s="16"/>
      <c r="AH40" s="16"/>
      <c r="AI40" s="16"/>
      <c r="AJ40" s="16"/>
      <c r="AK40" s="16"/>
      <c r="AL40" s="16"/>
      <c r="AM40" s="22"/>
      <c r="AN40" s="22">
        <f>SUM(AN28:AN39)</f>
        <v>19</v>
      </c>
      <c r="AO40" s="22">
        <f>SUM(AO28:AO39)+SUMIF($Z$3:$Z$10,"SotF",$AH$3:$AH$10)</f>
        <v>24</v>
      </c>
      <c r="AP40" s="22">
        <f>SUM(AP28:AP39)+SUMIF($Z$3:$Z$10,"Canadiens",$AH$3:$AH$10)</f>
        <v>43</v>
      </c>
      <c r="AQ40" s="22">
        <f>SUM(AQ28:AQ39)</f>
        <v>8</v>
      </c>
    </row>
    <row r="41" spans="1:43" ht="15.95" customHeight="1" x14ac:dyDescent="0.25">
      <c r="H41" s="21">
        <v>3</v>
      </c>
      <c r="I41" s="20" t="s">
        <v>113</v>
      </c>
      <c r="L41" s="20" t="s">
        <v>162</v>
      </c>
      <c r="M41" s="20"/>
      <c r="N41" s="20"/>
      <c r="O41" s="20"/>
      <c r="R41" s="30"/>
      <c r="S41" s="17" t="s">
        <v>156</v>
      </c>
      <c r="T41" s="17" t="s">
        <v>57</v>
      </c>
      <c r="U41" s="17"/>
      <c r="V41" s="17"/>
      <c r="W41" s="17"/>
      <c r="X41" s="15" t="s">
        <v>69</v>
      </c>
      <c r="Z41" s="14"/>
      <c r="AA41" s="14">
        <v>0</v>
      </c>
      <c r="AB41" s="14">
        <v>6</v>
      </c>
      <c r="AC41" s="14">
        <f>+AA41+AB41</f>
        <v>6</v>
      </c>
      <c r="AD41" s="14">
        <v>0</v>
      </c>
      <c r="AE41" s="10"/>
      <c r="AF41" s="18" t="s">
        <v>159</v>
      </c>
      <c r="AG41" s="18" t="s">
        <v>56</v>
      </c>
      <c r="AH41" s="18"/>
      <c r="AI41" s="18"/>
      <c r="AJ41" s="18"/>
      <c r="AK41" s="15" t="s">
        <v>68</v>
      </c>
      <c r="AM41" s="14"/>
      <c r="AN41" s="14">
        <v>2</v>
      </c>
      <c r="AO41" s="14">
        <v>1</v>
      </c>
      <c r="AP41" s="14">
        <f>+AN41+AO41</f>
        <v>3</v>
      </c>
      <c r="AQ41" s="14">
        <v>0</v>
      </c>
    </row>
    <row r="42" spans="1:43" ht="15.95" customHeight="1" x14ac:dyDescent="0.25">
      <c r="H42" s="21"/>
      <c r="I42" s="20"/>
      <c r="L42" s="20"/>
      <c r="M42" s="20"/>
      <c r="N42" s="20"/>
      <c r="O42" s="20"/>
      <c r="R42" s="30"/>
      <c r="S42" s="25">
        <v>7.5</v>
      </c>
      <c r="T42" s="20" t="s">
        <v>43</v>
      </c>
      <c r="U42" s="20"/>
      <c r="V42" s="20"/>
      <c r="W42" s="20"/>
      <c r="X42" s="21"/>
      <c r="Y42" s="20" t="s">
        <v>57</v>
      </c>
      <c r="Z42" s="21"/>
      <c r="AA42" s="21">
        <v>0</v>
      </c>
      <c r="AB42" s="21">
        <v>0</v>
      </c>
      <c r="AC42" s="21">
        <f t="shared" ref="AC42:AC52" si="9">+AA42+AB42</f>
        <v>0</v>
      </c>
      <c r="AD42" s="21">
        <v>0</v>
      </c>
      <c r="AE42" s="10"/>
      <c r="AF42" s="25">
        <v>8</v>
      </c>
      <c r="AG42" s="20" t="s">
        <v>76</v>
      </c>
      <c r="AH42" s="20"/>
      <c r="AI42" s="20"/>
      <c r="AJ42" s="25"/>
      <c r="AK42" s="21">
        <v>34</v>
      </c>
      <c r="AL42" s="20" t="s">
        <v>56</v>
      </c>
      <c r="AM42" s="21"/>
      <c r="AN42" s="21">
        <v>0</v>
      </c>
      <c r="AO42" s="21">
        <v>0</v>
      </c>
      <c r="AP42" s="21">
        <f t="shared" ref="AP42:AP52" si="10">+AN42+AO42</f>
        <v>0</v>
      </c>
      <c r="AQ42" s="21">
        <v>0</v>
      </c>
    </row>
    <row r="43" spans="1:43" ht="15.95" customHeight="1" x14ac:dyDescent="0.25">
      <c r="C43" s="5" t="s">
        <v>187</v>
      </c>
      <c r="E43" s="20"/>
      <c r="F43" s="20"/>
      <c r="G43" s="4">
        <v>3</v>
      </c>
      <c r="H43" s="21">
        <v>1</v>
      </c>
      <c r="I43" s="20" t="s">
        <v>305</v>
      </c>
      <c r="L43" s="20"/>
      <c r="M43" s="20" t="s">
        <v>51</v>
      </c>
      <c r="N43" s="21"/>
      <c r="O43" s="20"/>
      <c r="P43" s="20"/>
      <c r="R43" s="30"/>
      <c r="S43" s="25">
        <v>10</v>
      </c>
      <c r="T43" s="20" t="s">
        <v>83</v>
      </c>
      <c r="U43" s="20"/>
      <c r="V43" s="20"/>
      <c r="W43" s="20"/>
      <c r="X43" s="21">
        <v>2</v>
      </c>
      <c r="Y43" s="20" t="s">
        <v>57</v>
      </c>
      <c r="Z43" s="21"/>
      <c r="AA43" s="21">
        <v>15</v>
      </c>
      <c r="AB43" s="21">
        <v>4</v>
      </c>
      <c r="AC43" s="21">
        <f t="shared" si="9"/>
        <v>19</v>
      </c>
      <c r="AD43" s="21">
        <v>2</v>
      </c>
      <c r="AE43" s="10"/>
      <c r="AF43" s="25">
        <v>10</v>
      </c>
      <c r="AG43" s="20" t="s">
        <v>90</v>
      </c>
      <c r="AH43" s="20"/>
      <c r="AI43" s="20"/>
      <c r="AJ43" s="25"/>
      <c r="AK43" s="21">
        <v>10</v>
      </c>
      <c r="AL43" s="20" t="s">
        <v>56</v>
      </c>
      <c r="AN43" s="21">
        <v>6</v>
      </c>
      <c r="AO43" s="21">
        <v>5</v>
      </c>
      <c r="AP43" s="21">
        <f t="shared" si="10"/>
        <v>11</v>
      </c>
      <c r="AQ43" s="21">
        <v>0</v>
      </c>
    </row>
    <row r="44" spans="1:43" ht="15.95" customHeight="1" x14ac:dyDescent="0.25">
      <c r="B44" s="21" t="s">
        <v>23</v>
      </c>
      <c r="C44" s="15" t="s">
        <v>301</v>
      </c>
      <c r="D44" s="15"/>
      <c r="H44" s="21">
        <v>2</v>
      </c>
      <c r="I44" s="20" t="s">
        <v>85</v>
      </c>
      <c r="L44" s="20" t="s">
        <v>310</v>
      </c>
      <c r="M44" s="20"/>
      <c r="N44" s="20"/>
      <c r="O44" s="20"/>
      <c r="P44" s="20"/>
      <c r="R44" s="30"/>
      <c r="S44" s="25">
        <v>9</v>
      </c>
      <c r="T44" s="20" t="s">
        <v>131</v>
      </c>
      <c r="U44" s="20"/>
      <c r="V44" s="20"/>
      <c r="W44" s="20"/>
      <c r="X44" s="21">
        <v>4</v>
      </c>
      <c r="Y44" s="20" t="s">
        <v>57</v>
      </c>
      <c r="Z44" s="21"/>
      <c r="AA44" s="21">
        <v>4</v>
      </c>
      <c r="AB44" s="21">
        <v>6</v>
      </c>
      <c r="AC44" s="21">
        <f t="shared" si="9"/>
        <v>10</v>
      </c>
      <c r="AD44" s="21">
        <v>0</v>
      </c>
      <c r="AE44" s="10"/>
      <c r="AF44" s="25">
        <v>9</v>
      </c>
      <c r="AG44" s="20" t="s">
        <v>139</v>
      </c>
      <c r="AH44" s="20"/>
      <c r="AI44" s="20"/>
      <c r="AJ44" s="25"/>
      <c r="AK44" s="21">
        <v>23</v>
      </c>
      <c r="AL44" s="20" t="s">
        <v>56</v>
      </c>
      <c r="AN44" s="21">
        <v>5</v>
      </c>
      <c r="AO44" s="21">
        <v>2</v>
      </c>
      <c r="AP44" s="21">
        <f t="shared" si="10"/>
        <v>7</v>
      </c>
      <c r="AQ44" s="21">
        <v>0</v>
      </c>
    </row>
    <row r="45" spans="1:43" ht="15.95" customHeight="1" x14ac:dyDescent="0.25">
      <c r="A45" s="30"/>
      <c r="H45" s="21">
        <v>3</v>
      </c>
      <c r="I45" s="20" t="s">
        <v>184</v>
      </c>
      <c r="L45" s="20" t="s">
        <v>314</v>
      </c>
      <c r="R45" s="30"/>
      <c r="S45" s="25">
        <v>9</v>
      </c>
      <c r="T45" s="20" t="s">
        <v>86</v>
      </c>
      <c r="U45" s="20"/>
      <c r="V45" s="20"/>
      <c r="W45" s="20"/>
      <c r="X45" s="21">
        <v>11</v>
      </c>
      <c r="Y45" s="20" t="s">
        <v>57</v>
      </c>
      <c r="Z45" s="21"/>
      <c r="AA45" s="21">
        <v>4</v>
      </c>
      <c r="AB45" s="21">
        <v>5</v>
      </c>
      <c r="AC45" s="21">
        <f t="shared" si="9"/>
        <v>9</v>
      </c>
      <c r="AD45" s="21">
        <v>0</v>
      </c>
      <c r="AE45" s="10"/>
      <c r="AF45" s="25">
        <v>8.5</v>
      </c>
      <c r="AG45" s="20" t="s">
        <v>92</v>
      </c>
      <c r="AH45" s="20"/>
      <c r="AI45" s="20"/>
      <c r="AJ45" s="25"/>
      <c r="AK45" s="21">
        <v>9</v>
      </c>
      <c r="AL45" s="20" t="s">
        <v>56</v>
      </c>
      <c r="AN45" s="21">
        <v>2</v>
      </c>
      <c r="AO45" s="21">
        <v>4</v>
      </c>
      <c r="AP45" s="21">
        <f t="shared" si="10"/>
        <v>6</v>
      </c>
      <c r="AQ45" s="21">
        <v>0</v>
      </c>
    </row>
    <row r="46" spans="1:43" ht="15.95" customHeight="1" x14ac:dyDescent="0.25">
      <c r="A46" s="30"/>
      <c r="B46" s="44" t="s">
        <v>33</v>
      </c>
      <c r="C46" s="45"/>
      <c r="D46" s="45"/>
      <c r="E46" s="45"/>
      <c r="F46" s="45"/>
      <c r="G46" s="45"/>
      <c r="H46" s="46"/>
      <c r="I46" s="45"/>
      <c r="J46" s="45"/>
      <c r="K46" s="45"/>
      <c r="L46" s="45"/>
      <c r="M46" s="47"/>
      <c r="N46" s="45"/>
      <c r="O46" s="45"/>
      <c r="P46" s="45"/>
      <c r="R46" s="30"/>
      <c r="S46" s="25">
        <v>8.5</v>
      </c>
      <c r="T46" s="20" t="s">
        <v>116</v>
      </c>
      <c r="U46" s="20"/>
      <c r="V46" s="20"/>
      <c r="W46" s="20"/>
      <c r="X46" s="21">
        <v>9</v>
      </c>
      <c r="Y46" s="20" t="s">
        <v>57</v>
      </c>
      <c r="Z46" s="21"/>
      <c r="AA46" s="21">
        <v>4</v>
      </c>
      <c r="AB46" s="21">
        <v>8</v>
      </c>
      <c r="AC46" s="21">
        <f t="shared" si="9"/>
        <v>12</v>
      </c>
      <c r="AD46" s="21">
        <v>2</v>
      </c>
      <c r="AE46" s="10"/>
      <c r="AF46" s="25">
        <v>8.5</v>
      </c>
      <c r="AG46" s="20" t="s">
        <v>141</v>
      </c>
      <c r="AH46" s="20"/>
      <c r="AI46" s="20"/>
      <c r="AJ46" s="25"/>
      <c r="AK46" s="21">
        <v>14</v>
      </c>
      <c r="AL46" s="20" t="s">
        <v>56</v>
      </c>
      <c r="AN46" s="21">
        <v>0</v>
      </c>
      <c r="AO46" s="21">
        <v>3</v>
      </c>
      <c r="AP46" s="21">
        <f t="shared" si="10"/>
        <v>3</v>
      </c>
      <c r="AQ46" s="21">
        <v>0</v>
      </c>
    </row>
    <row r="47" spans="1:43" ht="15.95" customHeight="1" x14ac:dyDescent="0.25">
      <c r="C47" s="5" t="s">
        <v>181</v>
      </c>
      <c r="E47" s="10"/>
      <c r="F47" s="10"/>
      <c r="G47" s="4">
        <v>5</v>
      </c>
      <c r="H47" s="21">
        <v>1</v>
      </c>
      <c r="I47" s="20" t="s">
        <v>83</v>
      </c>
      <c r="J47" s="20"/>
      <c r="K47" s="20"/>
      <c r="L47" s="20" t="s">
        <v>309</v>
      </c>
      <c r="M47" s="20"/>
      <c r="N47" s="20"/>
      <c r="O47" s="20"/>
      <c r="P47" s="20"/>
      <c r="R47" s="30"/>
      <c r="S47" s="25">
        <v>8</v>
      </c>
      <c r="T47" s="20" t="s">
        <v>150</v>
      </c>
      <c r="U47" s="20"/>
      <c r="V47" s="20"/>
      <c r="W47" s="20"/>
      <c r="X47" s="21">
        <v>3</v>
      </c>
      <c r="Y47" s="20" t="s">
        <v>57</v>
      </c>
      <c r="Z47" s="21"/>
      <c r="AA47" s="21">
        <v>2</v>
      </c>
      <c r="AB47" s="21">
        <v>2</v>
      </c>
      <c r="AC47" s="21">
        <f t="shared" si="9"/>
        <v>4</v>
      </c>
      <c r="AD47" s="21">
        <v>2</v>
      </c>
      <c r="AE47" s="10"/>
      <c r="AF47" s="25">
        <v>8.5</v>
      </c>
      <c r="AG47" s="20" t="s">
        <v>140</v>
      </c>
      <c r="AH47" s="20"/>
      <c r="AI47" s="20"/>
      <c r="AJ47" s="25"/>
      <c r="AK47" s="21">
        <v>2</v>
      </c>
      <c r="AL47" s="20" t="s">
        <v>56</v>
      </c>
      <c r="AN47" s="21">
        <v>0</v>
      </c>
      <c r="AO47" s="21">
        <v>3</v>
      </c>
      <c r="AP47" s="21">
        <f t="shared" si="10"/>
        <v>3</v>
      </c>
      <c r="AQ47" s="21">
        <v>0</v>
      </c>
    </row>
    <row r="48" spans="1:43" ht="15.95" customHeight="1" x14ac:dyDescent="0.25">
      <c r="B48" s="21" t="s">
        <v>23</v>
      </c>
      <c r="C48" s="15" t="s">
        <v>308</v>
      </c>
      <c r="D48" s="15"/>
      <c r="E48" s="15"/>
      <c r="H48" s="21">
        <v>2</v>
      </c>
      <c r="I48" s="20" t="s">
        <v>150</v>
      </c>
      <c r="J48" s="20"/>
      <c r="K48" s="20"/>
      <c r="L48" s="20" t="s">
        <v>281</v>
      </c>
      <c r="M48" s="20"/>
      <c r="N48" s="20"/>
      <c r="O48" s="20"/>
      <c r="P48" s="20"/>
      <c r="R48" s="30"/>
      <c r="S48" s="25">
        <v>7.5</v>
      </c>
      <c r="T48" s="20" t="s">
        <v>98</v>
      </c>
      <c r="U48" s="20"/>
      <c r="V48" s="20"/>
      <c r="W48" s="20"/>
      <c r="X48" s="21">
        <v>10</v>
      </c>
      <c r="Y48" s="20" t="s">
        <v>57</v>
      </c>
      <c r="Z48" s="21"/>
      <c r="AA48" s="21">
        <v>0</v>
      </c>
      <c r="AB48" s="21">
        <v>2</v>
      </c>
      <c r="AC48" s="21">
        <f t="shared" si="9"/>
        <v>2</v>
      </c>
      <c r="AD48" s="21">
        <v>0</v>
      </c>
      <c r="AE48" s="10"/>
      <c r="AF48" s="25">
        <v>8</v>
      </c>
      <c r="AG48" s="20" t="s">
        <v>225</v>
      </c>
      <c r="AH48" s="20"/>
      <c r="AI48" s="20"/>
      <c r="AJ48" s="25"/>
      <c r="AK48" s="21">
        <v>11</v>
      </c>
      <c r="AL48" s="20" t="s">
        <v>56</v>
      </c>
      <c r="AN48" s="21">
        <v>1</v>
      </c>
      <c r="AO48" s="21">
        <v>1</v>
      </c>
      <c r="AP48" s="21">
        <f t="shared" si="10"/>
        <v>2</v>
      </c>
      <c r="AQ48" s="21">
        <v>0</v>
      </c>
    </row>
    <row r="49" spans="1:43" ht="15.95" customHeight="1" x14ac:dyDescent="0.25">
      <c r="A49" s="30"/>
      <c r="C49" s="15" t="s">
        <v>306</v>
      </c>
      <c r="H49" s="21">
        <v>2</v>
      </c>
      <c r="I49" s="20" t="s">
        <v>86</v>
      </c>
      <c r="L49" s="20" t="s">
        <v>307</v>
      </c>
      <c r="M49" s="20"/>
      <c r="N49" s="20"/>
      <c r="O49" s="20"/>
      <c r="P49" s="20"/>
      <c r="R49" s="30"/>
      <c r="S49" s="25">
        <v>7.5</v>
      </c>
      <c r="T49" s="20" t="s">
        <v>91</v>
      </c>
      <c r="U49" s="20"/>
      <c r="V49" s="20"/>
      <c r="W49" s="20"/>
      <c r="X49" s="21">
        <v>5</v>
      </c>
      <c r="Y49" s="20" t="s">
        <v>57</v>
      </c>
      <c r="Z49" s="21"/>
      <c r="AA49" s="21">
        <v>2</v>
      </c>
      <c r="AB49" s="21">
        <v>5</v>
      </c>
      <c r="AC49" s="21">
        <f t="shared" si="9"/>
        <v>7</v>
      </c>
      <c r="AD49" s="21">
        <v>4</v>
      </c>
      <c r="AE49" s="10"/>
      <c r="AF49" s="25">
        <v>7.5</v>
      </c>
      <c r="AG49" s="20" t="s">
        <v>128</v>
      </c>
      <c r="AH49" s="20"/>
      <c r="AI49" s="20"/>
      <c r="AJ49" s="25"/>
      <c r="AK49" s="21">
        <v>7</v>
      </c>
      <c r="AL49" s="20" t="s">
        <v>56</v>
      </c>
      <c r="AN49" s="21">
        <v>1</v>
      </c>
      <c r="AO49" s="21">
        <v>2</v>
      </c>
      <c r="AP49" s="21">
        <f t="shared" si="10"/>
        <v>3</v>
      </c>
      <c r="AQ49" s="21">
        <v>0</v>
      </c>
    </row>
    <row r="50" spans="1:43" ht="15.95" customHeight="1" x14ac:dyDescent="0.25">
      <c r="A50" s="30"/>
      <c r="C50" s="15"/>
      <c r="D50" s="15"/>
      <c r="E50" s="15"/>
      <c r="H50" s="21">
        <v>2</v>
      </c>
      <c r="I50" s="20" t="s">
        <v>91</v>
      </c>
      <c r="J50" s="20"/>
      <c r="K50" s="20"/>
      <c r="L50" s="20" t="s">
        <v>281</v>
      </c>
      <c r="M50" s="20"/>
      <c r="N50" s="20"/>
      <c r="O50" s="20"/>
      <c r="P50" s="20"/>
      <c r="R50" s="30"/>
      <c r="S50" s="25">
        <v>7</v>
      </c>
      <c r="T50" s="20" t="s">
        <v>52</v>
      </c>
      <c r="U50" s="20"/>
      <c r="V50" s="20"/>
      <c r="W50" s="20"/>
      <c r="X50" s="21">
        <v>12</v>
      </c>
      <c r="Y50" s="20" t="s">
        <v>57</v>
      </c>
      <c r="Z50" s="21"/>
      <c r="AA50" s="21">
        <v>1</v>
      </c>
      <c r="AB50" s="21">
        <v>1</v>
      </c>
      <c r="AC50" s="21">
        <f t="shared" si="9"/>
        <v>2</v>
      </c>
      <c r="AD50" s="21">
        <v>0</v>
      </c>
      <c r="AE50" s="10"/>
      <c r="AF50" s="25">
        <v>6.5</v>
      </c>
      <c r="AG50" s="20" t="s">
        <v>99</v>
      </c>
      <c r="AH50" s="20"/>
      <c r="AI50" s="20"/>
      <c r="AJ50" s="25"/>
      <c r="AK50" s="21">
        <v>24</v>
      </c>
      <c r="AL50" s="20" t="s">
        <v>56</v>
      </c>
      <c r="AN50" s="21">
        <v>2</v>
      </c>
      <c r="AO50" s="21">
        <v>1</v>
      </c>
      <c r="AP50" s="21">
        <f t="shared" si="10"/>
        <v>3</v>
      </c>
      <c r="AQ50" s="21">
        <v>2</v>
      </c>
    </row>
    <row r="51" spans="1:43" ht="15.95" customHeight="1" x14ac:dyDescent="0.25">
      <c r="A51" s="30"/>
      <c r="C51" s="15"/>
      <c r="D51" s="15"/>
      <c r="E51" s="15"/>
      <c r="H51" s="21">
        <v>3</v>
      </c>
      <c r="I51" s="20" t="s">
        <v>83</v>
      </c>
      <c r="L51" s="20" t="s">
        <v>309</v>
      </c>
      <c r="M51" s="20"/>
      <c r="N51" s="20"/>
      <c r="O51" s="20"/>
      <c r="P51" s="20"/>
      <c r="R51" s="30"/>
      <c r="S51" s="25">
        <v>6.5</v>
      </c>
      <c r="T51" s="20" t="s">
        <v>166</v>
      </c>
      <c r="U51" s="20"/>
      <c r="V51" s="20"/>
      <c r="W51" s="20"/>
      <c r="X51" s="21">
        <v>6</v>
      </c>
      <c r="Y51" s="20" t="s">
        <v>57</v>
      </c>
      <c r="Z51" s="21"/>
      <c r="AA51" s="21">
        <v>0</v>
      </c>
      <c r="AB51" s="21">
        <v>3</v>
      </c>
      <c r="AC51" s="21">
        <f t="shared" si="9"/>
        <v>3</v>
      </c>
      <c r="AD51" s="21">
        <v>2</v>
      </c>
      <c r="AE51" s="10"/>
      <c r="AF51" s="25">
        <v>6.5</v>
      </c>
      <c r="AG51" s="20" t="s">
        <v>96</v>
      </c>
      <c r="AH51" s="20"/>
      <c r="AI51" s="20"/>
      <c r="AJ51" s="25"/>
      <c r="AK51" s="21">
        <v>20</v>
      </c>
      <c r="AL51" s="20" t="s">
        <v>56</v>
      </c>
      <c r="AN51" s="21">
        <v>1</v>
      </c>
      <c r="AO51" s="21">
        <v>2</v>
      </c>
      <c r="AP51" s="21">
        <f t="shared" si="10"/>
        <v>3</v>
      </c>
      <c r="AQ51" s="21">
        <v>4</v>
      </c>
    </row>
    <row r="52" spans="1:43" ht="15.95" customHeight="1" x14ac:dyDescent="0.25">
      <c r="A52" s="30"/>
      <c r="L52" s="20"/>
      <c r="M52" s="20"/>
      <c r="N52" s="20"/>
      <c r="O52" s="20"/>
      <c r="P52" s="20"/>
      <c r="R52" s="30"/>
      <c r="S52" s="25">
        <v>6.5</v>
      </c>
      <c r="T52" s="20" t="s">
        <v>167</v>
      </c>
      <c r="U52" s="20"/>
      <c r="V52" s="20"/>
      <c r="W52" s="20"/>
      <c r="X52" s="21">
        <v>7</v>
      </c>
      <c r="Y52" s="20" t="s">
        <v>57</v>
      </c>
      <c r="Z52" s="21"/>
      <c r="AA52" s="21">
        <v>0</v>
      </c>
      <c r="AB52" s="21">
        <v>3</v>
      </c>
      <c r="AC52" s="21">
        <f t="shared" si="9"/>
        <v>3</v>
      </c>
      <c r="AD52" s="21">
        <v>0</v>
      </c>
      <c r="AE52" s="10"/>
      <c r="AF52" s="25">
        <v>6</v>
      </c>
      <c r="AG52" s="20" t="s">
        <v>248</v>
      </c>
      <c r="AH52" s="20"/>
      <c r="AI52" s="20"/>
      <c r="AJ52" s="25"/>
      <c r="AK52" s="21">
        <v>4</v>
      </c>
      <c r="AL52" s="20" t="s">
        <v>56</v>
      </c>
      <c r="AN52" s="21">
        <v>0</v>
      </c>
      <c r="AO52" s="21">
        <v>0</v>
      </c>
      <c r="AP52" s="21">
        <f t="shared" si="10"/>
        <v>0</v>
      </c>
      <c r="AQ52" s="21">
        <v>0</v>
      </c>
    </row>
    <row r="53" spans="1:43" ht="15.95" customHeight="1" thickBot="1" x14ac:dyDescent="0.3">
      <c r="A53" s="30"/>
      <c r="B53" s="10"/>
      <c r="C53" s="5" t="s">
        <v>178</v>
      </c>
      <c r="D53" s="15"/>
      <c r="F53" s="10"/>
      <c r="G53" s="4">
        <v>4</v>
      </c>
      <c r="H53" s="21">
        <v>1</v>
      </c>
      <c r="I53" s="20" t="s">
        <v>107</v>
      </c>
      <c r="J53" s="20"/>
      <c r="K53" s="20"/>
      <c r="L53" s="20"/>
      <c r="M53" s="20" t="s">
        <v>51</v>
      </c>
      <c r="N53" s="20"/>
      <c r="O53" s="20"/>
      <c r="P53" s="20"/>
      <c r="R53" s="30"/>
      <c r="S53" s="16" t="s">
        <v>66</v>
      </c>
      <c r="T53" s="16"/>
      <c r="U53" s="16"/>
      <c r="V53" s="16"/>
      <c r="W53" s="16"/>
      <c r="X53" s="16"/>
      <c r="Y53" s="16"/>
      <c r="Z53" s="22"/>
      <c r="AA53" s="22">
        <f>SUM(AA41:AA52)</f>
        <v>32</v>
      </c>
      <c r="AB53" s="22">
        <f>SUM(AB41:AB52)+SUMIF($Z$3:$Z$10,"Dive Shop",$AH$3:$AH$10)</f>
        <v>45</v>
      </c>
      <c r="AC53" s="22">
        <f>SUM(AC41:AC52)+SUMIF($Z$3:$Z$10,"Canadiens",$AH$3:$AH$10)</f>
        <v>77</v>
      </c>
      <c r="AD53" s="22">
        <f>SUM(AD41:AD52)</f>
        <v>12</v>
      </c>
      <c r="AE53" s="10"/>
      <c r="AF53" s="16" t="s">
        <v>67</v>
      </c>
      <c r="AG53" s="16"/>
      <c r="AH53" s="16"/>
      <c r="AI53" s="16"/>
      <c r="AJ53" s="16"/>
      <c r="AK53" s="16"/>
      <c r="AL53" s="16"/>
      <c r="AM53" s="22"/>
      <c r="AN53" s="22">
        <f>SUM(AN41:AN52)</f>
        <v>20</v>
      </c>
      <c r="AO53" s="22">
        <f>SUM(AO41:AO52)+SUMIF($Z$3:$Z$10,"Dive Shop",$AH$3:$AH$10)</f>
        <v>24</v>
      </c>
      <c r="AP53" s="22">
        <f>SUM(AP41:AP52)+SUMIF($Z$3:$Z$10,"Canadiens",$AH$3:$AH$10)</f>
        <v>44</v>
      </c>
      <c r="AQ53" s="22">
        <f>SUM(AQ41:AQ52)</f>
        <v>6</v>
      </c>
    </row>
    <row r="54" spans="1:43" ht="15.95" customHeight="1" x14ac:dyDescent="0.25">
      <c r="A54" s="30"/>
      <c r="B54" s="21" t="s">
        <v>23</v>
      </c>
      <c r="C54" s="15" t="s">
        <v>265</v>
      </c>
      <c r="D54" s="15"/>
      <c r="E54" s="15"/>
      <c r="F54" s="15"/>
      <c r="G54" s="4"/>
      <c r="H54" s="21">
        <v>1</v>
      </c>
      <c r="I54" s="20" t="s">
        <v>107</v>
      </c>
      <c r="J54" s="20"/>
      <c r="K54" s="20"/>
      <c r="L54" s="20" t="s">
        <v>102</v>
      </c>
      <c r="M54" s="20"/>
      <c r="N54" s="20"/>
      <c r="O54" s="20"/>
      <c r="P54" s="20"/>
      <c r="R54" s="30"/>
      <c r="S54" s="18" t="s">
        <v>157</v>
      </c>
      <c r="T54" s="18" t="s">
        <v>61</v>
      </c>
      <c r="U54" s="18"/>
      <c r="V54" s="18"/>
      <c r="W54" s="18"/>
      <c r="X54" s="15" t="s">
        <v>71</v>
      </c>
      <c r="Z54" s="14"/>
      <c r="AA54" s="14">
        <v>1</v>
      </c>
      <c r="AB54" s="14">
        <v>6</v>
      </c>
      <c r="AC54" s="14">
        <f t="shared" ref="AC54:AC65" si="11">+AA54+AB54</f>
        <v>7</v>
      </c>
      <c r="AD54" s="14">
        <v>0</v>
      </c>
      <c r="AE54" s="10"/>
      <c r="AF54" s="11" t="s">
        <v>161</v>
      </c>
      <c r="AG54" s="11" t="s">
        <v>59</v>
      </c>
      <c r="AH54" s="11"/>
      <c r="AI54" s="11"/>
      <c r="AJ54" s="12"/>
      <c r="AK54" s="13" t="s">
        <v>73</v>
      </c>
      <c r="AM54" s="14"/>
      <c r="AN54" s="14">
        <v>0</v>
      </c>
      <c r="AO54" s="14">
        <v>2</v>
      </c>
      <c r="AP54" s="14">
        <f t="shared" ref="AP54:AP65" si="12">+AN54+AO54</f>
        <v>2</v>
      </c>
      <c r="AQ54" s="14">
        <v>0</v>
      </c>
    </row>
    <row r="55" spans="1:43" ht="15.95" customHeight="1" x14ac:dyDescent="0.25">
      <c r="C55" s="15" t="s">
        <v>266</v>
      </c>
      <c r="H55" s="21">
        <v>2</v>
      </c>
      <c r="I55" s="20" t="s">
        <v>129</v>
      </c>
      <c r="L55" s="20" t="s">
        <v>84</v>
      </c>
      <c r="M55" s="20"/>
      <c r="N55" s="20"/>
      <c r="O55" s="20"/>
      <c r="P55" s="20"/>
      <c r="R55" s="30"/>
      <c r="S55" s="25">
        <v>7.5</v>
      </c>
      <c r="T55" s="20" t="s">
        <v>74</v>
      </c>
      <c r="U55" s="20"/>
      <c r="V55" s="20"/>
      <c r="W55" s="25"/>
      <c r="X55" s="21">
        <v>31</v>
      </c>
      <c r="Y55" s="20" t="s">
        <v>61</v>
      </c>
      <c r="Z55" s="21"/>
      <c r="AA55" s="21">
        <v>0</v>
      </c>
      <c r="AB55" s="21">
        <v>0</v>
      </c>
      <c r="AC55" s="21">
        <f t="shared" si="11"/>
        <v>0</v>
      </c>
      <c r="AD55" s="21">
        <v>0</v>
      </c>
      <c r="AE55" s="10"/>
      <c r="AF55" s="25">
        <v>8</v>
      </c>
      <c r="AG55" s="20" t="s">
        <v>77</v>
      </c>
      <c r="AH55" s="20"/>
      <c r="AI55" s="20"/>
      <c r="AJ55" s="20"/>
      <c r="AK55" s="21"/>
      <c r="AL55" s="20" t="s">
        <v>59</v>
      </c>
      <c r="AM55" s="21"/>
      <c r="AN55" s="21">
        <v>0</v>
      </c>
      <c r="AO55" s="21">
        <v>0</v>
      </c>
      <c r="AP55" s="21">
        <f t="shared" si="12"/>
        <v>0</v>
      </c>
      <c r="AQ55" s="21">
        <v>0</v>
      </c>
    </row>
    <row r="56" spans="1:43" ht="15.95" customHeight="1" x14ac:dyDescent="0.25">
      <c r="H56" s="21">
        <v>3</v>
      </c>
      <c r="I56" s="20" t="s">
        <v>47</v>
      </c>
      <c r="L56" s="20" t="s">
        <v>102</v>
      </c>
      <c r="M56" s="20"/>
      <c r="N56" s="20"/>
      <c r="O56" s="20"/>
      <c r="P56" s="20"/>
      <c r="R56" s="30"/>
      <c r="S56" s="25">
        <v>11</v>
      </c>
      <c r="T56" s="20" t="s">
        <v>80</v>
      </c>
      <c r="U56" s="20"/>
      <c r="V56" s="20"/>
      <c r="W56" s="25"/>
      <c r="X56" s="21">
        <v>11</v>
      </c>
      <c r="Y56" s="20" t="s">
        <v>61</v>
      </c>
      <c r="Z56" s="21"/>
      <c r="AA56" s="21">
        <v>5</v>
      </c>
      <c r="AB56" s="21">
        <v>4</v>
      </c>
      <c r="AC56" s="21">
        <f t="shared" si="11"/>
        <v>9</v>
      </c>
      <c r="AD56" s="21">
        <v>0</v>
      </c>
      <c r="AE56" s="10"/>
      <c r="AF56" s="25">
        <v>10</v>
      </c>
      <c r="AG56" s="20" t="s">
        <v>162</v>
      </c>
      <c r="AH56" s="20"/>
      <c r="AI56" s="20"/>
      <c r="AJ56" s="20"/>
      <c r="AK56" s="21">
        <v>20</v>
      </c>
      <c r="AL56" s="20" t="s">
        <v>59</v>
      </c>
      <c r="AN56" s="21">
        <v>4</v>
      </c>
      <c r="AO56" s="21">
        <v>6</v>
      </c>
      <c r="AP56" s="21">
        <f t="shared" si="12"/>
        <v>10</v>
      </c>
      <c r="AQ56" s="21">
        <v>2</v>
      </c>
    </row>
    <row r="57" spans="1:43" ht="15.95" customHeight="1" x14ac:dyDescent="0.25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R57" s="30"/>
      <c r="S57" s="25">
        <v>8.5</v>
      </c>
      <c r="T57" s="20" t="s">
        <v>97</v>
      </c>
      <c r="U57" s="20"/>
      <c r="V57" s="20"/>
      <c r="W57" s="25"/>
      <c r="X57" s="21">
        <v>8</v>
      </c>
      <c r="Y57" s="20" t="s">
        <v>61</v>
      </c>
      <c r="Z57" s="21"/>
      <c r="AA57" s="21">
        <v>1</v>
      </c>
      <c r="AB57" s="21">
        <v>2</v>
      </c>
      <c r="AC57" s="21">
        <f t="shared" si="11"/>
        <v>3</v>
      </c>
      <c r="AD57" s="21">
        <v>0</v>
      </c>
      <c r="AE57" s="10"/>
      <c r="AF57" s="25">
        <v>9</v>
      </c>
      <c r="AG57" s="20" t="s">
        <v>163</v>
      </c>
      <c r="AH57" s="20"/>
      <c r="AI57" s="20"/>
      <c r="AJ57" s="20"/>
      <c r="AK57" s="21">
        <v>17</v>
      </c>
      <c r="AL57" s="20" t="s">
        <v>59</v>
      </c>
      <c r="AN57" s="21">
        <v>8</v>
      </c>
      <c r="AO57" s="21">
        <v>5</v>
      </c>
      <c r="AP57" s="21">
        <f t="shared" si="12"/>
        <v>13</v>
      </c>
      <c r="AQ57" s="21">
        <v>0</v>
      </c>
    </row>
    <row r="58" spans="1:43" ht="15.95" customHeight="1" x14ac:dyDescent="0.25">
      <c r="B58" s="20" t="s">
        <v>130</v>
      </c>
      <c r="C58" s="10"/>
      <c r="D58" s="10"/>
      <c r="E58" s="20" t="s">
        <v>50</v>
      </c>
      <c r="F58" s="20"/>
      <c r="G58" s="4">
        <f>SUM(G14:G54)</f>
        <v>30</v>
      </c>
      <c r="H58" s="4"/>
      <c r="I58" s="19"/>
      <c r="J58" s="20" t="s">
        <v>35</v>
      </c>
      <c r="K58" s="19"/>
      <c r="L58" s="4">
        <f>COUNTA(C15:C57)-8</f>
        <v>8</v>
      </c>
      <c r="N58" s="20" t="s">
        <v>41</v>
      </c>
      <c r="O58" s="4">
        <f>+L58*2</f>
        <v>16</v>
      </c>
      <c r="P58" s="10"/>
      <c r="R58" s="30"/>
      <c r="S58" s="25">
        <v>8.5</v>
      </c>
      <c r="T58" s="20" t="s">
        <v>89</v>
      </c>
      <c r="U58" s="20"/>
      <c r="V58" s="20"/>
      <c r="W58" s="25"/>
      <c r="X58" s="21">
        <v>6</v>
      </c>
      <c r="Y58" s="20" t="s">
        <v>61</v>
      </c>
      <c r="Z58" s="21"/>
      <c r="AA58" s="21">
        <v>1</v>
      </c>
      <c r="AB58" s="21">
        <v>1</v>
      </c>
      <c r="AC58" s="21">
        <f t="shared" si="11"/>
        <v>2</v>
      </c>
      <c r="AD58" s="21">
        <v>0</v>
      </c>
      <c r="AE58" s="10"/>
      <c r="AF58" s="25">
        <v>9</v>
      </c>
      <c r="AG58" s="20" t="s">
        <v>135</v>
      </c>
      <c r="AH58" s="20"/>
      <c r="AI58" s="20"/>
      <c r="AJ58" s="20"/>
      <c r="AK58" s="35">
        <v>14</v>
      </c>
      <c r="AL58" s="20" t="s">
        <v>59</v>
      </c>
      <c r="AN58" s="21">
        <v>2</v>
      </c>
      <c r="AO58" s="21">
        <v>5</v>
      </c>
      <c r="AP58" s="21">
        <f t="shared" si="12"/>
        <v>7</v>
      </c>
      <c r="AQ58" s="21">
        <v>0</v>
      </c>
    </row>
    <row r="59" spans="1:43" ht="15.95" customHeight="1" x14ac:dyDescent="0.25">
      <c r="E59" s="20" t="s">
        <v>49</v>
      </c>
      <c r="F59" s="20"/>
      <c r="G59" s="4">
        <f>COUNTA(L16:L57)+COUNTIF(L16:L57,"*&amp;*")</f>
        <v>42</v>
      </c>
      <c r="R59" s="30"/>
      <c r="S59" s="25">
        <v>8.5</v>
      </c>
      <c r="T59" s="20" t="s">
        <v>82</v>
      </c>
      <c r="U59" s="20"/>
      <c r="V59" s="20"/>
      <c r="W59" s="25"/>
      <c r="X59" s="21">
        <v>14</v>
      </c>
      <c r="Y59" s="20" t="s">
        <v>61</v>
      </c>
      <c r="Z59" s="21"/>
      <c r="AA59" s="21">
        <v>1</v>
      </c>
      <c r="AB59" s="21">
        <v>1</v>
      </c>
      <c r="AC59" s="21">
        <f t="shared" si="11"/>
        <v>2</v>
      </c>
      <c r="AD59" s="21">
        <v>0</v>
      </c>
      <c r="AE59" s="10"/>
      <c r="AF59" s="25">
        <v>8.5</v>
      </c>
      <c r="AG59" s="20" t="s">
        <v>136</v>
      </c>
      <c r="AH59" s="20"/>
      <c r="AI59" s="20"/>
      <c r="AJ59" s="20"/>
      <c r="AK59" s="35">
        <v>5</v>
      </c>
      <c r="AL59" s="20" t="s">
        <v>59</v>
      </c>
      <c r="AN59" s="21">
        <v>0</v>
      </c>
      <c r="AO59" s="21">
        <v>3</v>
      </c>
      <c r="AP59" s="21">
        <f t="shared" si="12"/>
        <v>3</v>
      </c>
      <c r="AQ59" s="21">
        <v>0</v>
      </c>
    </row>
    <row r="60" spans="1:43" ht="15.95" customHeight="1" x14ac:dyDescent="0.25">
      <c r="S60" s="25">
        <v>8</v>
      </c>
      <c r="T60" s="20" t="s">
        <v>81</v>
      </c>
      <c r="U60" s="20"/>
      <c r="V60" s="20"/>
      <c r="W60" s="25"/>
      <c r="X60" s="21">
        <v>7</v>
      </c>
      <c r="Y60" s="20" t="s">
        <v>61</v>
      </c>
      <c r="Z60" s="21"/>
      <c r="AA60" s="21">
        <v>4</v>
      </c>
      <c r="AB60" s="21">
        <v>2</v>
      </c>
      <c r="AC60" s="21">
        <f t="shared" si="11"/>
        <v>6</v>
      </c>
      <c r="AD60" s="21">
        <v>2</v>
      </c>
      <c r="AE60" s="10"/>
      <c r="AF60" s="25">
        <v>8.5</v>
      </c>
      <c r="AG60" s="20" t="s">
        <v>14</v>
      </c>
      <c r="AH60" s="20"/>
      <c r="AI60" s="20"/>
      <c r="AJ60" s="20"/>
      <c r="AK60" s="35" t="s">
        <v>149</v>
      </c>
      <c r="AL60" s="20" t="s">
        <v>59</v>
      </c>
      <c r="AN60" s="21">
        <v>5</v>
      </c>
      <c r="AO60" s="21">
        <v>2</v>
      </c>
      <c r="AP60" s="21">
        <f t="shared" si="12"/>
        <v>7</v>
      </c>
      <c r="AQ60" s="21">
        <v>2</v>
      </c>
    </row>
    <row r="61" spans="1:43" ht="15.95" customHeight="1" x14ac:dyDescent="0.25">
      <c r="A61" s="30"/>
      <c r="S61" s="25">
        <v>7.5</v>
      </c>
      <c r="T61" s="20" t="s">
        <v>117</v>
      </c>
      <c r="U61" s="20"/>
      <c r="V61" s="20"/>
      <c r="W61" s="25"/>
      <c r="X61" s="21">
        <v>30</v>
      </c>
      <c r="Y61" s="20" t="s">
        <v>61</v>
      </c>
      <c r="Z61" s="21"/>
      <c r="AA61" s="21">
        <v>0</v>
      </c>
      <c r="AB61" s="21">
        <v>2</v>
      </c>
      <c r="AC61" s="21">
        <f t="shared" si="11"/>
        <v>2</v>
      </c>
      <c r="AD61" s="21">
        <v>0</v>
      </c>
      <c r="AE61" s="10"/>
      <c r="AF61" s="25">
        <v>8</v>
      </c>
      <c r="AG61" s="20" t="s">
        <v>113</v>
      </c>
      <c r="AH61" s="20"/>
      <c r="AI61" s="20"/>
      <c r="AJ61" s="20"/>
      <c r="AK61" s="21">
        <v>13</v>
      </c>
      <c r="AL61" s="20" t="s">
        <v>59</v>
      </c>
      <c r="AN61" s="21">
        <v>4</v>
      </c>
      <c r="AO61" s="21">
        <v>7</v>
      </c>
      <c r="AP61" s="21">
        <f t="shared" si="12"/>
        <v>11</v>
      </c>
      <c r="AQ61" s="21">
        <v>4</v>
      </c>
    </row>
    <row r="62" spans="1:43" ht="15.95" customHeight="1" x14ac:dyDescent="0.25">
      <c r="A62" s="30"/>
      <c r="R62" s="21"/>
      <c r="S62" s="25">
        <v>7</v>
      </c>
      <c r="T62" s="20" t="s">
        <v>24</v>
      </c>
      <c r="U62" s="20"/>
      <c r="V62" s="20"/>
      <c r="W62" s="25"/>
      <c r="X62" s="21">
        <v>10</v>
      </c>
      <c r="Y62" s="20" t="s">
        <v>61</v>
      </c>
      <c r="Z62" s="21"/>
      <c r="AA62" s="21">
        <v>1</v>
      </c>
      <c r="AB62" s="21">
        <v>1</v>
      </c>
      <c r="AC62" s="21">
        <f t="shared" si="11"/>
        <v>2</v>
      </c>
      <c r="AD62" s="21">
        <v>0</v>
      </c>
      <c r="AE62" s="10"/>
      <c r="AF62" s="25">
        <v>7</v>
      </c>
      <c r="AG62" s="20" t="s">
        <v>164</v>
      </c>
      <c r="AH62" s="20"/>
      <c r="AI62" s="20"/>
      <c r="AJ62" s="20"/>
      <c r="AK62" s="21">
        <v>7</v>
      </c>
      <c r="AL62" s="20" t="s">
        <v>59</v>
      </c>
      <c r="AN62" s="21">
        <v>0</v>
      </c>
      <c r="AO62" s="21">
        <v>4</v>
      </c>
      <c r="AP62" s="21">
        <f t="shared" si="12"/>
        <v>4</v>
      </c>
      <c r="AQ62" s="21">
        <v>0</v>
      </c>
    </row>
    <row r="63" spans="1:43" ht="15.95" customHeight="1" x14ac:dyDescent="0.25">
      <c r="A63" s="21"/>
      <c r="Q63" s="30"/>
      <c r="R63" s="30"/>
      <c r="S63" s="25">
        <v>7</v>
      </c>
      <c r="T63" s="20" t="s">
        <v>105</v>
      </c>
      <c r="U63" s="20"/>
      <c r="V63" s="20"/>
      <c r="W63" s="25"/>
      <c r="X63" s="21">
        <v>12</v>
      </c>
      <c r="Y63" s="20" t="s">
        <v>61</v>
      </c>
      <c r="Z63" s="21"/>
      <c r="AA63" s="21">
        <v>1</v>
      </c>
      <c r="AB63" s="21">
        <v>1</v>
      </c>
      <c r="AC63" s="21">
        <f t="shared" si="11"/>
        <v>2</v>
      </c>
      <c r="AD63" s="21">
        <v>0</v>
      </c>
      <c r="AE63" s="10"/>
      <c r="AF63" s="25">
        <v>7</v>
      </c>
      <c r="AG63" s="20" t="s">
        <v>115</v>
      </c>
      <c r="AH63" s="20"/>
      <c r="AI63" s="20"/>
      <c r="AJ63" s="20"/>
      <c r="AK63" s="21">
        <v>9</v>
      </c>
      <c r="AL63" s="20" t="s">
        <v>59</v>
      </c>
      <c r="AN63" s="21">
        <v>3</v>
      </c>
      <c r="AO63" s="21">
        <v>6</v>
      </c>
      <c r="AP63" s="21">
        <f t="shared" si="12"/>
        <v>9</v>
      </c>
      <c r="AQ63" s="21">
        <v>0</v>
      </c>
    </row>
    <row r="64" spans="1:43" ht="15.95" customHeight="1" x14ac:dyDescent="0.25">
      <c r="A64" s="30"/>
      <c r="Q64" s="21"/>
      <c r="R64" s="21"/>
      <c r="S64" s="25">
        <v>7</v>
      </c>
      <c r="T64" s="20" t="s">
        <v>106</v>
      </c>
      <c r="U64" s="20"/>
      <c r="V64" s="20"/>
      <c r="W64" s="25"/>
      <c r="X64" s="21">
        <v>5</v>
      </c>
      <c r="Y64" s="20" t="s">
        <v>61</v>
      </c>
      <c r="Z64" s="21"/>
      <c r="AA64" s="21">
        <v>0</v>
      </c>
      <c r="AB64" s="21">
        <v>1</v>
      </c>
      <c r="AC64" s="21">
        <f t="shared" si="11"/>
        <v>1</v>
      </c>
      <c r="AD64" s="21">
        <v>0</v>
      </c>
      <c r="AE64" s="10"/>
      <c r="AF64" s="25">
        <v>6.5</v>
      </c>
      <c r="AG64" s="20" t="s">
        <v>123</v>
      </c>
      <c r="AH64" s="20"/>
      <c r="AI64" s="20"/>
      <c r="AJ64" s="20"/>
      <c r="AK64" s="21">
        <v>6</v>
      </c>
      <c r="AL64" s="20" t="s">
        <v>59</v>
      </c>
      <c r="AN64" s="21">
        <v>1</v>
      </c>
      <c r="AO64" s="21">
        <v>1</v>
      </c>
      <c r="AP64" s="21">
        <f t="shared" si="12"/>
        <v>2</v>
      </c>
      <c r="AQ64" s="21">
        <v>0</v>
      </c>
    </row>
    <row r="65" spans="1:43" ht="15.95" customHeight="1" x14ac:dyDescent="0.25">
      <c r="A65" s="21"/>
      <c r="Q65" s="30"/>
      <c r="R65" s="30"/>
      <c r="S65" s="25">
        <v>5.5</v>
      </c>
      <c r="T65" s="20" t="s">
        <v>119</v>
      </c>
      <c r="U65" s="20"/>
      <c r="V65" s="20"/>
      <c r="W65" s="25"/>
      <c r="X65" s="21">
        <v>4</v>
      </c>
      <c r="Y65" s="20" t="s">
        <v>61</v>
      </c>
      <c r="Z65" s="21"/>
      <c r="AA65" s="21">
        <v>1</v>
      </c>
      <c r="AB65" s="21">
        <v>2</v>
      </c>
      <c r="AC65" s="21">
        <f t="shared" si="11"/>
        <v>3</v>
      </c>
      <c r="AD65" s="21">
        <v>0</v>
      </c>
      <c r="AE65" s="10"/>
      <c r="AF65" s="25">
        <v>5.5</v>
      </c>
      <c r="AG65" s="20" t="s">
        <v>32</v>
      </c>
      <c r="AH65" s="20"/>
      <c r="AI65" s="20"/>
      <c r="AJ65" s="20"/>
      <c r="AK65" s="21">
        <v>11</v>
      </c>
      <c r="AL65" s="20" t="s">
        <v>59</v>
      </c>
      <c r="AN65" s="21">
        <v>0</v>
      </c>
      <c r="AO65" s="21">
        <v>0</v>
      </c>
      <c r="AP65" s="21">
        <f t="shared" si="12"/>
        <v>0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63</v>
      </c>
      <c r="T66" s="16"/>
      <c r="U66" s="16"/>
      <c r="V66" s="16"/>
      <c r="W66" s="16"/>
      <c r="X66" s="16"/>
      <c r="Y66" s="16"/>
      <c r="Z66" s="22"/>
      <c r="AA66" s="22">
        <f>SUM(AA54:AA65)</f>
        <v>16</v>
      </c>
      <c r="AB66" s="22">
        <f>SUM(AB54:AB65)+SUMIF($Z$3:$Z$10,"Eriton",$AH$3:$AH$10)</f>
        <v>23</v>
      </c>
      <c r="AC66" s="22">
        <f>SUM(AC54:AC65)+SUMIF($Z$3:$Z$10,"Canadiens",$AH$3:$AH$10)</f>
        <v>39</v>
      </c>
      <c r="AD66" s="22">
        <f>SUM(AD54:AD65)</f>
        <v>2</v>
      </c>
      <c r="AE66" s="10"/>
      <c r="AF66" s="16" t="s">
        <v>64</v>
      </c>
      <c r="AG66" s="16"/>
      <c r="AH66" s="16"/>
      <c r="AI66" s="16"/>
      <c r="AJ66" s="16"/>
      <c r="AK66" s="16"/>
      <c r="AL66" s="16"/>
      <c r="AM66" s="22"/>
      <c r="AN66" s="22">
        <f>SUM(AN54:AN65)</f>
        <v>27</v>
      </c>
      <c r="AO66" s="22">
        <f>SUM(AO54:AO65)+SUMIF($Z$3:$Z$10,"Eriton",$AH$3:$AH$10)</f>
        <v>41</v>
      </c>
      <c r="AP66" s="22">
        <f>SUM(AP54:AP65)+SUMIF($Z$3:$Z$10,"Canadiens",$AH$3:$AH$10)</f>
        <v>68</v>
      </c>
      <c r="AQ66" s="22">
        <f>SUM(AQ54:AQ65)</f>
        <v>8</v>
      </c>
    </row>
    <row r="67" spans="1:43" ht="15.95" customHeight="1" x14ac:dyDescent="0.25">
      <c r="A67" s="21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94</v>
      </c>
      <c r="AH67" s="10"/>
      <c r="AI67" s="10"/>
      <c r="AJ67" s="20"/>
      <c r="AK67" s="20"/>
      <c r="AL67" s="10"/>
      <c r="AM67" s="10"/>
      <c r="AN67" s="21">
        <f>+AA27+AA40+AA53+AA66+AN27+AN40+AN53+AN66</f>
        <v>177</v>
      </c>
      <c r="AO67" s="21">
        <f>+AB27+AB40+AB53+AB66+AO27+AO40+AO53+AO66</f>
        <v>228</v>
      </c>
      <c r="AP67" s="21">
        <f>+AC27+AC40+AC53+AC66+AP27+AP40+AP53+AP66</f>
        <v>405</v>
      </c>
      <c r="AQ67" s="21">
        <f>+AD27+AD40+AD53+AD66+AQ27+AQ40+AQ53+AQ66</f>
        <v>76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21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43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42</v>
      </c>
      <c r="C74" s="24">
        <f>+C2</f>
        <v>6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83</v>
      </c>
      <c r="E79" s="20"/>
      <c r="F79" s="20"/>
      <c r="G79" s="20" t="s">
        <v>57</v>
      </c>
      <c r="H79" s="21"/>
      <c r="J79" s="21">
        <v>15</v>
      </c>
      <c r="K79" s="21">
        <v>4</v>
      </c>
      <c r="L79" s="50">
        <f t="shared" ref="L79:L103" si="13">+J79+K79</f>
        <v>19</v>
      </c>
      <c r="M79" s="21"/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163</v>
      </c>
      <c r="E80" s="20"/>
      <c r="F80" s="20"/>
      <c r="G80" s="20" t="s">
        <v>59</v>
      </c>
      <c r="H80" s="21"/>
      <c r="J80" s="21">
        <v>8</v>
      </c>
      <c r="K80" s="21">
        <v>5</v>
      </c>
      <c r="L80" s="50">
        <f t="shared" si="13"/>
        <v>13</v>
      </c>
      <c r="M80" s="21"/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116</v>
      </c>
      <c r="E81" s="20"/>
      <c r="F81" s="20"/>
      <c r="G81" s="20" t="s">
        <v>57</v>
      </c>
      <c r="H81" s="21"/>
      <c r="J81" s="21">
        <v>4</v>
      </c>
      <c r="K81" s="21">
        <v>8</v>
      </c>
      <c r="L81" s="50">
        <f t="shared" si="13"/>
        <v>12</v>
      </c>
      <c r="M81" s="21"/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104</v>
      </c>
      <c r="E82" s="20"/>
      <c r="F82" s="20"/>
      <c r="G82" s="20" t="s">
        <v>60</v>
      </c>
      <c r="H82" s="21"/>
      <c r="J82" s="21">
        <v>7</v>
      </c>
      <c r="K82" s="21">
        <v>4</v>
      </c>
      <c r="L82" s="50">
        <f t="shared" si="13"/>
        <v>11</v>
      </c>
      <c r="M82" s="21"/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90</v>
      </c>
      <c r="E83" s="20"/>
      <c r="F83" s="20"/>
      <c r="G83" s="20" t="s">
        <v>56</v>
      </c>
      <c r="H83" s="21"/>
      <c r="J83" s="21">
        <v>6</v>
      </c>
      <c r="K83" s="21">
        <v>5</v>
      </c>
      <c r="L83" s="50">
        <f t="shared" si="13"/>
        <v>11</v>
      </c>
      <c r="M83" s="21"/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113</v>
      </c>
      <c r="E84" s="20"/>
      <c r="F84" s="20"/>
      <c r="G84" s="20" t="s">
        <v>59</v>
      </c>
      <c r="H84" s="21"/>
      <c r="J84" s="21">
        <v>4</v>
      </c>
      <c r="K84" s="21">
        <v>7</v>
      </c>
      <c r="L84" s="50">
        <f t="shared" si="13"/>
        <v>11</v>
      </c>
      <c r="M84" s="21"/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85</v>
      </c>
      <c r="E85" s="20"/>
      <c r="F85" s="20"/>
      <c r="G85" s="15" t="s">
        <v>15</v>
      </c>
      <c r="H85" s="21"/>
      <c r="J85" s="21">
        <v>7</v>
      </c>
      <c r="K85" s="21">
        <v>3</v>
      </c>
      <c r="L85" s="50">
        <f t="shared" si="13"/>
        <v>10</v>
      </c>
      <c r="M85" s="21"/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84</v>
      </c>
      <c r="E86" s="20"/>
      <c r="F86" s="20"/>
      <c r="G86" s="20" t="s">
        <v>60</v>
      </c>
      <c r="H86" s="21"/>
      <c r="J86" s="21">
        <v>5</v>
      </c>
      <c r="K86" s="21">
        <v>5</v>
      </c>
      <c r="L86" s="50">
        <f t="shared" si="13"/>
        <v>10</v>
      </c>
      <c r="M86" s="21"/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87</v>
      </c>
      <c r="E87" s="20"/>
      <c r="F87" s="20"/>
      <c r="G87" s="15" t="s">
        <v>15</v>
      </c>
      <c r="H87" s="21"/>
      <c r="J87" s="21">
        <v>4</v>
      </c>
      <c r="K87" s="21">
        <v>6</v>
      </c>
      <c r="L87" s="50">
        <f t="shared" si="13"/>
        <v>10</v>
      </c>
      <c r="M87" s="21"/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131</v>
      </c>
      <c r="E88" s="20"/>
      <c r="F88" s="20"/>
      <c r="G88" s="20" t="s">
        <v>57</v>
      </c>
      <c r="H88" s="21"/>
      <c r="J88" s="21">
        <v>4</v>
      </c>
      <c r="K88" s="21">
        <v>6</v>
      </c>
      <c r="L88" s="50">
        <f t="shared" si="13"/>
        <v>10</v>
      </c>
      <c r="M88" s="21"/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162</v>
      </c>
      <c r="E89" s="20"/>
      <c r="F89" s="20"/>
      <c r="G89" s="20" t="s">
        <v>59</v>
      </c>
      <c r="H89" s="21"/>
      <c r="J89" s="21">
        <v>4</v>
      </c>
      <c r="K89" s="21">
        <v>6</v>
      </c>
      <c r="L89" s="50">
        <f t="shared" si="13"/>
        <v>10</v>
      </c>
      <c r="M89" s="21"/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80</v>
      </c>
      <c r="E90" s="20"/>
      <c r="F90" s="20"/>
      <c r="G90" s="20" t="s">
        <v>61</v>
      </c>
      <c r="H90" s="21"/>
      <c r="J90" s="21">
        <v>5</v>
      </c>
      <c r="K90" s="21">
        <v>4</v>
      </c>
      <c r="L90" s="50">
        <f t="shared" si="13"/>
        <v>9</v>
      </c>
      <c r="M90" s="21"/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86</v>
      </c>
      <c r="E91" s="20"/>
      <c r="F91" s="20"/>
      <c r="G91" s="20" t="s">
        <v>57</v>
      </c>
      <c r="H91" s="21"/>
      <c r="J91" s="21">
        <v>4</v>
      </c>
      <c r="K91" s="21">
        <v>5</v>
      </c>
      <c r="L91" s="50">
        <f t="shared" si="13"/>
        <v>9</v>
      </c>
      <c r="M91" s="21"/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115</v>
      </c>
      <c r="E92" s="20"/>
      <c r="F92" s="20"/>
      <c r="G92" s="20" t="s">
        <v>59</v>
      </c>
      <c r="H92" s="21"/>
      <c r="J92" s="21">
        <v>3</v>
      </c>
      <c r="K92" s="21">
        <v>6</v>
      </c>
      <c r="L92" s="50">
        <f t="shared" si="13"/>
        <v>9</v>
      </c>
      <c r="M92" s="21"/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78</v>
      </c>
      <c r="E93" s="20"/>
      <c r="F93" s="20"/>
      <c r="G93" s="20" t="s">
        <v>134</v>
      </c>
      <c r="H93" s="21"/>
      <c r="J93" s="21">
        <v>6</v>
      </c>
      <c r="K93" s="21">
        <v>2</v>
      </c>
      <c r="L93" s="50">
        <f t="shared" si="13"/>
        <v>8</v>
      </c>
      <c r="M93" s="21"/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139</v>
      </c>
      <c r="E94" s="20"/>
      <c r="F94" s="20"/>
      <c r="G94" s="20" t="s">
        <v>56</v>
      </c>
      <c r="H94" s="21"/>
      <c r="J94" s="21">
        <v>5</v>
      </c>
      <c r="K94" s="21">
        <v>2</v>
      </c>
      <c r="L94" s="50">
        <f t="shared" si="13"/>
        <v>7</v>
      </c>
      <c r="M94" s="21"/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D95" s="20" t="s">
        <v>14</v>
      </c>
      <c r="E95" s="20"/>
      <c r="F95" s="20"/>
      <c r="G95" s="20" t="s">
        <v>59</v>
      </c>
      <c r="H95" s="35"/>
      <c r="J95" s="21">
        <v>5</v>
      </c>
      <c r="K95" s="21">
        <v>2</v>
      </c>
      <c r="L95" s="50">
        <f t="shared" si="13"/>
        <v>7</v>
      </c>
      <c r="M95" s="21"/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D96" s="20" t="s">
        <v>107</v>
      </c>
      <c r="E96" s="20"/>
      <c r="F96" s="20"/>
      <c r="G96" s="20" t="s">
        <v>60</v>
      </c>
      <c r="H96" s="21"/>
      <c r="J96" s="21">
        <v>4</v>
      </c>
      <c r="K96" s="21">
        <v>3</v>
      </c>
      <c r="L96" s="50">
        <f t="shared" si="13"/>
        <v>7</v>
      </c>
      <c r="M96" s="21"/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43" ht="15.75" x14ac:dyDescent="0.25">
      <c r="D97" s="20" t="s">
        <v>47</v>
      </c>
      <c r="E97" s="20"/>
      <c r="F97" s="20"/>
      <c r="G97" s="20" t="s">
        <v>60</v>
      </c>
      <c r="H97" s="21"/>
      <c r="J97" s="21">
        <v>4</v>
      </c>
      <c r="K97" s="21">
        <v>3</v>
      </c>
      <c r="L97" s="50">
        <f t="shared" si="13"/>
        <v>7</v>
      </c>
      <c r="M97" s="21"/>
      <c r="Q97" s="21"/>
      <c r="R97" s="2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20"/>
      <c r="AG97" s="10"/>
      <c r="AH97" s="10"/>
      <c r="AI97" s="10"/>
      <c r="AJ97" s="20"/>
      <c r="AK97" s="20"/>
      <c r="AL97" s="10"/>
      <c r="AM97" s="10"/>
      <c r="AN97" s="21"/>
      <c r="AO97" s="21"/>
      <c r="AP97" s="30"/>
      <c r="AQ97" s="21"/>
    </row>
    <row r="98" spans="4:43" ht="15.75" x14ac:dyDescent="0.25">
      <c r="D98" s="20" t="s">
        <v>91</v>
      </c>
      <c r="E98" s="20"/>
      <c r="F98" s="20"/>
      <c r="G98" s="20" t="s">
        <v>57</v>
      </c>
      <c r="H98" s="21"/>
      <c r="J98" s="21">
        <v>2</v>
      </c>
      <c r="K98" s="21">
        <v>5</v>
      </c>
      <c r="L98" s="50">
        <f t="shared" si="13"/>
        <v>7</v>
      </c>
      <c r="M98" s="21"/>
      <c r="Q98" s="21"/>
      <c r="R98" s="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20"/>
      <c r="AG98" s="10"/>
      <c r="AH98" s="10"/>
      <c r="AI98" s="10"/>
      <c r="AJ98" s="20"/>
      <c r="AK98" s="20"/>
      <c r="AL98" s="10"/>
      <c r="AM98" s="10"/>
      <c r="AN98" s="21"/>
      <c r="AO98" s="21"/>
      <c r="AP98" s="30"/>
      <c r="AQ98" s="21"/>
    </row>
    <row r="99" spans="4:43" ht="15.75" x14ac:dyDescent="0.25">
      <c r="D99" s="20" t="s">
        <v>135</v>
      </c>
      <c r="E99" s="20"/>
      <c r="F99" s="20"/>
      <c r="G99" s="20" t="s">
        <v>59</v>
      </c>
      <c r="H99" s="35"/>
      <c r="J99" s="21">
        <v>2</v>
      </c>
      <c r="K99" s="21">
        <v>5</v>
      </c>
      <c r="L99" s="50">
        <f t="shared" si="13"/>
        <v>7</v>
      </c>
      <c r="M99" s="21"/>
    </row>
    <row r="100" spans="4:43" ht="15.75" x14ac:dyDescent="0.25">
      <c r="D100" s="20" t="s">
        <v>169</v>
      </c>
      <c r="E100" s="20"/>
      <c r="F100" s="20"/>
      <c r="G100" s="15" t="s">
        <v>15</v>
      </c>
      <c r="H100" s="21"/>
      <c r="J100" s="21">
        <v>1</v>
      </c>
      <c r="K100" s="21">
        <v>6</v>
      </c>
      <c r="L100" s="50">
        <f t="shared" si="13"/>
        <v>7</v>
      </c>
      <c r="M100" s="21"/>
    </row>
    <row r="101" spans="4:43" ht="15.75" x14ac:dyDescent="0.25">
      <c r="D101" s="20" t="s">
        <v>81</v>
      </c>
      <c r="E101" s="20"/>
      <c r="F101" s="20"/>
      <c r="G101" s="20" t="s">
        <v>61</v>
      </c>
      <c r="H101" s="21"/>
      <c r="J101" s="21">
        <v>4</v>
      </c>
      <c r="K101" s="21">
        <v>2</v>
      </c>
      <c r="L101" s="50">
        <f t="shared" si="13"/>
        <v>6</v>
      </c>
      <c r="M101" s="21"/>
    </row>
    <row r="102" spans="4:43" ht="15.75" x14ac:dyDescent="0.25">
      <c r="D102" s="20" t="s">
        <v>92</v>
      </c>
      <c r="E102" s="20"/>
      <c r="F102" s="20"/>
      <c r="G102" s="20" t="s">
        <v>56</v>
      </c>
      <c r="H102" s="21"/>
      <c r="J102" s="21">
        <v>2</v>
      </c>
      <c r="K102" s="21">
        <v>4</v>
      </c>
      <c r="L102" s="50">
        <f t="shared" si="13"/>
        <v>6</v>
      </c>
      <c r="M102" s="21"/>
    </row>
    <row r="103" spans="4:43" ht="15.75" x14ac:dyDescent="0.25">
      <c r="D103" s="20" t="s">
        <v>125</v>
      </c>
      <c r="E103" s="20"/>
      <c r="F103" s="20"/>
      <c r="G103" s="20" t="s">
        <v>134</v>
      </c>
      <c r="H103" s="21"/>
      <c r="J103" s="21">
        <v>1</v>
      </c>
      <c r="K103" s="21">
        <v>5</v>
      </c>
      <c r="L103" s="50">
        <f t="shared" si="13"/>
        <v>6</v>
      </c>
      <c r="M103" s="21"/>
    </row>
    <row r="104" spans="4:43" ht="15.75" x14ac:dyDescent="0.25">
      <c r="D104" s="20"/>
      <c r="E104" s="20"/>
      <c r="F104" s="20"/>
      <c r="G104" s="20"/>
      <c r="H104" s="21"/>
    </row>
    <row r="105" spans="4:43" ht="15.75" x14ac:dyDescent="0.25">
      <c r="D105" s="20"/>
      <c r="E105" s="20"/>
      <c r="F105" s="20"/>
      <c r="G105" s="20"/>
      <c r="H105" s="21"/>
    </row>
    <row r="106" spans="4:43" ht="18.75" thickBot="1" x14ac:dyDescent="0.3">
      <c r="D106" s="1" t="s">
        <v>133</v>
      </c>
      <c r="E106" s="1"/>
      <c r="F106" s="1"/>
      <c r="G106" s="3" t="s">
        <v>1</v>
      </c>
      <c r="H106" s="3"/>
      <c r="I106" s="3"/>
      <c r="J106" s="49" t="s">
        <v>2</v>
      </c>
    </row>
    <row r="107" spans="4:43" ht="15.75" x14ac:dyDescent="0.25">
      <c r="D107" s="20" t="s">
        <v>165</v>
      </c>
      <c r="E107" s="20"/>
      <c r="F107" s="20"/>
      <c r="G107" s="20" t="s">
        <v>60</v>
      </c>
      <c r="H107" s="21"/>
      <c r="J107" s="50">
        <v>6</v>
      </c>
      <c r="K107" s="21"/>
      <c r="L107" s="21"/>
      <c r="M107" s="21"/>
    </row>
    <row r="108" spans="4:43" ht="15.75" x14ac:dyDescent="0.25">
      <c r="D108" s="20" t="s">
        <v>113</v>
      </c>
      <c r="E108" s="20"/>
      <c r="F108" s="20"/>
      <c r="G108" s="20" t="s">
        <v>59</v>
      </c>
      <c r="H108" s="21"/>
      <c r="J108" s="50">
        <v>4</v>
      </c>
      <c r="K108" s="21"/>
      <c r="L108" s="21"/>
      <c r="M108" s="21"/>
    </row>
    <row r="109" spans="4:43" ht="15.75" x14ac:dyDescent="0.25">
      <c r="D109" s="20" t="s">
        <v>91</v>
      </c>
      <c r="E109" s="20"/>
      <c r="F109" s="20"/>
      <c r="G109" s="20" t="s">
        <v>57</v>
      </c>
      <c r="H109" s="21"/>
      <c r="J109" s="50">
        <v>4</v>
      </c>
      <c r="K109" s="21"/>
      <c r="L109" s="21"/>
      <c r="M109" s="21"/>
    </row>
    <row r="110" spans="4:43" ht="15.75" x14ac:dyDescent="0.25">
      <c r="D110" s="20" t="s">
        <v>169</v>
      </c>
      <c r="E110" s="20"/>
      <c r="F110" s="20"/>
      <c r="G110" s="15" t="s">
        <v>15</v>
      </c>
      <c r="H110" s="21"/>
      <c r="J110" s="50">
        <v>4</v>
      </c>
      <c r="K110" s="21"/>
      <c r="L110" s="21"/>
      <c r="M110" s="21"/>
    </row>
    <row r="111" spans="4:43" ht="15.75" x14ac:dyDescent="0.25">
      <c r="D111" s="20" t="s">
        <v>79</v>
      </c>
      <c r="E111" s="20"/>
      <c r="F111" s="20"/>
      <c r="G111" s="20" t="s">
        <v>134</v>
      </c>
      <c r="H111" s="21"/>
      <c r="J111" s="50">
        <v>4</v>
      </c>
      <c r="K111" s="21"/>
      <c r="L111" s="21"/>
      <c r="M111" s="21"/>
    </row>
    <row r="112" spans="4:43" ht="15.75" x14ac:dyDescent="0.25">
      <c r="D112" s="20" t="s">
        <v>96</v>
      </c>
      <c r="E112" s="20"/>
      <c r="F112" s="20"/>
      <c r="G112" s="20" t="s">
        <v>56</v>
      </c>
      <c r="H112" s="21"/>
      <c r="J112" s="50">
        <v>4</v>
      </c>
      <c r="K112" s="21"/>
      <c r="L112" s="21"/>
      <c r="M112" s="21"/>
    </row>
    <row r="113" spans="4:13" ht="15.75" x14ac:dyDescent="0.25">
      <c r="D113" s="20" t="s">
        <v>103</v>
      </c>
      <c r="E113" s="20"/>
      <c r="F113" s="20"/>
      <c r="G113" s="20" t="s">
        <v>60</v>
      </c>
      <c r="H113" s="21"/>
      <c r="J113" s="50">
        <v>4</v>
      </c>
      <c r="K113" s="21"/>
      <c r="L113" s="21"/>
      <c r="M113" s="21"/>
    </row>
  </sheetData>
  <mergeCells count="17">
    <mergeCell ref="AG10:AH10"/>
    <mergeCell ref="B1:P1"/>
    <mergeCell ref="S1:AQ1"/>
    <mergeCell ref="G2:M2"/>
    <mergeCell ref="AG2:AH2"/>
    <mergeCell ref="AG3:AH3"/>
    <mergeCell ref="AG4:AH4"/>
    <mergeCell ref="AG5:AH5"/>
    <mergeCell ref="AG6:AH6"/>
    <mergeCell ref="AG7:AH7"/>
    <mergeCell ref="AG8:AH8"/>
    <mergeCell ref="AG9:AH9"/>
    <mergeCell ref="AG11:AH11"/>
    <mergeCell ref="E14:F14"/>
    <mergeCell ref="B72:P72"/>
    <mergeCell ref="G73:M73"/>
    <mergeCell ref="G74:M74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C2DD2-F863-4999-B48F-6923BE82C4AD}">
  <dimension ref="A1:AQ134"/>
  <sheetViews>
    <sheetView topLeftCell="B11" zoomScale="70" zoomScaleNormal="70" zoomScaleSheetLayoutView="78" workbookViewId="0">
      <selection activeCell="AN28" sqref="AN28:AQ39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S1" s="65" t="s">
        <v>55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18.600000000000001" customHeight="1" thickBot="1" x14ac:dyDescent="0.35">
      <c r="A2" s="21"/>
      <c r="B2" s="24" t="s">
        <v>42</v>
      </c>
      <c r="C2" s="24">
        <v>5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1"/>
      <c r="R2" s="21"/>
      <c r="U2" s="33" t="s">
        <v>152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66" t="s">
        <v>39</v>
      </c>
      <c r="AH2" s="66"/>
      <c r="AI2" s="33" t="s">
        <v>4</v>
      </c>
      <c r="AJ2" s="33" t="s">
        <v>6</v>
      </c>
      <c r="AK2" s="33" t="s">
        <v>5</v>
      </c>
      <c r="AL2" s="33" t="s">
        <v>40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138</v>
      </c>
      <c r="X3" s="20"/>
      <c r="Y3" s="20"/>
      <c r="Z3" s="20" t="s">
        <v>60</v>
      </c>
      <c r="AB3" s="21"/>
      <c r="AC3" s="21">
        <f t="shared" ref="AC3:AC11" si="0">+AD3+AE3+AF3</f>
        <v>5</v>
      </c>
      <c r="AD3" s="21">
        <v>4</v>
      </c>
      <c r="AE3" s="21">
        <v>1</v>
      </c>
      <c r="AF3" s="21">
        <v>0</v>
      </c>
      <c r="AG3" s="67">
        <f t="shared" ref="AG3:AG11" si="1">+(AD3*2+AF3)/(2*AC3)</f>
        <v>0.8</v>
      </c>
      <c r="AH3" s="67"/>
      <c r="AI3" s="14">
        <v>9</v>
      </c>
      <c r="AJ3" s="14">
        <v>0</v>
      </c>
      <c r="AK3" s="14">
        <v>0</v>
      </c>
      <c r="AL3" s="51">
        <f t="shared" ref="AL3:AL12" si="2">+AI3/AC3</f>
        <v>1.8</v>
      </c>
      <c r="AQ3" s="21"/>
    </row>
    <row r="4" spans="1:43" ht="18" x14ac:dyDescent="0.25">
      <c r="A4" s="34"/>
      <c r="B4" s="4">
        <v>3</v>
      </c>
      <c r="C4" s="5" t="s">
        <v>57</v>
      </c>
      <c r="D4" s="10"/>
      <c r="E4" s="5"/>
      <c r="F4" s="10"/>
      <c r="G4" s="4">
        <v>4</v>
      </c>
      <c r="H4" s="4">
        <v>0</v>
      </c>
      <c r="I4" s="4">
        <v>1</v>
      </c>
      <c r="J4" s="4">
        <f t="shared" ref="J4:J11" si="3">2*G4+I4</f>
        <v>9</v>
      </c>
      <c r="K4" s="31">
        <f t="shared" ref="K4:K11" si="4">+J4/((G4+H4+I4)*2)</f>
        <v>0.9</v>
      </c>
      <c r="L4" s="4">
        <f>+$AA$53</f>
        <v>27</v>
      </c>
      <c r="M4" s="4">
        <v>16</v>
      </c>
      <c r="N4" s="4">
        <f>+$AB$53</f>
        <v>35</v>
      </c>
      <c r="O4" s="4">
        <f>+$AD$53</f>
        <v>8</v>
      </c>
      <c r="P4" s="4"/>
      <c r="Q4" s="34"/>
      <c r="R4" s="21"/>
      <c r="U4" s="25">
        <v>8</v>
      </c>
      <c r="V4" s="20" t="s">
        <v>75</v>
      </c>
      <c r="X4" s="20"/>
      <c r="Y4" s="20"/>
      <c r="Z4" s="20" t="s">
        <v>134</v>
      </c>
      <c r="AB4" s="21"/>
      <c r="AC4" s="21">
        <f t="shared" ref="AC4:AC10" si="5">+AD4+AE4+AF4</f>
        <v>4</v>
      </c>
      <c r="AD4" s="21">
        <v>2</v>
      </c>
      <c r="AE4" s="21">
        <v>2</v>
      </c>
      <c r="AF4" s="21">
        <v>0</v>
      </c>
      <c r="AG4" s="64">
        <f t="shared" ref="AG4:AG10" si="6">+(AD4*2+AF4)/(2*AC4)</f>
        <v>0.5</v>
      </c>
      <c r="AH4" s="64"/>
      <c r="AI4" s="21">
        <v>11</v>
      </c>
      <c r="AJ4" s="21">
        <v>1</v>
      </c>
      <c r="AK4" s="21">
        <v>0</v>
      </c>
      <c r="AL4" s="26">
        <f t="shared" ref="AL4:AL10" si="7">+AI4/AC4</f>
        <v>2.75</v>
      </c>
      <c r="AQ4" s="21"/>
    </row>
    <row r="5" spans="1:43" ht="18" x14ac:dyDescent="0.25">
      <c r="A5" s="34"/>
      <c r="B5" s="4">
        <v>5</v>
      </c>
      <c r="C5" s="5" t="s">
        <v>60</v>
      </c>
      <c r="D5" s="10"/>
      <c r="E5" s="5"/>
      <c r="F5" s="10"/>
      <c r="G5" s="4">
        <v>4</v>
      </c>
      <c r="H5" s="4">
        <v>1</v>
      </c>
      <c r="I5" s="4">
        <v>0</v>
      </c>
      <c r="J5" s="4">
        <f t="shared" si="3"/>
        <v>8</v>
      </c>
      <c r="K5" s="31">
        <f t="shared" si="4"/>
        <v>0.8</v>
      </c>
      <c r="L5" s="4">
        <f>+$AN$27</f>
        <v>23</v>
      </c>
      <c r="M5" s="4">
        <v>9</v>
      </c>
      <c r="N5" s="4">
        <f>+$AO$27</f>
        <v>26</v>
      </c>
      <c r="O5" s="4">
        <f>+$AQ$27</f>
        <v>14</v>
      </c>
      <c r="P5" s="4"/>
      <c r="Q5" s="34"/>
      <c r="R5" s="21"/>
      <c r="U5" s="25">
        <v>8</v>
      </c>
      <c r="V5" s="20" t="s">
        <v>77</v>
      </c>
      <c r="X5" s="20"/>
      <c r="Y5" s="20"/>
      <c r="Z5" s="20" t="s">
        <v>59</v>
      </c>
      <c r="AB5" s="21"/>
      <c r="AC5" s="21">
        <f t="shared" si="5"/>
        <v>3</v>
      </c>
      <c r="AD5" s="21">
        <v>1</v>
      </c>
      <c r="AE5" s="21">
        <v>2</v>
      </c>
      <c r="AF5" s="21">
        <v>0</v>
      </c>
      <c r="AG5" s="64">
        <f t="shared" si="6"/>
        <v>0.33333333333333331</v>
      </c>
      <c r="AH5" s="64"/>
      <c r="AI5" s="21">
        <v>9</v>
      </c>
      <c r="AJ5" s="21">
        <v>0</v>
      </c>
      <c r="AK5" s="21">
        <v>0</v>
      </c>
      <c r="AL5" s="26">
        <f t="shared" si="7"/>
        <v>3</v>
      </c>
      <c r="AQ5" s="21"/>
    </row>
    <row r="6" spans="1:43" ht="18" x14ac:dyDescent="0.25">
      <c r="A6" s="34"/>
      <c r="B6" s="4">
        <v>8</v>
      </c>
      <c r="C6" s="5" t="s">
        <v>59</v>
      </c>
      <c r="D6" s="10"/>
      <c r="E6" s="5"/>
      <c r="F6" s="10"/>
      <c r="G6" s="4">
        <v>3</v>
      </c>
      <c r="H6" s="4">
        <v>2</v>
      </c>
      <c r="I6" s="4">
        <v>0</v>
      </c>
      <c r="J6" s="4">
        <f t="shared" si="3"/>
        <v>6</v>
      </c>
      <c r="K6" s="31">
        <f t="shared" si="4"/>
        <v>0.6</v>
      </c>
      <c r="L6" s="4">
        <f>+$AN$66</f>
        <v>23</v>
      </c>
      <c r="M6" s="4">
        <v>12</v>
      </c>
      <c r="N6" s="4">
        <f>+$AO$66</f>
        <v>34</v>
      </c>
      <c r="O6" s="4">
        <f>+$AQ$66</f>
        <v>6</v>
      </c>
      <c r="P6" s="4"/>
      <c r="Q6" s="34"/>
      <c r="R6" s="21"/>
      <c r="U6" s="25">
        <v>7.5</v>
      </c>
      <c r="V6" s="20" t="s">
        <v>43</v>
      </c>
      <c r="X6" s="20"/>
      <c r="Y6" s="20"/>
      <c r="Z6" s="20" t="s">
        <v>57</v>
      </c>
      <c r="AB6" s="21"/>
      <c r="AC6" s="21">
        <f t="shared" si="5"/>
        <v>2</v>
      </c>
      <c r="AD6" s="21">
        <v>1</v>
      </c>
      <c r="AE6" s="21">
        <v>0</v>
      </c>
      <c r="AF6" s="21">
        <v>1</v>
      </c>
      <c r="AG6" s="64">
        <f t="shared" si="6"/>
        <v>0.75</v>
      </c>
      <c r="AH6" s="64"/>
      <c r="AI6" s="21">
        <v>6</v>
      </c>
      <c r="AJ6" s="21">
        <v>0</v>
      </c>
      <c r="AK6" s="21">
        <v>0</v>
      </c>
      <c r="AL6" s="26">
        <f t="shared" si="7"/>
        <v>3</v>
      </c>
      <c r="AQ6" s="21"/>
    </row>
    <row r="7" spans="1:43" ht="18" x14ac:dyDescent="0.25">
      <c r="A7" s="34"/>
      <c r="B7" s="4">
        <v>6</v>
      </c>
      <c r="C7" s="5" t="s">
        <v>134</v>
      </c>
      <c r="D7" s="10"/>
      <c r="E7" s="5"/>
      <c r="F7" s="10"/>
      <c r="G7" s="4">
        <v>2</v>
      </c>
      <c r="H7" s="4">
        <v>3</v>
      </c>
      <c r="I7" s="4">
        <v>0</v>
      </c>
      <c r="J7" s="4">
        <f t="shared" si="3"/>
        <v>4</v>
      </c>
      <c r="K7" s="31">
        <f t="shared" si="4"/>
        <v>0.4</v>
      </c>
      <c r="L7" s="4">
        <f>+$AN$40</f>
        <v>13</v>
      </c>
      <c r="M7" s="4">
        <v>17</v>
      </c>
      <c r="N7" s="4">
        <f>+$AO$40</f>
        <v>15</v>
      </c>
      <c r="O7" s="4">
        <f>+$AQ$40</f>
        <v>8</v>
      </c>
      <c r="P7" s="4"/>
      <c r="Q7" s="34"/>
      <c r="R7" s="21"/>
      <c r="U7" s="25">
        <v>8</v>
      </c>
      <c r="V7" s="20" t="s">
        <v>76</v>
      </c>
      <c r="X7" s="20"/>
      <c r="Y7" s="20"/>
      <c r="Z7" s="20" t="s">
        <v>56</v>
      </c>
      <c r="AB7" s="21"/>
      <c r="AC7" s="21">
        <f t="shared" si="5"/>
        <v>5</v>
      </c>
      <c r="AD7" s="21">
        <v>1</v>
      </c>
      <c r="AE7" s="21">
        <v>2</v>
      </c>
      <c r="AF7" s="21">
        <v>2</v>
      </c>
      <c r="AG7" s="64">
        <f t="shared" si="6"/>
        <v>0.4</v>
      </c>
      <c r="AH7" s="64"/>
      <c r="AI7" s="21">
        <v>18</v>
      </c>
      <c r="AJ7" s="21">
        <v>0</v>
      </c>
      <c r="AK7" s="21">
        <v>0</v>
      </c>
      <c r="AL7" s="26">
        <f t="shared" si="7"/>
        <v>3.6</v>
      </c>
      <c r="AQ7" s="21"/>
    </row>
    <row r="8" spans="1:43" ht="18" x14ac:dyDescent="0.25">
      <c r="A8" s="34"/>
      <c r="B8" s="4">
        <v>2</v>
      </c>
      <c r="C8" s="5" t="s">
        <v>15</v>
      </c>
      <c r="D8" s="10"/>
      <c r="E8" s="10"/>
      <c r="F8" s="10"/>
      <c r="G8" s="4">
        <v>1</v>
      </c>
      <c r="H8" s="4">
        <v>2</v>
      </c>
      <c r="I8" s="4">
        <v>2</v>
      </c>
      <c r="J8" s="4">
        <f t="shared" si="3"/>
        <v>4</v>
      </c>
      <c r="K8" s="31">
        <f t="shared" si="4"/>
        <v>0.4</v>
      </c>
      <c r="L8" s="4">
        <f>+$AA$40</f>
        <v>20</v>
      </c>
      <c r="M8" s="4">
        <v>26</v>
      </c>
      <c r="N8" s="4">
        <f>+$AB$40</f>
        <v>21</v>
      </c>
      <c r="O8" s="4">
        <f>+$AD$40</f>
        <v>10</v>
      </c>
      <c r="P8" s="4"/>
      <c r="Q8" s="34"/>
      <c r="R8" s="21"/>
      <c r="U8" s="25">
        <v>7.5</v>
      </c>
      <c r="V8" s="20" t="s">
        <v>127</v>
      </c>
      <c r="X8" s="20"/>
      <c r="Y8" s="20"/>
      <c r="Z8" s="20" t="s">
        <v>15</v>
      </c>
      <c r="AB8" s="21"/>
      <c r="AC8" s="21">
        <f t="shared" si="5"/>
        <v>5</v>
      </c>
      <c r="AD8" s="21">
        <v>1</v>
      </c>
      <c r="AE8" s="21">
        <v>2</v>
      </c>
      <c r="AF8" s="21">
        <v>2</v>
      </c>
      <c r="AG8" s="64">
        <f t="shared" si="6"/>
        <v>0.4</v>
      </c>
      <c r="AH8" s="64"/>
      <c r="AI8" s="21">
        <v>26</v>
      </c>
      <c r="AJ8" s="21">
        <v>0</v>
      </c>
      <c r="AK8" s="21">
        <v>0</v>
      </c>
      <c r="AL8" s="26">
        <f t="shared" si="7"/>
        <v>5.2</v>
      </c>
      <c r="AQ8" s="21"/>
    </row>
    <row r="9" spans="1:43" ht="18" x14ac:dyDescent="0.25">
      <c r="A9" s="34"/>
      <c r="B9" s="4">
        <v>7</v>
      </c>
      <c r="C9" s="5" t="s">
        <v>56</v>
      </c>
      <c r="D9" s="10"/>
      <c r="E9" s="10"/>
      <c r="F9" s="10"/>
      <c r="G9" s="4">
        <v>1</v>
      </c>
      <c r="H9" s="4">
        <v>2</v>
      </c>
      <c r="I9" s="4">
        <v>2</v>
      </c>
      <c r="J9" s="4">
        <f t="shared" si="3"/>
        <v>4</v>
      </c>
      <c r="K9" s="31">
        <f t="shared" si="4"/>
        <v>0.4</v>
      </c>
      <c r="L9" s="4">
        <f>+$AN$53</f>
        <v>16</v>
      </c>
      <c r="M9" s="4">
        <v>18</v>
      </c>
      <c r="N9" s="4">
        <f>+$AO$53</f>
        <v>20</v>
      </c>
      <c r="O9" s="4">
        <f>+$AQ$53</f>
        <v>4</v>
      </c>
      <c r="P9" s="4"/>
      <c r="Q9" s="34"/>
      <c r="R9" s="21"/>
      <c r="U9" s="25">
        <v>7.5</v>
      </c>
      <c r="V9" s="20" t="s">
        <v>34</v>
      </c>
      <c r="X9" s="20"/>
      <c r="Y9" s="20"/>
      <c r="Z9" s="20" t="s">
        <v>58</v>
      </c>
      <c r="AB9" s="21"/>
      <c r="AC9" s="21">
        <f t="shared" si="5"/>
        <v>5</v>
      </c>
      <c r="AD9" s="21">
        <v>1</v>
      </c>
      <c r="AE9" s="21">
        <v>3</v>
      </c>
      <c r="AF9" s="21">
        <v>1</v>
      </c>
      <c r="AG9" s="64">
        <f t="shared" si="6"/>
        <v>0.3</v>
      </c>
      <c r="AH9" s="64"/>
      <c r="AI9" s="21">
        <v>26</v>
      </c>
      <c r="AJ9" s="21">
        <v>0</v>
      </c>
      <c r="AK9" s="21">
        <v>0</v>
      </c>
      <c r="AL9" s="26">
        <f t="shared" si="7"/>
        <v>5.2</v>
      </c>
      <c r="AQ9" s="21"/>
    </row>
    <row r="10" spans="1:43" ht="18" x14ac:dyDescent="0.25">
      <c r="A10" s="34"/>
      <c r="B10" s="4">
        <v>1</v>
      </c>
      <c r="C10" s="5" t="s">
        <v>58</v>
      </c>
      <c r="D10" s="10"/>
      <c r="E10" s="10"/>
      <c r="F10" s="10"/>
      <c r="G10" s="4">
        <v>1</v>
      </c>
      <c r="H10" s="4">
        <v>3</v>
      </c>
      <c r="I10" s="4">
        <v>1</v>
      </c>
      <c r="J10" s="4">
        <f t="shared" si="3"/>
        <v>3</v>
      </c>
      <c r="K10" s="31">
        <f t="shared" si="4"/>
        <v>0.3</v>
      </c>
      <c r="L10" s="4">
        <f>+$AA$27</f>
        <v>11</v>
      </c>
      <c r="M10" s="4">
        <v>26</v>
      </c>
      <c r="N10" s="4">
        <f>+$AB$27</f>
        <v>15</v>
      </c>
      <c r="O10" s="4">
        <f>+$AD$27</f>
        <v>8</v>
      </c>
      <c r="P10" s="4"/>
      <c r="Q10" s="34"/>
      <c r="R10" s="34"/>
      <c r="U10" s="25">
        <v>7.5</v>
      </c>
      <c r="V10" s="20" t="s">
        <v>74</v>
      </c>
      <c r="X10" s="20"/>
      <c r="Y10" s="20"/>
      <c r="Z10" s="20" t="s">
        <v>61</v>
      </c>
      <c r="AB10" s="21"/>
      <c r="AC10" s="21">
        <f t="shared" si="5"/>
        <v>4</v>
      </c>
      <c r="AD10" s="21">
        <v>0</v>
      </c>
      <c r="AE10" s="21">
        <v>4</v>
      </c>
      <c r="AF10" s="21">
        <v>0</v>
      </c>
      <c r="AG10" s="64">
        <f t="shared" si="6"/>
        <v>0</v>
      </c>
      <c r="AH10" s="64"/>
      <c r="AI10" s="21">
        <v>21</v>
      </c>
      <c r="AJ10" s="21">
        <v>1</v>
      </c>
      <c r="AK10" s="21">
        <v>0</v>
      </c>
      <c r="AL10" s="26">
        <f t="shared" si="7"/>
        <v>5.25</v>
      </c>
      <c r="AQ10" s="21"/>
    </row>
    <row r="11" spans="1:43" ht="18.75" thickBot="1" x14ac:dyDescent="0.3">
      <c r="A11" s="34"/>
      <c r="B11" s="4">
        <v>4</v>
      </c>
      <c r="C11" s="5" t="s">
        <v>61</v>
      </c>
      <c r="D11" s="10"/>
      <c r="E11" s="5"/>
      <c r="F11" s="10"/>
      <c r="G11" s="4">
        <v>1</v>
      </c>
      <c r="H11" s="4">
        <v>4</v>
      </c>
      <c r="I11" s="4">
        <v>0</v>
      </c>
      <c r="J11" s="4">
        <f t="shared" si="3"/>
        <v>2</v>
      </c>
      <c r="K11" s="31">
        <f t="shared" si="4"/>
        <v>0.2</v>
      </c>
      <c r="L11" s="4">
        <f>+$AA$66</f>
        <v>14</v>
      </c>
      <c r="M11" s="4">
        <v>23</v>
      </c>
      <c r="N11" s="4">
        <f>+$AB$66</f>
        <v>20</v>
      </c>
      <c r="O11" s="4">
        <f>+$AD$66</f>
        <v>2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si="0"/>
        <v>7</v>
      </c>
      <c r="AD11" s="21">
        <v>6</v>
      </c>
      <c r="AE11" s="21">
        <v>1</v>
      </c>
      <c r="AF11" s="21">
        <v>0</v>
      </c>
      <c r="AG11" s="64">
        <f t="shared" si="1"/>
        <v>0.8571428571428571</v>
      </c>
      <c r="AH11" s="64"/>
      <c r="AI11" s="21">
        <v>18</v>
      </c>
      <c r="AJ11" s="21">
        <v>1</v>
      </c>
      <c r="AK11" s="21">
        <v>0</v>
      </c>
      <c r="AL11" s="26">
        <f t="shared" si="2"/>
        <v>2.5714285714285716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17</v>
      </c>
      <c r="H12" s="8">
        <f>SUM(H4:H11)</f>
        <v>17</v>
      </c>
      <c r="I12" s="8">
        <f>SUM(I4:I11)</f>
        <v>6</v>
      </c>
      <c r="J12" s="8"/>
      <c r="K12" s="8"/>
      <c r="L12" s="8">
        <f>SUM(L4:L11)</f>
        <v>147</v>
      </c>
      <c r="M12" s="8">
        <f>SUM(M4:M11)</f>
        <v>147</v>
      </c>
      <c r="N12" s="8">
        <f>SUM(N4:N11)</f>
        <v>186</v>
      </c>
      <c r="O12" s="8">
        <f>SUM(O4:O11)</f>
        <v>60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40</v>
      </c>
      <c r="AD12" s="14">
        <f>SUM(AD3:AD11)</f>
        <v>17</v>
      </c>
      <c r="AE12" s="14">
        <f>SUM(AE3:AE11)</f>
        <v>17</v>
      </c>
      <c r="AF12" s="14">
        <f>SUM(AF3:AF11)</f>
        <v>6</v>
      </c>
      <c r="AG12" s="14"/>
      <c r="AH12" s="14"/>
      <c r="AI12" s="14">
        <f>SUM(AI3:AI11)</f>
        <v>144</v>
      </c>
      <c r="AJ12" s="14">
        <f>SUM(AJ3:AJ11)</f>
        <v>3</v>
      </c>
      <c r="AK12" s="14">
        <f>SUM(AK3:AK11)</f>
        <v>0</v>
      </c>
      <c r="AL12" s="29">
        <f t="shared" si="2"/>
        <v>3.6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5 Summary:</v>
      </c>
      <c r="C14" s="37"/>
      <c r="D14" s="37"/>
      <c r="E14" s="68">
        <v>45578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0"/>
      <c r="R14" s="30"/>
      <c r="S14" s="21" t="s">
        <v>53</v>
      </c>
      <c r="T14" s="20" t="s">
        <v>44</v>
      </c>
      <c r="U14" s="20"/>
      <c r="V14" s="20"/>
      <c r="W14" s="20"/>
      <c r="X14" s="20" t="s">
        <v>54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53</v>
      </c>
      <c r="AG14" s="20" t="s">
        <v>44</v>
      </c>
      <c r="AH14" s="20"/>
      <c r="AI14" s="20"/>
      <c r="AJ14" s="20"/>
      <c r="AK14" s="20" t="s">
        <v>54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154</v>
      </c>
      <c r="T15" s="11" t="s">
        <v>58</v>
      </c>
      <c r="U15" s="11"/>
      <c r="V15" s="11"/>
      <c r="W15" s="12"/>
      <c r="X15" s="13" t="s">
        <v>70</v>
      </c>
      <c r="Z15" s="14"/>
      <c r="AA15" s="14">
        <v>2</v>
      </c>
      <c r="AB15" s="14">
        <v>4</v>
      </c>
      <c r="AC15" s="14">
        <f>+AA15+AB15</f>
        <v>6</v>
      </c>
      <c r="AD15" s="14">
        <v>2</v>
      </c>
      <c r="AE15" s="10"/>
      <c r="AF15" s="11" t="s">
        <v>158</v>
      </c>
      <c r="AG15" s="11" t="s">
        <v>60</v>
      </c>
      <c r="AH15" s="11"/>
      <c r="AI15" s="11"/>
      <c r="AJ15" s="12"/>
      <c r="AK15" s="13" t="s">
        <v>72</v>
      </c>
      <c r="AM15" s="14"/>
      <c r="AN15" s="14">
        <v>0</v>
      </c>
      <c r="AO15" s="14">
        <v>3</v>
      </c>
      <c r="AP15" s="14">
        <f>+AN15+AO15</f>
        <v>3</v>
      </c>
      <c r="AQ15" s="14">
        <v>0</v>
      </c>
    </row>
    <row r="16" spans="1:43" ht="15.95" customHeight="1" x14ac:dyDescent="0.25">
      <c r="A16" s="30"/>
      <c r="C16" s="5" t="s">
        <v>187</v>
      </c>
      <c r="E16" s="20"/>
      <c r="F16" s="20"/>
      <c r="G16" s="4">
        <v>4</v>
      </c>
      <c r="H16" s="21">
        <v>1</v>
      </c>
      <c r="I16" s="20" t="s">
        <v>85</v>
      </c>
      <c r="J16" s="20"/>
      <c r="K16" s="20"/>
      <c r="L16" s="20" t="s">
        <v>169</v>
      </c>
      <c r="M16" s="20"/>
      <c r="N16" s="20"/>
      <c r="O16" s="20"/>
      <c r="P16" s="20"/>
      <c r="Q16" s="30"/>
      <c r="R16" s="30"/>
      <c r="S16" s="25">
        <v>7.5</v>
      </c>
      <c r="T16" s="20" t="s">
        <v>34</v>
      </c>
      <c r="U16" s="20"/>
      <c r="V16" s="20"/>
      <c r="W16" s="20"/>
      <c r="X16" s="21">
        <v>31</v>
      </c>
      <c r="Y16" s="15" t="s">
        <v>58</v>
      </c>
      <c r="Z16" s="21"/>
      <c r="AA16" s="21">
        <v>0</v>
      </c>
      <c r="AB16" s="21">
        <v>0</v>
      </c>
      <c r="AC16" s="21">
        <f t="shared" ref="AC16:AC26" si="8">+AA16+AB16</f>
        <v>0</v>
      </c>
      <c r="AD16" s="21">
        <v>0</v>
      </c>
      <c r="AE16" s="10"/>
      <c r="AF16" s="25">
        <v>8</v>
      </c>
      <c r="AG16" s="20" t="s">
        <v>138</v>
      </c>
      <c r="AH16" s="20"/>
      <c r="AI16" s="20"/>
      <c r="AJ16" s="20"/>
      <c r="AK16" s="21">
        <v>34</v>
      </c>
      <c r="AL16" s="20" t="s">
        <v>60</v>
      </c>
      <c r="AM16" s="21"/>
      <c r="AN16" s="21">
        <v>0</v>
      </c>
      <c r="AO16" s="21">
        <v>1</v>
      </c>
      <c r="AP16" s="21">
        <f t="shared" ref="AP16:AP26" si="9">+AN16+AO16</f>
        <v>1</v>
      </c>
      <c r="AQ16" s="21">
        <v>0</v>
      </c>
    </row>
    <row r="17" spans="1:43" ht="15.95" customHeight="1" x14ac:dyDescent="0.25">
      <c r="A17" s="30"/>
      <c r="B17" s="21" t="s">
        <v>23</v>
      </c>
      <c r="C17" s="15" t="s">
        <v>278</v>
      </c>
      <c r="D17" s="15"/>
      <c r="E17" s="20"/>
      <c r="F17" s="20"/>
      <c r="G17" s="4"/>
      <c r="H17" s="21">
        <v>1</v>
      </c>
      <c r="I17" s="20" t="s">
        <v>93</v>
      </c>
      <c r="L17" s="20" t="s">
        <v>279</v>
      </c>
      <c r="M17" s="20"/>
      <c r="N17" s="20"/>
      <c r="O17" s="20"/>
      <c r="P17" s="20"/>
      <c r="Q17" s="30"/>
      <c r="R17" s="30"/>
      <c r="S17" s="25">
        <v>10</v>
      </c>
      <c r="T17" s="20" t="s">
        <v>124</v>
      </c>
      <c r="U17" s="20"/>
      <c r="V17" s="20"/>
      <c r="W17" s="20"/>
      <c r="X17" s="21">
        <v>13</v>
      </c>
      <c r="Y17" s="15" t="s">
        <v>58</v>
      </c>
      <c r="Z17" s="21"/>
      <c r="AA17" s="21">
        <v>2</v>
      </c>
      <c r="AB17" s="21">
        <v>2</v>
      </c>
      <c r="AC17" s="21">
        <f t="shared" si="8"/>
        <v>4</v>
      </c>
      <c r="AD17" s="21">
        <v>0</v>
      </c>
      <c r="AE17" s="10"/>
      <c r="AF17" s="25">
        <v>10</v>
      </c>
      <c r="AG17" s="20" t="s">
        <v>84</v>
      </c>
      <c r="AH17" s="20"/>
      <c r="AI17" s="20"/>
      <c r="AJ17" s="20"/>
      <c r="AK17" s="21">
        <v>16</v>
      </c>
      <c r="AL17" s="20" t="s">
        <v>60</v>
      </c>
      <c r="AM17" s="21"/>
      <c r="AN17" s="21">
        <v>5</v>
      </c>
      <c r="AO17" s="21">
        <v>4</v>
      </c>
      <c r="AP17" s="21">
        <f t="shared" si="9"/>
        <v>9</v>
      </c>
      <c r="AQ17" s="21">
        <v>0</v>
      </c>
    </row>
    <row r="18" spans="1:43" ht="15.95" customHeight="1" x14ac:dyDescent="0.25">
      <c r="A18" s="30"/>
      <c r="C18" s="15"/>
      <c r="G18" s="4"/>
      <c r="H18" s="21">
        <v>2</v>
      </c>
      <c r="I18" s="20" t="s">
        <v>169</v>
      </c>
      <c r="L18" s="20" t="s">
        <v>280</v>
      </c>
      <c r="N18" s="20"/>
      <c r="O18" s="20"/>
      <c r="P18" s="20"/>
      <c r="Q18" s="30"/>
      <c r="R18" s="30"/>
      <c r="S18" s="25">
        <v>9.5</v>
      </c>
      <c r="T18" s="20" t="s">
        <v>170</v>
      </c>
      <c r="U18" s="20"/>
      <c r="V18" s="20"/>
      <c r="W18" s="20"/>
      <c r="X18" s="21">
        <v>5</v>
      </c>
      <c r="Y18" s="15" t="s">
        <v>58</v>
      </c>
      <c r="Z18" s="21"/>
      <c r="AA18" s="21">
        <v>4</v>
      </c>
      <c r="AB18" s="21">
        <v>1</v>
      </c>
      <c r="AC18" s="21">
        <f t="shared" si="8"/>
        <v>5</v>
      </c>
      <c r="AD18" s="21">
        <v>0</v>
      </c>
      <c r="AE18" s="10"/>
      <c r="AF18" s="25">
        <v>10</v>
      </c>
      <c r="AG18" s="20" t="s">
        <v>104</v>
      </c>
      <c r="AH18" s="20"/>
      <c r="AI18" s="20"/>
      <c r="AJ18" s="20"/>
      <c r="AK18" s="21">
        <v>7</v>
      </c>
      <c r="AL18" s="20" t="s">
        <v>60</v>
      </c>
      <c r="AM18" s="21"/>
      <c r="AN18" s="21">
        <v>7</v>
      </c>
      <c r="AO18" s="21">
        <v>4</v>
      </c>
      <c r="AP18" s="21">
        <f t="shared" si="9"/>
        <v>11</v>
      </c>
      <c r="AQ18" s="21">
        <v>0</v>
      </c>
    </row>
    <row r="19" spans="1:43" ht="15.75" customHeight="1" x14ac:dyDescent="0.25">
      <c r="H19" s="21">
        <v>2</v>
      </c>
      <c r="I19" s="20" t="s">
        <v>85</v>
      </c>
      <c r="L19" s="20"/>
      <c r="M19" s="20" t="s">
        <v>51</v>
      </c>
      <c r="N19" s="20"/>
      <c r="O19" s="20"/>
      <c r="P19" s="20"/>
      <c r="Q19" s="30"/>
      <c r="R19" s="30"/>
      <c r="S19" s="25">
        <v>8.5</v>
      </c>
      <c r="T19" s="20" t="s">
        <v>88</v>
      </c>
      <c r="U19" s="20"/>
      <c r="V19" s="20"/>
      <c r="W19" s="20"/>
      <c r="X19" s="35">
        <v>15</v>
      </c>
      <c r="Y19" s="15" t="s">
        <v>58</v>
      </c>
      <c r="Z19" s="21"/>
      <c r="AA19" s="21">
        <v>2</v>
      </c>
      <c r="AB19" s="21">
        <v>0</v>
      </c>
      <c r="AC19" s="21">
        <f t="shared" si="8"/>
        <v>2</v>
      </c>
      <c r="AD19" s="21">
        <v>2</v>
      </c>
      <c r="AE19" s="10"/>
      <c r="AF19" s="25">
        <v>9</v>
      </c>
      <c r="AG19" s="20" t="s">
        <v>107</v>
      </c>
      <c r="AH19" s="20"/>
      <c r="AI19" s="20"/>
      <c r="AJ19" s="20"/>
      <c r="AK19" s="21">
        <v>1</v>
      </c>
      <c r="AL19" s="20" t="s">
        <v>60</v>
      </c>
      <c r="AM19" s="21"/>
      <c r="AN19" s="21">
        <v>2</v>
      </c>
      <c r="AO19" s="21">
        <v>3</v>
      </c>
      <c r="AP19" s="21">
        <f t="shared" si="9"/>
        <v>5</v>
      </c>
      <c r="AQ19" s="21">
        <v>2</v>
      </c>
    </row>
    <row r="20" spans="1:43" ht="15.95" customHeight="1" x14ac:dyDescent="0.25">
      <c r="H20" s="21"/>
      <c r="I20" s="20"/>
      <c r="L20" s="20"/>
      <c r="M20" s="20"/>
      <c r="N20" s="20"/>
      <c r="O20" s="20"/>
      <c r="P20" s="20"/>
      <c r="Q20" s="30"/>
      <c r="R20" s="30"/>
      <c r="S20" s="25">
        <v>8.5</v>
      </c>
      <c r="T20" s="20" t="s">
        <v>101</v>
      </c>
      <c r="U20" s="20"/>
      <c r="V20" s="20"/>
      <c r="W20" s="20"/>
      <c r="X20" s="35">
        <v>11</v>
      </c>
      <c r="Y20" s="15" t="s">
        <v>58</v>
      </c>
      <c r="Z20" s="21"/>
      <c r="AA20" s="21">
        <v>0</v>
      </c>
      <c r="AB20" s="21">
        <v>2</v>
      </c>
      <c r="AC20" s="21">
        <f t="shared" si="8"/>
        <v>2</v>
      </c>
      <c r="AD20" s="21">
        <v>2</v>
      </c>
      <c r="AE20" s="10"/>
      <c r="AF20" s="25">
        <v>8.5</v>
      </c>
      <c r="AG20" s="20" t="s">
        <v>165</v>
      </c>
      <c r="AH20" s="20"/>
      <c r="AI20" s="20"/>
      <c r="AJ20" s="20"/>
      <c r="AK20" s="21">
        <v>10</v>
      </c>
      <c r="AL20" s="20" t="s">
        <v>60</v>
      </c>
      <c r="AM20" s="21"/>
      <c r="AN20" s="21">
        <v>1</v>
      </c>
      <c r="AO20" s="21">
        <v>4</v>
      </c>
      <c r="AP20" s="21">
        <f t="shared" si="9"/>
        <v>5</v>
      </c>
      <c r="AQ20" s="21">
        <v>4</v>
      </c>
    </row>
    <row r="21" spans="1:43" ht="15.95" customHeight="1" x14ac:dyDescent="0.25">
      <c r="C21" s="5" t="s">
        <v>181</v>
      </c>
      <c r="G21" s="4">
        <v>8</v>
      </c>
      <c r="H21" s="21">
        <v>1</v>
      </c>
      <c r="I21" s="20" t="s">
        <v>52</v>
      </c>
      <c r="L21" s="20" t="s">
        <v>281</v>
      </c>
      <c r="M21" s="20"/>
      <c r="N21" s="20"/>
      <c r="O21" s="20"/>
      <c r="P21" s="20"/>
      <c r="Q21" s="30"/>
      <c r="R21" s="30"/>
      <c r="S21" s="25">
        <v>8</v>
      </c>
      <c r="T21" s="20" t="s">
        <v>147</v>
      </c>
      <c r="U21" s="20"/>
      <c r="V21" s="20"/>
      <c r="W21" s="20"/>
      <c r="X21" s="21">
        <v>3</v>
      </c>
      <c r="Y21" s="15" t="s">
        <v>58</v>
      </c>
      <c r="Z21" s="21"/>
      <c r="AA21" s="21">
        <v>1</v>
      </c>
      <c r="AB21" s="21">
        <v>1</v>
      </c>
      <c r="AC21" s="21">
        <f t="shared" si="8"/>
        <v>2</v>
      </c>
      <c r="AD21" s="21">
        <v>0</v>
      </c>
      <c r="AE21" s="10"/>
      <c r="AF21" s="25">
        <v>8</v>
      </c>
      <c r="AG21" s="20" t="s">
        <v>47</v>
      </c>
      <c r="AH21" s="20"/>
      <c r="AI21" s="20"/>
      <c r="AJ21" s="20"/>
      <c r="AK21" s="21">
        <v>27</v>
      </c>
      <c r="AL21" s="20" t="s">
        <v>60</v>
      </c>
      <c r="AM21" s="21"/>
      <c r="AN21" s="21">
        <v>3</v>
      </c>
      <c r="AO21" s="21">
        <v>3</v>
      </c>
      <c r="AP21" s="21">
        <f t="shared" si="9"/>
        <v>6</v>
      </c>
      <c r="AQ21" s="21">
        <v>2</v>
      </c>
    </row>
    <row r="22" spans="1:43" ht="15.95" customHeight="1" x14ac:dyDescent="0.25">
      <c r="B22" s="21" t="s">
        <v>23</v>
      </c>
      <c r="C22" s="15" t="s">
        <v>276</v>
      </c>
      <c r="D22" s="15"/>
      <c r="E22" s="20"/>
      <c r="F22" s="20"/>
      <c r="G22" s="4"/>
      <c r="H22" s="21">
        <v>1</v>
      </c>
      <c r="I22" s="20" t="s">
        <v>116</v>
      </c>
      <c r="L22" s="20" t="s">
        <v>282</v>
      </c>
      <c r="M22" s="20"/>
      <c r="N22" s="20"/>
      <c r="O22" s="20"/>
      <c r="P22" s="20"/>
      <c r="Q22" s="30"/>
      <c r="R22" s="30"/>
      <c r="S22" s="25">
        <v>7.5</v>
      </c>
      <c r="T22" s="20" t="s">
        <v>137</v>
      </c>
      <c r="U22" s="20"/>
      <c r="V22" s="20"/>
      <c r="W22" s="20"/>
      <c r="X22" s="21">
        <v>7</v>
      </c>
      <c r="Y22" s="15" t="s">
        <v>58</v>
      </c>
      <c r="Z22" s="21"/>
      <c r="AA22" s="21">
        <v>0</v>
      </c>
      <c r="AB22" s="21">
        <v>0</v>
      </c>
      <c r="AC22" s="21">
        <f t="shared" si="8"/>
        <v>0</v>
      </c>
      <c r="AD22" s="21">
        <v>0</v>
      </c>
      <c r="AE22" s="10"/>
      <c r="AF22" s="25">
        <v>7.5</v>
      </c>
      <c r="AG22" s="20" t="s">
        <v>102</v>
      </c>
      <c r="AH22" s="20"/>
      <c r="AI22" s="20"/>
      <c r="AJ22" s="20"/>
      <c r="AK22" s="21">
        <v>91</v>
      </c>
      <c r="AL22" s="20" t="s">
        <v>60</v>
      </c>
      <c r="AM22" s="21"/>
      <c r="AN22" s="21">
        <v>2</v>
      </c>
      <c r="AO22" s="21">
        <v>0</v>
      </c>
      <c r="AP22" s="21">
        <f t="shared" si="9"/>
        <v>2</v>
      </c>
      <c r="AQ22" s="21">
        <v>2</v>
      </c>
    </row>
    <row r="23" spans="1:43" ht="15.95" customHeight="1" x14ac:dyDescent="0.25">
      <c r="C23" s="15" t="s">
        <v>277</v>
      </c>
      <c r="H23" s="21">
        <v>2</v>
      </c>
      <c r="I23" s="20" t="s">
        <v>131</v>
      </c>
      <c r="L23" s="20" t="s">
        <v>86</v>
      </c>
      <c r="Q23" s="30"/>
      <c r="R23" s="30"/>
      <c r="S23" s="25">
        <v>7.5</v>
      </c>
      <c r="T23" s="20" t="s">
        <v>171</v>
      </c>
      <c r="U23" s="20"/>
      <c r="V23" s="20"/>
      <c r="W23" s="20"/>
      <c r="X23" s="21">
        <v>11</v>
      </c>
      <c r="Y23" s="15" t="s">
        <v>58</v>
      </c>
      <c r="Z23" s="21"/>
      <c r="AA23" s="21">
        <v>0</v>
      </c>
      <c r="AB23" s="21">
        <v>0</v>
      </c>
      <c r="AC23" s="21">
        <f t="shared" si="8"/>
        <v>0</v>
      </c>
      <c r="AD23" s="21">
        <v>0</v>
      </c>
      <c r="AE23" s="10"/>
      <c r="AF23" s="25">
        <v>7</v>
      </c>
      <c r="AG23" s="20" t="s">
        <v>126</v>
      </c>
      <c r="AH23" s="20"/>
      <c r="AI23" s="20"/>
      <c r="AJ23" s="20"/>
      <c r="AK23" s="21">
        <v>4</v>
      </c>
      <c r="AL23" s="20" t="s">
        <v>60</v>
      </c>
      <c r="AM23" s="21"/>
      <c r="AN23" s="21">
        <v>0</v>
      </c>
      <c r="AO23" s="21">
        <v>1</v>
      </c>
      <c r="AP23" s="21">
        <f t="shared" si="9"/>
        <v>1</v>
      </c>
      <c r="AQ23" s="21">
        <v>0</v>
      </c>
    </row>
    <row r="24" spans="1:43" ht="15.95" customHeight="1" x14ac:dyDescent="0.25">
      <c r="H24" s="21">
        <v>2</v>
      </c>
      <c r="I24" s="20" t="s">
        <v>83</v>
      </c>
      <c r="L24" s="20" t="s">
        <v>283</v>
      </c>
      <c r="Q24" s="30"/>
      <c r="R24" s="30"/>
      <c r="S24" s="25">
        <v>7</v>
      </c>
      <c r="T24" s="20" t="s">
        <v>109</v>
      </c>
      <c r="U24" s="20"/>
      <c r="V24" s="20"/>
      <c r="W24" s="20"/>
      <c r="X24" s="21">
        <v>2</v>
      </c>
      <c r="Y24" s="15" t="s">
        <v>58</v>
      </c>
      <c r="Z24" s="21"/>
      <c r="AA24" s="21">
        <v>0</v>
      </c>
      <c r="AB24" s="21">
        <v>1</v>
      </c>
      <c r="AC24" s="21">
        <f t="shared" si="8"/>
        <v>1</v>
      </c>
      <c r="AD24" s="21">
        <v>2</v>
      </c>
      <c r="AE24" s="10"/>
      <c r="AF24" s="25">
        <v>6.5</v>
      </c>
      <c r="AG24" s="20" t="s">
        <v>129</v>
      </c>
      <c r="AH24" s="20"/>
      <c r="AI24" s="20"/>
      <c r="AJ24" s="20"/>
      <c r="AK24" s="21">
        <v>14</v>
      </c>
      <c r="AL24" s="20" t="s">
        <v>60</v>
      </c>
      <c r="AM24" s="21"/>
      <c r="AN24" s="21">
        <v>0</v>
      </c>
      <c r="AO24" s="21">
        <v>1</v>
      </c>
      <c r="AP24" s="21">
        <f t="shared" si="9"/>
        <v>1</v>
      </c>
      <c r="AQ24" s="21">
        <v>2</v>
      </c>
    </row>
    <row r="25" spans="1:43" ht="15.95" customHeight="1" x14ac:dyDescent="0.25">
      <c r="A25" s="30"/>
      <c r="H25" s="21">
        <v>2</v>
      </c>
      <c r="I25" s="20" t="s">
        <v>83</v>
      </c>
      <c r="L25" s="20" t="s">
        <v>284</v>
      </c>
      <c r="Q25" s="30"/>
      <c r="R25" s="30"/>
      <c r="S25" s="25">
        <v>7</v>
      </c>
      <c r="T25" s="20" t="s">
        <v>110</v>
      </c>
      <c r="U25" s="20"/>
      <c r="V25" s="20"/>
      <c r="W25" s="20"/>
      <c r="X25" s="21">
        <v>6</v>
      </c>
      <c r="Y25" s="15" t="s">
        <v>58</v>
      </c>
      <c r="Z25" s="21"/>
      <c r="AA25" s="21">
        <v>0</v>
      </c>
      <c r="AB25" s="21">
        <v>4</v>
      </c>
      <c r="AC25" s="21">
        <f t="shared" si="8"/>
        <v>4</v>
      </c>
      <c r="AD25" s="21">
        <v>0</v>
      </c>
      <c r="AE25" s="10"/>
      <c r="AF25" s="25">
        <v>6</v>
      </c>
      <c r="AG25" s="20" t="s">
        <v>103</v>
      </c>
      <c r="AH25" s="20"/>
      <c r="AI25" s="20"/>
      <c r="AJ25" s="20"/>
      <c r="AK25" s="21">
        <v>2</v>
      </c>
      <c r="AL25" s="20" t="s">
        <v>60</v>
      </c>
      <c r="AM25" s="21"/>
      <c r="AN25" s="21">
        <v>1</v>
      </c>
      <c r="AO25" s="21">
        <v>1</v>
      </c>
      <c r="AP25" s="21">
        <f t="shared" si="9"/>
        <v>2</v>
      </c>
      <c r="AQ25" s="21">
        <v>2</v>
      </c>
    </row>
    <row r="26" spans="1:43" ht="15.95" customHeight="1" x14ac:dyDescent="0.25">
      <c r="A26" s="30"/>
      <c r="H26" s="21">
        <v>2</v>
      </c>
      <c r="I26" s="20" t="s">
        <v>131</v>
      </c>
      <c r="L26" s="20" t="s">
        <v>86</v>
      </c>
      <c r="Q26" s="30"/>
      <c r="R26" s="30"/>
      <c r="S26" s="25">
        <v>5.5</v>
      </c>
      <c r="T26" s="20" t="s">
        <v>30</v>
      </c>
      <c r="U26" s="20"/>
      <c r="V26" s="20"/>
      <c r="W26" s="20"/>
      <c r="X26" s="21">
        <v>8</v>
      </c>
      <c r="Y26" s="15" t="s">
        <v>58</v>
      </c>
      <c r="Z26" s="21"/>
      <c r="AA26" s="21">
        <v>0</v>
      </c>
      <c r="AB26" s="21">
        <v>0</v>
      </c>
      <c r="AC26" s="21">
        <f t="shared" si="8"/>
        <v>0</v>
      </c>
      <c r="AD26" s="21">
        <v>0</v>
      </c>
      <c r="AE26" s="10"/>
      <c r="AF26" s="25">
        <v>6</v>
      </c>
      <c r="AG26" s="20" t="s">
        <v>269</v>
      </c>
      <c r="AH26" s="20"/>
      <c r="AI26" s="20"/>
      <c r="AJ26" s="20"/>
      <c r="AK26" s="21">
        <v>6</v>
      </c>
      <c r="AL26" s="20" t="s">
        <v>60</v>
      </c>
      <c r="AM26" s="21"/>
      <c r="AN26" s="21">
        <v>2</v>
      </c>
      <c r="AO26" s="21">
        <v>1</v>
      </c>
      <c r="AP26" s="21">
        <f t="shared" si="9"/>
        <v>3</v>
      </c>
      <c r="AQ26" s="21">
        <v>0</v>
      </c>
    </row>
    <row r="27" spans="1:43" ht="15.95" customHeight="1" thickBot="1" x14ac:dyDescent="0.3">
      <c r="A27" s="30"/>
      <c r="H27" s="21">
        <v>3</v>
      </c>
      <c r="I27" s="20" t="s">
        <v>116</v>
      </c>
      <c r="L27" s="20" t="s">
        <v>83</v>
      </c>
      <c r="Q27" s="30"/>
      <c r="R27" s="30"/>
      <c r="S27" s="16" t="s">
        <v>65</v>
      </c>
      <c r="T27" s="16"/>
      <c r="U27" s="16"/>
      <c r="V27" s="16"/>
      <c r="W27" s="16"/>
      <c r="X27" s="16"/>
      <c r="Y27" s="16"/>
      <c r="Z27" s="22"/>
      <c r="AA27" s="22">
        <f>SUM(AA15:AA26)</f>
        <v>11</v>
      </c>
      <c r="AB27" s="22">
        <f>SUM(AB15:AB26)+SUMIF($Z$3:$Z$10,"Canadiens",$AH$3:$AH$10)</f>
        <v>15</v>
      </c>
      <c r="AC27" s="22">
        <f>SUM(AC15:AC26)+SUMIF($Z$3:$Z$10,"Canadiens",$AH$3:$AH$10)</f>
        <v>26</v>
      </c>
      <c r="AD27" s="22">
        <f>SUM(AD15:AD26)</f>
        <v>8</v>
      </c>
      <c r="AE27" s="10"/>
      <c r="AF27" s="16" t="s">
        <v>62</v>
      </c>
      <c r="AG27" s="16"/>
      <c r="AH27" s="16"/>
      <c r="AI27" s="16"/>
      <c r="AJ27" s="16"/>
      <c r="AK27" s="16"/>
      <c r="AL27" s="16"/>
      <c r="AM27" s="22"/>
      <c r="AN27" s="22">
        <f>SUM(AN15:AN26)</f>
        <v>23</v>
      </c>
      <c r="AO27" s="22">
        <f>SUM(AO15:AO26)+SUMIF($Z$3:$Z$10,"Canadiens",$AH$3:$AH$10)</f>
        <v>26</v>
      </c>
      <c r="AP27" s="22">
        <f>SUM(AP15:AP26)+SUMIF($Z$3:$Z$10,"Canadiens",$AH$3:$AH$10)</f>
        <v>49</v>
      </c>
      <c r="AQ27" s="22">
        <f>SUM(AQ15:AQ26)</f>
        <v>14</v>
      </c>
    </row>
    <row r="28" spans="1:43" ht="15.95" customHeight="1" x14ac:dyDescent="0.25">
      <c r="H28" s="21">
        <v>3</v>
      </c>
      <c r="I28" s="20" t="s">
        <v>86</v>
      </c>
      <c r="L28" s="20" t="s">
        <v>131</v>
      </c>
      <c r="Q28" s="30"/>
      <c r="R28" s="30"/>
      <c r="S28" s="11" t="s">
        <v>155</v>
      </c>
      <c r="T28" s="11" t="s">
        <v>15</v>
      </c>
      <c r="U28" s="11"/>
      <c r="V28" s="11"/>
      <c r="W28" s="12"/>
      <c r="X28" s="13" t="s">
        <v>31</v>
      </c>
      <c r="Z28" s="14"/>
      <c r="AA28" s="14">
        <v>5</v>
      </c>
      <c r="AB28" s="14">
        <v>5</v>
      </c>
      <c r="AC28" s="14">
        <f>+AA28+AB28</f>
        <v>10</v>
      </c>
      <c r="AD28" s="14">
        <v>2</v>
      </c>
      <c r="AE28" s="10"/>
      <c r="AF28" s="18" t="s">
        <v>160</v>
      </c>
      <c r="AG28" s="18" t="s">
        <v>134</v>
      </c>
      <c r="AH28" s="18"/>
      <c r="AI28" s="18"/>
      <c r="AJ28" s="18"/>
      <c r="AK28" s="15" t="s">
        <v>145</v>
      </c>
      <c r="AM28" s="14"/>
      <c r="AN28" s="14">
        <v>2</v>
      </c>
      <c r="AO28" s="14">
        <v>1</v>
      </c>
      <c r="AP28" s="14">
        <f>+AN28+AO28</f>
        <v>3</v>
      </c>
      <c r="AQ28" s="14">
        <v>2</v>
      </c>
    </row>
    <row r="29" spans="1:43" ht="15.95" customHeight="1" x14ac:dyDescent="0.25">
      <c r="B29" s="44" t="s">
        <v>27</v>
      </c>
      <c r="C29" s="45"/>
      <c r="D29" s="45"/>
      <c r="E29" s="45"/>
      <c r="F29" s="45"/>
      <c r="G29" s="45"/>
      <c r="H29" s="46"/>
      <c r="I29" s="45"/>
      <c r="J29" s="45"/>
      <c r="K29" s="45"/>
      <c r="L29" s="45"/>
      <c r="M29" s="47"/>
      <c r="N29" s="45"/>
      <c r="O29" s="45"/>
      <c r="P29" s="45"/>
      <c r="Q29" s="30"/>
      <c r="R29" s="30"/>
      <c r="S29" s="25">
        <v>7.5</v>
      </c>
      <c r="T29" s="20" t="s">
        <v>127</v>
      </c>
      <c r="U29" s="20"/>
      <c r="V29" s="20"/>
      <c r="W29" s="25"/>
      <c r="X29" s="21"/>
      <c r="Y29" s="15" t="s">
        <v>15</v>
      </c>
      <c r="Z29" s="21"/>
      <c r="AA29" s="21">
        <v>0</v>
      </c>
      <c r="AB29" s="21">
        <v>0</v>
      </c>
      <c r="AC29" s="21">
        <f t="shared" ref="AC29:AC39" si="10">+AA29+AB29</f>
        <v>0</v>
      </c>
      <c r="AD29" s="21">
        <v>0</v>
      </c>
      <c r="AE29" s="10"/>
      <c r="AF29" s="25">
        <v>8</v>
      </c>
      <c r="AG29" s="20" t="s">
        <v>75</v>
      </c>
      <c r="AH29" s="20"/>
      <c r="AI29" s="20"/>
      <c r="AJ29" s="25"/>
      <c r="AK29" s="21">
        <v>31</v>
      </c>
      <c r="AL29" s="20" t="s">
        <v>134</v>
      </c>
      <c r="AM29" s="21"/>
      <c r="AN29" s="21">
        <v>0</v>
      </c>
      <c r="AO29" s="21">
        <v>0</v>
      </c>
      <c r="AP29" s="21">
        <f t="shared" ref="AP29:AP39" si="11">+AN29+AO29</f>
        <v>0</v>
      </c>
      <c r="AQ29" s="21">
        <v>0</v>
      </c>
    </row>
    <row r="30" spans="1:43" ht="15.95" customHeight="1" x14ac:dyDescent="0.25">
      <c r="C30" s="5" t="s">
        <v>174</v>
      </c>
      <c r="D30" s="10"/>
      <c r="E30" s="20"/>
      <c r="F30" s="20"/>
      <c r="G30" s="4">
        <v>2</v>
      </c>
      <c r="H30" s="21">
        <v>1</v>
      </c>
      <c r="I30" s="20" t="s">
        <v>163</v>
      </c>
      <c r="J30" s="20"/>
      <c r="K30" s="20"/>
      <c r="L30" s="20" t="s">
        <v>28</v>
      </c>
      <c r="M30" s="20"/>
      <c r="N30" s="20"/>
      <c r="O30" s="20"/>
      <c r="P30" s="20"/>
      <c r="Q30" s="30"/>
      <c r="R30" s="30"/>
      <c r="S30" s="25">
        <v>8.5</v>
      </c>
      <c r="T30" s="20" t="s">
        <v>93</v>
      </c>
      <c r="U30" s="20"/>
      <c r="V30" s="20"/>
      <c r="W30" s="25"/>
      <c r="X30" s="21">
        <v>10</v>
      </c>
      <c r="Y30" s="15" t="s">
        <v>15</v>
      </c>
      <c r="Z30" s="21"/>
      <c r="AA30" s="21">
        <v>3</v>
      </c>
      <c r="AB30" s="21">
        <v>2</v>
      </c>
      <c r="AC30" s="21">
        <f t="shared" si="10"/>
        <v>5</v>
      </c>
      <c r="AD30" s="21">
        <v>0</v>
      </c>
      <c r="AE30" s="10"/>
      <c r="AF30" s="25">
        <v>10</v>
      </c>
      <c r="AG30" s="20" t="s">
        <v>78</v>
      </c>
      <c r="AH30" s="20"/>
      <c r="AI30" s="20"/>
      <c r="AJ30" s="25"/>
      <c r="AK30" s="21">
        <v>91</v>
      </c>
      <c r="AL30" s="20" t="s">
        <v>134</v>
      </c>
      <c r="AM30" s="21"/>
      <c r="AN30" s="21">
        <v>5</v>
      </c>
      <c r="AO30" s="21">
        <v>1</v>
      </c>
      <c r="AP30" s="21">
        <f t="shared" si="11"/>
        <v>6</v>
      </c>
      <c r="AQ30" s="21">
        <v>0</v>
      </c>
    </row>
    <row r="31" spans="1:43" ht="15.95" customHeight="1" x14ac:dyDescent="0.25">
      <c r="B31" s="21" t="s">
        <v>23</v>
      </c>
      <c r="D31" s="20" t="s">
        <v>48</v>
      </c>
      <c r="E31" s="20"/>
      <c r="F31" s="20"/>
      <c r="G31" s="4"/>
      <c r="H31" s="21">
        <v>2</v>
      </c>
      <c r="I31" s="20" t="s">
        <v>14</v>
      </c>
      <c r="J31" s="20"/>
      <c r="K31" s="20"/>
      <c r="L31" s="20" t="s">
        <v>273</v>
      </c>
      <c r="M31" s="20"/>
      <c r="N31" s="20"/>
      <c r="O31" s="20"/>
      <c r="P31" s="20"/>
      <c r="R31" s="30"/>
      <c r="S31" s="25">
        <v>11</v>
      </c>
      <c r="T31" s="20" t="s">
        <v>87</v>
      </c>
      <c r="U31" s="20"/>
      <c r="V31" s="20"/>
      <c r="W31" s="25"/>
      <c r="X31" s="21">
        <v>4</v>
      </c>
      <c r="Y31" s="15" t="s">
        <v>15</v>
      </c>
      <c r="Z31" s="21"/>
      <c r="AA31" s="21">
        <v>4</v>
      </c>
      <c r="AB31" s="21">
        <v>6</v>
      </c>
      <c r="AC31" s="21">
        <f t="shared" si="10"/>
        <v>10</v>
      </c>
      <c r="AD31" s="21">
        <v>0</v>
      </c>
      <c r="AE31" s="10"/>
      <c r="AF31" s="25">
        <v>9.5</v>
      </c>
      <c r="AG31" s="20" t="s">
        <v>95</v>
      </c>
      <c r="AH31" s="20"/>
      <c r="AI31" s="20"/>
      <c r="AJ31" s="25"/>
      <c r="AK31" s="21">
        <v>7</v>
      </c>
      <c r="AL31" s="20" t="s">
        <v>134</v>
      </c>
      <c r="AM31" s="21"/>
      <c r="AN31" s="21">
        <v>2</v>
      </c>
      <c r="AO31" s="21">
        <v>1</v>
      </c>
      <c r="AP31" s="21">
        <f t="shared" si="11"/>
        <v>3</v>
      </c>
      <c r="AQ31" s="21">
        <v>0</v>
      </c>
    </row>
    <row r="32" spans="1:43" ht="15.95" customHeight="1" x14ac:dyDescent="0.25">
      <c r="H32" s="21"/>
      <c r="I32" s="20"/>
      <c r="J32" s="20"/>
      <c r="K32" s="20"/>
      <c r="L32" s="20"/>
      <c r="M32" s="20"/>
      <c r="N32" s="20"/>
      <c r="O32" s="20"/>
      <c r="P32" s="20"/>
      <c r="R32" s="30"/>
      <c r="S32" s="25">
        <v>9</v>
      </c>
      <c r="T32" s="20" t="s">
        <v>168</v>
      </c>
      <c r="U32" s="20"/>
      <c r="V32" s="20"/>
      <c r="W32" s="25"/>
      <c r="X32" s="21"/>
      <c r="Y32" s="15" t="s">
        <v>15</v>
      </c>
      <c r="Z32" s="21"/>
      <c r="AA32" s="21">
        <v>0</v>
      </c>
      <c r="AB32" s="21">
        <v>0</v>
      </c>
      <c r="AC32" s="21">
        <f t="shared" si="10"/>
        <v>0</v>
      </c>
      <c r="AD32" s="21">
        <v>0</v>
      </c>
      <c r="AE32" s="10"/>
      <c r="AF32" s="25">
        <v>8.5</v>
      </c>
      <c r="AG32" s="20" t="s">
        <v>121</v>
      </c>
      <c r="AH32" s="20"/>
      <c r="AI32" s="20"/>
      <c r="AJ32" s="25"/>
      <c r="AK32" s="21">
        <v>9</v>
      </c>
      <c r="AL32" s="20" t="s">
        <v>134</v>
      </c>
      <c r="AM32" s="21"/>
      <c r="AN32" s="21">
        <v>0</v>
      </c>
      <c r="AO32" s="21">
        <v>0</v>
      </c>
      <c r="AP32" s="21">
        <f t="shared" si="11"/>
        <v>0</v>
      </c>
      <c r="AQ32" s="21">
        <v>0</v>
      </c>
    </row>
    <row r="33" spans="1:43" ht="15.95" customHeight="1" x14ac:dyDescent="0.25">
      <c r="B33" s="21" t="s">
        <v>26</v>
      </c>
      <c r="C33" s="5" t="s">
        <v>178</v>
      </c>
      <c r="D33" s="10"/>
      <c r="E33" s="20"/>
      <c r="F33" s="20"/>
      <c r="G33" s="4">
        <v>4</v>
      </c>
      <c r="H33" s="21">
        <v>1</v>
      </c>
      <c r="I33" s="20" t="s">
        <v>47</v>
      </c>
      <c r="J33" s="20"/>
      <c r="K33" s="20"/>
      <c r="L33" s="20" t="s">
        <v>274</v>
      </c>
      <c r="M33" s="20"/>
      <c r="N33" s="20"/>
      <c r="O33" s="20"/>
      <c r="P33" s="20"/>
      <c r="R33" s="30"/>
      <c r="S33" s="25">
        <v>8.5</v>
      </c>
      <c r="T33" s="20" t="s">
        <v>85</v>
      </c>
      <c r="U33" s="20"/>
      <c r="V33" s="20"/>
      <c r="W33" s="25"/>
      <c r="X33" s="21">
        <v>9</v>
      </c>
      <c r="Y33" s="15" t="s">
        <v>15</v>
      </c>
      <c r="Z33" s="21"/>
      <c r="AA33" s="21">
        <v>6</v>
      </c>
      <c r="AB33" s="21">
        <v>2</v>
      </c>
      <c r="AC33" s="21">
        <f t="shared" si="10"/>
        <v>8</v>
      </c>
      <c r="AD33" s="21">
        <v>0</v>
      </c>
      <c r="AE33" s="10"/>
      <c r="AF33" s="25">
        <v>8</v>
      </c>
      <c r="AG33" s="20" t="s">
        <v>79</v>
      </c>
      <c r="AH33" s="20"/>
      <c r="AI33" s="20"/>
      <c r="AJ33" s="25"/>
      <c r="AK33" s="21">
        <v>8</v>
      </c>
      <c r="AL33" s="20" t="s">
        <v>134</v>
      </c>
      <c r="AM33" s="21"/>
      <c r="AN33" s="21">
        <v>0</v>
      </c>
      <c r="AO33" s="21">
        <v>4</v>
      </c>
      <c r="AP33" s="21">
        <f t="shared" si="11"/>
        <v>4</v>
      </c>
      <c r="AQ33" s="21">
        <v>4</v>
      </c>
    </row>
    <row r="34" spans="1:43" ht="15.95" customHeight="1" x14ac:dyDescent="0.25">
      <c r="B34" s="21" t="s">
        <v>23</v>
      </c>
      <c r="C34" s="20"/>
      <c r="D34" s="15" t="s">
        <v>48</v>
      </c>
      <c r="E34" s="20"/>
      <c r="F34" s="20"/>
      <c r="G34" s="4"/>
      <c r="H34" s="21">
        <v>1</v>
      </c>
      <c r="I34" s="20" t="s">
        <v>104</v>
      </c>
      <c r="J34" s="20"/>
      <c r="K34" s="20"/>
      <c r="L34" s="20"/>
      <c r="M34" s="20" t="s">
        <v>51</v>
      </c>
      <c r="N34" s="20"/>
      <c r="O34" s="20"/>
      <c r="P34" s="20"/>
      <c r="R34" s="30"/>
      <c r="S34" s="25">
        <v>8</v>
      </c>
      <c r="T34" s="20" t="s">
        <v>118</v>
      </c>
      <c r="U34" s="20"/>
      <c r="V34" s="20"/>
      <c r="W34" s="25"/>
      <c r="X34" s="21">
        <v>13</v>
      </c>
      <c r="Y34" s="15" t="s">
        <v>15</v>
      </c>
      <c r="Z34" s="21"/>
      <c r="AA34" s="21">
        <v>0</v>
      </c>
      <c r="AB34" s="21">
        <v>2</v>
      </c>
      <c r="AC34" s="21">
        <f t="shared" si="10"/>
        <v>2</v>
      </c>
      <c r="AD34" s="21">
        <v>0</v>
      </c>
      <c r="AE34" s="10"/>
      <c r="AF34" s="25">
        <v>8</v>
      </c>
      <c r="AG34" s="20" t="s">
        <v>108</v>
      </c>
      <c r="AH34" s="20"/>
      <c r="AI34" s="20"/>
      <c r="AJ34" s="25"/>
      <c r="AK34" s="21">
        <v>13</v>
      </c>
      <c r="AL34" s="20" t="s">
        <v>134</v>
      </c>
      <c r="AM34" s="21"/>
      <c r="AN34" s="21">
        <v>1</v>
      </c>
      <c r="AO34" s="21">
        <v>1</v>
      </c>
      <c r="AP34" s="21">
        <f t="shared" si="11"/>
        <v>2</v>
      </c>
      <c r="AQ34" s="21">
        <v>0</v>
      </c>
    </row>
    <row r="35" spans="1:43" ht="15.95" customHeight="1" x14ac:dyDescent="0.25">
      <c r="H35" s="21">
        <v>2</v>
      </c>
      <c r="I35" s="20" t="s">
        <v>104</v>
      </c>
      <c r="L35" s="20" t="s">
        <v>275</v>
      </c>
      <c r="M35" s="20"/>
      <c r="N35" s="20"/>
      <c r="O35" s="20"/>
      <c r="R35" s="30"/>
      <c r="S35" s="25">
        <v>7.5</v>
      </c>
      <c r="T35" s="20" t="s">
        <v>122</v>
      </c>
      <c r="U35" s="20"/>
      <c r="V35" s="20"/>
      <c r="W35" s="25"/>
      <c r="X35" s="21">
        <v>5</v>
      </c>
      <c r="Y35" s="15" t="s">
        <v>15</v>
      </c>
      <c r="Z35" s="21"/>
      <c r="AA35" s="21">
        <v>0</v>
      </c>
      <c r="AB35" s="21">
        <v>0</v>
      </c>
      <c r="AC35" s="21">
        <f t="shared" si="10"/>
        <v>0</v>
      </c>
      <c r="AD35" s="21">
        <v>2</v>
      </c>
      <c r="AE35" s="10"/>
      <c r="AF35" s="25">
        <v>8</v>
      </c>
      <c r="AG35" s="20" t="s">
        <v>132</v>
      </c>
      <c r="AH35" s="20"/>
      <c r="AI35" s="20"/>
      <c r="AJ35" s="25"/>
      <c r="AK35" s="21">
        <v>6</v>
      </c>
      <c r="AL35" s="20" t="s">
        <v>134</v>
      </c>
      <c r="AM35" s="21"/>
      <c r="AN35" s="21">
        <v>0</v>
      </c>
      <c r="AO35" s="21">
        <v>2</v>
      </c>
      <c r="AP35" s="21">
        <f t="shared" si="11"/>
        <v>2</v>
      </c>
      <c r="AQ35" s="21">
        <v>0</v>
      </c>
    </row>
    <row r="36" spans="1:43" ht="15.95" customHeight="1" x14ac:dyDescent="0.25">
      <c r="H36" s="21">
        <v>3</v>
      </c>
      <c r="I36" s="20" t="s">
        <v>84</v>
      </c>
      <c r="L36" s="20" t="s">
        <v>129</v>
      </c>
      <c r="M36" s="20"/>
      <c r="N36" s="20"/>
      <c r="O36" s="20"/>
      <c r="R36" s="30"/>
      <c r="S36" s="25">
        <v>7.5</v>
      </c>
      <c r="T36" s="20" t="s">
        <v>169</v>
      </c>
      <c r="U36" s="20"/>
      <c r="V36" s="20"/>
      <c r="W36" s="25"/>
      <c r="X36" s="21">
        <v>12</v>
      </c>
      <c r="Y36" s="15" t="s">
        <v>15</v>
      </c>
      <c r="Z36" s="21"/>
      <c r="AA36" s="21">
        <v>1</v>
      </c>
      <c r="AB36" s="21">
        <v>4</v>
      </c>
      <c r="AC36" s="21">
        <f t="shared" si="10"/>
        <v>5</v>
      </c>
      <c r="AD36" s="21">
        <v>4</v>
      </c>
      <c r="AE36" s="10"/>
      <c r="AF36" s="25">
        <v>7.5</v>
      </c>
      <c r="AG36" s="20" t="s">
        <v>142</v>
      </c>
      <c r="AH36" s="20"/>
      <c r="AI36" s="20"/>
      <c r="AJ36" s="25"/>
      <c r="AK36" s="21">
        <v>10</v>
      </c>
      <c r="AL36" s="20" t="s">
        <v>134</v>
      </c>
      <c r="AM36" s="21"/>
      <c r="AN36" s="21">
        <v>2</v>
      </c>
      <c r="AO36" s="21">
        <v>1</v>
      </c>
      <c r="AP36" s="21">
        <f t="shared" si="11"/>
        <v>3</v>
      </c>
      <c r="AQ36" s="21">
        <v>0</v>
      </c>
    </row>
    <row r="37" spans="1:43" ht="15.95" customHeight="1" x14ac:dyDescent="0.25">
      <c r="B37" s="44" t="s">
        <v>29</v>
      </c>
      <c r="C37" s="45"/>
      <c r="D37" s="45"/>
      <c r="E37" s="45"/>
      <c r="F37" s="45"/>
      <c r="G37" s="45"/>
      <c r="H37" s="46"/>
      <c r="I37" s="45"/>
      <c r="J37" s="45"/>
      <c r="K37" s="45"/>
      <c r="L37" s="45"/>
      <c r="M37" s="47"/>
      <c r="N37" s="45"/>
      <c r="O37" s="45"/>
      <c r="P37" s="45"/>
      <c r="R37" s="30"/>
      <c r="S37" s="25">
        <v>7</v>
      </c>
      <c r="T37" s="20" t="s">
        <v>114</v>
      </c>
      <c r="U37" s="20"/>
      <c r="V37" s="20"/>
      <c r="W37" s="25"/>
      <c r="X37" s="21">
        <v>11</v>
      </c>
      <c r="Y37" s="15" t="s">
        <v>15</v>
      </c>
      <c r="Z37" s="21"/>
      <c r="AA37" s="21">
        <v>0</v>
      </c>
      <c r="AB37" s="21">
        <v>0</v>
      </c>
      <c r="AC37" s="21">
        <f t="shared" si="10"/>
        <v>0</v>
      </c>
      <c r="AD37" s="21">
        <v>0</v>
      </c>
      <c r="AE37" s="10"/>
      <c r="AF37" s="25">
        <v>7</v>
      </c>
      <c r="AG37" s="20" t="s">
        <v>143</v>
      </c>
      <c r="AH37" s="20"/>
      <c r="AI37" s="20"/>
      <c r="AJ37" s="25"/>
      <c r="AK37" s="21">
        <v>4</v>
      </c>
      <c r="AL37" s="20" t="s">
        <v>134</v>
      </c>
      <c r="AM37" s="21"/>
      <c r="AN37" s="21">
        <v>0</v>
      </c>
      <c r="AO37" s="21">
        <v>0</v>
      </c>
      <c r="AP37" s="21">
        <f t="shared" si="11"/>
        <v>0</v>
      </c>
      <c r="AQ37" s="21">
        <v>0</v>
      </c>
    </row>
    <row r="38" spans="1:43" ht="15.95" customHeight="1" x14ac:dyDescent="0.25">
      <c r="C38" s="5" t="s">
        <v>182</v>
      </c>
      <c r="G38" s="4">
        <v>6</v>
      </c>
      <c r="H38" s="21">
        <v>1</v>
      </c>
      <c r="I38" s="20" t="s">
        <v>81</v>
      </c>
      <c r="J38" s="20"/>
      <c r="L38" s="20" t="s">
        <v>80</v>
      </c>
      <c r="M38" s="20"/>
      <c r="N38" s="20"/>
      <c r="O38" s="20"/>
      <c r="P38" s="20"/>
      <c r="R38" s="30"/>
      <c r="S38" s="25">
        <v>6</v>
      </c>
      <c r="T38" s="20" t="s">
        <v>111</v>
      </c>
      <c r="U38" s="20"/>
      <c r="V38" s="20"/>
      <c r="W38" s="25"/>
      <c r="X38" s="21"/>
      <c r="Y38" s="15" t="s">
        <v>15</v>
      </c>
      <c r="Z38" s="21"/>
      <c r="AA38" s="21">
        <v>0</v>
      </c>
      <c r="AB38" s="21">
        <v>0</v>
      </c>
      <c r="AC38" s="21">
        <f t="shared" si="10"/>
        <v>0</v>
      </c>
      <c r="AD38" s="21">
        <v>0</v>
      </c>
      <c r="AE38" s="10"/>
      <c r="AF38" s="25">
        <v>6.5</v>
      </c>
      <c r="AG38" s="20" t="s">
        <v>125</v>
      </c>
      <c r="AH38" s="20"/>
      <c r="AI38" s="20"/>
      <c r="AJ38" s="25"/>
      <c r="AK38" s="21">
        <v>2</v>
      </c>
      <c r="AL38" s="20" t="s">
        <v>134</v>
      </c>
      <c r="AM38" s="21"/>
      <c r="AN38" s="21">
        <v>1</v>
      </c>
      <c r="AO38" s="21">
        <v>3</v>
      </c>
      <c r="AP38" s="21">
        <f t="shared" si="11"/>
        <v>4</v>
      </c>
      <c r="AQ38" s="21">
        <v>0</v>
      </c>
    </row>
    <row r="39" spans="1:43" ht="15.95" customHeight="1" x14ac:dyDescent="0.25">
      <c r="B39" s="21" t="s">
        <v>23</v>
      </c>
      <c r="C39" s="15"/>
      <c r="D39" s="20" t="s">
        <v>48</v>
      </c>
      <c r="E39" s="20"/>
      <c r="H39" s="21">
        <v>1</v>
      </c>
      <c r="I39" s="20" t="s">
        <v>81</v>
      </c>
      <c r="J39" s="20"/>
      <c r="K39" s="20"/>
      <c r="L39" s="20" t="s">
        <v>287</v>
      </c>
      <c r="M39" s="20"/>
      <c r="N39" s="20"/>
      <c r="O39" s="20"/>
      <c r="P39" s="20"/>
      <c r="R39" s="30"/>
      <c r="S39" s="25">
        <v>6</v>
      </c>
      <c r="T39" s="20" t="s">
        <v>100</v>
      </c>
      <c r="U39" s="20"/>
      <c r="V39" s="20"/>
      <c r="W39" s="25"/>
      <c r="X39" s="21">
        <v>3</v>
      </c>
      <c r="Y39" s="15" t="s">
        <v>15</v>
      </c>
      <c r="Z39" s="21"/>
      <c r="AA39" s="21">
        <v>1</v>
      </c>
      <c r="AB39" s="21">
        <v>0</v>
      </c>
      <c r="AC39" s="21">
        <f t="shared" si="10"/>
        <v>1</v>
      </c>
      <c r="AD39" s="21">
        <v>2</v>
      </c>
      <c r="AE39" s="10"/>
      <c r="AF39" s="25">
        <v>5.5</v>
      </c>
      <c r="AG39" s="20" t="s">
        <v>144</v>
      </c>
      <c r="AH39" s="20"/>
      <c r="AI39" s="20"/>
      <c r="AJ39" s="25"/>
      <c r="AK39" s="21">
        <v>5</v>
      </c>
      <c r="AL39" s="20" t="s">
        <v>134</v>
      </c>
      <c r="AM39" s="21"/>
      <c r="AN39" s="21">
        <v>0</v>
      </c>
      <c r="AO39" s="21">
        <v>1</v>
      </c>
      <c r="AP39" s="21">
        <f t="shared" si="11"/>
        <v>1</v>
      </c>
      <c r="AQ39" s="21">
        <v>2</v>
      </c>
    </row>
    <row r="40" spans="1:43" ht="15.95" customHeight="1" thickBot="1" x14ac:dyDescent="0.3">
      <c r="C40" s="15"/>
      <c r="H40" s="21">
        <v>2</v>
      </c>
      <c r="I40" s="20" t="s">
        <v>24</v>
      </c>
      <c r="J40" s="20"/>
      <c r="K40" s="20"/>
      <c r="L40" s="20" t="s">
        <v>291</v>
      </c>
      <c r="M40" s="20"/>
      <c r="N40" s="20"/>
      <c r="O40" s="20"/>
      <c r="R40" s="30"/>
      <c r="S40" s="16" t="s">
        <v>36</v>
      </c>
      <c r="T40" s="16"/>
      <c r="U40" s="16"/>
      <c r="V40" s="16"/>
      <c r="W40" s="16"/>
      <c r="X40" s="16"/>
      <c r="Y40" s="16"/>
      <c r="Z40" s="22"/>
      <c r="AA40" s="22">
        <f>SUM(AA28:AA39)</f>
        <v>20</v>
      </c>
      <c r="AB40" s="22">
        <f>SUM(AB28:AB39)+SUMIF($Z$3:$Z$10,"SotF",$AH$3:$AH$10)</f>
        <v>21</v>
      </c>
      <c r="AC40" s="22">
        <f>SUM(AC28:AC39)+SUMIF($Z$3:$Z$10,"Canadiens",$AH$3:$AH$10)</f>
        <v>41</v>
      </c>
      <c r="AD40" s="22">
        <f>SUM(AD28:AD39)</f>
        <v>10</v>
      </c>
      <c r="AE40" s="10"/>
      <c r="AF40" s="16" t="s">
        <v>146</v>
      </c>
      <c r="AG40" s="16"/>
      <c r="AH40" s="16"/>
      <c r="AI40" s="16"/>
      <c r="AJ40" s="16"/>
      <c r="AK40" s="16"/>
      <c r="AL40" s="16"/>
      <c r="AM40" s="22"/>
      <c r="AN40" s="22">
        <f>SUM(AN28:AN39)</f>
        <v>13</v>
      </c>
      <c r="AO40" s="22">
        <f>SUM(AO28:AO39)+SUMIF($Z$3:$Z$10,"SotF",$AH$3:$AH$10)</f>
        <v>15</v>
      </c>
      <c r="AP40" s="22">
        <f>SUM(AP28:AP39)+SUMIF($Z$3:$Z$10,"Canadiens",$AH$3:$AH$10)</f>
        <v>28</v>
      </c>
      <c r="AQ40" s="22">
        <f>SUM(AQ28:AQ39)</f>
        <v>8</v>
      </c>
    </row>
    <row r="41" spans="1:43" ht="15.95" customHeight="1" x14ac:dyDescent="0.25">
      <c r="H41" s="21">
        <v>2</v>
      </c>
      <c r="I41" s="20" t="s">
        <v>80</v>
      </c>
      <c r="L41" s="20" t="s">
        <v>119</v>
      </c>
      <c r="M41" s="20"/>
      <c r="N41" s="20"/>
      <c r="O41" s="20"/>
      <c r="R41" s="30"/>
      <c r="S41" s="17" t="s">
        <v>156</v>
      </c>
      <c r="T41" s="17" t="s">
        <v>57</v>
      </c>
      <c r="U41" s="17"/>
      <c r="V41" s="17"/>
      <c r="W41" s="17"/>
      <c r="X41" s="15" t="s">
        <v>69</v>
      </c>
      <c r="Z41" s="14"/>
      <c r="AA41" s="14">
        <v>0</v>
      </c>
      <c r="AB41" s="14">
        <v>6</v>
      </c>
      <c r="AC41" s="14">
        <f>+AA41+AB41</f>
        <v>6</v>
      </c>
      <c r="AD41" s="14">
        <v>0</v>
      </c>
      <c r="AE41" s="10"/>
      <c r="AF41" s="18" t="s">
        <v>159</v>
      </c>
      <c r="AG41" s="18" t="s">
        <v>56</v>
      </c>
      <c r="AH41" s="18"/>
      <c r="AI41" s="18"/>
      <c r="AJ41" s="18"/>
      <c r="AK41" s="15" t="s">
        <v>68</v>
      </c>
      <c r="AM41" s="14"/>
      <c r="AN41" s="14">
        <v>2</v>
      </c>
      <c r="AO41" s="14">
        <v>1</v>
      </c>
      <c r="AP41" s="14">
        <f>+AN41+AO41</f>
        <v>3</v>
      </c>
      <c r="AQ41" s="14">
        <v>0</v>
      </c>
    </row>
    <row r="42" spans="1:43" ht="15.95" customHeight="1" x14ac:dyDescent="0.25">
      <c r="H42" s="21">
        <v>2</v>
      </c>
      <c r="I42" s="20" t="s">
        <v>286</v>
      </c>
      <c r="L42" s="20" t="s">
        <v>292</v>
      </c>
      <c r="M42" s="20"/>
      <c r="N42" s="20"/>
      <c r="O42" s="20"/>
      <c r="R42" s="30"/>
      <c r="S42" s="25">
        <v>7.5</v>
      </c>
      <c r="T42" s="20" t="s">
        <v>43</v>
      </c>
      <c r="U42" s="20"/>
      <c r="V42" s="20"/>
      <c r="W42" s="20"/>
      <c r="X42" s="21"/>
      <c r="Y42" s="20" t="s">
        <v>57</v>
      </c>
      <c r="Z42" s="21"/>
      <c r="AA42" s="21">
        <v>0</v>
      </c>
      <c r="AB42" s="21">
        <v>0</v>
      </c>
      <c r="AC42" s="21">
        <f t="shared" ref="AC42:AC52" si="12">+AA42+AB42</f>
        <v>0</v>
      </c>
      <c r="AD42" s="21">
        <v>0</v>
      </c>
      <c r="AE42" s="10"/>
      <c r="AF42" s="25">
        <v>8</v>
      </c>
      <c r="AG42" s="20" t="s">
        <v>76</v>
      </c>
      <c r="AH42" s="20"/>
      <c r="AI42" s="20"/>
      <c r="AJ42" s="25"/>
      <c r="AK42" s="21">
        <v>34</v>
      </c>
      <c r="AL42" s="20" t="s">
        <v>56</v>
      </c>
      <c r="AM42" s="21"/>
      <c r="AN42" s="21">
        <v>0</v>
      </c>
      <c r="AO42" s="21">
        <v>0</v>
      </c>
      <c r="AP42" s="21">
        <f t="shared" ref="AP42:AP52" si="13">+AN42+AO42</f>
        <v>0</v>
      </c>
      <c r="AQ42" s="21">
        <v>0</v>
      </c>
    </row>
    <row r="43" spans="1:43" ht="15.95" customHeight="1" x14ac:dyDescent="0.25">
      <c r="H43" s="21">
        <v>2</v>
      </c>
      <c r="I43" s="20" t="s">
        <v>82</v>
      </c>
      <c r="L43" s="20"/>
      <c r="M43" s="20" t="s">
        <v>51</v>
      </c>
      <c r="N43" s="20"/>
      <c r="O43" s="20"/>
      <c r="R43" s="30"/>
      <c r="S43" s="25">
        <v>10</v>
      </c>
      <c r="T43" s="20" t="s">
        <v>83</v>
      </c>
      <c r="U43" s="20"/>
      <c r="V43" s="20"/>
      <c r="W43" s="20"/>
      <c r="X43" s="21">
        <v>2</v>
      </c>
      <c r="Y43" s="20" t="s">
        <v>57</v>
      </c>
      <c r="Z43" s="21"/>
      <c r="AA43" s="21">
        <v>13</v>
      </c>
      <c r="AB43" s="21">
        <v>4</v>
      </c>
      <c r="AC43" s="21">
        <f t="shared" si="12"/>
        <v>17</v>
      </c>
      <c r="AD43" s="21">
        <v>2</v>
      </c>
      <c r="AE43" s="10"/>
      <c r="AF43" s="25">
        <v>10</v>
      </c>
      <c r="AG43" s="20" t="s">
        <v>90</v>
      </c>
      <c r="AH43" s="20"/>
      <c r="AI43" s="20"/>
      <c r="AJ43" s="25"/>
      <c r="AK43" s="21">
        <v>10</v>
      </c>
      <c r="AL43" s="20" t="s">
        <v>56</v>
      </c>
      <c r="AN43" s="21">
        <v>4</v>
      </c>
      <c r="AO43" s="21">
        <v>3</v>
      </c>
      <c r="AP43" s="21">
        <f t="shared" si="13"/>
        <v>7</v>
      </c>
      <c r="AQ43" s="21">
        <v>0</v>
      </c>
    </row>
    <row r="44" spans="1:43" ht="15.95" customHeight="1" x14ac:dyDescent="0.25">
      <c r="R44" s="30"/>
      <c r="S44" s="25">
        <v>9</v>
      </c>
      <c r="T44" s="20" t="s">
        <v>131</v>
      </c>
      <c r="U44" s="20"/>
      <c r="V44" s="20"/>
      <c r="W44" s="20"/>
      <c r="X44" s="21">
        <v>4</v>
      </c>
      <c r="Y44" s="20" t="s">
        <v>57</v>
      </c>
      <c r="Z44" s="21"/>
      <c r="AA44" s="21">
        <v>4</v>
      </c>
      <c r="AB44" s="21">
        <v>4</v>
      </c>
      <c r="AC44" s="21">
        <f t="shared" si="12"/>
        <v>8</v>
      </c>
      <c r="AD44" s="21">
        <v>0</v>
      </c>
      <c r="AE44" s="10"/>
      <c r="AF44" s="25">
        <v>9</v>
      </c>
      <c r="AG44" s="20" t="s">
        <v>139</v>
      </c>
      <c r="AH44" s="20"/>
      <c r="AI44" s="20"/>
      <c r="AJ44" s="25"/>
      <c r="AK44" s="21">
        <v>23</v>
      </c>
      <c r="AL44" s="20" t="s">
        <v>56</v>
      </c>
      <c r="AN44" s="21">
        <v>5</v>
      </c>
      <c r="AO44" s="21">
        <v>2</v>
      </c>
      <c r="AP44" s="21">
        <f t="shared" si="13"/>
        <v>7</v>
      </c>
      <c r="AQ44" s="21">
        <v>0</v>
      </c>
    </row>
    <row r="45" spans="1:43" ht="15.95" customHeight="1" x14ac:dyDescent="0.25">
      <c r="A45" s="30"/>
      <c r="C45" s="5" t="s">
        <v>186</v>
      </c>
      <c r="E45" s="20"/>
      <c r="F45" s="20"/>
      <c r="G45" s="4">
        <v>1</v>
      </c>
      <c r="H45" s="21">
        <v>1</v>
      </c>
      <c r="I45" s="20" t="s">
        <v>88</v>
      </c>
      <c r="L45" s="20" t="s">
        <v>101</v>
      </c>
      <c r="M45" s="20"/>
      <c r="N45" s="21"/>
      <c r="O45" s="20"/>
      <c r="P45" s="20"/>
      <c r="R45" s="30"/>
      <c r="S45" s="25">
        <v>9</v>
      </c>
      <c r="T45" s="20" t="s">
        <v>86</v>
      </c>
      <c r="U45" s="20"/>
      <c r="V45" s="20"/>
      <c r="W45" s="20"/>
      <c r="X45" s="21">
        <v>11</v>
      </c>
      <c r="Y45" s="20" t="s">
        <v>57</v>
      </c>
      <c r="Z45" s="21"/>
      <c r="AA45" s="21">
        <v>3</v>
      </c>
      <c r="AB45" s="21">
        <v>3</v>
      </c>
      <c r="AC45" s="21">
        <f t="shared" si="12"/>
        <v>6</v>
      </c>
      <c r="AD45" s="21">
        <v>0</v>
      </c>
      <c r="AE45" s="10"/>
      <c r="AF45" s="25">
        <v>8.5</v>
      </c>
      <c r="AG45" s="20" t="s">
        <v>92</v>
      </c>
      <c r="AH45" s="20"/>
      <c r="AI45" s="20"/>
      <c r="AJ45" s="25"/>
      <c r="AK45" s="21">
        <v>9</v>
      </c>
      <c r="AL45" s="20" t="s">
        <v>56</v>
      </c>
      <c r="AN45" s="21">
        <v>1</v>
      </c>
      <c r="AO45" s="21">
        <v>4</v>
      </c>
      <c r="AP45" s="21">
        <f t="shared" si="13"/>
        <v>5</v>
      </c>
      <c r="AQ45" s="21">
        <v>0</v>
      </c>
    </row>
    <row r="46" spans="1:43" ht="15.95" customHeight="1" x14ac:dyDescent="0.25">
      <c r="A46" s="30"/>
      <c r="B46" s="21" t="s">
        <v>23</v>
      </c>
      <c r="C46" s="15" t="s">
        <v>285</v>
      </c>
      <c r="D46" s="15"/>
      <c r="H46" s="21"/>
      <c r="I46" s="20"/>
      <c r="L46" s="20"/>
      <c r="M46" s="20"/>
      <c r="N46" s="20"/>
      <c r="O46" s="20"/>
      <c r="P46" s="20"/>
      <c r="R46" s="30"/>
      <c r="S46" s="25">
        <v>8.5</v>
      </c>
      <c r="T46" s="20" t="s">
        <v>116</v>
      </c>
      <c r="U46" s="20"/>
      <c r="V46" s="20"/>
      <c r="W46" s="20"/>
      <c r="X46" s="21">
        <v>9</v>
      </c>
      <c r="Y46" s="20" t="s">
        <v>57</v>
      </c>
      <c r="Z46" s="21"/>
      <c r="AA46" s="21">
        <v>4</v>
      </c>
      <c r="AB46" s="21">
        <v>6</v>
      </c>
      <c r="AC46" s="21">
        <f t="shared" si="12"/>
        <v>10</v>
      </c>
      <c r="AD46" s="21">
        <v>0</v>
      </c>
      <c r="AE46" s="10"/>
      <c r="AF46" s="25">
        <v>8.5</v>
      </c>
      <c r="AG46" s="20" t="s">
        <v>141</v>
      </c>
      <c r="AH46" s="20"/>
      <c r="AI46" s="20"/>
      <c r="AJ46" s="25"/>
      <c r="AK46" s="21">
        <v>14</v>
      </c>
      <c r="AL46" s="20" t="s">
        <v>56</v>
      </c>
      <c r="AN46" s="21">
        <v>0</v>
      </c>
      <c r="AO46" s="21">
        <v>2</v>
      </c>
      <c r="AP46" s="21">
        <f t="shared" si="13"/>
        <v>2</v>
      </c>
      <c r="AQ46" s="21">
        <v>0</v>
      </c>
    </row>
    <row r="47" spans="1:43" ht="15.95" customHeight="1" x14ac:dyDescent="0.25">
      <c r="B47" s="44" t="s">
        <v>33</v>
      </c>
      <c r="C47" s="45"/>
      <c r="D47" s="45"/>
      <c r="E47" s="45"/>
      <c r="F47" s="45"/>
      <c r="G47" s="45"/>
      <c r="H47" s="46"/>
      <c r="I47" s="45"/>
      <c r="J47" s="45"/>
      <c r="K47" s="45"/>
      <c r="L47" s="45"/>
      <c r="M47" s="47"/>
      <c r="N47" s="45"/>
      <c r="O47" s="45"/>
      <c r="P47" s="45"/>
      <c r="R47" s="30"/>
      <c r="S47" s="25">
        <v>8</v>
      </c>
      <c r="T47" s="20" t="s">
        <v>150</v>
      </c>
      <c r="U47" s="20"/>
      <c r="V47" s="20"/>
      <c r="W47" s="20"/>
      <c r="X47" s="21">
        <v>3</v>
      </c>
      <c r="Y47" s="20" t="s">
        <v>57</v>
      </c>
      <c r="Z47" s="21"/>
      <c r="AA47" s="21">
        <v>1</v>
      </c>
      <c r="AB47" s="21">
        <v>2</v>
      </c>
      <c r="AC47" s="21">
        <f t="shared" si="12"/>
        <v>3</v>
      </c>
      <c r="AD47" s="21">
        <v>2</v>
      </c>
      <c r="AE47" s="10"/>
      <c r="AF47" s="25">
        <v>8.5</v>
      </c>
      <c r="AG47" s="20" t="s">
        <v>140</v>
      </c>
      <c r="AH47" s="20"/>
      <c r="AI47" s="20"/>
      <c r="AJ47" s="25"/>
      <c r="AK47" s="21">
        <v>2</v>
      </c>
      <c r="AL47" s="20" t="s">
        <v>56</v>
      </c>
      <c r="AN47" s="21">
        <v>0</v>
      </c>
      <c r="AO47" s="21">
        <v>2</v>
      </c>
      <c r="AP47" s="21">
        <f t="shared" si="13"/>
        <v>2</v>
      </c>
      <c r="AQ47" s="21">
        <v>0</v>
      </c>
    </row>
    <row r="48" spans="1:43" ht="15.95" customHeight="1" x14ac:dyDescent="0.25">
      <c r="C48" s="5" t="s">
        <v>179</v>
      </c>
      <c r="E48" s="10"/>
      <c r="F48" s="10"/>
      <c r="G48" s="4">
        <v>3</v>
      </c>
      <c r="H48" s="21">
        <v>3</v>
      </c>
      <c r="I48" s="20" t="s">
        <v>78</v>
      </c>
      <c r="J48" s="20"/>
      <c r="K48" s="20"/>
      <c r="L48" s="20" t="s">
        <v>290</v>
      </c>
      <c r="M48" s="20"/>
      <c r="N48" s="20"/>
      <c r="O48" s="20"/>
      <c r="P48" s="20"/>
      <c r="R48" s="30"/>
      <c r="S48" s="25">
        <v>7.5</v>
      </c>
      <c r="T48" s="20" t="s">
        <v>98</v>
      </c>
      <c r="U48" s="20"/>
      <c r="V48" s="20"/>
      <c r="W48" s="20"/>
      <c r="X48" s="21">
        <v>10</v>
      </c>
      <c r="Y48" s="20" t="s">
        <v>57</v>
      </c>
      <c r="Z48" s="21"/>
      <c r="AA48" s="21">
        <v>0</v>
      </c>
      <c r="AB48" s="21">
        <v>2</v>
      </c>
      <c r="AC48" s="21">
        <f t="shared" si="12"/>
        <v>2</v>
      </c>
      <c r="AD48" s="21">
        <v>0</v>
      </c>
      <c r="AE48" s="10"/>
      <c r="AF48" s="25">
        <v>8</v>
      </c>
      <c r="AG48" s="20" t="s">
        <v>225</v>
      </c>
      <c r="AH48" s="20"/>
      <c r="AI48" s="20"/>
      <c r="AJ48" s="25"/>
      <c r="AK48" s="21">
        <v>11</v>
      </c>
      <c r="AL48" s="20" t="s">
        <v>56</v>
      </c>
      <c r="AN48" s="21">
        <v>1</v>
      </c>
      <c r="AO48" s="21">
        <v>1</v>
      </c>
      <c r="AP48" s="21">
        <f t="shared" si="13"/>
        <v>2</v>
      </c>
      <c r="AQ48" s="21">
        <v>0</v>
      </c>
    </row>
    <row r="49" spans="1:43" ht="15.95" customHeight="1" x14ac:dyDescent="0.25">
      <c r="A49" s="30"/>
      <c r="B49" s="21" t="s">
        <v>23</v>
      </c>
      <c r="C49" s="15" t="s">
        <v>288</v>
      </c>
      <c r="D49" s="15"/>
      <c r="E49" s="15"/>
      <c r="H49" s="21">
        <v>3</v>
      </c>
      <c r="I49" s="20" t="s">
        <v>125</v>
      </c>
      <c r="J49" s="20"/>
      <c r="K49" s="20"/>
      <c r="L49" s="20" t="s">
        <v>108</v>
      </c>
      <c r="M49" s="20"/>
      <c r="N49" s="20"/>
      <c r="O49" s="20"/>
      <c r="P49" s="20"/>
      <c r="R49" s="30"/>
      <c r="S49" s="25">
        <v>7.5</v>
      </c>
      <c r="T49" s="20" t="s">
        <v>91</v>
      </c>
      <c r="U49" s="20"/>
      <c r="V49" s="20"/>
      <c r="W49" s="20"/>
      <c r="X49" s="21">
        <v>5</v>
      </c>
      <c r="Y49" s="20" t="s">
        <v>57</v>
      </c>
      <c r="Z49" s="21"/>
      <c r="AA49" s="21">
        <v>1</v>
      </c>
      <c r="AB49" s="21">
        <v>4</v>
      </c>
      <c r="AC49" s="21">
        <f t="shared" si="12"/>
        <v>5</v>
      </c>
      <c r="AD49" s="21">
        <v>4</v>
      </c>
      <c r="AE49" s="10"/>
      <c r="AF49" s="25">
        <v>7.5</v>
      </c>
      <c r="AG49" s="20" t="s">
        <v>128</v>
      </c>
      <c r="AH49" s="20"/>
      <c r="AI49" s="20"/>
      <c r="AJ49" s="25"/>
      <c r="AK49" s="21">
        <v>7</v>
      </c>
      <c r="AL49" s="20" t="s">
        <v>56</v>
      </c>
      <c r="AN49" s="21">
        <v>1</v>
      </c>
      <c r="AO49" s="21">
        <v>2</v>
      </c>
      <c r="AP49" s="21">
        <f t="shared" si="13"/>
        <v>3</v>
      </c>
      <c r="AQ49" s="21">
        <v>0</v>
      </c>
    </row>
    <row r="50" spans="1:43" ht="15.95" customHeight="1" x14ac:dyDescent="0.25">
      <c r="A50" s="30"/>
      <c r="C50" s="15"/>
      <c r="D50" s="15"/>
      <c r="E50" s="15"/>
      <c r="H50" s="21">
        <v>3</v>
      </c>
      <c r="I50" s="20" t="s">
        <v>78</v>
      </c>
      <c r="J50" s="20"/>
      <c r="K50" s="20"/>
      <c r="L50" s="20"/>
      <c r="M50" s="20" t="s">
        <v>51</v>
      </c>
      <c r="N50" s="20"/>
      <c r="O50" s="20"/>
      <c r="P50" s="20"/>
      <c r="R50" s="30"/>
      <c r="S50" s="25">
        <v>7</v>
      </c>
      <c r="T50" s="20" t="s">
        <v>52</v>
      </c>
      <c r="U50" s="20"/>
      <c r="V50" s="20"/>
      <c r="W50" s="20"/>
      <c r="X50" s="21">
        <v>12</v>
      </c>
      <c r="Y50" s="20" t="s">
        <v>57</v>
      </c>
      <c r="Z50" s="21"/>
      <c r="AA50" s="21">
        <v>1</v>
      </c>
      <c r="AB50" s="21">
        <v>0</v>
      </c>
      <c r="AC50" s="21">
        <f t="shared" si="12"/>
        <v>1</v>
      </c>
      <c r="AD50" s="21">
        <v>0</v>
      </c>
      <c r="AE50" s="10"/>
      <c r="AF50" s="25">
        <v>6.5</v>
      </c>
      <c r="AG50" s="20" t="s">
        <v>99</v>
      </c>
      <c r="AH50" s="20"/>
      <c r="AI50" s="20"/>
      <c r="AJ50" s="25"/>
      <c r="AK50" s="21">
        <v>24</v>
      </c>
      <c r="AL50" s="20" t="s">
        <v>56</v>
      </c>
      <c r="AN50" s="21">
        <v>1</v>
      </c>
      <c r="AO50" s="21">
        <v>1</v>
      </c>
      <c r="AP50" s="21">
        <f t="shared" si="13"/>
        <v>2</v>
      </c>
      <c r="AQ50" s="21">
        <v>2</v>
      </c>
    </row>
    <row r="51" spans="1:43" ht="15.95" customHeight="1" x14ac:dyDescent="0.25">
      <c r="A51" s="30"/>
      <c r="C51" s="15"/>
      <c r="D51" s="15"/>
      <c r="E51" s="15"/>
      <c r="H51" s="21"/>
      <c r="I51" s="20"/>
      <c r="L51" s="20"/>
      <c r="M51" s="20"/>
      <c r="N51" s="20"/>
      <c r="O51" s="20"/>
      <c r="P51" s="20"/>
      <c r="R51" s="30"/>
      <c r="S51" s="25">
        <v>6.5</v>
      </c>
      <c r="T51" s="20" t="s">
        <v>166</v>
      </c>
      <c r="U51" s="20"/>
      <c r="V51" s="20"/>
      <c r="W51" s="20"/>
      <c r="X51" s="21">
        <v>0</v>
      </c>
      <c r="Y51" s="20" t="s">
        <v>57</v>
      </c>
      <c r="Z51" s="21"/>
      <c r="AA51" s="21">
        <v>0</v>
      </c>
      <c r="AB51" s="21">
        <v>1</v>
      </c>
      <c r="AC51" s="21">
        <f t="shared" si="12"/>
        <v>1</v>
      </c>
      <c r="AD51" s="21">
        <v>0</v>
      </c>
      <c r="AE51" s="10"/>
      <c r="AF51" s="25">
        <v>6.5</v>
      </c>
      <c r="AG51" s="20" t="s">
        <v>96</v>
      </c>
      <c r="AH51" s="20"/>
      <c r="AI51" s="20"/>
      <c r="AJ51" s="25"/>
      <c r="AK51" s="21">
        <v>20</v>
      </c>
      <c r="AL51" s="20" t="s">
        <v>56</v>
      </c>
      <c r="AN51" s="21">
        <v>1</v>
      </c>
      <c r="AO51" s="21">
        <v>2</v>
      </c>
      <c r="AP51" s="21">
        <f t="shared" si="13"/>
        <v>3</v>
      </c>
      <c r="AQ51" s="21">
        <v>2</v>
      </c>
    </row>
    <row r="52" spans="1:43" ht="15.95" customHeight="1" x14ac:dyDescent="0.25">
      <c r="A52" s="30"/>
      <c r="B52" s="10"/>
      <c r="C52" s="5" t="s">
        <v>173</v>
      </c>
      <c r="D52" s="15"/>
      <c r="F52" s="10"/>
      <c r="G52" s="4">
        <v>1</v>
      </c>
      <c r="H52" s="21">
        <v>1</v>
      </c>
      <c r="I52" s="20" t="s">
        <v>289</v>
      </c>
      <c r="J52" s="20"/>
      <c r="K52" s="20"/>
      <c r="L52" s="20"/>
      <c r="M52" s="20" t="s">
        <v>51</v>
      </c>
      <c r="N52" s="20"/>
      <c r="O52" s="20"/>
      <c r="P52" s="20"/>
      <c r="R52" s="30"/>
      <c r="S52" s="25">
        <v>6.5</v>
      </c>
      <c r="T52" s="20" t="s">
        <v>167</v>
      </c>
      <c r="U52" s="20"/>
      <c r="V52" s="20"/>
      <c r="W52" s="20"/>
      <c r="X52" s="21">
        <v>7</v>
      </c>
      <c r="Y52" s="20" t="s">
        <v>57</v>
      </c>
      <c r="Z52" s="21"/>
      <c r="AA52" s="21">
        <v>0</v>
      </c>
      <c r="AB52" s="21">
        <v>3</v>
      </c>
      <c r="AC52" s="21">
        <f t="shared" si="12"/>
        <v>3</v>
      </c>
      <c r="AD52" s="21">
        <v>0</v>
      </c>
      <c r="AE52" s="10"/>
      <c r="AF52" s="25">
        <v>6</v>
      </c>
      <c r="AG52" s="20" t="s">
        <v>248</v>
      </c>
      <c r="AH52" s="20"/>
      <c r="AI52" s="20"/>
      <c r="AJ52" s="25"/>
      <c r="AK52" s="21">
        <v>4</v>
      </c>
      <c r="AL52" s="20" t="s">
        <v>56</v>
      </c>
      <c r="AN52" s="21">
        <v>0</v>
      </c>
      <c r="AO52" s="21">
        <v>0</v>
      </c>
      <c r="AP52" s="21">
        <f t="shared" si="13"/>
        <v>0</v>
      </c>
      <c r="AQ52" s="21">
        <v>0</v>
      </c>
    </row>
    <row r="53" spans="1:43" ht="15.95" customHeight="1" thickBot="1" x14ac:dyDescent="0.3">
      <c r="A53" s="30"/>
      <c r="B53" s="21" t="s">
        <v>23</v>
      </c>
      <c r="C53" s="15"/>
      <c r="D53" s="15" t="s">
        <v>48</v>
      </c>
      <c r="E53" s="15"/>
      <c r="F53" s="15"/>
      <c r="G53" s="4"/>
      <c r="H53" s="21"/>
      <c r="I53" s="20"/>
      <c r="J53" s="20"/>
      <c r="K53" s="20"/>
      <c r="L53" s="20"/>
      <c r="M53" s="20"/>
      <c r="N53" s="20"/>
      <c r="O53" s="20"/>
      <c r="P53" s="20"/>
      <c r="R53" s="30"/>
      <c r="S53" s="16" t="s">
        <v>66</v>
      </c>
      <c r="T53" s="16"/>
      <c r="U53" s="16"/>
      <c r="V53" s="16"/>
      <c r="W53" s="16"/>
      <c r="X53" s="16"/>
      <c r="Y53" s="16"/>
      <c r="Z53" s="22"/>
      <c r="AA53" s="22">
        <f>SUM(AA41:AA52)</f>
        <v>27</v>
      </c>
      <c r="AB53" s="22">
        <f>SUM(AB41:AB52)+SUMIF($Z$3:$Z$10,"Dive Shop",$AH$3:$AH$10)</f>
        <v>35</v>
      </c>
      <c r="AC53" s="22">
        <f>SUM(AC41:AC52)+SUMIF($Z$3:$Z$10,"Canadiens",$AH$3:$AH$10)</f>
        <v>62</v>
      </c>
      <c r="AD53" s="22">
        <f>SUM(AD41:AD52)</f>
        <v>8</v>
      </c>
      <c r="AE53" s="10"/>
      <c r="AF53" s="16" t="s">
        <v>67</v>
      </c>
      <c r="AG53" s="16"/>
      <c r="AH53" s="16"/>
      <c r="AI53" s="16"/>
      <c r="AJ53" s="16"/>
      <c r="AK53" s="16"/>
      <c r="AL53" s="16"/>
      <c r="AM53" s="22"/>
      <c r="AN53" s="22">
        <f>SUM(AN41:AN52)</f>
        <v>16</v>
      </c>
      <c r="AO53" s="22">
        <f>SUM(AO41:AO52)+SUMIF($Z$3:$Z$10,"Dive Shop",$AH$3:$AH$10)</f>
        <v>20</v>
      </c>
      <c r="AP53" s="22">
        <f>SUM(AP41:AP52)+SUMIF($Z$3:$Z$10,"Canadiens",$AH$3:$AH$10)</f>
        <v>36</v>
      </c>
      <c r="AQ53" s="22">
        <f>SUM(AQ41:AQ52)</f>
        <v>4</v>
      </c>
    </row>
    <row r="54" spans="1:43" ht="15.95" customHeight="1" x14ac:dyDescent="0.25">
      <c r="A54" s="30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R54" s="30"/>
      <c r="S54" s="18" t="s">
        <v>157</v>
      </c>
      <c r="T54" s="18" t="s">
        <v>61</v>
      </c>
      <c r="U54" s="18"/>
      <c r="V54" s="18"/>
      <c r="W54" s="18"/>
      <c r="X54" s="15" t="s">
        <v>71</v>
      </c>
      <c r="Z54" s="14"/>
      <c r="AA54" s="14">
        <v>1</v>
      </c>
      <c r="AB54" s="14">
        <v>5</v>
      </c>
      <c r="AC54" s="14">
        <f t="shared" ref="AC54:AC65" si="14">+AA54+AB54</f>
        <v>6</v>
      </c>
      <c r="AD54" s="14">
        <v>0</v>
      </c>
      <c r="AE54" s="10"/>
      <c r="AF54" s="11" t="s">
        <v>161</v>
      </c>
      <c r="AG54" s="11" t="s">
        <v>59</v>
      </c>
      <c r="AH54" s="11"/>
      <c r="AI54" s="11"/>
      <c r="AJ54" s="12"/>
      <c r="AK54" s="13" t="s">
        <v>73</v>
      </c>
      <c r="AM54" s="14"/>
      <c r="AN54" s="14">
        <v>0</v>
      </c>
      <c r="AO54" s="14">
        <v>1</v>
      </c>
      <c r="AP54" s="14">
        <f t="shared" ref="AP54:AP65" si="15">+AN54+AO54</f>
        <v>1</v>
      </c>
      <c r="AQ54" s="14">
        <v>0</v>
      </c>
    </row>
    <row r="55" spans="1:43" ht="15.95" customHeight="1" x14ac:dyDescent="0.25">
      <c r="B55" s="20" t="s">
        <v>130</v>
      </c>
      <c r="C55" s="10"/>
      <c r="D55" s="10"/>
      <c r="E55" s="20" t="s">
        <v>50</v>
      </c>
      <c r="F55" s="20"/>
      <c r="G55" s="4">
        <f>SUM(G14:G53)</f>
        <v>29</v>
      </c>
      <c r="H55" s="4"/>
      <c r="I55" s="19"/>
      <c r="J55" s="20" t="s">
        <v>35</v>
      </c>
      <c r="K55" s="19"/>
      <c r="L55" s="4">
        <f>COUNTA(C15:C54)-8</f>
        <v>5</v>
      </c>
      <c r="N55" s="20" t="s">
        <v>41</v>
      </c>
      <c r="O55" s="4">
        <f>+L55*2</f>
        <v>10</v>
      </c>
      <c r="P55" s="10"/>
      <c r="R55" s="30"/>
      <c r="S55" s="25">
        <v>7.5</v>
      </c>
      <c r="T55" s="20" t="s">
        <v>74</v>
      </c>
      <c r="U55" s="20"/>
      <c r="V55" s="20"/>
      <c r="W55" s="25"/>
      <c r="X55" s="21">
        <v>31</v>
      </c>
      <c r="Y55" s="20" t="s">
        <v>61</v>
      </c>
      <c r="Z55" s="21"/>
      <c r="AA55" s="21">
        <v>0</v>
      </c>
      <c r="AB55" s="21">
        <v>0</v>
      </c>
      <c r="AC55" s="21">
        <f t="shared" si="14"/>
        <v>0</v>
      </c>
      <c r="AD55" s="21">
        <v>0</v>
      </c>
      <c r="AE55" s="10"/>
      <c r="AF55" s="25">
        <v>8</v>
      </c>
      <c r="AG55" s="20" t="s">
        <v>77</v>
      </c>
      <c r="AH55" s="20"/>
      <c r="AI55" s="20"/>
      <c r="AJ55" s="20"/>
      <c r="AK55" s="21"/>
      <c r="AL55" s="20" t="s">
        <v>59</v>
      </c>
      <c r="AM55" s="21"/>
      <c r="AN55" s="21">
        <v>0</v>
      </c>
      <c r="AO55" s="21">
        <v>0</v>
      </c>
      <c r="AP55" s="21">
        <f t="shared" si="15"/>
        <v>0</v>
      </c>
      <c r="AQ55" s="21">
        <v>0</v>
      </c>
    </row>
    <row r="56" spans="1:43" ht="15.95" customHeight="1" x14ac:dyDescent="0.25">
      <c r="E56" s="20" t="s">
        <v>49</v>
      </c>
      <c r="F56" s="20"/>
      <c r="G56" s="4">
        <f>COUNTA(L16:L54)+COUNTIF(L16:L54,"*&amp;*")</f>
        <v>35</v>
      </c>
      <c r="R56" s="30"/>
      <c r="S56" s="25">
        <v>11</v>
      </c>
      <c r="T56" s="20" t="s">
        <v>80</v>
      </c>
      <c r="U56" s="20"/>
      <c r="V56" s="20"/>
      <c r="W56" s="25"/>
      <c r="X56" s="21">
        <v>11</v>
      </c>
      <c r="Y56" s="20" t="s">
        <v>61</v>
      </c>
      <c r="Z56" s="21"/>
      <c r="AA56" s="21">
        <v>3</v>
      </c>
      <c r="AB56" s="21">
        <v>4</v>
      </c>
      <c r="AC56" s="21">
        <f t="shared" si="14"/>
        <v>7</v>
      </c>
      <c r="AD56" s="21">
        <v>0</v>
      </c>
      <c r="AE56" s="10"/>
      <c r="AF56" s="25">
        <v>10</v>
      </c>
      <c r="AG56" s="20" t="s">
        <v>162</v>
      </c>
      <c r="AH56" s="20"/>
      <c r="AI56" s="20"/>
      <c r="AJ56" s="20"/>
      <c r="AK56" s="21">
        <v>20</v>
      </c>
      <c r="AL56" s="20" t="s">
        <v>59</v>
      </c>
      <c r="AN56" s="21">
        <v>3</v>
      </c>
      <c r="AO56" s="21">
        <v>5</v>
      </c>
      <c r="AP56" s="21">
        <f t="shared" si="15"/>
        <v>8</v>
      </c>
      <c r="AQ56" s="21">
        <v>2</v>
      </c>
    </row>
    <row r="57" spans="1:43" ht="15.95" customHeight="1" x14ac:dyDescent="0.25">
      <c r="R57" s="30"/>
      <c r="S57" s="25">
        <v>8.5</v>
      </c>
      <c r="T57" s="20" t="s">
        <v>97</v>
      </c>
      <c r="U57" s="20"/>
      <c r="V57" s="20"/>
      <c r="W57" s="25"/>
      <c r="X57" s="21">
        <v>8</v>
      </c>
      <c r="Y57" s="20" t="s">
        <v>61</v>
      </c>
      <c r="Z57" s="21"/>
      <c r="AA57" s="21">
        <v>1</v>
      </c>
      <c r="AB57" s="21">
        <v>1</v>
      </c>
      <c r="AC57" s="21">
        <f t="shared" si="14"/>
        <v>2</v>
      </c>
      <c r="AD57" s="21">
        <v>0</v>
      </c>
      <c r="AE57" s="10"/>
      <c r="AF57" s="25">
        <v>9</v>
      </c>
      <c r="AG57" s="20" t="s">
        <v>163</v>
      </c>
      <c r="AH57" s="20"/>
      <c r="AI57" s="20"/>
      <c r="AJ57" s="20"/>
      <c r="AK57" s="21">
        <v>17</v>
      </c>
      <c r="AL57" s="20" t="s">
        <v>59</v>
      </c>
      <c r="AN57" s="21">
        <v>7</v>
      </c>
      <c r="AO57" s="21">
        <v>5</v>
      </c>
      <c r="AP57" s="21">
        <f t="shared" si="15"/>
        <v>12</v>
      </c>
      <c r="AQ57" s="21">
        <v>0</v>
      </c>
    </row>
    <row r="58" spans="1:43" ht="15.95" customHeight="1" x14ac:dyDescent="0.25">
      <c r="R58" s="30"/>
      <c r="S58" s="25">
        <v>8.5</v>
      </c>
      <c r="T58" s="20" t="s">
        <v>89</v>
      </c>
      <c r="U58" s="20"/>
      <c r="V58" s="20"/>
      <c r="W58" s="25"/>
      <c r="X58" s="21">
        <v>6</v>
      </c>
      <c r="Y58" s="20" t="s">
        <v>61</v>
      </c>
      <c r="Z58" s="21"/>
      <c r="AA58" s="21">
        <v>1</v>
      </c>
      <c r="AB58" s="21">
        <v>1</v>
      </c>
      <c r="AC58" s="21">
        <f t="shared" si="14"/>
        <v>2</v>
      </c>
      <c r="AD58" s="21">
        <v>0</v>
      </c>
      <c r="AE58" s="10"/>
      <c r="AF58" s="25">
        <v>9</v>
      </c>
      <c r="AG58" s="20" t="s">
        <v>135</v>
      </c>
      <c r="AH58" s="20"/>
      <c r="AI58" s="20"/>
      <c r="AJ58" s="20"/>
      <c r="AK58" s="35">
        <v>14</v>
      </c>
      <c r="AL58" s="20" t="s">
        <v>59</v>
      </c>
      <c r="AN58" s="21">
        <v>2</v>
      </c>
      <c r="AO58" s="21">
        <v>5</v>
      </c>
      <c r="AP58" s="21">
        <f t="shared" si="15"/>
        <v>7</v>
      </c>
      <c r="AQ58" s="21">
        <v>0</v>
      </c>
    </row>
    <row r="59" spans="1:43" ht="15.95" customHeight="1" x14ac:dyDescent="0.25">
      <c r="R59" s="30"/>
      <c r="S59" s="25">
        <v>8.5</v>
      </c>
      <c r="T59" s="20" t="s">
        <v>82</v>
      </c>
      <c r="U59" s="20"/>
      <c r="V59" s="20"/>
      <c r="W59" s="25"/>
      <c r="X59" s="21">
        <v>14</v>
      </c>
      <c r="Y59" s="20" t="s">
        <v>61</v>
      </c>
      <c r="Z59" s="21"/>
      <c r="AA59" s="21">
        <v>1</v>
      </c>
      <c r="AB59" s="21">
        <v>1</v>
      </c>
      <c r="AC59" s="21">
        <f t="shared" si="14"/>
        <v>2</v>
      </c>
      <c r="AD59" s="21">
        <v>0</v>
      </c>
      <c r="AE59" s="10"/>
      <c r="AF59" s="25">
        <v>8.5</v>
      </c>
      <c r="AG59" s="20" t="s">
        <v>136</v>
      </c>
      <c r="AH59" s="20"/>
      <c r="AI59" s="20"/>
      <c r="AJ59" s="20"/>
      <c r="AK59" s="35">
        <v>5</v>
      </c>
      <c r="AL59" s="20" t="s">
        <v>59</v>
      </c>
      <c r="AN59" s="21">
        <v>0</v>
      </c>
      <c r="AO59" s="21">
        <v>3</v>
      </c>
      <c r="AP59" s="21">
        <f t="shared" si="15"/>
        <v>3</v>
      </c>
      <c r="AQ59" s="21">
        <v>0</v>
      </c>
    </row>
    <row r="60" spans="1:43" ht="15.95" customHeight="1" x14ac:dyDescent="0.25">
      <c r="S60" s="25">
        <v>8</v>
      </c>
      <c r="T60" s="20" t="s">
        <v>81</v>
      </c>
      <c r="U60" s="20"/>
      <c r="V60" s="20"/>
      <c r="W60" s="25"/>
      <c r="X60" s="21">
        <v>7</v>
      </c>
      <c r="Y60" s="20" t="s">
        <v>61</v>
      </c>
      <c r="Z60" s="21"/>
      <c r="AA60" s="21">
        <v>4</v>
      </c>
      <c r="AB60" s="21">
        <v>2</v>
      </c>
      <c r="AC60" s="21">
        <f t="shared" si="14"/>
        <v>6</v>
      </c>
      <c r="AD60" s="21">
        <v>2</v>
      </c>
      <c r="AE60" s="10"/>
      <c r="AF60" s="25">
        <v>8.5</v>
      </c>
      <c r="AG60" s="20" t="s">
        <v>14</v>
      </c>
      <c r="AH60" s="20"/>
      <c r="AI60" s="20"/>
      <c r="AJ60" s="20"/>
      <c r="AK60" s="35" t="s">
        <v>149</v>
      </c>
      <c r="AL60" s="20" t="s">
        <v>59</v>
      </c>
      <c r="AN60" s="21">
        <v>5</v>
      </c>
      <c r="AO60" s="21">
        <v>0</v>
      </c>
      <c r="AP60" s="21">
        <f t="shared" si="15"/>
        <v>5</v>
      </c>
      <c r="AQ60" s="21">
        <v>2</v>
      </c>
    </row>
    <row r="61" spans="1:43" ht="15.95" customHeight="1" x14ac:dyDescent="0.25">
      <c r="A61" s="30"/>
      <c r="S61" s="25">
        <v>7.5</v>
      </c>
      <c r="T61" s="20" t="s">
        <v>117</v>
      </c>
      <c r="U61" s="20"/>
      <c r="V61" s="20"/>
      <c r="W61" s="25"/>
      <c r="X61" s="21">
        <v>30</v>
      </c>
      <c r="Y61" s="20" t="s">
        <v>61</v>
      </c>
      <c r="Z61" s="21"/>
      <c r="AA61" s="21">
        <v>0</v>
      </c>
      <c r="AB61" s="21">
        <v>2</v>
      </c>
      <c r="AC61" s="21">
        <f t="shared" si="14"/>
        <v>2</v>
      </c>
      <c r="AD61" s="21">
        <v>0</v>
      </c>
      <c r="AE61" s="10"/>
      <c r="AF61" s="25">
        <v>8</v>
      </c>
      <c r="AG61" s="20" t="s">
        <v>113</v>
      </c>
      <c r="AH61" s="20"/>
      <c r="AI61" s="20"/>
      <c r="AJ61" s="20"/>
      <c r="AK61" s="21">
        <v>13</v>
      </c>
      <c r="AL61" s="20" t="s">
        <v>59</v>
      </c>
      <c r="AN61" s="21">
        <v>3</v>
      </c>
      <c r="AO61" s="21">
        <v>5</v>
      </c>
      <c r="AP61" s="21">
        <f t="shared" si="15"/>
        <v>8</v>
      </c>
      <c r="AQ61" s="21">
        <v>2</v>
      </c>
    </row>
    <row r="62" spans="1:43" ht="15.95" customHeight="1" x14ac:dyDescent="0.25">
      <c r="A62" s="30"/>
      <c r="R62" s="21"/>
      <c r="S62" s="25">
        <v>7</v>
      </c>
      <c r="T62" s="20" t="s">
        <v>24</v>
      </c>
      <c r="U62" s="20"/>
      <c r="V62" s="20"/>
      <c r="W62" s="25"/>
      <c r="X62" s="21">
        <v>10</v>
      </c>
      <c r="Y62" s="20" t="s">
        <v>61</v>
      </c>
      <c r="Z62" s="21"/>
      <c r="AA62" s="21">
        <v>1</v>
      </c>
      <c r="AB62" s="21">
        <v>0</v>
      </c>
      <c r="AC62" s="21">
        <f t="shared" si="14"/>
        <v>1</v>
      </c>
      <c r="AD62" s="21">
        <v>0</v>
      </c>
      <c r="AE62" s="10"/>
      <c r="AF62" s="25">
        <v>7</v>
      </c>
      <c r="AG62" s="20" t="s">
        <v>164</v>
      </c>
      <c r="AH62" s="20"/>
      <c r="AI62" s="20"/>
      <c r="AJ62" s="20"/>
      <c r="AK62" s="21">
        <v>7</v>
      </c>
      <c r="AL62" s="20" t="s">
        <v>59</v>
      </c>
      <c r="AN62" s="21">
        <v>0</v>
      </c>
      <c r="AO62" s="21">
        <v>4</v>
      </c>
      <c r="AP62" s="21">
        <f t="shared" si="15"/>
        <v>4</v>
      </c>
      <c r="AQ62" s="21">
        <v>0</v>
      </c>
    </row>
    <row r="63" spans="1:43" ht="15.95" customHeight="1" x14ac:dyDescent="0.25">
      <c r="A63" s="21"/>
      <c r="Q63" s="30"/>
      <c r="R63" s="30"/>
      <c r="S63" s="25">
        <v>7</v>
      </c>
      <c r="T63" s="20" t="s">
        <v>105</v>
      </c>
      <c r="U63" s="20"/>
      <c r="V63" s="20"/>
      <c r="W63" s="25"/>
      <c r="X63" s="21">
        <v>12</v>
      </c>
      <c r="Y63" s="20" t="s">
        <v>61</v>
      </c>
      <c r="Z63" s="21"/>
      <c r="AA63" s="21">
        <v>1</v>
      </c>
      <c r="AB63" s="21">
        <v>1</v>
      </c>
      <c r="AC63" s="21">
        <f t="shared" si="14"/>
        <v>2</v>
      </c>
      <c r="AD63" s="21">
        <v>0</v>
      </c>
      <c r="AE63" s="10"/>
      <c r="AF63" s="25">
        <v>7</v>
      </c>
      <c r="AG63" s="20" t="s">
        <v>115</v>
      </c>
      <c r="AH63" s="20"/>
      <c r="AI63" s="20"/>
      <c r="AJ63" s="20"/>
      <c r="AK63" s="21">
        <v>9</v>
      </c>
      <c r="AL63" s="20" t="s">
        <v>59</v>
      </c>
      <c r="AN63" s="21">
        <v>3</v>
      </c>
      <c r="AO63" s="21">
        <v>5</v>
      </c>
      <c r="AP63" s="21">
        <f t="shared" si="15"/>
        <v>8</v>
      </c>
      <c r="AQ63" s="21">
        <v>0</v>
      </c>
    </row>
    <row r="64" spans="1:43" ht="15.95" customHeight="1" x14ac:dyDescent="0.25">
      <c r="A64" s="30"/>
      <c r="Q64" s="21"/>
      <c r="R64" s="21"/>
      <c r="S64" s="25">
        <v>7</v>
      </c>
      <c r="T64" s="20" t="s">
        <v>106</v>
      </c>
      <c r="U64" s="20"/>
      <c r="V64" s="20"/>
      <c r="W64" s="25"/>
      <c r="X64" s="21">
        <v>5</v>
      </c>
      <c r="Y64" s="20" t="s">
        <v>61</v>
      </c>
      <c r="Z64" s="21"/>
      <c r="AA64" s="21">
        <v>0</v>
      </c>
      <c r="AB64" s="21">
        <v>1</v>
      </c>
      <c r="AC64" s="21">
        <f t="shared" si="14"/>
        <v>1</v>
      </c>
      <c r="AD64" s="21">
        <v>0</v>
      </c>
      <c r="AE64" s="10"/>
      <c r="AF64" s="25">
        <v>6.5</v>
      </c>
      <c r="AG64" s="20" t="s">
        <v>123</v>
      </c>
      <c r="AH64" s="20"/>
      <c r="AI64" s="20"/>
      <c r="AJ64" s="20"/>
      <c r="AK64" s="21">
        <v>6</v>
      </c>
      <c r="AL64" s="20" t="s">
        <v>59</v>
      </c>
      <c r="AN64" s="21">
        <v>0</v>
      </c>
      <c r="AO64" s="21">
        <v>1</v>
      </c>
      <c r="AP64" s="21">
        <f t="shared" si="15"/>
        <v>1</v>
      </c>
      <c r="AQ64" s="21">
        <v>0</v>
      </c>
    </row>
    <row r="65" spans="1:43" ht="15.95" customHeight="1" x14ac:dyDescent="0.25">
      <c r="A65" s="21"/>
      <c r="Q65" s="30"/>
      <c r="R65" s="30"/>
      <c r="S65" s="25">
        <v>5.5</v>
      </c>
      <c r="T65" s="20" t="s">
        <v>119</v>
      </c>
      <c r="U65" s="20"/>
      <c r="V65" s="20"/>
      <c r="W65" s="25"/>
      <c r="X65" s="21">
        <v>4</v>
      </c>
      <c r="Y65" s="20" t="s">
        <v>61</v>
      </c>
      <c r="Z65" s="21"/>
      <c r="AA65" s="21">
        <v>1</v>
      </c>
      <c r="AB65" s="21">
        <v>2</v>
      </c>
      <c r="AC65" s="21">
        <f t="shared" si="14"/>
        <v>3</v>
      </c>
      <c r="AD65" s="21">
        <v>0</v>
      </c>
      <c r="AE65" s="10"/>
      <c r="AF65" s="25">
        <v>5.5</v>
      </c>
      <c r="AG65" s="20" t="s">
        <v>32</v>
      </c>
      <c r="AH65" s="20"/>
      <c r="AI65" s="20"/>
      <c r="AJ65" s="20"/>
      <c r="AK65" s="21">
        <v>11</v>
      </c>
      <c r="AL65" s="20" t="s">
        <v>59</v>
      </c>
      <c r="AN65" s="21">
        <v>0</v>
      </c>
      <c r="AO65" s="21">
        <v>0</v>
      </c>
      <c r="AP65" s="21">
        <f t="shared" si="15"/>
        <v>0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63</v>
      </c>
      <c r="T66" s="16"/>
      <c r="U66" s="16"/>
      <c r="V66" s="16"/>
      <c r="W66" s="16"/>
      <c r="X66" s="16"/>
      <c r="Y66" s="16"/>
      <c r="Z66" s="22"/>
      <c r="AA66" s="22">
        <f>SUM(AA54:AA65)</f>
        <v>14</v>
      </c>
      <c r="AB66" s="22">
        <f>SUM(AB54:AB65)+SUMIF($Z$3:$Z$10,"Eriton",$AH$3:$AH$10)</f>
        <v>20</v>
      </c>
      <c r="AC66" s="22">
        <f>SUM(AC54:AC65)+SUMIF($Z$3:$Z$10,"Canadiens",$AH$3:$AH$10)</f>
        <v>34</v>
      </c>
      <c r="AD66" s="22">
        <f>SUM(AD54:AD65)</f>
        <v>2</v>
      </c>
      <c r="AE66" s="10"/>
      <c r="AF66" s="16" t="s">
        <v>64</v>
      </c>
      <c r="AG66" s="16"/>
      <c r="AH66" s="16"/>
      <c r="AI66" s="16"/>
      <c r="AJ66" s="16"/>
      <c r="AK66" s="16"/>
      <c r="AL66" s="16"/>
      <c r="AM66" s="22"/>
      <c r="AN66" s="22">
        <f>SUM(AN54:AN65)</f>
        <v>23</v>
      </c>
      <c r="AO66" s="22">
        <f>SUM(AO54:AO65)+SUMIF($Z$3:$Z$10,"Eriton",$AH$3:$AH$10)</f>
        <v>34</v>
      </c>
      <c r="AP66" s="22">
        <f>SUM(AP54:AP65)+SUMIF($Z$3:$Z$10,"Canadiens",$AH$3:$AH$10)</f>
        <v>57</v>
      </c>
      <c r="AQ66" s="22">
        <f>SUM(AQ54:AQ65)</f>
        <v>6</v>
      </c>
    </row>
    <row r="67" spans="1:43" ht="15.95" customHeight="1" x14ac:dyDescent="0.25">
      <c r="A67" s="21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94</v>
      </c>
      <c r="AH67" s="10"/>
      <c r="AI67" s="10"/>
      <c r="AJ67" s="20"/>
      <c r="AK67" s="20"/>
      <c r="AL67" s="10"/>
      <c r="AM67" s="10"/>
      <c r="AN67" s="21">
        <f>+AA27+AA40+AA53+AA66+AN27+AN40+AN53+AN66</f>
        <v>147</v>
      </c>
      <c r="AO67" s="21">
        <f>+AB27+AB40+AB53+AB66+AO27+AO40+AO53+AO66</f>
        <v>186</v>
      </c>
      <c r="AP67" s="21">
        <f>+AC27+AC40+AC53+AC66+AP27+AP40+AP53+AP66</f>
        <v>333</v>
      </c>
      <c r="AQ67" s="21">
        <f>+AD27+AD40+AD53+AD66+AQ27+AQ40+AQ53+AQ66</f>
        <v>60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21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43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42</v>
      </c>
      <c r="C74" s="24">
        <f>+C2</f>
        <v>5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83</v>
      </c>
      <c r="E79" s="20"/>
      <c r="F79" s="20"/>
      <c r="G79" s="20" t="s">
        <v>57</v>
      </c>
      <c r="H79" s="21"/>
      <c r="J79" s="21">
        <v>13</v>
      </c>
      <c r="K79" s="21">
        <v>4</v>
      </c>
      <c r="L79" s="50">
        <f t="shared" ref="L79:L105" si="16">+J79+K79</f>
        <v>17</v>
      </c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163</v>
      </c>
      <c r="E80" s="20"/>
      <c r="F80" s="20"/>
      <c r="G80" s="20" t="s">
        <v>59</v>
      </c>
      <c r="H80" s="21"/>
      <c r="J80" s="21">
        <v>7</v>
      </c>
      <c r="K80" s="21">
        <v>5</v>
      </c>
      <c r="L80" s="50">
        <f t="shared" si="16"/>
        <v>12</v>
      </c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104</v>
      </c>
      <c r="E81" s="20"/>
      <c r="F81" s="20"/>
      <c r="G81" s="20" t="s">
        <v>60</v>
      </c>
      <c r="H81" s="21"/>
      <c r="J81" s="21">
        <v>7</v>
      </c>
      <c r="K81" s="21">
        <v>4</v>
      </c>
      <c r="L81" s="50">
        <f t="shared" si="16"/>
        <v>11</v>
      </c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87</v>
      </c>
      <c r="E82" s="20"/>
      <c r="F82" s="20"/>
      <c r="G82" s="15" t="s">
        <v>15</v>
      </c>
      <c r="H82" s="21"/>
      <c r="J82" s="21">
        <v>4</v>
      </c>
      <c r="K82" s="21">
        <v>6</v>
      </c>
      <c r="L82" s="50">
        <f t="shared" si="16"/>
        <v>10</v>
      </c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116</v>
      </c>
      <c r="E83" s="20"/>
      <c r="F83" s="20"/>
      <c r="G83" s="20" t="s">
        <v>57</v>
      </c>
      <c r="H83" s="21"/>
      <c r="J83" s="21">
        <v>4</v>
      </c>
      <c r="K83" s="21">
        <v>6</v>
      </c>
      <c r="L83" s="50">
        <f t="shared" si="16"/>
        <v>10</v>
      </c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84</v>
      </c>
      <c r="E84" s="20"/>
      <c r="F84" s="20"/>
      <c r="G84" s="20" t="s">
        <v>60</v>
      </c>
      <c r="H84" s="21"/>
      <c r="J84" s="21">
        <v>5</v>
      </c>
      <c r="K84" s="21">
        <v>4</v>
      </c>
      <c r="L84" s="50">
        <f t="shared" si="16"/>
        <v>9</v>
      </c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85</v>
      </c>
      <c r="E85" s="20"/>
      <c r="F85" s="20"/>
      <c r="G85" s="15" t="s">
        <v>15</v>
      </c>
      <c r="H85" s="21"/>
      <c r="J85" s="21">
        <v>6</v>
      </c>
      <c r="K85" s="21">
        <v>2</v>
      </c>
      <c r="L85" s="50">
        <f t="shared" si="16"/>
        <v>8</v>
      </c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131</v>
      </c>
      <c r="E86" s="20"/>
      <c r="F86" s="20"/>
      <c r="G86" s="20" t="s">
        <v>57</v>
      </c>
      <c r="H86" s="21"/>
      <c r="J86" s="21">
        <v>4</v>
      </c>
      <c r="K86" s="21">
        <v>4</v>
      </c>
      <c r="L86" s="50">
        <f t="shared" si="16"/>
        <v>8</v>
      </c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162</v>
      </c>
      <c r="E87" s="20"/>
      <c r="F87" s="20"/>
      <c r="G87" s="20" t="s">
        <v>59</v>
      </c>
      <c r="H87" s="21"/>
      <c r="J87" s="21">
        <v>3</v>
      </c>
      <c r="K87" s="21">
        <v>5</v>
      </c>
      <c r="L87" s="50">
        <f t="shared" si="16"/>
        <v>8</v>
      </c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113</v>
      </c>
      <c r="E88" s="20"/>
      <c r="F88" s="20"/>
      <c r="G88" s="20" t="s">
        <v>59</v>
      </c>
      <c r="H88" s="21"/>
      <c r="J88" s="21">
        <v>3</v>
      </c>
      <c r="K88" s="21">
        <v>5</v>
      </c>
      <c r="L88" s="50">
        <f t="shared" si="16"/>
        <v>8</v>
      </c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115</v>
      </c>
      <c r="E89" s="20"/>
      <c r="F89" s="20"/>
      <c r="G89" s="20" t="s">
        <v>59</v>
      </c>
      <c r="H89" s="21"/>
      <c r="J89" s="21">
        <v>3</v>
      </c>
      <c r="K89" s="21">
        <v>5</v>
      </c>
      <c r="L89" s="50">
        <f t="shared" si="16"/>
        <v>8</v>
      </c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139</v>
      </c>
      <c r="E90" s="20"/>
      <c r="F90" s="20"/>
      <c r="G90" s="20" t="s">
        <v>56</v>
      </c>
      <c r="H90" s="21"/>
      <c r="J90" s="21">
        <v>5</v>
      </c>
      <c r="K90" s="21">
        <v>2</v>
      </c>
      <c r="L90" s="50">
        <f t="shared" si="16"/>
        <v>7</v>
      </c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90</v>
      </c>
      <c r="E91" s="20"/>
      <c r="F91" s="20"/>
      <c r="G91" s="20" t="s">
        <v>56</v>
      </c>
      <c r="H91" s="21"/>
      <c r="J91" s="21">
        <v>4</v>
      </c>
      <c r="K91" s="21">
        <v>3</v>
      </c>
      <c r="L91" s="50">
        <f t="shared" si="16"/>
        <v>7</v>
      </c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80</v>
      </c>
      <c r="E92" s="20"/>
      <c r="F92" s="20"/>
      <c r="G92" s="20" t="s">
        <v>61</v>
      </c>
      <c r="H92" s="21"/>
      <c r="J92" s="21">
        <v>3</v>
      </c>
      <c r="K92" s="21">
        <v>4</v>
      </c>
      <c r="L92" s="50">
        <f t="shared" si="16"/>
        <v>7</v>
      </c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135</v>
      </c>
      <c r="E93" s="20"/>
      <c r="F93" s="20"/>
      <c r="G93" s="20" t="s">
        <v>59</v>
      </c>
      <c r="H93" s="35"/>
      <c r="J93" s="21">
        <v>2</v>
      </c>
      <c r="K93" s="21">
        <v>5</v>
      </c>
      <c r="L93" s="50">
        <f t="shared" si="16"/>
        <v>7</v>
      </c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78</v>
      </c>
      <c r="E94" s="20"/>
      <c r="F94" s="20"/>
      <c r="G94" s="20" t="s">
        <v>134</v>
      </c>
      <c r="H94" s="21"/>
      <c r="J94" s="21">
        <v>5</v>
      </c>
      <c r="K94" s="21">
        <v>1</v>
      </c>
      <c r="L94" s="50">
        <f t="shared" si="16"/>
        <v>6</v>
      </c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D95" s="20" t="s">
        <v>81</v>
      </c>
      <c r="E95" s="20"/>
      <c r="F95" s="20"/>
      <c r="G95" s="20" t="s">
        <v>61</v>
      </c>
      <c r="H95" s="21"/>
      <c r="J95" s="21">
        <v>4</v>
      </c>
      <c r="K95" s="21">
        <v>2</v>
      </c>
      <c r="L95" s="50">
        <f t="shared" si="16"/>
        <v>6</v>
      </c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D96" s="20" t="s">
        <v>86</v>
      </c>
      <c r="E96" s="20"/>
      <c r="F96" s="20"/>
      <c r="G96" s="20" t="s">
        <v>57</v>
      </c>
      <c r="H96" s="21"/>
      <c r="J96" s="21">
        <v>3</v>
      </c>
      <c r="K96" s="21">
        <v>3</v>
      </c>
      <c r="L96" s="50">
        <f t="shared" si="16"/>
        <v>6</v>
      </c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43" ht="15.75" x14ac:dyDescent="0.25">
      <c r="D97" s="20" t="s">
        <v>47</v>
      </c>
      <c r="E97" s="20"/>
      <c r="F97" s="20"/>
      <c r="G97" s="20" t="s">
        <v>60</v>
      </c>
      <c r="H97" s="21"/>
      <c r="J97" s="21">
        <v>3</v>
      </c>
      <c r="K97" s="21">
        <v>3</v>
      </c>
      <c r="L97" s="50">
        <f t="shared" si="16"/>
        <v>6</v>
      </c>
      <c r="Q97" s="21"/>
      <c r="R97" s="2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20"/>
      <c r="AG97" s="10"/>
      <c r="AH97" s="10"/>
      <c r="AI97" s="10"/>
      <c r="AJ97" s="20"/>
      <c r="AK97" s="20"/>
      <c r="AL97" s="10"/>
      <c r="AM97" s="10"/>
      <c r="AN97" s="21"/>
      <c r="AO97" s="21"/>
      <c r="AP97" s="30"/>
      <c r="AQ97" s="21"/>
    </row>
    <row r="98" spans="4:43" ht="15.75" x14ac:dyDescent="0.25">
      <c r="D98" s="20" t="s">
        <v>14</v>
      </c>
      <c r="E98" s="20"/>
      <c r="F98" s="20"/>
      <c r="G98" s="20" t="s">
        <v>59</v>
      </c>
      <c r="H98" s="35"/>
      <c r="J98" s="21">
        <v>5</v>
      </c>
      <c r="K98" s="21">
        <v>0</v>
      </c>
      <c r="L98" s="50">
        <f t="shared" si="16"/>
        <v>5</v>
      </c>
      <c r="Q98" s="21"/>
      <c r="R98" s="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20"/>
      <c r="AG98" s="10"/>
      <c r="AH98" s="10"/>
      <c r="AI98" s="10"/>
      <c r="AJ98" s="20"/>
      <c r="AK98" s="20"/>
      <c r="AL98" s="10"/>
      <c r="AM98" s="10"/>
      <c r="AN98" s="21"/>
      <c r="AO98" s="21"/>
      <c r="AP98" s="30"/>
      <c r="AQ98" s="21"/>
    </row>
    <row r="99" spans="4:43" ht="15.75" x14ac:dyDescent="0.25">
      <c r="D99" s="20" t="s">
        <v>170</v>
      </c>
      <c r="E99" s="20"/>
      <c r="F99" s="20"/>
      <c r="G99" s="15" t="s">
        <v>58</v>
      </c>
      <c r="H99" s="21"/>
      <c r="J99" s="21">
        <v>4</v>
      </c>
      <c r="K99" s="21">
        <v>1</v>
      </c>
      <c r="L99" s="50">
        <f t="shared" si="16"/>
        <v>5</v>
      </c>
    </row>
    <row r="100" spans="4:43" ht="15.75" x14ac:dyDescent="0.25">
      <c r="D100" s="20" t="s">
        <v>93</v>
      </c>
      <c r="E100" s="20"/>
      <c r="F100" s="20"/>
      <c r="G100" s="15" t="s">
        <v>15</v>
      </c>
      <c r="H100" s="21"/>
      <c r="J100" s="21">
        <v>3</v>
      </c>
      <c r="K100" s="21">
        <v>2</v>
      </c>
      <c r="L100" s="50">
        <f t="shared" si="16"/>
        <v>5</v>
      </c>
    </row>
    <row r="101" spans="4:43" ht="15.75" x14ac:dyDescent="0.25">
      <c r="D101" s="20" t="s">
        <v>107</v>
      </c>
      <c r="E101" s="20"/>
      <c r="F101" s="20"/>
      <c r="G101" s="20" t="s">
        <v>60</v>
      </c>
      <c r="H101" s="21"/>
      <c r="J101" s="21">
        <v>2</v>
      </c>
      <c r="K101" s="21">
        <v>3</v>
      </c>
      <c r="L101" s="50">
        <f t="shared" si="16"/>
        <v>5</v>
      </c>
    </row>
    <row r="102" spans="4:43" ht="15.75" x14ac:dyDescent="0.25">
      <c r="D102" s="20" t="s">
        <v>169</v>
      </c>
      <c r="E102" s="20"/>
      <c r="F102" s="20"/>
      <c r="G102" s="15" t="s">
        <v>15</v>
      </c>
      <c r="H102" s="21"/>
      <c r="J102" s="21">
        <v>1</v>
      </c>
      <c r="K102" s="21">
        <v>4</v>
      </c>
      <c r="L102" s="50">
        <f t="shared" si="16"/>
        <v>5</v>
      </c>
    </row>
    <row r="103" spans="4:43" ht="15.75" x14ac:dyDescent="0.25">
      <c r="D103" s="20" t="s">
        <v>91</v>
      </c>
      <c r="E103" s="20"/>
      <c r="F103" s="20"/>
      <c r="G103" s="20" t="s">
        <v>57</v>
      </c>
      <c r="H103" s="21"/>
      <c r="J103" s="21">
        <v>1</v>
      </c>
      <c r="K103" s="21">
        <v>4</v>
      </c>
      <c r="L103" s="50">
        <f t="shared" si="16"/>
        <v>5</v>
      </c>
    </row>
    <row r="104" spans="4:43" ht="15.75" x14ac:dyDescent="0.25">
      <c r="D104" s="20" t="s">
        <v>165</v>
      </c>
      <c r="E104" s="20"/>
      <c r="F104" s="20"/>
      <c r="G104" s="20" t="s">
        <v>60</v>
      </c>
      <c r="H104" s="21"/>
      <c r="J104" s="21">
        <v>1</v>
      </c>
      <c r="K104" s="21">
        <v>4</v>
      </c>
      <c r="L104" s="50">
        <f t="shared" si="16"/>
        <v>5</v>
      </c>
    </row>
    <row r="105" spans="4:43" ht="15.75" x14ac:dyDescent="0.25">
      <c r="D105" s="20" t="s">
        <v>92</v>
      </c>
      <c r="E105" s="20"/>
      <c r="F105" s="20"/>
      <c r="G105" s="20" t="s">
        <v>56</v>
      </c>
      <c r="H105" s="21"/>
      <c r="J105" s="21">
        <v>1</v>
      </c>
      <c r="K105" s="21">
        <v>4</v>
      </c>
      <c r="L105" s="50">
        <f t="shared" si="16"/>
        <v>5</v>
      </c>
    </row>
    <row r="108" spans="4:43" ht="18.75" thickBot="1" x14ac:dyDescent="0.3">
      <c r="D108" s="1" t="s">
        <v>133</v>
      </c>
      <c r="E108" s="1"/>
      <c r="F108" s="1"/>
      <c r="G108" s="3" t="s">
        <v>1</v>
      </c>
      <c r="H108" s="3"/>
      <c r="I108" s="3"/>
      <c r="J108" s="49" t="s">
        <v>2</v>
      </c>
    </row>
    <row r="109" spans="4:43" ht="15.75" x14ac:dyDescent="0.25">
      <c r="D109" s="20" t="s">
        <v>169</v>
      </c>
      <c r="E109" s="20"/>
      <c r="F109" s="20"/>
      <c r="G109" s="15" t="s">
        <v>15</v>
      </c>
      <c r="H109" s="21"/>
      <c r="J109" s="50">
        <v>4</v>
      </c>
    </row>
    <row r="110" spans="4:43" ht="15.75" x14ac:dyDescent="0.25">
      <c r="D110" s="20" t="s">
        <v>91</v>
      </c>
      <c r="E110" s="20"/>
      <c r="F110" s="20"/>
      <c r="G110" s="20" t="s">
        <v>57</v>
      </c>
      <c r="H110" s="21"/>
      <c r="J110" s="50">
        <v>4</v>
      </c>
    </row>
    <row r="111" spans="4:43" ht="18" x14ac:dyDescent="0.25">
      <c r="D111" s="20" t="s">
        <v>165</v>
      </c>
      <c r="E111" s="20"/>
      <c r="F111" s="20"/>
      <c r="G111" s="20" t="s">
        <v>60</v>
      </c>
      <c r="H111" s="21"/>
      <c r="J111" s="50">
        <v>4</v>
      </c>
      <c r="K111" s="4"/>
      <c r="L111" s="4"/>
    </row>
    <row r="112" spans="4:43" ht="15.75" x14ac:dyDescent="0.25">
      <c r="D112" s="20" t="s">
        <v>79</v>
      </c>
      <c r="E112" s="20"/>
      <c r="F112" s="20"/>
      <c r="G112" s="20" t="s">
        <v>134</v>
      </c>
      <c r="H112" s="21"/>
      <c r="J112" s="50">
        <v>4</v>
      </c>
      <c r="K112" s="21"/>
      <c r="L112" s="21"/>
      <c r="M112" s="21"/>
    </row>
    <row r="113" spans="4:13" ht="15.75" x14ac:dyDescent="0.25">
      <c r="D113" s="20" t="s">
        <v>83</v>
      </c>
      <c r="E113" s="20"/>
      <c r="F113" s="20"/>
      <c r="G113" s="20" t="s">
        <v>57</v>
      </c>
      <c r="H113" s="21"/>
      <c r="J113" s="50">
        <v>2</v>
      </c>
      <c r="K113" s="21"/>
      <c r="L113" s="21"/>
      <c r="M113" s="21"/>
    </row>
    <row r="114" spans="4:13" ht="15.75" x14ac:dyDescent="0.25">
      <c r="D114" s="20" t="s">
        <v>162</v>
      </c>
      <c r="E114" s="20"/>
      <c r="F114" s="20"/>
      <c r="G114" s="20" t="s">
        <v>59</v>
      </c>
      <c r="H114" s="21"/>
      <c r="J114" s="50">
        <v>2</v>
      </c>
      <c r="K114" s="21"/>
      <c r="L114" s="21"/>
      <c r="M114" s="21"/>
    </row>
    <row r="115" spans="4:13" ht="15.75" x14ac:dyDescent="0.25">
      <c r="D115" s="20" t="s">
        <v>113</v>
      </c>
      <c r="E115" s="20"/>
      <c r="F115" s="20"/>
      <c r="G115" s="20" t="s">
        <v>59</v>
      </c>
      <c r="H115" s="21"/>
      <c r="J115" s="50">
        <v>2</v>
      </c>
      <c r="K115" s="21"/>
      <c r="L115" s="21"/>
      <c r="M115" s="21"/>
    </row>
    <row r="116" spans="4:13" ht="15.75" x14ac:dyDescent="0.25">
      <c r="D116" s="20" t="s">
        <v>81</v>
      </c>
      <c r="E116" s="20"/>
      <c r="F116" s="20"/>
      <c r="G116" s="20" t="s">
        <v>61</v>
      </c>
      <c r="H116" s="21"/>
      <c r="J116" s="50">
        <v>2</v>
      </c>
      <c r="K116" s="21"/>
      <c r="L116" s="21"/>
      <c r="M116" s="21"/>
    </row>
    <row r="117" spans="4:13" ht="15.75" x14ac:dyDescent="0.25">
      <c r="D117" s="20" t="s">
        <v>47</v>
      </c>
      <c r="E117" s="20"/>
      <c r="F117" s="20"/>
      <c r="G117" s="20" t="s">
        <v>60</v>
      </c>
      <c r="H117" s="21"/>
      <c r="J117" s="50">
        <v>2</v>
      </c>
      <c r="K117" s="21"/>
      <c r="L117" s="21"/>
      <c r="M117" s="21"/>
    </row>
    <row r="118" spans="4:13" ht="15.75" x14ac:dyDescent="0.25">
      <c r="D118" s="20" t="s">
        <v>14</v>
      </c>
      <c r="E118" s="20"/>
      <c r="F118" s="20"/>
      <c r="G118" s="20" t="s">
        <v>59</v>
      </c>
      <c r="H118" s="35"/>
      <c r="J118" s="50">
        <v>2</v>
      </c>
      <c r="K118" s="21"/>
      <c r="L118" s="21"/>
      <c r="M118" s="21"/>
    </row>
    <row r="119" spans="4:13" ht="15.75" x14ac:dyDescent="0.25">
      <c r="D119" s="20" t="s">
        <v>107</v>
      </c>
      <c r="E119" s="20"/>
      <c r="F119" s="20"/>
      <c r="G119" s="20" t="s">
        <v>60</v>
      </c>
      <c r="H119" s="21"/>
      <c r="J119" s="50">
        <v>2</v>
      </c>
      <c r="K119" s="21"/>
      <c r="L119" s="21"/>
      <c r="M119" s="21"/>
    </row>
    <row r="120" spans="4:13" ht="15.75" x14ac:dyDescent="0.25">
      <c r="D120" s="20" t="s">
        <v>150</v>
      </c>
      <c r="E120" s="20"/>
      <c r="F120" s="20"/>
      <c r="G120" s="20" t="s">
        <v>57</v>
      </c>
      <c r="H120" s="21"/>
      <c r="J120" s="50">
        <v>2</v>
      </c>
      <c r="K120" s="21"/>
      <c r="L120" s="21"/>
      <c r="M120" s="21"/>
    </row>
    <row r="121" spans="4:13" ht="15.75" x14ac:dyDescent="0.25">
      <c r="D121" s="20" t="s">
        <v>96</v>
      </c>
      <c r="E121" s="20"/>
      <c r="F121" s="20"/>
      <c r="G121" s="20" t="s">
        <v>56</v>
      </c>
      <c r="H121" s="21"/>
      <c r="J121" s="50">
        <v>2</v>
      </c>
      <c r="K121" s="21"/>
      <c r="L121" s="21"/>
      <c r="M121" s="21"/>
    </row>
    <row r="122" spans="4:13" ht="15.75" x14ac:dyDescent="0.25">
      <c r="D122" s="20" t="s">
        <v>88</v>
      </c>
      <c r="E122" s="20"/>
      <c r="F122" s="20"/>
      <c r="G122" s="15" t="s">
        <v>58</v>
      </c>
      <c r="H122" s="35"/>
      <c r="J122" s="50">
        <v>2</v>
      </c>
      <c r="K122" s="21"/>
      <c r="L122" s="21"/>
      <c r="M122" s="21"/>
    </row>
    <row r="123" spans="4:13" ht="15.75" x14ac:dyDescent="0.25">
      <c r="D123" s="20" t="s">
        <v>102</v>
      </c>
      <c r="E123" s="20"/>
      <c r="F123" s="20"/>
      <c r="G123" s="20" t="s">
        <v>60</v>
      </c>
      <c r="H123" s="21"/>
      <c r="J123" s="50">
        <v>2</v>
      </c>
      <c r="K123" s="21"/>
      <c r="L123" s="21"/>
      <c r="M123" s="21"/>
    </row>
    <row r="124" spans="4:13" ht="15.75" x14ac:dyDescent="0.25">
      <c r="D124" s="20" t="s">
        <v>103</v>
      </c>
      <c r="E124" s="20"/>
      <c r="F124" s="20"/>
      <c r="G124" s="20" t="s">
        <v>60</v>
      </c>
      <c r="H124" s="21"/>
      <c r="J124" s="50">
        <v>2</v>
      </c>
      <c r="K124" s="21"/>
      <c r="L124" s="21"/>
      <c r="M124" s="21"/>
    </row>
    <row r="125" spans="4:13" ht="15.75" x14ac:dyDescent="0.25">
      <c r="D125" s="20" t="s">
        <v>99</v>
      </c>
      <c r="E125" s="20"/>
      <c r="F125" s="20"/>
      <c r="G125" s="20" t="s">
        <v>56</v>
      </c>
      <c r="H125" s="21"/>
      <c r="J125" s="50">
        <v>2</v>
      </c>
      <c r="K125" s="21"/>
      <c r="L125" s="21"/>
      <c r="M125" s="21"/>
    </row>
    <row r="126" spans="4:13" ht="15.75" x14ac:dyDescent="0.25">
      <c r="D126" s="20" t="s">
        <v>101</v>
      </c>
      <c r="E126" s="20"/>
      <c r="F126" s="20"/>
      <c r="G126" s="15" t="s">
        <v>58</v>
      </c>
      <c r="H126" s="35"/>
      <c r="J126" s="50">
        <v>2</v>
      </c>
      <c r="K126" s="21"/>
      <c r="L126" s="21"/>
      <c r="M126" s="21"/>
    </row>
    <row r="127" spans="4:13" ht="15.75" x14ac:dyDescent="0.25">
      <c r="D127" s="20" t="s">
        <v>100</v>
      </c>
      <c r="E127" s="20"/>
      <c r="F127" s="20"/>
      <c r="G127" s="15" t="s">
        <v>15</v>
      </c>
      <c r="H127" s="21"/>
      <c r="J127" s="50">
        <v>2</v>
      </c>
      <c r="K127" s="21"/>
      <c r="L127" s="21"/>
      <c r="M127" s="21"/>
    </row>
    <row r="128" spans="4:13" ht="15.75" x14ac:dyDescent="0.25">
      <c r="D128" s="20" t="s">
        <v>109</v>
      </c>
      <c r="E128" s="20"/>
      <c r="F128" s="20"/>
      <c r="G128" s="15" t="s">
        <v>58</v>
      </c>
      <c r="H128" s="21"/>
      <c r="J128" s="50">
        <v>2</v>
      </c>
      <c r="K128" s="21"/>
      <c r="L128" s="21"/>
      <c r="M128" s="21"/>
    </row>
    <row r="129" spans="4:13" ht="15.75" x14ac:dyDescent="0.25">
      <c r="D129" s="20" t="s">
        <v>129</v>
      </c>
      <c r="E129" s="20"/>
      <c r="F129" s="20"/>
      <c r="G129" s="20" t="s">
        <v>60</v>
      </c>
      <c r="H129" s="21"/>
      <c r="J129" s="50">
        <v>2</v>
      </c>
      <c r="K129" s="21"/>
      <c r="L129" s="21"/>
      <c r="M129" s="21"/>
    </row>
    <row r="130" spans="4:13" ht="15.75" x14ac:dyDescent="0.25">
      <c r="D130" s="20" t="s">
        <v>144</v>
      </c>
      <c r="E130" s="20"/>
      <c r="F130" s="20"/>
      <c r="G130" s="20" t="s">
        <v>134</v>
      </c>
      <c r="H130" s="21"/>
      <c r="J130" s="50">
        <v>2</v>
      </c>
      <c r="K130" s="21"/>
      <c r="L130" s="21"/>
      <c r="M130" s="21"/>
    </row>
    <row r="131" spans="4:13" ht="15.75" x14ac:dyDescent="0.25">
      <c r="D131" s="20" t="s">
        <v>122</v>
      </c>
      <c r="E131" s="20"/>
      <c r="F131" s="20"/>
      <c r="G131" s="15" t="s">
        <v>15</v>
      </c>
      <c r="H131" s="21"/>
      <c r="J131" s="50">
        <v>2</v>
      </c>
      <c r="K131" s="21"/>
      <c r="L131" s="21"/>
      <c r="M131" s="21"/>
    </row>
    <row r="132" spans="4:13" ht="15.75" x14ac:dyDescent="0.25">
      <c r="K132" s="21"/>
      <c r="L132" s="21"/>
      <c r="M132" s="21"/>
    </row>
    <row r="133" spans="4:13" ht="15.75" x14ac:dyDescent="0.25">
      <c r="K133" s="21"/>
      <c r="L133" s="21"/>
      <c r="M133" s="21"/>
    </row>
    <row r="134" spans="4:13" ht="15.75" x14ac:dyDescent="0.25">
      <c r="K134" s="21"/>
      <c r="L134" s="21"/>
      <c r="M134" s="21"/>
    </row>
  </sheetData>
  <mergeCells count="17">
    <mergeCell ref="AG11:AH11"/>
    <mergeCell ref="E14:F14"/>
    <mergeCell ref="B72:P72"/>
    <mergeCell ref="G73:M73"/>
    <mergeCell ref="G74:M74"/>
    <mergeCell ref="AG10:AH10"/>
    <mergeCell ref="B1:P1"/>
    <mergeCell ref="S1:AQ1"/>
    <mergeCell ref="G2:M2"/>
    <mergeCell ref="AG2:AH2"/>
    <mergeCell ref="AG3:AH3"/>
    <mergeCell ref="AG4:AH4"/>
    <mergeCell ref="AG5:AH5"/>
    <mergeCell ref="AG6:AH6"/>
    <mergeCell ref="AG7:AH7"/>
    <mergeCell ref="AG8:AH8"/>
    <mergeCell ref="AG9:AH9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F28CC-294D-4E69-BA54-71AF4221A253}">
  <dimension ref="A1:AQ126"/>
  <sheetViews>
    <sheetView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S1" s="65" t="s">
        <v>55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18.600000000000001" customHeight="1" thickBot="1" x14ac:dyDescent="0.35">
      <c r="A2" s="21"/>
      <c r="B2" s="24" t="s">
        <v>42</v>
      </c>
      <c r="C2" s="24">
        <v>4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1"/>
      <c r="R2" s="21"/>
      <c r="U2" s="33" t="s">
        <v>152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66" t="s">
        <v>39</v>
      </c>
      <c r="AH2" s="66"/>
      <c r="AI2" s="33" t="s">
        <v>4</v>
      </c>
      <c r="AJ2" s="33" t="s">
        <v>6</v>
      </c>
      <c r="AK2" s="33" t="s">
        <v>5</v>
      </c>
      <c r="AL2" s="33" t="s">
        <v>40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138</v>
      </c>
      <c r="X3" s="20"/>
      <c r="Y3" s="20"/>
      <c r="Z3" s="20" t="s">
        <v>60</v>
      </c>
      <c r="AB3" s="21"/>
      <c r="AC3" s="21">
        <f t="shared" ref="AC3:AC10" si="0">+AD3+AE3+AF3</f>
        <v>4</v>
      </c>
      <c r="AD3" s="21">
        <v>3</v>
      </c>
      <c r="AE3" s="21">
        <v>1</v>
      </c>
      <c r="AF3" s="21">
        <v>0</v>
      </c>
      <c r="AG3" s="67">
        <f t="shared" ref="AG3:AG10" si="1">+(AD3*2+AF3)/(2*AC3)</f>
        <v>0.75</v>
      </c>
      <c r="AH3" s="67"/>
      <c r="AI3" s="14">
        <v>7</v>
      </c>
      <c r="AJ3" s="14">
        <v>0</v>
      </c>
      <c r="AK3" s="14">
        <v>0</v>
      </c>
      <c r="AL3" s="51">
        <f t="shared" ref="AL3:AL10" si="2">+AI3/AC3</f>
        <v>1.75</v>
      </c>
      <c r="AQ3" s="21"/>
    </row>
    <row r="4" spans="1:43" ht="18" x14ac:dyDescent="0.25">
      <c r="A4" s="34"/>
      <c r="B4" s="4">
        <v>3</v>
      </c>
      <c r="C4" s="5" t="s">
        <v>57</v>
      </c>
      <c r="D4" s="10"/>
      <c r="E4" s="5"/>
      <c r="F4" s="10"/>
      <c r="G4" s="4">
        <v>3</v>
      </c>
      <c r="H4" s="4">
        <v>0</v>
      </c>
      <c r="I4" s="4">
        <v>1</v>
      </c>
      <c r="J4" s="4">
        <f t="shared" ref="J4:J11" si="3">2*G4+I4</f>
        <v>7</v>
      </c>
      <c r="K4" s="31">
        <f t="shared" ref="K4:K11" si="4">+J4/((G4+H4+I4)*2)</f>
        <v>0.875</v>
      </c>
      <c r="L4" s="4">
        <f>+$AA$53</f>
        <v>19</v>
      </c>
      <c r="M4" s="4">
        <v>12</v>
      </c>
      <c r="N4" s="4">
        <f>+$AB$53</f>
        <v>23</v>
      </c>
      <c r="O4" s="4">
        <f>+$AD$53</f>
        <v>4</v>
      </c>
      <c r="P4" s="4"/>
      <c r="Q4" s="34"/>
      <c r="R4" s="21"/>
      <c r="U4" s="25">
        <v>8</v>
      </c>
      <c r="V4" s="20" t="s">
        <v>77</v>
      </c>
      <c r="X4" s="20"/>
      <c r="Y4" s="20"/>
      <c r="Z4" s="20" t="s">
        <v>59</v>
      </c>
      <c r="AB4" s="21"/>
      <c r="AC4" s="21">
        <f t="shared" si="0"/>
        <v>2</v>
      </c>
      <c r="AD4" s="21">
        <v>1</v>
      </c>
      <c r="AE4" s="21">
        <v>1</v>
      </c>
      <c r="AF4" s="21">
        <v>0</v>
      </c>
      <c r="AG4" s="64">
        <f t="shared" si="1"/>
        <v>0.5</v>
      </c>
      <c r="AH4" s="64"/>
      <c r="AI4" s="21">
        <v>5</v>
      </c>
      <c r="AJ4" s="21">
        <v>0</v>
      </c>
      <c r="AK4" s="21">
        <v>0</v>
      </c>
      <c r="AL4" s="26">
        <f t="shared" si="2"/>
        <v>2.5</v>
      </c>
      <c r="AQ4" s="21"/>
    </row>
    <row r="5" spans="1:43" ht="18" x14ac:dyDescent="0.25">
      <c r="A5" s="34"/>
      <c r="B5" s="4">
        <v>8</v>
      </c>
      <c r="C5" s="5" t="s">
        <v>59</v>
      </c>
      <c r="D5" s="10"/>
      <c r="E5" s="5"/>
      <c r="F5" s="10"/>
      <c r="G5" s="4">
        <v>3</v>
      </c>
      <c r="H5" s="4">
        <v>1</v>
      </c>
      <c r="I5" s="4">
        <v>0</v>
      </c>
      <c r="J5" s="4">
        <f t="shared" si="3"/>
        <v>6</v>
      </c>
      <c r="K5" s="31">
        <f t="shared" si="4"/>
        <v>0.75</v>
      </c>
      <c r="L5" s="4">
        <f>+$AN$66</f>
        <v>21</v>
      </c>
      <c r="M5" s="4">
        <v>8</v>
      </c>
      <c r="N5" s="4">
        <f>+$AO$66</f>
        <v>31</v>
      </c>
      <c r="O5" s="4">
        <f>+$AQ$66</f>
        <v>6</v>
      </c>
      <c r="P5" s="4"/>
      <c r="Q5" s="34"/>
      <c r="R5" s="21"/>
      <c r="U5" s="25">
        <v>7.5</v>
      </c>
      <c r="V5" s="20" t="s">
        <v>43</v>
      </c>
      <c r="X5" s="20"/>
      <c r="Y5" s="20"/>
      <c r="Z5" s="20" t="s">
        <v>57</v>
      </c>
      <c r="AB5" s="21"/>
      <c r="AC5" s="21">
        <f t="shared" si="0"/>
        <v>2</v>
      </c>
      <c r="AD5" s="21">
        <v>1</v>
      </c>
      <c r="AE5" s="21">
        <v>0</v>
      </c>
      <c r="AF5" s="21">
        <v>1</v>
      </c>
      <c r="AG5" s="64">
        <f t="shared" si="1"/>
        <v>0.75</v>
      </c>
      <c r="AH5" s="64"/>
      <c r="AI5" s="21">
        <v>6</v>
      </c>
      <c r="AJ5" s="21">
        <v>0</v>
      </c>
      <c r="AK5" s="21">
        <v>0</v>
      </c>
      <c r="AL5" s="26">
        <f t="shared" si="2"/>
        <v>3</v>
      </c>
      <c r="AQ5" s="21"/>
    </row>
    <row r="6" spans="1:43" ht="18" x14ac:dyDescent="0.25">
      <c r="A6" s="34"/>
      <c r="B6" s="4">
        <v>5</v>
      </c>
      <c r="C6" s="5" t="s">
        <v>60</v>
      </c>
      <c r="D6" s="10"/>
      <c r="E6" s="5"/>
      <c r="F6" s="10"/>
      <c r="G6" s="4">
        <v>3</v>
      </c>
      <c r="H6" s="4">
        <v>1</v>
      </c>
      <c r="I6" s="4">
        <v>0</v>
      </c>
      <c r="J6" s="4">
        <f t="shared" si="3"/>
        <v>6</v>
      </c>
      <c r="K6" s="31">
        <f t="shared" si="4"/>
        <v>0.75</v>
      </c>
      <c r="L6" s="4">
        <f>+$AN$27</f>
        <v>19</v>
      </c>
      <c r="M6" s="4">
        <v>7</v>
      </c>
      <c r="N6" s="4">
        <f>+$AO$27</f>
        <v>21</v>
      </c>
      <c r="O6" s="4">
        <f>+$AQ$27</f>
        <v>14</v>
      </c>
      <c r="P6" s="4"/>
      <c r="Q6" s="34"/>
      <c r="R6" s="21"/>
      <c r="U6" s="25">
        <v>8</v>
      </c>
      <c r="V6" s="20" t="s">
        <v>75</v>
      </c>
      <c r="X6" s="20"/>
      <c r="Y6" s="20"/>
      <c r="Z6" s="20" t="s">
        <v>134</v>
      </c>
      <c r="AB6" s="21"/>
      <c r="AC6" s="21">
        <f t="shared" si="0"/>
        <v>3</v>
      </c>
      <c r="AD6" s="21">
        <v>1</v>
      </c>
      <c r="AE6" s="21">
        <v>2</v>
      </c>
      <c r="AF6" s="21">
        <v>0</v>
      </c>
      <c r="AG6" s="64">
        <f t="shared" si="1"/>
        <v>0.33333333333333331</v>
      </c>
      <c r="AH6" s="64"/>
      <c r="AI6" s="21">
        <v>10</v>
      </c>
      <c r="AJ6" s="21">
        <v>1</v>
      </c>
      <c r="AK6" s="21">
        <v>0</v>
      </c>
      <c r="AL6" s="26">
        <f t="shared" si="2"/>
        <v>3.3333333333333335</v>
      </c>
      <c r="AQ6" s="21"/>
    </row>
    <row r="7" spans="1:43" ht="18" x14ac:dyDescent="0.25">
      <c r="A7" s="34"/>
      <c r="B7" s="4">
        <v>2</v>
      </c>
      <c r="C7" s="5" t="s">
        <v>15</v>
      </c>
      <c r="D7" s="10"/>
      <c r="E7" s="10"/>
      <c r="F7" s="10"/>
      <c r="G7" s="4">
        <v>1</v>
      </c>
      <c r="H7" s="4">
        <v>1</v>
      </c>
      <c r="I7" s="4">
        <v>2</v>
      </c>
      <c r="J7" s="4">
        <f t="shared" si="3"/>
        <v>4</v>
      </c>
      <c r="K7" s="31">
        <f t="shared" si="4"/>
        <v>0.5</v>
      </c>
      <c r="L7" s="4">
        <f>+$AA$40</f>
        <v>16</v>
      </c>
      <c r="M7" s="4">
        <v>18</v>
      </c>
      <c r="N7" s="4">
        <f>+$AB$40</f>
        <v>17</v>
      </c>
      <c r="O7" s="4">
        <f>+$AD$40</f>
        <v>8</v>
      </c>
      <c r="P7" s="4"/>
      <c r="Q7" s="34"/>
      <c r="R7" s="21"/>
      <c r="U7" s="25">
        <v>8</v>
      </c>
      <c r="V7" s="20" t="s">
        <v>76</v>
      </c>
      <c r="X7" s="20"/>
      <c r="Y7" s="20"/>
      <c r="Z7" s="20" t="s">
        <v>56</v>
      </c>
      <c r="AB7" s="21"/>
      <c r="AC7" s="21">
        <f t="shared" si="0"/>
        <v>4</v>
      </c>
      <c r="AD7" s="21">
        <v>1</v>
      </c>
      <c r="AE7" s="21">
        <v>1</v>
      </c>
      <c r="AF7" s="21">
        <v>2</v>
      </c>
      <c r="AG7" s="64">
        <f t="shared" si="1"/>
        <v>0.5</v>
      </c>
      <c r="AH7" s="64"/>
      <c r="AI7" s="21">
        <v>15</v>
      </c>
      <c r="AJ7" s="21">
        <v>0</v>
      </c>
      <c r="AK7" s="21">
        <v>0</v>
      </c>
      <c r="AL7" s="26">
        <f t="shared" si="2"/>
        <v>3.75</v>
      </c>
      <c r="AQ7" s="21"/>
    </row>
    <row r="8" spans="1:43" ht="18" x14ac:dyDescent="0.25">
      <c r="A8" s="34"/>
      <c r="B8" s="4">
        <v>7</v>
      </c>
      <c r="C8" s="5" t="s">
        <v>56</v>
      </c>
      <c r="D8" s="10"/>
      <c r="E8" s="10"/>
      <c r="F8" s="10"/>
      <c r="G8" s="4">
        <v>1</v>
      </c>
      <c r="H8" s="4">
        <v>1</v>
      </c>
      <c r="I8" s="4">
        <v>2</v>
      </c>
      <c r="J8" s="4">
        <f t="shared" si="3"/>
        <v>4</v>
      </c>
      <c r="K8" s="31">
        <f t="shared" si="4"/>
        <v>0.5</v>
      </c>
      <c r="L8" s="4">
        <f>+$AN$53</f>
        <v>15</v>
      </c>
      <c r="M8" s="4">
        <v>15</v>
      </c>
      <c r="N8" s="4">
        <f>+$AO$53</f>
        <v>20</v>
      </c>
      <c r="O8" s="4">
        <f>+$AQ$53</f>
        <v>4</v>
      </c>
      <c r="P8" s="4"/>
      <c r="Q8" s="34"/>
      <c r="R8" s="21"/>
      <c r="U8" s="25">
        <v>7.5</v>
      </c>
      <c r="V8" s="20" t="s">
        <v>127</v>
      </c>
      <c r="X8" s="20"/>
      <c r="Y8" s="20"/>
      <c r="Z8" s="20" t="s">
        <v>15</v>
      </c>
      <c r="AB8" s="21"/>
      <c r="AC8" s="21">
        <f t="shared" si="0"/>
        <v>4</v>
      </c>
      <c r="AD8" s="21">
        <v>1</v>
      </c>
      <c r="AE8" s="21">
        <v>1</v>
      </c>
      <c r="AF8" s="21">
        <v>2</v>
      </c>
      <c r="AG8" s="64">
        <f t="shared" si="1"/>
        <v>0.5</v>
      </c>
      <c r="AH8" s="64"/>
      <c r="AI8" s="21">
        <v>18</v>
      </c>
      <c r="AJ8" s="21">
        <v>0</v>
      </c>
      <c r="AK8" s="21">
        <v>0</v>
      </c>
      <c r="AL8" s="26">
        <f t="shared" si="2"/>
        <v>4.5</v>
      </c>
      <c r="AQ8" s="21"/>
    </row>
    <row r="9" spans="1:43" ht="18" x14ac:dyDescent="0.25">
      <c r="A9" s="34"/>
      <c r="B9" s="4">
        <v>1</v>
      </c>
      <c r="C9" s="5" t="s">
        <v>58</v>
      </c>
      <c r="D9" s="10"/>
      <c r="E9" s="10"/>
      <c r="F9" s="10"/>
      <c r="G9" s="4">
        <v>1</v>
      </c>
      <c r="H9" s="4">
        <v>2</v>
      </c>
      <c r="I9" s="4">
        <v>1</v>
      </c>
      <c r="J9" s="4">
        <f t="shared" si="3"/>
        <v>3</v>
      </c>
      <c r="K9" s="31">
        <f t="shared" si="4"/>
        <v>0.375</v>
      </c>
      <c r="L9" s="4">
        <f>+$AA$27</f>
        <v>10</v>
      </c>
      <c r="M9" s="4">
        <v>20</v>
      </c>
      <c r="N9" s="4">
        <f>+$AB$27</f>
        <v>14</v>
      </c>
      <c r="O9" s="4">
        <f>+$AD$27</f>
        <v>6</v>
      </c>
      <c r="P9" s="4"/>
      <c r="Q9" s="34"/>
      <c r="R9" s="21"/>
      <c r="U9" s="25">
        <v>7.5</v>
      </c>
      <c r="V9" s="20" t="s">
        <v>34</v>
      </c>
      <c r="X9" s="20"/>
      <c r="Y9" s="20"/>
      <c r="Z9" s="20" t="s">
        <v>58</v>
      </c>
      <c r="AB9" s="21"/>
      <c r="AC9" s="21">
        <f t="shared" si="0"/>
        <v>4</v>
      </c>
      <c r="AD9" s="21">
        <v>1</v>
      </c>
      <c r="AE9" s="21">
        <v>2</v>
      </c>
      <c r="AF9" s="21">
        <v>1</v>
      </c>
      <c r="AG9" s="64">
        <f t="shared" si="1"/>
        <v>0.375</v>
      </c>
      <c r="AH9" s="64"/>
      <c r="AI9" s="21">
        <v>20</v>
      </c>
      <c r="AJ9" s="21">
        <v>0</v>
      </c>
      <c r="AK9" s="21">
        <v>0</v>
      </c>
      <c r="AL9" s="26">
        <f t="shared" si="2"/>
        <v>5</v>
      </c>
      <c r="AQ9" s="21"/>
    </row>
    <row r="10" spans="1:43" ht="18" x14ac:dyDescent="0.25">
      <c r="A10" s="34"/>
      <c r="B10" s="4">
        <v>6</v>
      </c>
      <c r="C10" s="5" t="s">
        <v>134</v>
      </c>
      <c r="D10" s="10"/>
      <c r="E10" s="5"/>
      <c r="F10" s="10"/>
      <c r="G10" s="4">
        <v>1</v>
      </c>
      <c r="H10" s="4">
        <v>3</v>
      </c>
      <c r="I10" s="4">
        <v>0</v>
      </c>
      <c r="J10" s="4">
        <f t="shared" si="3"/>
        <v>2</v>
      </c>
      <c r="K10" s="31">
        <f t="shared" si="4"/>
        <v>0.25</v>
      </c>
      <c r="L10" s="4">
        <f>+$AN$40</f>
        <v>10</v>
      </c>
      <c r="M10" s="4">
        <v>16</v>
      </c>
      <c r="N10" s="4">
        <f>+$AO$40</f>
        <v>12</v>
      </c>
      <c r="O10" s="4">
        <f>+$AQ$40</f>
        <v>6</v>
      </c>
      <c r="P10" s="4"/>
      <c r="Q10" s="34"/>
      <c r="R10" s="34"/>
      <c r="U10" s="25">
        <v>7.5</v>
      </c>
      <c r="V10" s="20" t="s">
        <v>74</v>
      </c>
      <c r="X10" s="20"/>
      <c r="Y10" s="20"/>
      <c r="Z10" s="20" t="s">
        <v>61</v>
      </c>
      <c r="AB10" s="21"/>
      <c r="AC10" s="21">
        <f t="shared" si="0"/>
        <v>4</v>
      </c>
      <c r="AD10" s="21">
        <v>0</v>
      </c>
      <c r="AE10" s="21">
        <v>4</v>
      </c>
      <c r="AF10" s="21">
        <v>0</v>
      </c>
      <c r="AG10" s="64">
        <f t="shared" si="1"/>
        <v>0</v>
      </c>
      <c r="AH10" s="64"/>
      <c r="AI10" s="21">
        <v>21</v>
      </c>
      <c r="AJ10" s="21">
        <v>1</v>
      </c>
      <c r="AK10" s="21">
        <v>0</v>
      </c>
      <c r="AL10" s="26">
        <f t="shared" si="2"/>
        <v>5.25</v>
      </c>
      <c r="AQ10" s="21"/>
    </row>
    <row r="11" spans="1:43" ht="18.75" thickBot="1" x14ac:dyDescent="0.3">
      <c r="A11" s="34"/>
      <c r="B11" s="4">
        <v>4</v>
      </c>
      <c r="C11" s="5" t="s">
        <v>61</v>
      </c>
      <c r="D11" s="10"/>
      <c r="E11" s="5"/>
      <c r="F11" s="10"/>
      <c r="G11" s="4">
        <v>0</v>
      </c>
      <c r="H11" s="4">
        <v>4</v>
      </c>
      <c r="I11" s="4">
        <v>0</v>
      </c>
      <c r="J11" s="4">
        <f t="shared" si="3"/>
        <v>0</v>
      </c>
      <c r="K11" s="31">
        <f t="shared" si="4"/>
        <v>0</v>
      </c>
      <c r="L11" s="4">
        <f>+$AA$66</f>
        <v>8</v>
      </c>
      <c r="M11" s="4">
        <v>22</v>
      </c>
      <c r="N11" s="4">
        <f>+$AB$66</f>
        <v>13</v>
      </c>
      <c r="O11" s="4">
        <f>+$AD$66</f>
        <v>2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ref="AC11" si="5">+AD11+AE11+AF11</f>
        <v>5</v>
      </c>
      <c r="AD11" s="21">
        <v>4</v>
      </c>
      <c r="AE11" s="21">
        <v>1</v>
      </c>
      <c r="AF11" s="21">
        <v>0</v>
      </c>
      <c r="AG11" s="64">
        <f t="shared" ref="AG11" si="6">+(AD11*2+AF11)/(2*AC11)</f>
        <v>0.8</v>
      </c>
      <c r="AH11" s="64"/>
      <c r="AI11" s="21">
        <v>13</v>
      </c>
      <c r="AJ11" s="21">
        <v>1</v>
      </c>
      <c r="AK11" s="21">
        <v>0</v>
      </c>
      <c r="AL11" s="26">
        <f t="shared" ref="AL11:AL12" si="7">+AI11/AC11</f>
        <v>2.6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13</v>
      </c>
      <c r="H12" s="8">
        <f>SUM(H4:H11)</f>
        <v>13</v>
      </c>
      <c r="I12" s="8">
        <f>SUM(I4:I11)</f>
        <v>6</v>
      </c>
      <c r="J12" s="8"/>
      <c r="K12" s="8"/>
      <c r="L12" s="8">
        <f>SUM(L4:L11)</f>
        <v>118</v>
      </c>
      <c r="M12" s="8">
        <f>SUM(M4:M11)</f>
        <v>118</v>
      </c>
      <c r="N12" s="8">
        <f>SUM(N4:N11)</f>
        <v>151</v>
      </c>
      <c r="O12" s="8">
        <f>SUM(O4:O11)</f>
        <v>50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32</v>
      </c>
      <c r="AD12" s="14">
        <f>SUM(AD3:AD11)</f>
        <v>13</v>
      </c>
      <c r="AE12" s="14">
        <f>SUM(AE3:AE11)</f>
        <v>13</v>
      </c>
      <c r="AF12" s="14">
        <f>SUM(AF3:AF11)</f>
        <v>6</v>
      </c>
      <c r="AG12" s="14"/>
      <c r="AH12" s="14"/>
      <c r="AI12" s="14">
        <f>SUM(AI3:AI11)</f>
        <v>115</v>
      </c>
      <c r="AJ12" s="14">
        <f>SUM(AJ3:AJ11)</f>
        <v>3</v>
      </c>
      <c r="AK12" s="14">
        <f>SUM(AK3:AK11)</f>
        <v>0</v>
      </c>
      <c r="AL12" s="29">
        <f t="shared" si="7"/>
        <v>3.59375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4 Summary:</v>
      </c>
      <c r="C14" s="37"/>
      <c r="D14" s="37"/>
      <c r="E14" s="68">
        <v>45571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0"/>
      <c r="R14" s="30"/>
      <c r="S14" s="21" t="s">
        <v>53</v>
      </c>
      <c r="T14" s="20" t="s">
        <v>44</v>
      </c>
      <c r="U14" s="20"/>
      <c r="V14" s="20"/>
      <c r="W14" s="20"/>
      <c r="X14" s="20" t="s">
        <v>54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53</v>
      </c>
      <c r="AG14" s="20" t="s">
        <v>44</v>
      </c>
      <c r="AH14" s="20"/>
      <c r="AI14" s="20"/>
      <c r="AJ14" s="20"/>
      <c r="AK14" s="20" t="s">
        <v>54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154</v>
      </c>
      <c r="T15" s="11" t="s">
        <v>58</v>
      </c>
      <c r="U15" s="11"/>
      <c r="V15" s="11"/>
      <c r="W15" s="12"/>
      <c r="X15" s="13" t="s">
        <v>70</v>
      </c>
      <c r="Z15" s="14"/>
      <c r="AA15" s="14">
        <v>2</v>
      </c>
      <c r="AB15" s="14">
        <v>4</v>
      </c>
      <c r="AC15" s="14">
        <f>+AA15+AB15</f>
        <v>6</v>
      </c>
      <c r="AD15" s="14">
        <v>2</v>
      </c>
      <c r="AE15" s="10"/>
      <c r="AF15" s="11" t="s">
        <v>158</v>
      </c>
      <c r="AG15" s="11" t="s">
        <v>60</v>
      </c>
      <c r="AH15" s="11"/>
      <c r="AI15" s="11"/>
      <c r="AJ15" s="12"/>
      <c r="AK15" s="13" t="s">
        <v>72</v>
      </c>
      <c r="AM15" s="14"/>
      <c r="AN15" s="14">
        <v>0</v>
      </c>
      <c r="AO15" s="14">
        <v>3</v>
      </c>
      <c r="AP15" s="14">
        <f>+AN15+AO15</f>
        <v>3</v>
      </c>
      <c r="AQ15" s="14">
        <v>0</v>
      </c>
    </row>
    <row r="16" spans="1:43" ht="15.95" customHeight="1" x14ac:dyDescent="0.25">
      <c r="A16" s="30"/>
      <c r="C16" s="5" t="s">
        <v>173</v>
      </c>
      <c r="E16" s="20"/>
      <c r="F16" s="20"/>
      <c r="G16" s="4">
        <v>6</v>
      </c>
      <c r="H16" s="21">
        <v>1</v>
      </c>
      <c r="I16" s="20" t="s">
        <v>139</v>
      </c>
      <c r="J16" s="20"/>
      <c r="K16" s="20"/>
      <c r="L16" s="20" t="s">
        <v>259</v>
      </c>
      <c r="M16" s="20"/>
      <c r="N16" s="20"/>
      <c r="O16" s="20"/>
      <c r="P16" s="20"/>
      <c r="Q16" s="30"/>
      <c r="R16" s="30"/>
      <c r="S16" s="25">
        <v>7.5</v>
      </c>
      <c r="T16" s="20" t="s">
        <v>34</v>
      </c>
      <c r="U16" s="20"/>
      <c r="V16" s="20"/>
      <c r="W16" s="20"/>
      <c r="X16" s="21">
        <v>31</v>
      </c>
      <c r="Y16" s="15" t="s">
        <v>58</v>
      </c>
      <c r="Z16" s="21"/>
      <c r="AA16" s="21">
        <v>0</v>
      </c>
      <c r="AB16" s="21">
        <v>0</v>
      </c>
      <c r="AC16" s="21">
        <f t="shared" ref="AC16:AC26" si="8">+AA16+AB16</f>
        <v>0</v>
      </c>
      <c r="AD16" s="21">
        <v>0</v>
      </c>
      <c r="AE16" s="10"/>
      <c r="AF16" s="25">
        <v>8</v>
      </c>
      <c r="AG16" s="20" t="s">
        <v>138</v>
      </c>
      <c r="AH16" s="20"/>
      <c r="AI16" s="20"/>
      <c r="AJ16" s="20"/>
      <c r="AK16" s="21">
        <v>34</v>
      </c>
      <c r="AL16" s="20" t="s">
        <v>60</v>
      </c>
      <c r="AM16" s="21"/>
      <c r="AN16" s="21">
        <v>0</v>
      </c>
      <c r="AO16" s="21">
        <v>1</v>
      </c>
      <c r="AP16" s="21">
        <f t="shared" ref="AP16:AP26" si="9">+AN16+AO16</f>
        <v>1</v>
      </c>
      <c r="AQ16" s="21">
        <v>0</v>
      </c>
    </row>
    <row r="17" spans="1:43" ht="15.95" customHeight="1" x14ac:dyDescent="0.25">
      <c r="A17" s="30"/>
      <c r="B17" s="21" t="s">
        <v>23</v>
      </c>
      <c r="C17" s="15" t="s">
        <v>255</v>
      </c>
      <c r="D17" s="15"/>
      <c r="E17" s="20"/>
      <c r="F17" s="20"/>
      <c r="G17" s="4"/>
      <c r="H17" s="21">
        <v>1</v>
      </c>
      <c r="I17" s="20" t="s">
        <v>90</v>
      </c>
      <c r="L17" s="20" t="s">
        <v>260</v>
      </c>
      <c r="M17" s="20"/>
      <c r="N17" s="20"/>
      <c r="O17" s="20"/>
      <c r="P17" s="20"/>
      <c r="Q17" s="30"/>
      <c r="R17" s="30"/>
      <c r="S17" s="25">
        <v>10</v>
      </c>
      <c r="T17" s="20" t="s">
        <v>124</v>
      </c>
      <c r="U17" s="20"/>
      <c r="V17" s="20"/>
      <c r="W17" s="20"/>
      <c r="X17" s="21">
        <v>13</v>
      </c>
      <c r="Y17" s="15" t="s">
        <v>58</v>
      </c>
      <c r="Z17" s="21"/>
      <c r="AA17" s="21">
        <v>2</v>
      </c>
      <c r="AB17" s="21">
        <v>2</v>
      </c>
      <c r="AC17" s="21">
        <f t="shared" si="8"/>
        <v>4</v>
      </c>
      <c r="AD17" s="21">
        <v>0</v>
      </c>
      <c r="AE17" s="10"/>
      <c r="AF17" s="25">
        <v>10</v>
      </c>
      <c r="AG17" s="20" t="s">
        <v>84</v>
      </c>
      <c r="AH17" s="20"/>
      <c r="AI17" s="20"/>
      <c r="AJ17" s="20"/>
      <c r="AK17" s="21">
        <v>16</v>
      </c>
      <c r="AL17" s="20" t="s">
        <v>60</v>
      </c>
      <c r="AM17" s="21"/>
      <c r="AN17" s="21">
        <v>4</v>
      </c>
      <c r="AO17" s="21">
        <v>4</v>
      </c>
      <c r="AP17" s="21">
        <f t="shared" si="9"/>
        <v>8</v>
      </c>
      <c r="AQ17" s="21">
        <v>0</v>
      </c>
    </row>
    <row r="18" spans="1:43" ht="15.95" customHeight="1" x14ac:dyDescent="0.25">
      <c r="A18" s="30"/>
      <c r="C18" s="15" t="s">
        <v>256</v>
      </c>
      <c r="G18" s="4"/>
      <c r="H18" s="21">
        <v>1</v>
      </c>
      <c r="I18" s="20" t="s">
        <v>128</v>
      </c>
      <c r="L18" s="20" t="s">
        <v>261</v>
      </c>
      <c r="M18" s="20"/>
      <c r="N18" s="20"/>
      <c r="O18" s="20"/>
      <c r="P18" s="20"/>
      <c r="Q18" s="30"/>
      <c r="R18" s="30"/>
      <c r="S18" s="25">
        <v>9.5</v>
      </c>
      <c r="T18" s="20" t="s">
        <v>170</v>
      </c>
      <c r="U18" s="20"/>
      <c r="V18" s="20"/>
      <c r="W18" s="20"/>
      <c r="X18" s="21">
        <v>5</v>
      </c>
      <c r="Y18" s="15" t="s">
        <v>58</v>
      </c>
      <c r="Z18" s="21"/>
      <c r="AA18" s="21">
        <v>4</v>
      </c>
      <c r="AB18" s="21">
        <v>1</v>
      </c>
      <c r="AC18" s="21">
        <f t="shared" si="8"/>
        <v>5</v>
      </c>
      <c r="AD18" s="21">
        <v>0</v>
      </c>
      <c r="AE18" s="10"/>
      <c r="AF18" s="25">
        <v>10</v>
      </c>
      <c r="AG18" s="20" t="s">
        <v>104</v>
      </c>
      <c r="AH18" s="20"/>
      <c r="AI18" s="20"/>
      <c r="AJ18" s="20"/>
      <c r="AK18" s="21">
        <v>7</v>
      </c>
      <c r="AL18" s="20" t="s">
        <v>60</v>
      </c>
      <c r="AM18" s="21"/>
      <c r="AN18" s="21">
        <v>5</v>
      </c>
      <c r="AO18" s="21">
        <v>3</v>
      </c>
      <c r="AP18" s="21">
        <f t="shared" si="9"/>
        <v>8</v>
      </c>
      <c r="AQ18" s="21">
        <v>0</v>
      </c>
    </row>
    <row r="19" spans="1:43" ht="15.75" customHeight="1" x14ac:dyDescent="0.25">
      <c r="C19" s="15"/>
      <c r="H19" s="21">
        <v>2</v>
      </c>
      <c r="I19" s="20" t="s">
        <v>139</v>
      </c>
      <c r="L19" s="20"/>
      <c r="M19" s="20" t="s">
        <v>51</v>
      </c>
      <c r="N19" s="20"/>
      <c r="O19" s="20"/>
      <c r="P19" s="20"/>
      <c r="Q19" s="30"/>
      <c r="R19" s="30"/>
      <c r="S19" s="25">
        <v>8.5</v>
      </c>
      <c r="T19" s="20" t="s">
        <v>88</v>
      </c>
      <c r="U19" s="20"/>
      <c r="V19" s="20"/>
      <c r="W19" s="20"/>
      <c r="X19" s="35">
        <v>15</v>
      </c>
      <c r="Y19" s="15" t="s">
        <v>58</v>
      </c>
      <c r="Z19" s="21"/>
      <c r="AA19" s="21">
        <v>1</v>
      </c>
      <c r="AB19" s="21">
        <v>0</v>
      </c>
      <c r="AC19" s="21">
        <f t="shared" si="8"/>
        <v>1</v>
      </c>
      <c r="AD19" s="21">
        <v>2</v>
      </c>
      <c r="AE19" s="10"/>
      <c r="AF19" s="25">
        <v>9</v>
      </c>
      <c r="AG19" s="20" t="s">
        <v>107</v>
      </c>
      <c r="AH19" s="20"/>
      <c r="AI19" s="20"/>
      <c r="AJ19" s="20"/>
      <c r="AK19" s="21">
        <v>1</v>
      </c>
      <c r="AL19" s="20" t="s">
        <v>60</v>
      </c>
      <c r="AM19" s="21"/>
      <c r="AN19" s="21">
        <v>2</v>
      </c>
      <c r="AO19" s="21">
        <v>1</v>
      </c>
      <c r="AP19" s="21">
        <f t="shared" si="9"/>
        <v>3</v>
      </c>
      <c r="AQ19" s="21">
        <v>2</v>
      </c>
    </row>
    <row r="20" spans="1:43" ht="15.95" customHeight="1" x14ac:dyDescent="0.25">
      <c r="H20" s="21">
        <v>3</v>
      </c>
      <c r="I20" s="20" t="s">
        <v>92</v>
      </c>
      <c r="L20" s="20" t="s">
        <v>139</v>
      </c>
      <c r="M20" s="20"/>
      <c r="N20" s="20"/>
      <c r="O20" s="20"/>
      <c r="P20" s="20"/>
      <c r="Q20" s="30"/>
      <c r="R20" s="30"/>
      <c r="S20" s="25">
        <v>8.5</v>
      </c>
      <c r="T20" s="20" t="s">
        <v>101</v>
      </c>
      <c r="U20" s="20"/>
      <c r="V20" s="20"/>
      <c r="W20" s="20"/>
      <c r="X20" s="35">
        <v>11</v>
      </c>
      <c r="Y20" s="15" t="s">
        <v>58</v>
      </c>
      <c r="Z20" s="21"/>
      <c r="AA20" s="21">
        <v>0</v>
      </c>
      <c r="AB20" s="21">
        <v>1</v>
      </c>
      <c r="AC20" s="21">
        <f t="shared" si="8"/>
        <v>1</v>
      </c>
      <c r="AD20" s="21">
        <v>2</v>
      </c>
      <c r="AE20" s="10"/>
      <c r="AF20" s="25">
        <v>8.5</v>
      </c>
      <c r="AG20" s="20" t="s">
        <v>165</v>
      </c>
      <c r="AH20" s="20"/>
      <c r="AI20" s="20"/>
      <c r="AJ20" s="20"/>
      <c r="AK20" s="21">
        <v>10</v>
      </c>
      <c r="AL20" s="20" t="s">
        <v>60</v>
      </c>
      <c r="AM20" s="21"/>
      <c r="AN20" s="21">
        <v>1</v>
      </c>
      <c r="AO20" s="21">
        <v>4</v>
      </c>
      <c r="AP20" s="21">
        <f t="shared" si="9"/>
        <v>5</v>
      </c>
      <c r="AQ20" s="21">
        <v>4</v>
      </c>
    </row>
    <row r="21" spans="1:43" ht="15.95" customHeight="1" x14ac:dyDescent="0.25">
      <c r="H21" s="21">
        <v>3</v>
      </c>
      <c r="I21" s="20" t="s">
        <v>96</v>
      </c>
      <c r="L21" s="20" t="s">
        <v>90</v>
      </c>
      <c r="M21" s="20"/>
      <c r="N21" s="20"/>
      <c r="O21" s="20"/>
      <c r="P21" s="20"/>
      <c r="Q21" s="30"/>
      <c r="R21" s="30"/>
      <c r="S21" s="25">
        <v>8</v>
      </c>
      <c r="T21" s="20" t="s">
        <v>147</v>
      </c>
      <c r="U21" s="20"/>
      <c r="V21" s="20"/>
      <c r="W21" s="20"/>
      <c r="X21" s="21">
        <v>3</v>
      </c>
      <c r="Y21" s="15" t="s">
        <v>58</v>
      </c>
      <c r="Z21" s="21"/>
      <c r="AA21" s="21">
        <v>1</v>
      </c>
      <c r="AB21" s="21">
        <v>1</v>
      </c>
      <c r="AC21" s="21">
        <f t="shared" si="8"/>
        <v>2</v>
      </c>
      <c r="AD21" s="21">
        <v>0</v>
      </c>
      <c r="AE21" s="10"/>
      <c r="AF21" s="25">
        <v>8</v>
      </c>
      <c r="AG21" s="20" t="s">
        <v>47</v>
      </c>
      <c r="AH21" s="20"/>
      <c r="AI21" s="20"/>
      <c r="AJ21" s="20"/>
      <c r="AK21" s="21">
        <v>27</v>
      </c>
      <c r="AL21" s="20" t="s">
        <v>60</v>
      </c>
      <c r="AM21" s="21"/>
      <c r="AN21" s="21">
        <v>2</v>
      </c>
      <c r="AO21" s="21">
        <v>2</v>
      </c>
      <c r="AP21" s="21">
        <f t="shared" si="9"/>
        <v>4</v>
      </c>
      <c r="AQ21" s="21">
        <v>2</v>
      </c>
    </row>
    <row r="22" spans="1:43" ht="15.95" customHeight="1" x14ac:dyDescent="0.25">
      <c r="Q22" s="30"/>
      <c r="R22" s="30"/>
      <c r="S22" s="25">
        <v>7.5</v>
      </c>
      <c r="T22" s="20" t="s">
        <v>137</v>
      </c>
      <c r="U22" s="20"/>
      <c r="V22" s="20"/>
      <c r="W22" s="20"/>
      <c r="X22" s="21">
        <v>7</v>
      </c>
      <c r="Y22" s="15" t="s">
        <v>58</v>
      </c>
      <c r="Z22" s="21"/>
      <c r="AA22" s="21">
        <v>0</v>
      </c>
      <c r="AB22" s="21">
        <v>0</v>
      </c>
      <c r="AC22" s="21">
        <f t="shared" si="8"/>
        <v>0</v>
      </c>
      <c r="AD22" s="21">
        <v>0</v>
      </c>
      <c r="AE22" s="10"/>
      <c r="AF22" s="25">
        <v>7.5</v>
      </c>
      <c r="AG22" s="20" t="s">
        <v>102</v>
      </c>
      <c r="AH22" s="20"/>
      <c r="AI22" s="20"/>
      <c r="AJ22" s="20"/>
      <c r="AK22" s="21">
        <v>91</v>
      </c>
      <c r="AL22" s="20" t="s">
        <v>60</v>
      </c>
      <c r="AM22" s="21"/>
      <c r="AN22" s="21">
        <v>2</v>
      </c>
      <c r="AO22" s="21">
        <v>0</v>
      </c>
      <c r="AP22" s="21">
        <f t="shared" si="9"/>
        <v>2</v>
      </c>
      <c r="AQ22" s="21">
        <v>2</v>
      </c>
    </row>
    <row r="23" spans="1:43" ht="15.95" customHeight="1" x14ac:dyDescent="0.25">
      <c r="C23" s="5" t="s">
        <v>186</v>
      </c>
      <c r="G23" s="4">
        <v>2</v>
      </c>
      <c r="H23" s="21">
        <v>1</v>
      </c>
      <c r="I23" s="20" t="s">
        <v>188</v>
      </c>
      <c r="L23" s="20" t="s">
        <v>271</v>
      </c>
      <c r="M23" s="20"/>
      <c r="N23" s="20"/>
      <c r="O23" s="20"/>
      <c r="P23" s="20"/>
      <c r="Q23" s="30"/>
      <c r="R23" s="30"/>
      <c r="S23" s="25">
        <v>7.5</v>
      </c>
      <c r="T23" s="20" t="s">
        <v>171</v>
      </c>
      <c r="U23" s="20"/>
      <c r="V23" s="20"/>
      <c r="W23" s="20"/>
      <c r="X23" s="21">
        <v>11</v>
      </c>
      <c r="Y23" s="15" t="s">
        <v>58</v>
      </c>
      <c r="Z23" s="21"/>
      <c r="AA23" s="21">
        <v>0</v>
      </c>
      <c r="AB23" s="21">
        <v>0</v>
      </c>
      <c r="AC23" s="21">
        <f t="shared" si="8"/>
        <v>0</v>
      </c>
      <c r="AD23" s="21">
        <v>0</v>
      </c>
      <c r="AE23" s="10"/>
      <c r="AF23" s="25">
        <v>7</v>
      </c>
      <c r="AG23" s="20" t="s">
        <v>126</v>
      </c>
      <c r="AH23" s="20"/>
      <c r="AI23" s="20"/>
      <c r="AJ23" s="20"/>
      <c r="AK23" s="21">
        <v>4</v>
      </c>
      <c r="AL23" s="20" t="s">
        <v>60</v>
      </c>
      <c r="AM23" s="21"/>
      <c r="AN23" s="21">
        <v>0</v>
      </c>
      <c r="AO23" s="21">
        <v>1</v>
      </c>
      <c r="AP23" s="21">
        <f t="shared" si="9"/>
        <v>1</v>
      </c>
      <c r="AQ23" s="21">
        <v>0</v>
      </c>
    </row>
    <row r="24" spans="1:43" ht="15.95" customHeight="1" x14ac:dyDescent="0.25">
      <c r="B24" s="21" t="s">
        <v>23</v>
      </c>
      <c r="C24" s="15" t="s">
        <v>257</v>
      </c>
      <c r="D24" s="15"/>
      <c r="E24" s="20"/>
      <c r="F24" s="20"/>
      <c r="G24" s="4"/>
      <c r="H24" s="21">
        <v>3</v>
      </c>
      <c r="I24" s="20" t="s">
        <v>170</v>
      </c>
      <c r="L24" s="20" t="s">
        <v>188</v>
      </c>
      <c r="M24" s="20"/>
      <c r="N24" s="20"/>
      <c r="O24" s="20"/>
      <c r="P24" s="20"/>
      <c r="Q24" s="30"/>
      <c r="R24" s="30"/>
      <c r="S24" s="25">
        <v>7</v>
      </c>
      <c r="T24" s="20" t="s">
        <v>109</v>
      </c>
      <c r="U24" s="20"/>
      <c r="V24" s="20"/>
      <c r="W24" s="20"/>
      <c r="X24" s="21">
        <v>2</v>
      </c>
      <c r="Y24" s="15" t="s">
        <v>58</v>
      </c>
      <c r="Z24" s="21"/>
      <c r="AA24" s="21">
        <v>0</v>
      </c>
      <c r="AB24" s="21">
        <v>1</v>
      </c>
      <c r="AC24" s="21">
        <f t="shared" si="8"/>
        <v>1</v>
      </c>
      <c r="AD24" s="21">
        <v>0</v>
      </c>
      <c r="AE24" s="10"/>
      <c r="AF24" s="25">
        <v>6.5</v>
      </c>
      <c r="AG24" s="20" t="s">
        <v>129</v>
      </c>
      <c r="AH24" s="20"/>
      <c r="AI24" s="20"/>
      <c r="AJ24" s="20"/>
      <c r="AK24" s="21">
        <v>14</v>
      </c>
      <c r="AL24" s="20" t="s">
        <v>60</v>
      </c>
      <c r="AM24" s="21"/>
      <c r="AN24" s="21">
        <v>0</v>
      </c>
      <c r="AO24" s="21">
        <v>0</v>
      </c>
      <c r="AP24" s="21">
        <f t="shared" si="9"/>
        <v>0</v>
      </c>
      <c r="AQ24" s="21">
        <v>2</v>
      </c>
    </row>
    <row r="25" spans="1:43" ht="15.95" customHeight="1" x14ac:dyDescent="0.25">
      <c r="A25" s="30"/>
      <c r="C25" s="15" t="s">
        <v>258</v>
      </c>
      <c r="H25" s="21"/>
      <c r="I25" s="20"/>
      <c r="L25" s="20"/>
      <c r="Q25" s="30"/>
      <c r="R25" s="30"/>
      <c r="S25" s="25">
        <v>7</v>
      </c>
      <c r="T25" s="20" t="s">
        <v>110</v>
      </c>
      <c r="U25" s="20"/>
      <c r="V25" s="20"/>
      <c r="W25" s="20"/>
      <c r="X25" s="21">
        <v>6</v>
      </c>
      <c r="Y25" s="15" t="s">
        <v>58</v>
      </c>
      <c r="Z25" s="21"/>
      <c r="AA25" s="21">
        <v>0</v>
      </c>
      <c r="AB25" s="21">
        <v>4</v>
      </c>
      <c r="AC25" s="21">
        <f t="shared" si="8"/>
        <v>4</v>
      </c>
      <c r="AD25" s="21">
        <v>0</v>
      </c>
      <c r="AE25" s="10"/>
      <c r="AF25" s="25">
        <v>6</v>
      </c>
      <c r="AG25" s="20" t="s">
        <v>103</v>
      </c>
      <c r="AH25" s="20"/>
      <c r="AI25" s="20"/>
      <c r="AJ25" s="20"/>
      <c r="AK25" s="21">
        <v>2</v>
      </c>
      <c r="AL25" s="20" t="s">
        <v>60</v>
      </c>
      <c r="AM25" s="21"/>
      <c r="AN25" s="21">
        <v>1</v>
      </c>
      <c r="AO25" s="21">
        <v>1</v>
      </c>
      <c r="AP25" s="21">
        <f t="shared" si="9"/>
        <v>2</v>
      </c>
      <c r="AQ25" s="21">
        <v>2</v>
      </c>
    </row>
    <row r="26" spans="1:43" ht="15.95" customHeight="1" x14ac:dyDescent="0.25">
      <c r="A26" s="30"/>
      <c r="B26" s="44" t="s">
        <v>27</v>
      </c>
      <c r="C26" s="45"/>
      <c r="D26" s="45"/>
      <c r="E26" s="45"/>
      <c r="F26" s="45"/>
      <c r="G26" s="45"/>
      <c r="H26" s="46"/>
      <c r="I26" s="45"/>
      <c r="J26" s="45"/>
      <c r="K26" s="45"/>
      <c r="L26" s="45"/>
      <c r="M26" s="47"/>
      <c r="N26" s="45"/>
      <c r="O26" s="45"/>
      <c r="P26" s="45"/>
      <c r="Q26" s="30"/>
      <c r="R26" s="30"/>
      <c r="S26" s="25">
        <v>5.5</v>
      </c>
      <c r="T26" s="20" t="s">
        <v>30</v>
      </c>
      <c r="U26" s="20"/>
      <c r="V26" s="20"/>
      <c r="W26" s="20"/>
      <c r="X26" s="21">
        <v>8</v>
      </c>
      <c r="Y26" s="15" t="s">
        <v>58</v>
      </c>
      <c r="Z26" s="21"/>
      <c r="AA26" s="21">
        <v>0</v>
      </c>
      <c r="AB26" s="21">
        <v>0</v>
      </c>
      <c r="AC26" s="21">
        <f t="shared" si="8"/>
        <v>0</v>
      </c>
      <c r="AD26" s="21">
        <v>0</v>
      </c>
      <c r="AE26" s="10"/>
      <c r="AF26" s="25">
        <v>6</v>
      </c>
      <c r="AG26" s="20" t="s">
        <v>269</v>
      </c>
      <c r="AH26" s="20"/>
      <c r="AI26" s="20"/>
      <c r="AJ26" s="20"/>
      <c r="AK26" s="21">
        <v>6</v>
      </c>
      <c r="AL26" s="20" t="s">
        <v>60</v>
      </c>
      <c r="AM26" s="21"/>
      <c r="AN26" s="21">
        <v>2</v>
      </c>
      <c r="AO26" s="21">
        <v>1</v>
      </c>
      <c r="AP26" s="21">
        <f t="shared" si="9"/>
        <v>3</v>
      </c>
      <c r="AQ26" s="21">
        <v>0</v>
      </c>
    </row>
    <row r="27" spans="1:43" ht="15.95" customHeight="1" thickBot="1" x14ac:dyDescent="0.3">
      <c r="A27" s="30"/>
      <c r="C27" s="5" t="s">
        <v>182</v>
      </c>
      <c r="D27" s="10"/>
      <c r="E27" s="20"/>
      <c r="F27" s="20"/>
      <c r="G27" s="4">
        <v>1</v>
      </c>
      <c r="H27" s="21">
        <v>3</v>
      </c>
      <c r="I27" s="20" t="s">
        <v>119</v>
      </c>
      <c r="J27" s="20"/>
      <c r="K27" s="20"/>
      <c r="L27" s="20" t="s">
        <v>252</v>
      </c>
      <c r="M27" s="20"/>
      <c r="N27" s="20"/>
      <c r="O27" s="20"/>
      <c r="P27" s="20"/>
      <c r="Q27" s="30"/>
      <c r="R27" s="30"/>
      <c r="S27" s="16" t="s">
        <v>65</v>
      </c>
      <c r="T27" s="16"/>
      <c r="U27" s="16"/>
      <c r="V27" s="16"/>
      <c r="W27" s="16"/>
      <c r="X27" s="16"/>
      <c r="Y27" s="16"/>
      <c r="Z27" s="22"/>
      <c r="AA27" s="22">
        <f>SUM(AA15:AA26)</f>
        <v>10</v>
      </c>
      <c r="AB27" s="22">
        <f>SUM(AB15:AB26)+SUMIF($Z$3:$Z$10,"Canadiens",$AH$3:$AH$10)</f>
        <v>14</v>
      </c>
      <c r="AC27" s="22">
        <f>SUM(AC15:AC26)+SUMIF($Z$3:$Z$10,"Canadiens",$AH$3:$AH$10)</f>
        <v>24</v>
      </c>
      <c r="AD27" s="22">
        <f>SUM(AD15:AD26)</f>
        <v>6</v>
      </c>
      <c r="AE27" s="10"/>
      <c r="AF27" s="16" t="s">
        <v>62</v>
      </c>
      <c r="AG27" s="16"/>
      <c r="AH27" s="16"/>
      <c r="AI27" s="16"/>
      <c r="AJ27" s="16"/>
      <c r="AK27" s="16"/>
      <c r="AL27" s="16"/>
      <c r="AM27" s="22"/>
      <c r="AN27" s="22">
        <f>SUM(AN15:AN26)</f>
        <v>19</v>
      </c>
      <c r="AO27" s="22">
        <f>SUM(AO15:AO26)+SUMIF($Z$3:$Z$10,"Canadiens",$AH$3:$AH$10)</f>
        <v>21</v>
      </c>
      <c r="AP27" s="22">
        <f>SUM(AP15:AP26)+SUMIF($Z$3:$Z$10,"Canadiens",$AH$3:$AH$10)</f>
        <v>40</v>
      </c>
      <c r="AQ27" s="22">
        <f>SUM(AQ15:AQ26)</f>
        <v>14</v>
      </c>
    </row>
    <row r="28" spans="1:43" ht="15.95" customHeight="1" x14ac:dyDescent="0.25">
      <c r="B28" s="21" t="s">
        <v>23</v>
      </c>
      <c r="C28" s="20" t="s">
        <v>250</v>
      </c>
      <c r="D28" s="20"/>
      <c r="E28" s="20"/>
      <c r="F28" s="20"/>
      <c r="G28" s="4"/>
      <c r="H28" s="21"/>
      <c r="I28" s="20"/>
      <c r="J28" s="20"/>
      <c r="K28" s="20"/>
      <c r="L28" s="20"/>
      <c r="M28" s="20"/>
      <c r="N28" s="20"/>
      <c r="O28" s="20"/>
      <c r="P28" s="20"/>
      <c r="Q28" s="30"/>
      <c r="R28" s="30"/>
      <c r="S28" s="11" t="s">
        <v>155</v>
      </c>
      <c r="T28" s="11" t="s">
        <v>15</v>
      </c>
      <c r="U28" s="11"/>
      <c r="V28" s="11"/>
      <c r="W28" s="12"/>
      <c r="X28" s="13" t="s">
        <v>31</v>
      </c>
      <c r="Z28" s="14"/>
      <c r="AA28" s="14">
        <v>5</v>
      </c>
      <c r="AB28" s="14">
        <v>3</v>
      </c>
      <c r="AC28" s="14">
        <f>+AA28+AB28</f>
        <v>8</v>
      </c>
      <c r="AD28" s="14">
        <v>2</v>
      </c>
      <c r="AE28" s="10"/>
      <c r="AF28" s="18" t="s">
        <v>160</v>
      </c>
      <c r="AG28" s="18" t="s">
        <v>134</v>
      </c>
      <c r="AH28" s="18"/>
      <c r="AI28" s="18"/>
      <c r="AJ28" s="18"/>
      <c r="AK28" s="15" t="s">
        <v>145</v>
      </c>
      <c r="AM28" s="14"/>
      <c r="AN28" s="14">
        <v>2</v>
      </c>
      <c r="AO28" s="14">
        <v>1</v>
      </c>
      <c r="AP28" s="14">
        <f>+AN28+AO28</f>
        <v>3</v>
      </c>
      <c r="AQ28" s="14">
        <v>2</v>
      </c>
    </row>
    <row r="29" spans="1:43" ht="15.95" customHeight="1" x14ac:dyDescent="0.25">
      <c r="H29" s="21"/>
      <c r="I29" s="20"/>
      <c r="J29" s="20"/>
      <c r="K29" s="20"/>
      <c r="L29" s="20"/>
      <c r="M29" s="20"/>
      <c r="N29" s="20"/>
      <c r="O29" s="20"/>
      <c r="P29" s="20"/>
      <c r="Q29" s="30"/>
      <c r="R29" s="30"/>
      <c r="S29" s="25">
        <v>7.5</v>
      </c>
      <c r="T29" s="20" t="s">
        <v>127</v>
      </c>
      <c r="U29" s="20"/>
      <c r="V29" s="20"/>
      <c r="W29" s="25"/>
      <c r="X29" s="21"/>
      <c r="Y29" s="15" t="s">
        <v>15</v>
      </c>
      <c r="Z29" s="21"/>
      <c r="AA29" s="21">
        <v>0</v>
      </c>
      <c r="AB29" s="21">
        <v>0</v>
      </c>
      <c r="AC29" s="21">
        <f t="shared" ref="AC29:AC39" si="10">+AA29+AB29</f>
        <v>0</v>
      </c>
      <c r="AD29" s="21">
        <v>0</v>
      </c>
      <c r="AE29" s="10"/>
      <c r="AF29" s="25">
        <v>8</v>
      </c>
      <c r="AG29" s="20" t="s">
        <v>75</v>
      </c>
      <c r="AH29" s="20"/>
      <c r="AI29" s="20"/>
      <c r="AJ29" s="25"/>
      <c r="AK29" s="21">
        <v>31</v>
      </c>
      <c r="AL29" s="20" t="s">
        <v>134</v>
      </c>
      <c r="AM29" s="21"/>
      <c r="AN29" s="21">
        <v>0</v>
      </c>
      <c r="AO29" s="21">
        <v>0</v>
      </c>
      <c r="AP29" s="21">
        <f t="shared" ref="AP29:AP39" si="11">+AN29+AO29</f>
        <v>0</v>
      </c>
      <c r="AQ29" s="21">
        <v>0</v>
      </c>
    </row>
    <row r="30" spans="1:43" ht="15.95" customHeight="1" x14ac:dyDescent="0.25">
      <c r="B30" s="21" t="s">
        <v>26</v>
      </c>
      <c r="C30" s="5" t="s">
        <v>179</v>
      </c>
      <c r="D30" s="10"/>
      <c r="E30" s="20"/>
      <c r="F30" s="20"/>
      <c r="G30" s="4">
        <v>4</v>
      </c>
      <c r="H30" s="21">
        <v>1</v>
      </c>
      <c r="I30" s="20" t="s">
        <v>78</v>
      </c>
      <c r="J30" s="20"/>
      <c r="K30" s="20"/>
      <c r="L30" s="20" t="s">
        <v>125</v>
      </c>
      <c r="M30" s="20"/>
      <c r="N30" s="20"/>
      <c r="O30" s="20"/>
      <c r="P30" s="20"/>
      <c r="Q30" s="30"/>
      <c r="R30" s="30"/>
      <c r="S30" s="25">
        <v>8.5</v>
      </c>
      <c r="T30" s="20" t="s">
        <v>93</v>
      </c>
      <c r="U30" s="20"/>
      <c r="V30" s="20"/>
      <c r="W30" s="25"/>
      <c r="X30" s="21">
        <v>10</v>
      </c>
      <c r="Y30" s="15" t="s">
        <v>15</v>
      </c>
      <c r="Z30" s="21"/>
      <c r="AA30" s="21">
        <v>2</v>
      </c>
      <c r="AB30" s="21">
        <v>1</v>
      </c>
      <c r="AC30" s="21">
        <f t="shared" si="10"/>
        <v>3</v>
      </c>
      <c r="AD30" s="21">
        <v>0</v>
      </c>
      <c r="AE30" s="10"/>
      <c r="AF30" s="25">
        <v>10</v>
      </c>
      <c r="AG30" s="20" t="s">
        <v>78</v>
      </c>
      <c r="AH30" s="20"/>
      <c r="AI30" s="20"/>
      <c r="AJ30" s="25"/>
      <c r="AK30" s="21">
        <v>91</v>
      </c>
      <c r="AL30" s="20" t="s">
        <v>134</v>
      </c>
      <c r="AM30" s="21"/>
      <c r="AN30" s="21">
        <v>3</v>
      </c>
      <c r="AO30" s="21">
        <v>1</v>
      </c>
      <c r="AP30" s="21">
        <f t="shared" si="11"/>
        <v>4</v>
      </c>
      <c r="AQ30" s="21">
        <v>0</v>
      </c>
    </row>
    <row r="31" spans="1:43" ht="15.95" customHeight="1" x14ac:dyDescent="0.25">
      <c r="B31" s="21" t="s">
        <v>23</v>
      </c>
      <c r="C31" s="20" t="s">
        <v>251</v>
      </c>
      <c r="D31" s="15"/>
      <c r="E31" s="20"/>
      <c r="F31" s="20"/>
      <c r="G31" s="4"/>
      <c r="H31" s="21">
        <v>1</v>
      </c>
      <c r="I31" s="20" t="s">
        <v>142</v>
      </c>
      <c r="J31" s="20"/>
      <c r="K31" s="20"/>
      <c r="L31" s="20" t="s">
        <v>79</v>
      </c>
      <c r="M31" s="20"/>
      <c r="N31" s="20"/>
      <c r="O31" s="20"/>
      <c r="P31" s="20"/>
      <c r="R31" s="30"/>
      <c r="S31" s="25">
        <v>11</v>
      </c>
      <c r="T31" s="20" t="s">
        <v>87</v>
      </c>
      <c r="U31" s="20"/>
      <c r="V31" s="20"/>
      <c r="W31" s="25"/>
      <c r="X31" s="21">
        <v>4</v>
      </c>
      <c r="Y31" s="15" t="s">
        <v>15</v>
      </c>
      <c r="Z31" s="21"/>
      <c r="AA31" s="21">
        <v>4</v>
      </c>
      <c r="AB31" s="21">
        <v>6</v>
      </c>
      <c r="AC31" s="21">
        <f t="shared" si="10"/>
        <v>10</v>
      </c>
      <c r="AD31" s="21">
        <v>0</v>
      </c>
      <c r="AE31" s="10"/>
      <c r="AF31" s="25">
        <v>9.5</v>
      </c>
      <c r="AG31" s="20" t="s">
        <v>95</v>
      </c>
      <c r="AH31" s="20"/>
      <c r="AI31" s="20"/>
      <c r="AJ31" s="25"/>
      <c r="AK31" s="21">
        <v>7</v>
      </c>
      <c r="AL31" s="20" t="s">
        <v>134</v>
      </c>
      <c r="AM31" s="21"/>
      <c r="AN31" s="21">
        <v>2</v>
      </c>
      <c r="AO31" s="21">
        <v>0</v>
      </c>
      <c r="AP31" s="21">
        <f t="shared" si="11"/>
        <v>2</v>
      </c>
      <c r="AQ31" s="21">
        <v>0</v>
      </c>
    </row>
    <row r="32" spans="1:43" ht="15.95" customHeight="1" x14ac:dyDescent="0.25">
      <c r="H32" s="21">
        <v>1</v>
      </c>
      <c r="I32" s="20" t="s">
        <v>78</v>
      </c>
      <c r="L32" s="20" t="s">
        <v>253</v>
      </c>
      <c r="M32" s="20"/>
      <c r="N32" s="20"/>
      <c r="O32" s="20"/>
      <c r="R32" s="30"/>
      <c r="S32" s="25">
        <v>9</v>
      </c>
      <c r="T32" s="20" t="s">
        <v>168</v>
      </c>
      <c r="U32" s="20"/>
      <c r="V32" s="20"/>
      <c r="W32" s="25"/>
      <c r="X32" s="21"/>
      <c r="Y32" s="15" t="s">
        <v>15</v>
      </c>
      <c r="Z32" s="21"/>
      <c r="AA32" s="21">
        <v>0</v>
      </c>
      <c r="AB32" s="21">
        <v>0</v>
      </c>
      <c r="AC32" s="21">
        <f t="shared" si="10"/>
        <v>0</v>
      </c>
      <c r="AD32" s="21">
        <v>0</v>
      </c>
      <c r="AE32" s="10"/>
      <c r="AF32" s="25">
        <v>8.5</v>
      </c>
      <c r="AG32" s="20" t="s">
        <v>121</v>
      </c>
      <c r="AH32" s="20"/>
      <c r="AI32" s="20"/>
      <c r="AJ32" s="25"/>
      <c r="AK32" s="21">
        <v>9</v>
      </c>
      <c r="AL32" s="20" t="s">
        <v>134</v>
      </c>
      <c r="AM32" s="21"/>
      <c r="AN32" s="21">
        <v>0</v>
      </c>
      <c r="AO32" s="21">
        <v>0</v>
      </c>
      <c r="AP32" s="21">
        <f t="shared" si="11"/>
        <v>0</v>
      </c>
      <c r="AQ32" s="21">
        <v>0</v>
      </c>
    </row>
    <row r="33" spans="1:43" ht="15.95" customHeight="1" x14ac:dyDescent="0.25">
      <c r="H33" s="21">
        <v>1</v>
      </c>
      <c r="I33" s="20" t="s">
        <v>95</v>
      </c>
      <c r="L33" s="20" t="s">
        <v>254</v>
      </c>
      <c r="M33" s="20"/>
      <c r="N33" s="20"/>
      <c r="O33" s="20"/>
      <c r="R33" s="30"/>
      <c r="S33" s="25">
        <v>8.5</v>
      </c>
      <c r="T33" s="20" t="s">
        <v>85</v>
      </c>
      <c r="U33" s="20"/>
      <c r="V33" s="20"/>
      <c r="W33" s="25"/>
      <c r="X33" s="21">
        <v>9</v>
      </c>
      <c r="Y33" s="15" t="s">
        <v>15</v>
      </c>
      <c r="Z33" s="21"/>
      <c r="AA33" s="21">
        <v>4</v>
      </c>
      <c r="AB33" s="21">
        <v>2</v>
      </c>
      <c r="AC33" s="21">
        <f t="shared" si="10"/>
        <v>6</v>
      </c>
      <c r="AD33" s="21">
        <v>0</v>
      </c>
      <c r="AE33" s="10"/>
      <c r="AF33" s="25">
        <v>8</v>
      </c>
      <c r="AG33" s="20" t="s">
        <v>79</v>
      </c>
      <c r="AH33" s="20"/>
      <c r="AI33" s="20"/>
      <c r="AJ33" s="25"/>
      <c r="AK33" s="21">
        <v>8</v>
      </c>
      <c r="AL33" s="20" t="s">
        <v>134</v>
      </c>
      <c r="AM33" s="21"/>
      <c r="AN33" s="21">
        <v>0</v>
      </c>
      <c r="AO33" s="21">
        <v>3</v>
      </c>
      <c r="AP33" s="21">
        <f t="shared" si="11"/>
        <v>3</v>
      </c>
      <c r="AQ33" s="21">
        <v>2</v>
      </c>
    </row>
    <row r="34" spans="1:43" ht="15.95" customHeight="1" x14ac:dyDescent="0.25">
      <c r="B34" s="44" t="s">
        <v>29</v>
      </c>
      <c r="C34" s="45"/>
      <c r="D34" s="45"/>
      <c r="E34" s="45"/>
      <c r="F34" s="45"/>
      <c r="G34" s="45"/>
      <c r="H34" s="46"/>
      <c r="I34" s="45"/>
      <c r="J34" s="45"/>
      <c r="K34" s="45"/>
      <c r="L34" s="45"/>
      <c r="M34" s="47"/>
      <c r="N34" s="45"/>
      <c r="O34" s="45"/>
      <c r="P34" s="45"/>
      <c r="R34" s="30"/>
      <c r="S34" s="25">
        <v>8</v>
      </c>
      <c r="T34" s="20" t="s">
        <v>118</v>
      </c>
      <c r="U34" s="20"/>
      <c r="V34" s="20"/>
      <c r="W34" s="25"/>
      <c r="X34" s="21">
        <v>13</v>
      </c>
      <c r="Y34" s="15" t="s">
        <v>15</v>
      </c>
      <c r="Z34" s="21"/>
      <c r="AA34" s="21">
        <v>0</v>
      </c>
      <c r="AB34" s="21">
        <v>2</v>
      </c>
      <c r="AC34" s="21">
        <f t="shared" si="10"/>
        <v>2</v>
      </c>
      <c r="AD34" s="21">
        <v>0</v>
      </c>
      <c r="AE34" s="10"/>
      <c r="AF34" s="25">
        <v>8</v>
      </c>
      <c r="AG34" s="20" t="s">
        <v>108</v>
      </c>
      <c r="AH34" s="20"/>
      <c r="AI34" s="20"/>
      <c r="AJ34" s="25"/>
      <c r="AK34" s="21">
        <v>13</v>
      </c>
      <c r="AL34" s="20" t="s">
        <v>134</v>
      </c>
      <c r="AM34" s="21"/>
      <c r="AN34" s="21">
        <v>1</v>
      </c>
      <c r="AO34" s="21">
        <v>0</v>
      </c>
      <c r="AP34" s="21">
        <f t="shared" si="11"/>
        <v>1</v>
      </c>
      <c r="AQ34" s="21">
        <v>0</v>
      </c>
    </row>
    <row r="35" spans="1:43" ht="15.95" customHeight="1" x14ac:dyDescent="0.25">
      <c r="C35" s="5" t="s">
        <v>181</v>
      </c>
      <c r="G35" s="4">
        <v>4</v>
      </c>
      <c r="H35" s="21">
        <v>1</v>
      </c>
      <c r="I35" s="20" t="s">
        <v>91</v>
      </c>
      <c r="J35" s="20"/>
      <c r="L35" s="20"/>
      <c r="M35" s="20" t="s">
        <v>51</v>
      </c>
      <c r="N35" s="20"/>
      <c r="O35" s="20"/>
      <c r="P35" s="20"/>
      <c r="R35" s="30"/>
      <c r="S35" s="25">
        <v>7.5</v>
      </c>
      <c r="T35" s="20" t="s">
        <v>122</v>
      </c>
      <c r="U35" s="20"/>
      <c r="V35" s="20"/>
      <c r="W35" s="25"/>
      <c r="X35" s="21">
        <v>5</v>
      </c>
      <c r="Y35" s="15" t="s">
        <v>15</v>
      </c>
      <c r="Z35" s="21"/>
      <c r="AA35" s="21">
        <v>0</v>
      </c>
      <c r="AB35" s="21">
        <v>0</v>
      </c>
      <c r="AC35" s="21">
        <f t="shared" si="10"/>
        <v>0</v>
      </c>
      <c r="AD35" s="21">
        <v>2</v>
      </c>
      <c r="AE35" s="10"/>
      <c r="AF35" s="25">
        <v>8</v>
      </c>
      <c r="AG35" s="20" t="s">
        <v>132</v>
      </c>
      <c r="AH35" s="20"/>
      <c r="AI35" s="20"/>
      <c r="AJ35" s="25"/>
      <c r="AK35" s="21">
        <v>6</v>
      </c>
      <c r="AL35" s="20" t="s">
        <v>134</v>
      </c>
      <c r="AM35" s="21"/>
      <c r="AN35" s="21">
        <v>0</v>
      </c>
      <c r="AO35" s="21">
        <v>2</v>
      </c>
      <c r="AP35" s="21">
        <f t="shared" si="11"/>
        <v>2</v>
      </c>
      <c r="AQ35" s="21">
        <v>0</v>
      </c>
    </row>
    <row r="36" spans="1:43" ht="15.95" customHeight="1" x14ac:dyDescent="0.25">
      <c r="B36" s="21" t="s">
        <v>23</v>
      </c>
      <c r="C36" s="15" t="s">
        <v>262</v>
      </c>
      <c r="D36" s="20"/>
      <c r="E36" s="20"/>
      <c r="H36" s="21">
        <v>1</v>
      </c>
      <c r="I36" s="20" t="s">
        <v>83</v>
      </c>
      <c r="J36" s="20"/>
      <c r="K36" s="20"/>
      <c r="L36" s="20" t="s">
        <v>131</v>
      </c>
      <c r="M36" s="20"/>
      <c r="N36" s="20"/>
      <c r="O36" s="20"/>
      <c r="P36" s="20"/>
      <c r="R36" s="30"/>
      <c r="S36" s="25">
        <v>7.5</v>
      </c>
      <c r="T36" s="20" t="s">
        <v>169</v>
      </c>
      <c r="U36" s="20"/>
      <c r="V36" s="20"/>
      <c r="W36" s="25"/>
      <c r="X36" s="21">
        <v>12</v>
      </c>
      <c r="Y36" s="15" t="s">
        <v>15</v>
      </c>
      <c r="Z36" s="21"/>
      <c r="AA36" s="21">
        <v>0</v>
      </c>
      <c r="AB36" s="21">
        <v>3</v>
      </c>
      <c r="AC36" s="21">
        <f t="shared" si="10"/>
        <v>3</v>
      </c>
      <c r="AD36" s="21">
        <v>4</v>
      </c>
      <c r="AE36" s="10"/>
      <c r="AF36" s="25">
        <v>7.5</v>
      </c>
      <c r="AG36" s="20" t="s">
        <v>142</v>
      </c>
      <c r="AH36" s="20"/>
      <c r="AI36" s="20"/>
      <c r="AJ36" s="25"/>
      <c r="AK36" s="21">
        <v>10</v>
      </c>
      <c r="AL36" s="20" t="s">
        <v>134</v>
      </c>
      <c r="AM36" s="21"/>
      <c r="AN36" s="21">
        <v>2</v>
      </c>
      <c r="AO36" s="21">
        <v>1</v>
      </c>
      <c r="AP36" s="21">
        <f t="shared" si="11"/>
        <v>3</v>
      </c>
      <c r="AQ36" s="21">
        <v>0</v>
      </c>
    </row>
    <row r="37" spans="1:43" ht="15.95" customHeight="1" x14ac:dyDescent="0.25">
      <c r="C37" s="15"/>
      <c r="H37" s="21">
        <v>2</v>
      </c>
      <c r="I37" s="20" t="s">
        <v>83</v>
      </c>
      <c r="J37" s="20"/>
      <c r="K37" s="20"/>
      <c r="L37" s="20" t="s">
        <v>166</v>
      </c>
      <c r="M37" s="20"/>
      <c r="N37" s="20"/>
      <c r="O37" s="20"/>
      <c r="R37" s="30"/>
      <c r="S37" s="25">
        <v>7</v>
      </c>
      <c r="T37" s="20" t="s">
        <v>114</v>
      </c>
      <c r="U37" s="20"/>
      <c r="V37" s="20"/>
      <c r="W37" s="25"/>
      <c r="X37" s="21">
        <v>11</v>
      </c>
      <c r="Y37" s="15" t="s">
        <v>15</v>
      </c>
      <c r="Z37" s="21"/>
      <c r="AA37" s="21">
        <v>0</v>
      </c>
      <c r="AB37" s="21">
        <v>0</v>
      </c>
      <c r="AC37" s="21">
        <f t="shared" si="10"/>
        <v>0</v>
      </c>
      <c r="AD37" s="21">
        <v>0</v>
      </c>
      <c r="AE37" s="10"/>
      <c r="AF37" s="25">
        <v>7</v>
      </c>
      <c r="AG37" s="20" t="s">
        <v>143</v>
      </c>
      <c r="AH37" s="20"/>
      <c r="AI37" s="20"/>
      <c r="AJ37" s="25"/>
      <c r="AK37" s="21">
        <v>4</v>
      </c>
      <c r="AL37" s="20" t="s">
        <v>134</v>
      </c>
      <c r="AM37" s="21"/>
      <c r="AN37" s="21">
        <v>0</v>
      </c>
      <c r="AO37" s="21">
        <v>0</v>
      </c>
      <c r="AP37" s="21">
        <f t="shared" si="11"/>
        <v>0</v>
      </c>
      <c r="AQ37" s="21">
        <v>0</v>
      </c>
    </row>
    <row r="38" spans="1:43" ht="15.95" customHeight="1" x14ac:dyDescent="0.25">
      <c r="H38" s="21">
        <v>3</v>
      </c>
      <c r="I38" s="20" t="s">
        <v>83</v>
      </c>
      <c r="L38" s="20" t="s">
        <v>116</v>
      </c>
      <c r="R38" s="30"/>
      <c r="S38" s="25">
        <v>6</v>
      </c>
      <c r="T38" s="20" t="s">
        <v>111</v>
      </c>
      <c r="U38" s="20"/>
      <c r="V38" s="20"/>
      <c r="W38" s="25"/>
      <c r="X38" s="21"/>
      <c r="Y38" s="15" t="s">
        <v>15</v>
      </c>
      <c r="Z38" s="21"/>
      <c r="AA38" s="21">
        <v>0</v>
      </c>
      <c r="AB38" s="21">
        <v>0</v>
      </c>
      <c r="AC38" s="21">
        <f t="shared" si="10"/>
        <v>0</v>
      </c>
      <c r="AD38" s="21">
        <v>0</v>
      </c>
      <c r="AE38" s="10"/>
      <c r="AF38" s="25">
        <v>6.5</v>
      </c>
      <c r="AG38" s="20" t="s">
        <v>125</v>
      </c>
      <c r="AH38" s="20"/>
      <c r="AI38" s="20"/>
      <c r="AJ38" s="25"/>
      <c r="AK38" s="21">
        <v>2</v>
      </c>
      <c r="AL38" s="20" t="s">
        <v>134</v>
      </c>
      <c r="AM38" s="21"/>
      <c r="AN38" s="21">
        <v>0</v>
      </c>
      <c r="AO38" s="21">
        <v>3</v>
      </c>
      <c r="AP38" s="21">
        <f t="shared" si="11"/>
        <v>3</v>
      </c>
      <c r="AQ38" s="21">
        <v>0</v>
      </c>
    </row>
    <row r="39" spans="1:43" ht="15.95" customHeight="1" x14ac:dyDescent="0.25">
      <c r="R39" s="30"/>
      <c r="S39" s="25">
        <v>6</v>
      </c>
      <c r="T39" s="20" t="s">
        <v>100</v>
      </c>
      <c r="U39" s="20"/>
      <c r="V39" s="20"/>
      <c r="W39" s="25"/>
      <c r="X39" s="21">
        <v>3</v>
      </c>
      <c r="Y39" s="15" t="s">
        <v>15</v>
      </c>
      <c r="Z39" s="21"/>
      <c r="AA39" s="21">
        <v>1</v>
      </c>
      <c r="AB39" s="21">
        <v>0</v>
      </c>
      <c r="AC39" s="21">
        <f t="shared" si="10"/>
        <v>1</v>
      </c>
      <c r="AD39" s="21">
        <v>0</v>
      </c>
      <c r="AE39" s="10"/>
      <c r="AF39" s="25">
        <v>5.5</v>
      </c>
      <c r="AG39" s="20" t="s">
        <v>144</v>
      </c>
      <c r="AH39" s="20"/>
      <c r="AI39" s="20"/>
      <c r="AJ39" s="25"/>
      <c r="AK39" s="21">
        <v>5</v>
      </c>
      <c r="AL39" s="20" t="s">
        <v>134</v>
      </c>
      <c r="AM39" s="21"/>
      <c r="AN39" s="21">
        <v>0</v>
      </c>
      <c r="AO39" s="21">
        <v>1</v>
      </c>
      <c r="AP39" s="21">
        <f t="shared" si="11"/>
        <v>1</v>
      </c>
      <c r="AQ39" s="21">
        <v>2</v>
      </c>
    </row>
    <row r="40" spans="1:43" ht="15.95" customHeight="1" thickBot="1" x14ac:dyDescent="0.3">
      <c r="C40" s="5" t="s">
        <v>174</v>
      </c>
      <c r="E40" s="20"/>
      <c r="F40" s="20"/>
      <c r="G40" s="4">
        <v>3</v>
      </c>
      <c r="H40" s="21">
        <v>2</v>
      </c>
      <c r="I40" s="20" t="s">
        <v>115</v>
      </c>
      <c r="L40" s="20" t="s">
        <v>135</v>
      </c>
      <c r="M40" s="20"/>
      <c r="N40" s="21"/>
      <c r="O40" s="20"/>
      <c r="P40" s="20"/>
      <c r="R40" s="30"/>
      <c r="S40" s="16" t="s">
        <v>36</v>
      </c>
      <c r="T40" s="16"/>
      <c r="U40" s="16"/>
      <c r="V40" s="16"/>
      <c r="W40" s="16"/>
      <c r="X40" s="16"/>
      <c r="Y40" s="16"/>
      <c r="Z40" s="22"/>
      <c r="AA40" s="22">
        <f>SUM(AA28:AA39)</f>
        <v>16</v>
      </c>
      <c r="AB40" s="22">
        <f>SUM(AB28:AB39)+SUMIF($Z$3:$Z$10,"SotF",$AH$3:$AH$10)</f>
        <v>17</v>
      </c>
      <c r="AC40" s="22">
        <f>SUM(AC28:AC39)+SUMIF($Z$3:$Z$10,"Canadiens",$AH$3:$AH$10)</f>
        <v>33</v>
      </c>
      <c r="AD40" s="22">
        <f>SUM(AD28:AD39)</f>
        <v>8</v>
      </c>
      <c r="AE40" s="10"/>
      <c r="AF40" s="16" t="s">
        <v>146</v>
      </c>
      <c r="AG40" s="16"/>
      <c r="AH40" s="16"/>
      <c r="AI40" s="16"/>
      <c r="AJ40" s="16"/>
      <c r="AK40" s="16"/>
      <c r="AL40" s="16"/>
      <c r="AM40" s="22"/>
      <c r="AN40" s="22">
        <f>SUM(AN28:AN39)</f>
        <v>10</v>
      </c>
      <c r="AO40" s="22">
        <f>SUM(AO28:AO39)+SUMIF($Z$3:$Z$10,"SotF",$AH$3:$AH$10)</f>
        <v>12</v>
      </c>
      <c r="AP40" s="22">
        <f>SUM(AP28:AP39)+SUMIF($Z$3:$Z$10,"Canadiens",$AH$3:$AH$10)</f>
        <v>22</v>
      </c>
      <c r="AQ40" s="22">
        <f>SUM(AQ28:AQ39)</f>
        <v>6</v>
      </c>
    </row>
    <row r="41" spans="1:43" ht="15.95" customHeight="1" x14ac:dyDescent="0.25">
      <c r="B41" s="21" t="s">
        <v>23</v>
      </c>
      <c r="C41" s="15"/>
      <c r="D41" s="15" t="s">
        <v>48</v>
      </c>
      <c r="H41" s="21">
        <v>3</v>
      </c>
      <c r="I41" s="20" t="s">
        <v>163</v>
      </c>
      <c r="L41" s="20" t="s">
        <v>162</v>
      </c>
      <c r="M41" s="20"/>
      <c r="N41" s="20"/>
      <c r="O41" s="20"/>
      <c r="P41" s="20"/>
      <c r="R41" s="30"/>
      <c r="S41" s="17" t="s">
        <v>156</v>
      </c>
      <c r="T41" s="17" t="s">
        <v>57</v>
      </c>
      <c r="U41" s="17"/>
      <c r="V41" s="17"/>
      <c r="W41" s="17"/>
      <c r="X41" s="15" t="s">
        <v>69</v>
      </c>
      <c r="Z41" s="14"/>
      <c r="AA41" s="14">
        <v>0</v>
      </c>
      <c r="AB41" s="14">
        <v>6</v>
      </c>
      <c r="AC41" s="14">
        <f>+AA41+AB41</f>
        <v>6</v>
      </c>
      <c r="AD41" s="14">
        <v>0</v>
      </c>
      <c r="AE41" s="10"/>
      <c r="AF41" s="18" t="s">
        <v>159</v>
      </c>
      <c r="AG41" s="18" t="s">
        <v>56</v>
      </c>
      <c r="AH41" s="18"/>
      <c r="AI41" s="18"/>
      <c r="AJ41" s="18"/>
      <c r="AK41" s="15" t="s">
        <v>68</v>
      </c>
      <c r="AM41" s="14"/>
      <c r="AN41" s="14">
        <v>1</v>
      </c>
      <c r="AO41" s="14">
        <v>1</v>
      </c>
      <c r="AP41" s="14">
        <f>+AN41+AO41</f>
        <v>2</v>
      </c>
      <c r="AQ41" s="14">
        <v>0</v>
      </c>
    </row>
    <row r="42" spans="1:43" ht="15.95" customHeight="1" x14ac:dyDescent="0.25">
      <c r="C42" s="15"/>
      <c r="H42" s="21">
        <v>3</v>
      </c>
      <c r="I42" s="20" t="s">
        <v>162</v>
      </c>
      <c r="L42" s="20"/>
      <c r="M42" s="20" t="s">
        <v>51</v>
      </c>
      <c r="R42" s="30"/>
      <c r="S42" s="25">
        <v>7.5</v>
      </c>
      <c r="T42" s="20" t="s">
        <v>43</v>
      </c>
      <c r="U42" s="20"/>
      <c r="V42" s="20"/>
      <c r="W42" s="20"/>
      <c r="X42" s="21"/>
      <c r="Y42" s="20" t="s">
        <v>57</v>
      </c>
      <c r="Z42" s="21"/>
      <c r="AA42" s="21">
        <v>0</v>
      </c>
      <c r="AB42" s="21">
        <v>0</v>
      </c>
      <c r="AC42" s="21">
        <f t="shared" ref="AC42:AC52" si="12">+AA42+AB42</f>
        <v>0</v>
      </c>
      <c r="AD42" s="21">
        <v>0</v>
      </c>
      <c r="AE42" s="10"/>
      <c r="AF42" s="25">
        <v>8</v>
      </c>
      <c r="AG42" s="20" t="s">
        <v>76</v>
      </c>
      <c r="AH42" s="20"/>
      <c r="AI42" s="20"/>
      <c r="AJ42" s="25"/>
      <c r="AK42" s="21">
        <v>34</v>
      </c>
      <c r="AL42" s="20" t="s">
        <v>56</v>
      </c>
      <c r="AM42" s="21"/>
      <c r="AN42" s="21">
        <v>0</v>
      </c>
      <c r="AO42" s="21">
        <v>0</v>
      </c>
      <c r="AP42" s="21">
        <f t="shared" ref="AP42:AP52" si="13">+AN42+AO42</f>
        <v>0</v>
      </c>
      <c r="AQ42" s="21">
        <v>0</v>
      </c>
    </row>
    <row r="43" spans="1:43" ht="15.95" customHeight="1" x14ac:dyDescent="0.25">
      <c r="B43" s="44" t="s">
        <v>33</v>
      </c>
      <c r="C43" s="45"/>
      <c r="D43" s="45"/>
      <c r="E43" s="45"/>
      <c r="F43" s="45"/>
      <c r="G43" s="45"/>
      <c r="H43" s="46"/>
      <c r="I43" s="45"/>
      <c r="J43" s="45"/>
      <c r="K43" s="45"/>
      <c r="L43" s="45"/>
      <c r="M43" s="47"/>
      <c r="N43" s="45"/>
      <c r="O43" s="45"/>
      <c r="P43" s="45"/>
      <c r="R43" s="30"/>
      <c r="S43" s="25">
        <v>10</v>
      </c>
      <c r="T43" s="20" t="s">
        <v>83</v>
      </c>
      <c r="U43" s="20"/>
      <c r="V43" s="20"/>
      <c r="W43" s="20"/>
      <c r="X43" s="21">
        <v>2</v>
      </c>
      <c r="Y43" s="20" t="s">
        <v>57</v>
      </c>
      <c r="Z43" s="21"/>
      <c r="AA43" s="21">
        <v>11</v>
      </c>
      <c r="AB43" s="21">
        <v>3</v>
      </c>
      <c r="AC43" s="21">
        <f t="shared" si="12"/>
        <v>14</v>
      </c>
      <c r="AD43" s="21">
        <v>0</v>
      </c>
      <c r="AE43" s="10"/>
      <c r="AF43" s="25">
        <v>10</v>
      </c>
      <c r="AG43" s="20" t="s">
        <v>90</v>
      </c>
      <c r="AH43" s="20"/>
      <c r="AI43" s="20"/>
      <c r="AJ43" s="25"/>
      <c r="AK43" s="21">
        <v>10</v>
      </c>
      <c r="AL43" s="20" t="s">
        <v>56</v>
      </c>
      <c r="AN43" s="21">
        <v>4</v>
      </c>
      <c r="AO43" s="21">
        <v>3</v>
      </c>
      <c r="AP43" s="21">
        <f t="shared" si="13"/>
        <v>7</v>
      </c>
      <c r="AQ43" s="21">
        <v>0</v>
      </c>
    </row>
    <row r="44" spans="1:43" ht="15.95" customHeight="1" x14ac:dyDescent="0.25">
      <c r="C44" s="5" t="s">
        <v>178</v>
      </c>
      <c r="E44" s="10"/>
      <c r="F44" s="10"/>
      <c r="G44" s="4">
        <v>7</v>
      </c>
      <c r="H44" s="21">
        <v>1</v>
      </c>
      <c r="I44" s="20" t="s">
        <v>269</v>
      </c>
      <c r="J44" s="20"/>
      <c r="K44" s="20"/>
      <c r="L44" s="20"/>
      <c r="M44" s="20" t="s">
        <v>51</v>
      </c>
      <c r="N44" s="20"/>
      <c r="O44" s="20"/>
      <c r="P44" s="20"/>
      <c r="R44" s="30"/>
      <c r="S44" s="25">
        <v>9</v>
      </c>
      <c r="T44" s="20" t="s">
        <v>131</v>
      </c>
      <c r="U44" s="20"/>
      <c r="V44" s="20"/>
      <c r="W44" s="20"/>
      <c r="X44" s="21">
        <v>4</v>
      </c>
      <c r="Y44" s="20" t="s">
        <v>57</v>
      </c>
      <c r="Z44" s="21"/>
      <c r="AA44" s="21">
        <v>2</v>
      </c>
      <c r="AB44" s="21">
        <v>2</v>
      </c>
      <c r="AC44" s="21">
        <f t="shared" si="12"/>
        <v>4</v>
      </c>
      <c r="AD44" s="21">
        <v>0</v>
      </c>
      <c r="AE44" s="10"/>
      <c r="AF44" s="25">
        <v>9</v>
      </c>
      <c r="AG44" s="20" t="s">
        <v>139</v>
      </c>
      <c r="AH44" s="20"/>
      <c r="AI44" s="20"/>
      <c r="AJ44" s="25"/>
      <c r="AK44" s="21">
        <v>23</v>
      </c>
      <c r="AL44" s="20" t="s">
        <v>56</v>
      </c>
      <c r="AN44" s="21">
        <v>5</v>
      </c>
      <c r="AO44" s="21">
        <v>2</v>
      </c>
      <c r="AP44" s="21">
        <f t="shared" si="13"/>
        <v>7</v>
      </c>
      <c r="AQ44" s="21">
        <v>0</v>
      </c>
    </row>
    <row r="45" spans="1:43" ht="15.95" customHeight="1" x14ac:dyDescent="0.25">
      <c r="A45" s="30"/>
      <c r="B45" s="21" t="s">
        <v>23</v>
      </c>
      <c r="C45" s="15" t="s">
        <v>265</v>
      </c>
      <c r="D45" s="15"/>
      <c r="E45" s="15"/>
      <c r="H45" s="21">
        <v>2</v>
      </c>
      <c r="I45" s="20" t="s">
        <v>107</v>
      </c>
      <c r="J45" s="20"/>
      <c r="K45" s="20"/>
      <c r="L45" s="20" t="s">
        <v>104</v>
      </c>
      <c r="M45" s="20"/>
      <c r="N45" s="20"/>
      <c r="O45" s="20"/>
      <c r="P45" s="20"/>
      <c r="R45" s="30"/>
      <c r="S45" s="25">
        <v>9</v>
      </c>
      <c r="T45" s="20" t="s">
        <v>86</v>
      </c>
      <c r="U45" s="20"/>
      <c r="V45" s="20"/>
      <c r="W45" s="20"/>
      <c r="X45" s="21">
        <v>11</v>
      </c>
      <c r="Y45" s="20" t="s">
        <v>57</v>
      </c>
      <c r="Z45" s="21"/>
      <c r="AA45" s="21">
        <v>2</v>
      </c>
      <c r="AB45" s="21">
        <v>0</v>
      </c>
      <c r="AC45" s="21">
        <f t="shared" si="12"/>
        <v>2</v>
      </c>
      <c r="AD45" s="21">
        <v>0</v>
      </c>
      <c r="AE45" s="10"/>
      <c r="AF45" s="25">
        <v>8.5</v>
      </c>
      <c r="AG45" s="20" t="s">
        <v>92</v>
      </c>
      <c r="AH45" s="20"/>
      <c r="AI45" s="20"/>
      <c r="AJ45" s="25"/>
      <c r="AK45" s="21">
        <v>9</v>
      </c>
      <c r="AL45" s="20" t="s">
        <v>56</v>
      </c>
      <c r="AN45" s="21">
        <v>1</v>
      </c>
      <c r="AO45" s="21">
        <v>4</v>
      </c>
      <c r="AP45" s="21">
        <f t="shared" si="13"/>
        <v>5</v>
      </c>
      <c r="AQ45" s="21">
        <v>0</v>
      </c>
    </row>
    <row r="46" spans="1:43" ht="15.95" customHeight="1" x14ac:dyDescent="0.25">
      <c r="A46" s="30"/>
      <c r="C46" s="15" t="s">
        <v>266</v>
      </c>
      <c r="D46" s="15"/>
      <c r="E46" s="15"/>
      <c r="H46" s="21">
        <v>2</v>
      </c>
      <c r="I46" s="20" t="s">
        <v>103</v>
      </c>
      <c r="J46" s="20"/>
      <c r="K46" s="20"/>
      <c r="L46" s="20" t="s">
        <v>104</v>
      </c>
      <c r="M46" s="20"/>
      <c r="N46" s="20"/>
      <c r="O46" s="20"/>
      <c r="P46" s="20"/>
      <c r="R46" s="30"/>
      <c r="S46" s="25">
        <v>8.5</v>
      </c>
      <c r="T46" s="20" t="s">
        <v>116</v>
      </c>
      <c r="U46" s="20"/>
      <c r="V46" s="20"/>
      <c r="W46" s="20"/>
      <c r="X46" s="21">
        <v>9</v>
      </c>
      <c r="Y46" s="20" t="s">
        <v>57</v>
      </c>
      <c r="Z46" s="21"/>
      <c r="AA46" s="21">
        <v>2</v>
      </c>
      <c r="AB46" s="21">
        <v>4</v>
      </c>
      <c r="AC46" s="21">
        <f t="shared" si="12"/>
        <v>6</v>
      </c>
      <c r="AD46" s="21">
        <v>0</v>
      </c>
      <c r="AE46" s="10"/>
      <c r="AF46" s="25">
        <v>8.5</v>
      </c>
      <c r="AG46" s="20" t="s">
        <v>141</v>
      </c>
      <c r="AH46" s="20"/>
      <c r="AI46" s="20"/>
      <c r="AJ46" s="25"/>
      <c r="AK46" s="21">
        <v>14</v>
      </c>
      <c r="AL46" s="20" t="s">
        <v>56</v>
      </c>
      <c r="AN46" s="21">
        <v>0</v>
      </c>
      <c r="AO46" s="21">
        <v>2</v>
      </c>
      <c r="AP46" s="21">
        <f t="shared" si="13"/>
        <v>2</v>
      </c>
      <c r="AQ46" s="21">
        <v>0</v>
      </c>
    </row>
    <row r="47" spans="1:43" ht="15.95" customHeight="1" x14ac:dyDescent="0.25">
      <c r="C47" s="15"/>
      <c r="D47" s="15"/>
      <c r="E47" s="15"/>
      <c r="H47" s="21">
        <v>2</v>
      </c>
      <c r="I47" s="20" t="s">
        <v>84</v>
      </c>
      <c r="L47" s="20" t="s">
        <v>267</v>
      </c>
      <c r="M47" s="20"/>
      <c r="N47" s="20"/>
      <c r="O47" s="20"/>
      <c r="P47" s="20"/>
      <c r="R47" s="30"/>
      <c r="S47" s="25">
        <v>8</v>
      </c>
      <c r="T47" s="20" t="s">
        <v>150</v>
      </c>
      <c r="U47" s="20"/>
      <c r="V47" s="20"/>
      <c r="W47" s="20"/>
      <c r="X47" s="21">
        <v>3</v>
      </c>
      <c r="Y47" s="20" t="s">
        <v>57</v>
      </c>
      <c r="Z47" s="21"/>
      <c r="AA47" s="21">
        <v>1</v>
      </c>
      <c r="AB47" s="21">
        <v>1</v>
      </c>
      <c r="AC47" s="21">
        <f t="shared" si="12"/>
        <v>2</v>
      </c>
      <c r="AD47" s="21">
        <v>2</v>
      </c>
      <c r="AE47" s="10"/>
      <c r="AF47" s="25">
        <v>8.5</v>
      </c>
      <c r="AG47" s="20" t="s">
        <v>140</v>
      </c>
      <c r="AH47" s="20"/>
      <c r="AI47" s="20"/>
      <c r="AJ47" s="25"/>
      <c r="AK47" s="21">
        <v>2</v>
      </c>
      <c r="AL47" s="20" t="s">
        <v>56</v>
      </c>
      <c r="AN47" s="21">
        <v>0</v>
      </c>
      <c r="AO47" s="21">
        <v>2</v>
      </c>
      <c r="AP47" s="21">
        <f t="shared" si="13"/>
        <v>2</v>
      </c>
      <c r="AQ47" s="21">
        <v>0</v>
      </c>
    </row>
    <row r="48" spans="1:43" ht="15.95" customHeight="1" x14ac:dyDescent="0.25">
      <c r="H48" s="21">
        <v>2</v>
      </c>
      <c r="I48" s="20" t="s">
        <v>47</v>
      </c>
      <c r="L48" s="20" t="s">
        <v>270</v>
      </c>
      <c r="R48" s="30"/>
      <c r="S48" s="25">
        <v>7.5</v>
      </c>
      <c r="T48" s="20" t="s">
        <v>98</v>
      </c>
      <c r="U48" s="20"/>
      <c r="V48" s="20"/>
      <c r="W48" s="20"/>
      <c r="X48" s="21">
        <v>10</v>
      </c>
      <c r="Y48" s="20" t="s">
        <v>57</v>
      </c>
      <c r="Z48" s="21"/>
      <c r="AA48" s="21">
        <v>0</v>
      </c>
      <c r="AB48" s="21">
        <v>2</v>
      </c>
      <c r="AC48" s="21">
        <f t="shared" si="12"/>
        <v>2</v>
      </c>
      <c r="AD48" s="21">
        <v>0</v>
      </c>
      <c r="AE48" s="10"/>
      <c r="AF48" s="25">
        <v>8</v>
      </c>
      <c r="AG48" s="20" t="s">
        <v>225</v>
      </c>
      <c r="AH48" s="20"/>
      <c r="AI48" s="20"/>
      <c r="AJ48" s="25"/>
      <c r="AK48" s="21">
        <v>11</v>
      </c>
      <c r="AL48" s="20" t="s">
        <v>56</v>
      </c>
      <c r="AN48" s="21">
        <v>1</v>
      </c>
      <c r="AO48" s="21">
        <v>1</v>
      </c>
      <c r="AP48" s="21">
        <f t="shared" si="13"/>
        <v>2</v>
      </c>
      <c r="AQ48" s="21">
        <v>0</v>
      </c>
    </row>
    <row r="49" spans="1:43" ht="15.95" customHeight="1" x14ac:dyDescent="0.25">
      <c r="A49" s="30"/>
      <c r="H49" s="21">
        <v>3</v>
      </c>
      <c r="I49" s="20" t="s">
        <v>269</v>
      </c>
      <c r="M49" s="20" t="s">
        <v>51</v>
      </c>
      <c r="R49" s="30"/>
      <c r="S49" s="25">
        <v>7.5</v>
      </c>
      <c r="T49" s="20" t="s">
        <v>91</v>
      </c>
      <c r="U49" s="20"/>
      <c r="V49" s="20"/>
      <c r="W49" s="20"/>
      <c r="X49" s="21">
        <v>5</v>
      </c>
      <c r="Y49" s="20" t="s">
        <v>57</v>
      </c>
      <c r="Z49" s="21"/>
      <c r="AA49" s="21">
        <v>1</v>
      </c>
      <c r="AB49" s="21">
        <v>3</v>
      </c>
      <c r="AC49" s="21">
        <f t="shared" si="12"/>
        <v>4</v>
      </c>
      <c r="AD49" s="21">
        <v>2</v>
      </c>
      <c r="AE49" s="10"/>
      <c r="AF49" s="25">
        <v>7.5</v>
      </c>
      <c r="AG49" s="20" t="s">
        <v>128</v>
      </c>
      <c r="AH49" s="20"/>
      <c r="AI49" s="20"/>
      <c r="AJ49" s="25"/>
      <c r="AK49" s="21">
        <v>7</v>
      </c>
      <c r="AL49" s="20" t="s">
        <v>56</v>
      </c>
      <c r="AN49" s="21">
        <v>1</v>
      </c>
      <c r="AO49" s="21">
        <v>2</v>
      </c>
      <c r="AP49" s="21">
        <f t="shared" si="13"/>
        <v>3</v>
      </c>
      <c r="AQ49" s="21">
        <v>0</v>
      </c>
    </row>
    <row r="50" spans="1:43" ht="15.95" customHeight="1" x14ac:dyDescent="0.25">
      <c r="A50" s="30"/>
      <c r="C50" s="15"/>
      <c r="D50" s="15"/>
      <c r="E50" s="15"/>
      <c r="H50" s="21">
        <v>3</v>
      </c>
      <c r="I50" s="20" t="s">
        <v>104</v>
      </c>
      <c r="L50" s="20" t="s">
        <v>268</v>
      </c>
      <c r="M50" s="20"/>
      <c r="N50" s="20"/>
      <c r="O50" s="20"/>
      <c r="P50" s="20"/>
      <c r="R50" s="30"/>
      <c r="S50" s="25">
        <v>7</v>
      </c>
      <c r="T50" s="20" t="s">
        <v>52</v>
      </c>
      <c r="U50" s="20"/>
      <c r="V50" s="20"/>
      <c r="W50" s="20"/>
      <c r="X50" s="21">
        <v>12</v>
      </c>
      <c r="Y50" s="20" t="s">
        <v>57</v>
      </c>
      <c r="Z50" s="21"/>
      <c r="AA50" s="21">
        <v>0</v>
      </c>
      <c r="AB50" s="21">
        <v>0</v>
      </c>
      <c r="AC50" s="21">
        <f t="shared" si="12"/>
        <v>0</v>
      </c>
      <c r="AD50" s="21">
        <v>0</v>
      </c>
      <c r="AE50" s="10"/>
      <c r="AF50" s="25">
        <v>6.5</v>
      </c>
      <c r="AG50" s="20" t="s">
        <v>99</v>
      </c>
      <c r="AH50" s="20"/>
      <c r="AI50" s="20"/>
      <c r="AJ50" s="25"/>
      <c r="AK50" s="21">
        <v>24</v>
      </c>
      <c r="AL50" s="20" t="s">
        <v>56</v>
      </c>
      <c r="AN50" s="21">
        <v>1</v>
      </c>
      <c r="AO50" s="21">
        <v>1</v>
      </c>
      <c r="AP50" s="21">
        <f t="shared" si="13"/>
        <v>2</v>
      </c>
      <c r="AQ50" s="21">
        <v>2</v>
      </c>
    </row>
    <row r="51" spans="1:43" ht="15.95" customHeight="1" x14ac:dyDescent="0.25">
      <c r="A51" s="30"/>
      <c r="H51" s="21"/>
      <c r="I51" s="20"/>
      <c r="L51" s="20"/>
      <c r="M51" s="20"/>
      <c r="N51" s="20"/>
      <c r="O51" s="20"/>
      <c r="P51" s="20"/>
      <c r="R51" s="30"/>
      <c r="S51" s="25">
        <v>6.5</v>
      </c>
      <c r="T51" s="20" t="s">
        <v>166</v>
      </c>
      <c r="U51" s="20"/>
      <c r="V51" s="20"/>
      <c r="W51" s="20"/>
      <c r="X51" s="21">
        <v>0</v>
      </c>
      <c r="Y51" s="20" t="s">
        <v>57</v>
      </c>
      <c r="Z51" s="21"/>
      <c r="AA51" s="21">
        <v>0</v>
      </c>
      <c r="AB51" s="21">
        <v>1</v>
      </c>
      <c r="AC51" s="21">
        <f t="shared" si="12"/>
        <v>1</v>
      </c>
      <c r="AD51" s="21">
        <v>0</v>
      </c>
      <c r="AE51" s="10"/>
      <c r="AF51" s="25">
        <v>6.5</v>
      </c>
      <c r="AG51" s="20" t="s">
        <v>96</v>
      </c>
      <c r="AH51" s="20"/>
      <c r="AI51" s="20"/>
      <c r="AJ51" s="25"/>
      <c r="AK51" s="21">
        <v>20</v>
      </c>
      <c r="AL51" s="20" t="s">
        <v>56</v>
      </c>
      <c r="AN51" s="21">
        <v>1</v>
      </c>
      <c r="AO51" s="21">
        <v>2</v>
      </c>
      <c r="AP51" s="21">
        <f t="shared" si="13"/>
        <v>3</v>
      </c>
      <c r="AQ51" s="21">
        <v>2</v>
      </c>
    </row>
    <row r="52" spans="1:43" ht="15.95" customHeight="1" x14ac:dyDescent="0.25">
      <c r="A52" s="30"/>
      <c r="B52" s="10"/>
      <c r="C52" s="5" t="s">
        <v>187</v>
      </c>
      <c r="D52" s="15"/>
      <c r="F52" s="10"/>
      <c r="G52" s="4">
        <v>1</v>
      </c>
      <c r="H52" s="21">
        <v>1</v>
      </c>
      <c r="I52" s="20" t="s">
        <v>272</v>
      </c>
      <c r="J52" s="20"/>
      <c r="K52" s="20"/>
      <c r="L52" s="20" t="s">
        <v>169</v>
      </c>
      <c r="M52" s="20"/>
      <c r="N52" s="20"/>
      <c r="O52" s="20"/>
      <c r="P52" s="20"/>
      <c r="R52" s="30"/>
      <c r="S52" s="25">
        <v>6.5</v>
      </c>
      <c r="T52" s="20" t="s">
        <v>167</v>
      </c>
      <c r="U52" s="20"/>
      <c r="V52" s="20"/>
      <c r="W52" s="20"/>
      <c r="X52" s="21">
        <v>7</v>
      </c>
      <c r="Y52" s="20" t="s">
        <v>57</v>
      </c>
      <c r="Z52" s="21"/>
      <c r="AA52" s="21">
        <v>0</v>
      </c>
      <c r="AB52" s="21">
        <v>1</v>
      </c>
      <c r="AC52" s="21">
        <f t="shared" si="12"/>
        <v>1</v>
      </c>
      <c r="AD52" s="21">
        <v>0</v>
      </c>
      <c r="AE52" s="10"/>
      <c r="AF52" s="25">
        <v>6</v>
      </c>
      <c r="AG52" s="20" t="s">
        <v>248</v>
      </c>
      <c r="AH52" s="20"/>
      <c r="AI52" s="20"/>
      <c r="AJ52" s="25"/>
      <c r="AK52" s="21">
        <v>4</v>
      </c>
      <c r="AL52" s="20" t="s">
        <v>56</v>
      </c>
      <c r="AN52" s="21">
        <v>0</v>
      </c>
      <c r="AO52" s="21">
        <v>0</v>
      </c>
      <c r="AP52" s="21">
        <f t="shared" si="13"/>
        <v>0</v>
      </c>
      <c r="AQ52" s="21">
        <v>0</v>
      </c>
    </row>
    <row r="53" spans="1:43" ht="15.95" customHeight="1" thickBot="1" x14ac:dyDescent="0.3">
      <c r="A53" s="30"/>
      <c r="B53" s="21" t="s">
        <v>23</v>
      </c>
      <c r="C53" s="15" t="s">
        <v>263</v>
      </c>
      <c r="D53" s="15"/>
      <c r="E53" s="15"/>
      <c r="F53" s="15"/>
      <c r="G53" s="4"/>
      <c r="H53" s="21"/>
      <c r="I53" s="20"/>
      <c r="J53" s="20"/>
      <c r="K53" s="20"/>
      <c r="L53" s="20"/>
      <c r="M53" s="20"/>
      <c r="N53" s="20"/>
      <c r="O53" s="20"/>
      <c r="P53" s="20"/>
      <c r="R53" s="30"/>
      <c r="S53" s="16" t="s">
        <v>66</v>
      </c>
      <c r="T53" s="16"/>
      <c r="U53" s="16"/>
      <c r="V53" s="16"/>
      <c r="W53" s="16"/>
      <c r="X53" s="16"/>
      <c r="Y53" s="16"/>
      <c r="Z53" s="22"/>
      <c r="AA53" s="22">
        <f>SUM(AA41:AA52)</f>
        <v>19</v>
      </c>
      <c r="AB53" s="22">
        <f>SUM(AB41:AB52)+SUMIF($Z$3:$Z$10,"Dive Shop",$AH$3:$AH$10)</f>
        <v>23</v>
      </c>
      <c r="AC53" s="22">
        <f>SUM(AC41:AC52)+SUMIF($Z$3:$Z$10,"Canadiens",$AH$3:$AH$10)</f>
        <v>42</v>
      </c>
      <c r="AD53" s="22">
        <f>SUM(AD41:AD52)</f>
        <v>4</v>
      </c>
      <c r="AE53" s="10"/>
      <c r="AF53" s="16" t="s">
        <v>67</v>
      </c>
      <c r="AG53" s="16"/>
      <c r="AH53" s="16"/>
      <c r="AI53" s="16"/>
      <c r="AJ53" s="16"/>
      <c r="AK53" s="16"/>
      <c r="AL53" s="16"/>
      <c r="AM53" s="22"/>
      <c r="AN53" s="22">
        <f>SUM(AN41:AN52)</f>
        <v>15</v>
      </c>
      <c r="AO53" s="22">
        <f>SUM(AO41:AO52)+SUMIF($Z$3:$Z$10,"Dive Shop",$AH$3:$AH$10)</f>
        <v>20</v>
      </c>
      <c r="AP53" s="22">
        <f>SUM(AP41:AP52)+SUMIF($Z$3:$Z$10,"Canadiens",$AH$3:$AH$10)</f>
        <v>35</v>
      </c>
      <c r="AQ53" s="22">
        <f>SUM(AQ41:AQ52)</f>
        <v>4</v>
      </c>
    </row>
    <row r="54" spans="1:43" ht="15.95" customHeight="1" x14ac:dyDescent="0.25">
      <c r="A54" s="30"/>
      <c r="C54" s="15" t="s">
        <v>264</v>
      </c>
      <c r="R54" s="30"/>
      <c r="S54" s="18" t="s">
        <v>157</v>
      </c>
      <c r="T54" s="18" t="s">
        <v>61</v>
      </c>
      <c r="U54" s="18"/>
      <c r="V54" s="18"/>
      <c r="W54" s="18"/>
      <c r="X54" s="15" t="s">
        <v>71</v>
      </c>
      <c r="Z54" s="14"/>
      <c r="AA54" s="14">
        <v>0</v>
      </c>
      <c r="AB54" s="14">
        <v>2</v>
      </c>
      <c r="AC54" s="14">
        <f t="shared" ref="AC54:AC65" si="14">+AA54+AB54</f>
        <v>2</v>
      </c>
      <c r="AD54" s="14">
        <v>0</v>
      </c>
      <c r="AE54" s="10"/>
      <c r="AF54" s="11" t="s">
        <v>161</v>
      </c>
      <c r="AG54" s="11" t="s">
        <v>59</v>
      </c>
      <c r="AH54" s="11"/>
      <c r="AI54" s="11"/>
      <c r="AJ54" s="12"/>
      <c r="AK54" s="13" t="s">
        <v>73</v>
      </c>
      <c r="AM54" s="14"/>
      <c r="AN54" s="14">
        <v>0</v>
      </c>
      <c r="AO54" s="14">
        <v>1</v>
      </c>
      <c r="AP54" s="14">
        <f t="shared" ref="AP54:AP65" si="15">+AN54+AO54</f>
        <v>1</v>
      </c>
      <c r="AQ54" s="14">
        <v>0</v>
      </c>
    </row>
    <row r="55" spans="1:43" ht="15.95" customHeight="1" x14ac:dyDescent="0.25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R55" s="30"/>
      <c r="S55" s="25">
        <v>7.5</v>
      </c>
      <c r="T55" s="20" t="s">
        <v>74</v>
      </c>
      <c r="U55" s="20"/>
      <c r="V55" s="20"/>
      <c r="W55" s="25"/>
      <c r="X55" s="21">
        <v>31</v>
      </c>
      <c r="Y55" s="20" t="s">
        <v>61</v>
      </c>
      <c r="Z55" s="21"/>
      <c r="AA55" s="21">
        <v>0</v>
      </c>
      <c r="AB55" s="21">
        <v>0</v>
      </c>
      <c r="AC55" s="21">
        <f t="shared" si="14"/>
        <v>0</v>
      </c>
      <c r="AD55" s="21">
        <v>0</v>
      </c>
      <c r="AE55" s="10"/>
      <c r="AF55" s="25">
        <v>8</v>
      </c>
      <c r="AG55" s="20" t="s">
        <v>77</v>
      </c>
      <c r="AH55" s="20"/>
      <c r="AI55" s="20"/>
      <c r="AJ55" s="20"/>
      <c r="AK55" s="21"/>
      <c r="AL55" s="20" t="s">
        <v>59</v>
      </c>
      <c r="AM55" s="21"/>
      <c r="AN55" s="21">
        <v>0</v>
      </c>
      <c r="AO55" s="21">
        <v>0</v>
      </c>
      <c r="AP55" s="21">
        <f t="shared" si="15"/>
        <v>0</v>
      </c>
      <c r="AQ55" s="21">
        <v>0</v>
      </c>
    </row>
    <row r="56" spans="1:43" ht="15.95" customHeight="1" x14ac:dyDescent="0.25">
      <c r="B56" s="20" t="s">
        <v>130</v>
      </c>
      <c r="C56" s="10"/>
      <c r="D56" s="10"/>
      <c r="E56" s="20" t="s">
        <v>50</v>
      </c>
      <c r="F56" s="20"/>
      <c r="G56" s="4">
        <f>SUM(G14:G53)</f>
        <v>28</v>
      </c>
      <c r="H56" s="4"/>
      <c r="I56" s="19"/>
      <c r="J56" s="20" t="s">
        <v>35</v>
      </c>
      <c r="K56" s="19"/>
      <c r="L56" s="4">
        <f>COUNTA(C15:C55)-8</f>
        <v>11</v>
      </c>
      <c r="N56" s="20" t="s">
        <v>41</v>
      </c>
      <c r="O56" s="4">
        <f>+L56*2</f>
        <v>22</v>
      </c>
      <c r="P56" s="10"/>
      <c r="R56" s="30"/>
      <c r="S56" s="25">
        <v>11</v>
      </c>
      <c r="T56" s="20" t="s">
        <v>80</v>
      </c>
      <c r="U56" s="20"/>
      <c r="V56" s="20"/>
      <c r="W56" s="25"/>
      <c r="X56" s="21">
        <v>11</v>
      </c>
      <c r="Y56" s="20" t="s">
        <v>61</v>
      </c>
      <c r="Z56" s="21"/>
      <c r="AA56" s="21">
        <v>2</v>
      </c>
      <c r="AB56" s="21">
        <v>2</v>
      </c>
      <c r="AC56" s="21">
        <f t="shared" si="14"/>
        <v>4</v>
      </c>
      <c r="AD56" s="21">
        <v>0</v>
      </c>
      <c r="AE56" s="10"/>
      <c r="AF56" s="25">
        <v>10</v>
      </c>
      <c r="AG56" s="20" t="s">
        <v>162</v>
      </c>
      <c r="AH56" s="20"/>
      <c r="AI56" s="20"/>
      <c r="AJ56" s="20"/>
      <c r="AK56" s="21">
        <v>20</v>
      </c>
      <c r="AL56" s="20" t="s">
        <v>59</v>
      </c>
      <c r="AN56" s="21">
        <v>3</v>
      </c>
      <c r="AO56" s="21">
        <v>5</v>
      </c>
      <c r="AP56" s="21">
        <f t="shared" si="15"/>
        <v>8</v>
      </c>
      <c r="AQ56" s="21">
        <v>2</v>
      </c>
    </row>
    <row r="57" spans="1:43" ht="15.95" customHeight="1" x14ac:dyDescent="0.25">
      <c r="E57" s="20" t="s">
        <v>49</v>
      </c>
      <c r="F57" s="20"/>
      <c r="G57" s="4">
        <f>COUNTA(L16:L55)+COUNTIF(L16:L55,"*&amp;*")</f>
        <v>33</v>
      </c>
      <c r="R57" s="30"/>
      <c r="S57" s="25">
        <v>8.5</v>
      </c>
      <c r="T57" s="20" t="s">
        <v>97</v>
      </c>
      <c r="U57" s="20"/>
      <c r="V57" s="20"/>
      <c r="W57" s="25"/>
      <c r="X57" s="21">
        <v>8</v>
      </c>
      <c r="Y57" s="20" t="s">
        <v>61</v>
      </c>
      <c r="Z57" s="21"/>
      <c r="AA57" s="21">
        <v>1</v>
      </c>
      <c r="AB57" s="21">
        <v>1</v>
      </c>
      <c r="AC57" s="21">
        <f t="shared" si="14"/>
        <v>2</v>
      </c>
      <c r="AD57" s="21">
        <v>0</v>
      </c>
      <c r="AE57" s="10"/>
      <c r="AF57" s="25">
        <v>9</v>
      </c>
      <c r="AG57" s="20" t="s">
        <v>163</v>
      </c>
      <c r="AH57" s="20"/>
      <c r="AI57" s="20"/>
      <c r="AJ57" s="20"/>
      <c r="AK57" s="21">
        <v>17</v>
      </c>
      <c r="AL57" s="20" t="s">
        <v>59</v>
      </c>
      <c r="AN57" s="21">
        <v>6</v>
      </c>
      <c r="AO57" s="21">
        <v>5</v>
      </c>
      <c r="AP57" s="21">
        <f t="shared" si="15"/>
        <v>11</v>
      </c>
      <c r="AQ57" s="21">
        <v>0</v>
      </c>
    </row>
    <row r="58" spans="1:43" ht="15.95" customHeight="1" x14ac:dyDescent="0.25">
      <c r="R58" s="30"/>
      <c r="S58" s="25">
        <v>8.5</v>
      </c>
      <c r="T58" s="20" t="s">
        <v>89</v>
      </c>
      <c r="U58" s="20"/>
      <c r="V58" s="20"/>
      <c r="W58" s="25"/>
      <c r="X58" s="21">
        <v>6</v>
      </c>
      <c r="Y58" s="20" t="s">
        <v>61</v>
      </c>
      <c r="Z58" s="21"/>
      <c r="AA58" s="21">
        <v>1</v>
      </c>
      <c r="AB58" s="21">
        <v>1</v>
      </c>
      <c r="AC58" s="21">
        <f t="shared" si="14"/>
        <v>2</v>
      </c>
      <c r="AD58" s="21">
        <v>0</v>
      </c>
      <c r="AE58" s="10"/>
      <c r="AF58" s="25">
        <v>9</v>
      </c>
      <c r="AG58" s="20" t="s">
        <v>135</v>
      </c>
      <c r="AH58" s="20"/>
      <c r="AI58" s="20"/>
      <c r="AJ58" s="20"/>
      <c r="AK58" s="35">
        <v>14</v>
      </c>
      <c r="AL58" s="20" t="s">
        <v>59</v>
      </c>
      <c r="AN58" s="21">
        <v>2</v>
      </c>
      <c r="AO58" s="21">
        <v>5</v>
      </c>
      <c r="AP58" s="21">
        <f t="shared" si="15"/>
        <v>7</v>
      </c>
      <c r="AQ58" s="21">
        <v>0</v>
      </c>
    </row>
    <row r="59" spans="1:43" ht="15.95" customHeight="1" x14ac:dyDescent="0.25">
      <c r="R59" s="30"/>
      <c r="S59" s="25">
        <v>8.5</v>
      </c>
      <c r="T59" s="20" t="s">
        <v>82</v>
      </c>
      <c r="U59" s="20"/>
      <c r="V59" s="20"/>
      <c r="W59" s="25"/>
      <c r="X59" s="21">
        <v>14</v>
      </c>
      <c r="Y59" s="20" t="s">
        <v>61</v>
      </c>
      <c r="Z59" s="21"/>
      <c r="AA59" s="21">
        <v>0</v>
      </c>
      <c r="AB59" s="21">
        <v>1</v>
      </c>
      <c r="AC59" s="21">
        <f t="shared" si="14"/>
        <v>1</v>
      </c>
      <c r="AD59" s="21">
        <v>0</v>
      </c>
      <c r="AE59" s="10"/>
      <c r="AF59" s="25">
        <v>8.5</v>
      </c>
      <c r="AG59" s="20" t="s">
        <v>136</v>
      </c>
      <c r="AH59" s="20"/>
      <c r="AI59" s="20"/>
      <c r="AJ59" s="20"/>
      <c r="AK59" s="35">
        <v>5</v>
      </c>
      <c r="AL59" s="20" t="s">
        <v>59</v>
      </c>
      <c r="AN59" s="21">
        <v>0</v>
      </c>
      <c r="AO59" s="21">
        <v>2</v>
      </c>
      <c r="AP59" s="21">
        <f t="shared" si="15"/>
        <v>2</v>
      </c>
      <c r="AQ59" s="21">
        <v>0</v>
      </c>
    </row>
    <row r="60" spans="1:43" ht="15.95" customHeight="1" x14ac:dyDescent="0.25">
      <c r="S60" s="25">
        <v>8</v>
      </c>
      <c r="T60" s="20" t="s">
        <v>81</v>
      </c>
      <c r="U60" s="20"/>
      <c r="V60" s="20"/>
      <c r="W60" s="25"/>
      <c r="X60" s="21">
        <v>7</v>
      </c>
      <c r="Y60" s="20" t="s">
        <v>61</v>
      </c>
      <c r="Z60" s="21"/>
      <c r="AA60" s="21">
        <v>2</v>
      </c>
      <c r="AB60" s="21">
        <v>2</v>
      </c>
      <c r="AC60" s="21">
        <f t="shared" si="14"/>
        <v>4</v>
      </c>
      <c r="AD60" s="21">
        <v>2</v>
      </c>
      <c r="AE60" s="10"/>
      <c r="AF60" s="25">
        <v>8.5</v>
      </c>
      <c r="AG60" s="20" t="s">
        <v>14</v>
      </c>
      <c r="AH60" s="20"/>
      <c r="AI60" s="20"/>
      <c r="AJ60" s="20"/>
      <c r="AK60" s="35" t="s">
        <v>149</v>
      </c>
      <c r="AL60" s="20" t="s">
        <v>59</v>
      </c>
      <c r="AN60" s="21">
        <v>4</v>
      </c>
      <c r="AO60" s="21">
        <v>0</v>
      </c>
      <c r="AP60" s="21">
        <f t="shared" si="15"/>
        <v>4</v>
      </c>
      <c r="AQ60" s="21">
        <v>2</v>
      </c>
    </row>
    <row r="61" spans="1:43" ht="15.95" customHeight="1" x14ac:dyDescent="0.25">
      <c r="A61" s="30"/>
      <c r="S61" s="25">
        <v>7.5</v>
      </c>
      <c r="T61" s="20" t="s">
        <v>117</v>
      </c>
      <c r="U61" s="20"/>
      <c r="V61" s="20"/>
      <c r="W61" s="25"/>
      <c r="X61" s="21">
        <v>13</v>
      </c>
      <c r="Y61" s="20" t="s">
        <v>61</v>
      </c>
      <c r="Z61" s="21"/>
      <c r="AA61" s="21">
        <v>0</v>
      </c>
      <c r="AB61" s="21">
        <v>2</v>
      </c>
      <c r="AC61" s="21">
        <f t="shared" si="14"/>
        <v>2</v>
      </c>
      <c r="AD61" s="21">
        <v>0</v>
      </c>
      <c r="AE61" s="10"/>
      <c r="AF61" s="25">
        <v>8</v>
      </c>
      <c r="AG61" s="20" t="s">
        <v>113</v>
      </c>
      <c r="AH61" s="20"/>
      <c r="AI61" s="20"/>
      <c r="AJ61" s="20"/>
      <c r="AK61" s="21">
        <v>13</v>
      </c>
      <c r="AL61" s="20" t="s">
        <v>59</v>
      </c>
      <c r="AN61" s="21">
        <v>3</v>
      </c>
      <c r="AO61" s="21">
        <v>4</v>
      </c>
      <c r="AP61" s="21">
        <f t="shared" si="15"/>
        <v>7</v>
      </c>
      <c r="AQ61" s="21">
        <v>2</v>
      </c>
    </row>
    <row r="62" spans="1:43" ht="15.95" customHeight="1" x14ac:dyDescent="0.25">
      <c r="A62" s="30"/>
      <c r="R62" s="21"/>
      <c r="S62" s="25">
        <v>7</v>
      </c>
      <c r="T62" s="20" t="s">
        <v>24</v>
      </c>
      <c r="U62" s="20"/>
      <c r="V62" s="20"/>
      <c r="W62" s="25"/>
      <c r="X62" s="21">
        <v>10</v>
      </c>
      <c r="Y62" s="20" t="s">
        <v>61</v>
      </c>
      <c r="Z62" s="21"/>
      <c r="AA62" s="21">
        <v>0</v>
      </c>
      <c r="AB62" s="21">
        <v>0</v>
      </c>
      <c r="AC62" s="21">
        <f t="shared" si="14"/>
        <v>0</v>
      </c>
      <c r="AD62" s="21">
        <v>0</v>
      </c>
      <c r="AE62" s="10"/>
      <c r="AF62" s="25">
        <v>7</v>
      </c>
      <c r="AG62" s="20" t="s">
        <v>164</v>
      </c>
      <c r="AH62" s="20"/>
      <c r="AI62" s="20"/>
      <c r="AJ62" s="20"/>
      <c r="AK62" s="21">
        <v>7</v>
      </c>
      <c r="AL62" s="20" t="s">
        <v>59</v>
      </c>
      <c r="AN62" s="21">
        <v>0</v>
      </c>
      <c r="AO62" s="21">
        <v>3</v>
      </c>
      <c r="AP62" s="21">
        <f t="shared" si="15"/>
        <v>3</v>
      </c>
      <c r="AQ62" s="21">
        <v>0</v>
      </c>
    </row>
    <row r="63" spans="1:43" ht="15.95" customHeight="1" x14ac:dyDescent="0.25">
      <c r="A63" s="21"/>
      <c r="Q63" s="30"/>
      <c r="R63" s="30"/>
      <c r="S63" s="25">
        <v>7</v>
      </c>
      <c r="T63" s="20" t="s">
        <v>105</v>
      </c>
      <c r="U63" s="20"/>
      <c r="V63" s="20"/>
      <c r="W63" s="25"/>
      <c r="X63" s="21">
        <v>12</v>
      </c>
      <c r="Y63" s="20" t="s">
        <v>61</v>
      </c>
      <c r="Z63" s="21"/>
      <c r="AA63" s="21">
        <v>1</v>
      </c>
      <c r="AB63" s="21">
        <v>1</v>
      </c>
      <c r="AC63" s="21">
        <f t="shared" si="14"/>
        <v>2</v>
      </c>
      <c r="AD63" s="21">
        <v>0</v>
      </c>
      <c r="AE63" s="10"/>
      <c r="AF63" s="25">
        <v>7</v>
      </c>
      <c r="AG63" s="20" t="s">
        <v>115</v>
      </c>
      <c r="AH63" s="20"/>
      <c r="AI63" s="20"/>
      <c r="AJ63" s="20"/>
      <c r="AK63" s="21">
        <v>9</v>
      </c>
      <c r="AL63" s="20" t="s">
        <v>59</v>
      </c>
      <c r="AN63" s="21">
        <v>3</v>
      </c>
      <c r="AO63" s="21">
        <v>5</v>
      </c>
      <c r="AP63" s="21">
        <f t="shared" si="15"/>
        <v>8</v>
      </c>
      <c r="AQ63" s="21">
        <v>0</v>
      </c>
    </row>
    <row r="64" spans="1:43" ht="15.95" customHeight="1" x14ac:dyDescent="0.25">
      <c r="A64" s="30"/>
      <c r="Q64" s="21"/>
      <c r="R64" s="21"/>
      <c r="S64" s="25">
        <v>7</v>
      </c>
      <c r="T64" s="20" t="s">
        <v>106</v>
      </c>
      <c r="U64" s="20"/>
      <c r="V64" s="20"/>
      <c r="W64" s="25"/>
      <c r="X64" s="21">
        <v>5</v>
      </c>
      <c r="Y64" s="20" t="s">
        <v>61</v>
      </c>
      <c r="Z64" s="21"/>
      <c r="AA64" s="21">
        <v>0</v>
      </c>
      <c r="AB64" s="21">
        <v>1</v>
      </c>
      <c r="AC64" s="21">
        <f t="shared" si="14"/>
        <v>1</v>
      </c>
      <c r="AD64" s="21">
        <v>0</v>
      </c>
      <c r="AE64" s="10"/>
      <c r="AF64" s="25">
        <v>6.5</v>
      </c>
      <c r="AG64" s="20" t="s">
        <v>123</v>
      </c>
      <c r="AH64" s="20"/>
      <c r="AI64" s="20"/>
      <c r="AJ64" s="20"/>
      <c r="AK64" s="21">
        <v>6</v>
      </c>
      <c r="AL64" s="20" t="s">
        <v>59</v>
      </c>
      <c r="AN64" s="21">
        <v>0</v>
      </c>
      <c r="AO64" s="21">
        <v>1</v>
      </c>
      <c r="AP64" s="21">
        <f t="shared" si="15"/>
        <v>1</v>
      </c>
      <c r="AQ64" s="21">
        <v>0</v>
      </c>
    </row>
    <row r="65" spans="1:43" ht="15.95" customHeight="1" x14ac:dyDescent="0.25">
      <c r="A65" s="21"/>
      <c r="Q65" s="30"/>
      <c r="R65" s="30"/>
      <c r="S65" s="25">
        <v>5.5</v>
      </c>
      <c r="T65" s="20" t="s">
        <v>119</v>
      </c>
      <c r="U65" s="20"/>
      <c r="V65" s="20"/>
      <c r="W65" s="25"/>
      <c r="X65" s="21">
        <v>4</v>
      </c>
      <c r="Y65" s="20" t="s">
        <v>61</v>
      </c>
      <c r="Z65" s="21"/>
      <c r="AA65" s="21">
        <v>1</v>
      </c>
      <c r="AB65" s="21">
        <v>0</v>
      </c>
      <c r="AC65" s="21">
        <f t="shared" si="14"/>
        <v>1</v>
      </c>
      <c r="AD65" s="21">
        <v>0</v>
      </c>
      <c r="AE65" s="10"/>
      <c r="AF65" s="25">
        <v>5.5</v>
      </c>
      <c r="AG65" s="20" t="s">
        <v>32</v>
      </c>
      <c r="AH65" s="20"/>
      <c r="AI65" s="20"/>
      <c r="AJ65" s="20"/>
      <c r="AK65" s="21">
        <v>11</v>
      </c>
      <c r="AL65" s="20" t="s">
        <v>59</v>
      </c>
      <c r="AN65" s="21">
        <v>0</v>
      </c>
      <c r="AO65" s="21">
        <v>0</v>
      </c>
      <c r="AP65" s="21">
        <f t="shared" si="15"/>
        <v>0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63</v>
      </c>
      <c r="T66" s="16"/>
      <c r="U66" s="16"/>
      <c r="V66" s="16"/>
      <c r="W66" s="16"/>
      <c r="X66" s="16"/>
      <c r="Y66" s="16"/>
      <c r="Z66" s="22"/>
      <c r="AA66" s="22">
        <f>SUM(AA54:AA65)</f>
        <v>8</v>
      </c>
      <c r="AB66" s="22">
        <f>SUM(AB54:AB65)+SUMIF($Z$3:$Z$10,"Eriton",$AH$3:$AH$10)</f>
        <v>13</v>
      </c>
      <c r="AC66" s="22">
        <f>SUM(AC54:AC65)+SUMIF($Z$3:$Z$10,"Canadiens",$AH$3:$AH$10)</f>
        <v>21</v>
      </c>
      <c r="AD66" s="22">
        <f>SUM(AD54:AD65)</f>
        <v>2</v>
      </c>
      <c r="AE66" s="10"/>
      <c r="AF66" s="16" t="s">
        <v>64</v>
      </c>
      <c r="AG66" s="16"/>
      <c r="AH66" s="16"/>
      <c r="AI66" s="16"/>
      <c r="AJ66" s="16"/>
      <c r="AK66" s="16"/>
      <c r="AL66" s="16"/>
      <c r="AM66" s="22"/>
      <c r="AN66" s="22">
        <f>SUM(AN54:AN65)</f>
        <v>21</v>
      </c>
      <c r="AO66" s="22">
        <f>SUM(AO54:AO65)+SUMIF($Z$3:$Z$10,"Eriton",$AH$3:$AH$10)</f>
        <v>31</v>
      </c>
      <c r="AP66" s="22">
        <f>SUM(AP54:AP65)+SUMIF($Z$3:$Z$10,"Canadiens",$AH$3:$AH$10)</f>
        <v>52</v>
      </c>
      <c r="AQ66" s="22">
        <f>SUM(AQ54:AQ65)</f>
        <v>6</v>
      </c>
    </row>
    <row r="67" spans="1:43" ht="15.95" customHeight="1" x14ac:dyDescent="0.25">
      <c r="A67" s="21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94</v>
      </c>
      <c r="AH67" s="10"/>
      <c r="AI67" s="10"/>
      <c r="AJ67" s="20"/>
      <c r="AK67" s="20"/>
      <c r="AL67" s="10"/>
      <c r="AM67" s="10"/>
      <c r="AN67" s="21">
        <f>+AA27+AA40+AA53+AA66+AN27+AN40+AN53+AN66</f>
        <v>118</v>
      </c>
      <c r="AO67" s="21">
        <f>+AB27+AB40+AB53+AB66+AO27+AO40+AO53+AO66</f>
        <v>151</v>
      </c>
      <c r="AP67" s="21">
        <f>+AC27+AC40+AC53+AC66+AP27+AP40+AP53+AP66</f>
        <v>269</v>
      </c>
      <c r="AQ67" s="21">
        <f>+AD27+AD40+AD53+AD66+AQ27+AQ40+AQ53+AQ66</f>
        <v>50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21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43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42</v>
      </c>
      <c r="C74" s="24">
        <f>+C2</f>
        <v>4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M78" s="3" t="s">
        <v>2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83</v>
      </c>
      <c r="E79" s="20"/>
      <c r="F79" s="20"/>
      <c r="G79" s="20" t="s">
        <v>57</v>
      </c>
      <c r="H79" s="21"/>
      <c r="J79" s="21">
        <v>11</v>
      </c>
      <c r="K79" s="21">
        <v>3</v>
      </c>
      <c r="L79" s="50">
        <f t="shared" ref="L79:L103" si="16">+J79+K79</f>
        <v>14</v>
      </c>
      <c r="M79" s="21">
        <v>0</v>
      </c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163</v>
      </c>
      <c r="E80" s="20"/>
      <c r="F80" s="20"/>
      <c r="G80" s="20" t="s">
        <v>59</v>
      </c>
      <c r="H80" s="21"/>
      <c r="J80" s="21">
        <v>6</v>
      </c>
      <c r="K80" s="21">
        <v>5</v>
      </c>
      <c r="L80" s="50">
        <f t="shared" si="16"/>
        <v>11</v>
      </c>
      <c r="M80" s="21">
        <v>0</v>
      </c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87</v>
      </c>
      <c r="E81" s="20"/>
      <c r="F81" s="20"/>
      <c r="G81" s="15" t="s">
        <v>15</v>
      </c>
      <c r="H81" s="21"/>
      <c r="J81" s="21">
        <v>4</v>
      </c>
      <c r="K81" s="21">
        <v>6</v>
      </c>
      <c r="L81" s="50">
        <f t="shared" si="16"/>
        <v>10</v>
      </c>
      <c r="M81" s="21">
        <v>0</v>
      </c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104</v>
      </c>
      <c r="E82" s="20"/>
      <c r="F82" s="20"/>
      <c r="G82" s="20" t="s">
        <v>60</v>
      </c>
      <c r="H82" s="21"/>
      <c r="J82" s="21">
        <v>5</v>
      </c>
      <c r="K82" s="21">
        <v>3</v>
      </c>
      <c r="L82" s="50">
        <f t="shared" si="16"/>
        <v>8</v>
      </c>
      <c r="M82" s="21">
        <v>0</v>
      </c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84</v>
      </c>
      <c r="E83" s="20"/>
      <c r="F83" s="20"/>
      <c r="G83" s="20" t="s">
        <v>60</v>
      </c>
      <c r="H83" s="21"/>
      <c r="J83" s="21">
        <v>4</v>
      </c>
      <c r="K83" s="21">
        <v>4</v>
      </c>
      <c r="L83" s="50">
        <f t="shared" si="16"/>
        <v>8</v>
      </c>
      <c r="M83" s="21">
        <v>0</v>
      </c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162</v>
      </c>
      <c r="E84" s="20"/>
      <c r="F84" s="20"/>
      <c r="G84" s="20" t="s">
        <v>59</v>
      </c>
      <c r="H84" s="21"/>
      <c r="J84" s="21">
        <v>3</v>
      </c>
      <c r="K84" s="21">
        <v>5</v>
      </c>
      <c r="L84" s="50">
        <f t="shared" si="16"/>
        <v>8</v>
      </c>
      <c r="M84" s="21">
        <v>2</v>
      </c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115</v>
      </c>
      <c r="E85" s="20"/>
      <c r="F85" s="20"/>
      <c r="G85" s="20" t="s">
        <v>59</v>
      </c>
      <c r="H85" s="21"/>
      <c r="J85" s="21">
        <v>3</v>
      </c>
      <c r="K85" s="21">
        <v>5</v>
      </c>
      <c r="L85" s="50">
        <f t="shared" si="16"/>
        <v>8</v>
      </c>
      <c r="M85" s="21">
        <v>0</v>
      </c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139</v>
      </c>
      <c r="E86" s="20"/>
      <c r="F86" s="20"/>
      <c r="G86" s="20" t="s">
        <v>56</v>
      </c>
      <c r="H86" s="21"/>
      <c r="J86" s="21">
        <v>5</v>
      </c>
      <c r="K86" s="21">
        <v>2</v>
      </c>
      <c r="L86" s="50">
        <f t="shared" si="16"/>
        <v>7</v>
      </c>
      <c r="M86" s="21">
        <v>0</v>
      </c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90</v>
      </c>
      <c r="E87" s="20"/>
      <c r="F87" s="20"/>
      <c r="G87" s="20" t="s">
        <v>56</v>
      </c>
      <c r="H87" s="21"/>
      <c r="J87" s="21">
        <v>4</v>
      </c>
      <c r="K87" s="21">
        <v>3</v>
      </c>
      <c r="L87" s="50">
        <f t="shared" si="16"/>
        <v>7</v>
      </c>
      <c r="M87" s="21">
        <v>0</v>
      </c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113</v>
      </c>
      <c r="E88" s="20"/>
      <c r="F88" s="20"/>
      <c r="G88" s="20" t="s">
        <v>59</v>
      </c>
      <c r="H88" s="21"/>
      <c r="J88" s="21">
        <v>3</v>
      </c>
      <c r="K88" s="21">
        <v>4</v>
      </c>
      <c r="L88" s="50">
        <f t="shared" si="16"/>
        <v>7</v>
      </c>
      <c r="M88" s="21">
        <v>2</v>
      </c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135</v>
      </c>
      <c r="E89" s="20"/>
      <c r="F89" s="20"/>
      <c r="G89" s="20" t="s">
        <v>59</v>
      </c>
      <c r="H89" s="35"/>
      <c r="J89" s="21">
        <v>2</v>
      </c>
      <c r="K89" s="21">
        <v>5</v>
      </c>
      <c r="L89" s="50">
        <f t="shared" si="16"/>
        <v>7</v>
      </c>
      <c r="M89" s="21">
        <v>0</v>
      </c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85</v>
      </c>
      <c r="E90" s="20"/>
      <c r="F90" s="20"/>
      <c r="G90" s="15" t="s">
        <v>15</v>
      </c>
      <c r="H90" s="21"/>
      <c r="J90" s="21">
        <v>4</v>
      </c>
      <c r="K90" s="21">
        <v>2</v>
      </c>
      <c r="L90" s="50">
        <f t="shared" si="16"/>
        <v>6</v>
      </c>
      <c r="M90" s="21">
        <v>0</v>
      </c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116</v>
      </c>
      <c r="E91" s="20"/>
      <c r="F91" s="20"/>
      <c r="G91" s="20" t="s">
        <v>57</v>
      </c>
      <c r="H91" s="21"/>
      <c r="J91" s="21">
        <v>2</v>
      </c>
      <c r="K91" s="21">
        <v>4</v>
      </c>
      <c r="L91" s="50">
        <f t="shared" si="16"/>
        <v>6</v>
      </c>
      <c r="M91" s="21">
        <v>0</v>
      </c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170</v>
      </c>
      <c r="E92" s="20"/>
      <c r="F92" s="20"/>
      <c r="G92" s="15" t="s">
        <v>58</v>
      </c>
      <c r="H92" s="21"/>
      <c r="J92" s="21">
        <v>4</v>
      </c>
      <c r="K92" s="21">
        <v>1</v>
      </c>
      <c r="L92" s="50">
        <f t="shared" si="16"/>
        <v>5</v>
      </c>
      <c r="M92" s="21">
        <v>0</v>
      </c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165</v>
      </c>
      <c r="E93" s="20"/>
      <c r="F93" s="20"/>
      <c r="G93" s="20" t="s">
        <v>60</v>
      </c>
      <c r="H93" s="21"/>
      <c r="J93" s="21">
        <v>1</v>
      </c>
      <c r="K93" s="21">
        <v>4</v>
      </c>
      <c r="L93" s="50">
        <f t="shared" si="16"/>
        <v>5</v>
      </c>
      <c r="M93" s="21">
        <v>4</v>
      </c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92</v>
      </c>
      <c r="E94" s="20"/>
      <c r="F94" s="20"/>
      <c r="G94" s="20" t="s">
        <v>56</v>
      </c>
      <c r="H94" s="21"/>
      <c r="J94" s="21">
        <v>1</v>
      </c>
      <c r="K94" s="21">
        <v>4</v>
      </c>
      <c r="L94" s="50">
        <f t="shared" si="16"/>
        <v>5</v>
      </c>
      <c r="M94" s="21">
        <v>0</v>
      </c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D95" s="20" t="s">
        <v>14</v>
      </c>
      <c r="E95" s="20"/>
      <c r="F95" s="20"/>
      <c r="G95" s="20" t="s">
        <v>59</v>
      </c>
      <c r="H95" s="35"/>
      <c r="J95" s="21">
        <v>4</v>
      </c>
      <c r="K95" s="21">
        <v>0</v>
      </c>
      <c r="L95" s="50">
        <f t="shared" si="16"/>
        <v>4</v>
      </c>
      <c r="M95" s="21">
        <v>2</v>
      </c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D96" s="20" t="s">
        <v>78</v>
      </c>
      <c r="E96" s="20"/>
      <c r="F96" s="20"/>
      <c r="G96" s="20" t="s">
        <v>134</v>
      </c>
      <c r="H96" s="21"/>
      <c r="J96" s="21">
        <v>3</v>
      </c>
      <c r="K96" s="21">
        <v>1</v>
      </c>
      <c r="L96" s="50">
        <f t="shared" si="16"/>
        <v>4</v>
      </c>
      <c r="M96" s="21">
        <v>0</v>
      </c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43" ht="15.75" x14ac:dyDescent="0.25">
      <c r="D97" s="20" t="s">
        <v>124</v>
      </c>
      <c r="E97" s="20"/>
      <c r="F97" s="20"/>
      <c r="G97" s="15" t="s">
        <v>58</v>
      </c>
      <c r="H97" s="21"/>
      <c r="J97" s="21">
        <v>2</v>
      </c>
      <c r="K97" s="21">
        <v>2</v>
      </c>
      <c r="L97" s="50">
        <f t="shared" si="16"/>
        <v>4</v>
      </c>
      <c r="M97" s="21">
        <v>0</v>
      </c>
      <c r="Q97" s="21"/>
      <c r="R97" s="2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20"/>
      <c r="AG97" s="10"/>
      <c r="AH97" s="10"/>
      <c r="AI97" s="10"/>
      <c r="AJ97" s="20"/>
      <c r="AK97" s="20"/>
      <c r="AL97" s="10"/>
      <c r="AM97" s="10"/>
      <c r="AN97" s="21"/>
      <c r="AO97" s="21"/>
      <c r="AP97" s="30"/>
      <c r="AQ97" s="21"/>
    </row>
    <row r="98" spans="4:43" ht="15.75" x14ac:dyDescent="0.25">
      <c r="D98" s="20" t="s">
        <v>131</v>
      </c>
      <c r="E98" s="20"/>
      <c r="F98" s="20"/>
      <c r="G98" s="20" t="s">
        <v>57</v>
      </c>
      <c r="H98" s="21"/>
      <c r="J98" s="21">
        <v>2</v>
      </c>
      <c r="K98" s="21">
        <v>2</v>
      </c>
      <c r="L98" s="50">
        <f t="shared" si="16"/>
        <v>4</v>
      </c>
      <c r="M98" s="21">
        <v>0</v>
      </c>
      <c r="Q98" s="21"/>
      <c r="R98" s="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20"/>
      <c r="AG98" s="10"/>
      <c r="AH98" s="10"/>
      <c r="AI98" s="10"/>
      <c r="AJ98" s="20"/>
      <c r="AK98" s="20"/>
      <c r="AL98" s="10"/>
      <c r="AM98" s="10"/>
      <c r="AN98" s="21"/>
      <c r="AO98" s="21"/>
      <c r="AP98" s="30"/>
      <c r="AQ98" s="21"/>
    </row>
    <row r="99" spans="4:43" ht="15.75" x14ac:dyDescent="0.25">
      <c r="D99" s="20" t="s">
        <v>80</v>
      </c>
      <c r="E99" s="20"/>
      <c r="F99" s="20"/>
      <c r="G99" s="20" t="s">
        <v>61</v>
      </c>
      <c r="H99" s="21"/>
      <c r="J99" s="21">
        <v>2</v>
      </c>
      <c r="K99" s="21">
        <v>2</v>
      </c>
      <c r="L99" s="50">
        <f t="shared" si="16"/>
        <v>4</v>
      </c>
      <c r="M99" s="21">
        <v>0</v>
      </c>
    </row>
    <row r="100" spans="4:43" ht="15.75" x14ac:dyDescent="0.25">
      <c r="D100" s="20" t="s">
        <v>81</v>
      </c>
      <c r="E100" s="20"/>
      <c r="F100" s="20"/>
      <c r="G100" s="20" t="s">
        <v>61</v>
      </c>
      <c r="H100" s="21"/>
      <c r="J100" s="21">
        <v>2</v>
      </c>
      <c r="K100" s="21">
        <v>2</v>
      </c>
      <c r="L100" s="50">
        <f t="shared" si="16"/>
        <v>4</v>
      </c>
      <c r="M100" s="21">
        <v>2</v>
      </c>
    </row>
    <row r="101" spans="4:43" ht="15.75" x14ac:dyDescent="0.25">
      <c r="D101" s="20" t="s">
        <v>47</v>
      </c>
      <c r="E101" s="20"/>
      <c r="F101" s="20"/>
      <c r="G101" s="20" t="s">
        <v>60</v>
      </c>
      <c r="H101" s="21"/>
      <c r="J101" s="21">
        <v>2</v>
      </c>
      <c r="K101" s="21">
        <v>2</v>
      </c>
      <c r="L101" s="50">
        <f t="shared" si="16"/>
        <v>4</v>
      </c>
      <c r="M101" s="21">
        <v>2</v>
      </c>
    </row>
    <row r="102" spans="4:43" ht="15.75" x14ac:dyDescent="0.25">
      <c r="D102" s="20" t="s">
        <v>91</v>
      </c>
      <c r="E102" s="20"/>
      <c r="F102" s="20"/>
      <c r="G102" s="20" t="s">
        <v>57</v>
      </c>
      <c r="H102" s="21"/>
      <c r="J102" s="21">
        <v>1</v>
      </c>
      <c r="K102" s="21">
        <v>3</v>
      </c>
      <c r="L102" s="50">
        <f t="shared" si="16"/>
        <v>4</v>
      </c>
      <c r="M102" s="21">
        <v>2</v>
      </c>
    </row>
    <row r="103" spans="4:43" ht="15.75" x14ac:dyDescent="0.25">
      <c r="D103" s="20" t="s">
        <v>110</v>
      </c>
      <c r="E103" s="20"/>
      <c r="F103" s="20"/>
      <c r="G103" s="15" t="s">
        <v>58</v>
      </c>
      <c r="H103" s="21"/>
      <c r="J103" s="21">
        <v>0</v>
      </c>
      <c r="K103" s="21">
        <v>4</v>
      </c>
      <c r="L103" s="50">
        <f t="shared" si="16"/>
        <v>4</v>
      </c>
      <c r="M103" s="21">
        <v>0</v>
      </c>
    </row>
    <row r="106" spans="4:43" ht="18.75" thickBot="1" x14ac:dyDescent="0.3">
      <c r="D106" s="1" t="s">
        <v>133</v>
      </c>
      <c r="E106" s="1"/>
      <c r="F106" s="1"/>
      <c r="G106" s="3" t="s">
        <v>1</v>
      </c>
      <c r="H106" s="3"/>
      <c r="I106" s="3"/>
      <c r="J106" s="3" t="s">
        <v>19</v>
      </c>
      <c r="K106" s="3" t="s">
        <v>20</v>
      </c>
      <c r="L106" s="3" t="s">
        <v>21</v>
      </c>
      <c r="M106" s="49" t="s">
        <v>2</v>
      </c>
    </row>
    <row r="107" spans="4:43" ht="15.75" x14ac:dyDescent="0.25">
      <c r="D107" s="20" t="s">
        <v>165</v>
      </c>
      <c r="E107" s="20"/>
      <c r="F107" s="20"/>
      <c r="G107" s="20" t="s">
        <v>60</v>
      </c>
      <c r="H107" s="21"/>
      <c r="J107" s="21">
        <v>1</v>
      </c>
      <c r="K107" s="21">
        <v>4</v>
      </c>
      <c r="L107" s="21">
        <f t="shared" ref="L107:L126" si="17">+J107+K107</f>
        <v>5</v>
      </c>
      <c r="M107" s="50">
        <v>4</v>
      </c>
    </row>
    <row r="108" spans="4:43" ht="15.75" x14ac:dyDescent="0.25">
      <c r="D108" s="20" t="s">
        <v>169</v>
      </c>
      <c r="E108" s="20"/>
      <c r="F108" s="20"/>
      <c r="G108" s="15" t="s">
        <v>15</v>
      </c>
      <c r="H108" s="21"/>
      <c r="J108" s="21">
        <v>0</v>
      </c>
      <c r="K108" s="21">
        <v>3</v>
      </c>
      <c r="L108" s="21">
        <f t="shared" si="17"/>
        <v>3</v>
      </c>
      <c r="M108" s="50">
        <v>4</v>
      </c>
    </row>
    <row r="109" spans="4:43" ht="15.75" x14ac:dyDescent="0.25">
      <c r="D109" s="20" t="s">
        <v>162</v>
      </c>
      <c r="E109" s="20"/>
      <c r="F109" s="20"/>
      <c r="G109" s="20" t="s">
        <v>59</v>
      </c>
      <c r="H109" s="21"/>
      <c r="J109" s="21">
        <v>3</v>
      </c>
      <c r="K109" s="21">
        <v>5</v>
      </c>
      <c r="L109" s="21">
        <f t="shared" si="17"/>
        <v>8</v>
      </c>
      <c r="M109" s="50">
        <v>2</v>
      </c>
    </row>
    <row r="110" spans="4:43" ht="15.75" x14ac:dyDescent="0.25">
      <c r="D110" s="20" t="s">
        <v>113</v>
      </c>
      <c r="E110" s="20"/>
      <c r="F110" s="20"/>
      <c r="G110" s="20" t="s">
        <v>59</v>
      </c>
      <c r="H110" s="21"/>
      <c r="J110" s="21">
        <v>3</v>
      </c>
      <c r="K110" s="21">
        <v>4</v>
      </c>
      <c r="L110" s="21">
        <f t="shared" si="17"/>
        <v>7</v>
      </c>
      <c r="M110" s="50">
        <v>2</v>
      </c>
    </row>
    <row r="111" spans="4:43" ht="15.75" x14ac:dyDescent="0.25">
      <c r="D111" s="20" t="s">
        <v>14</v>
      </c>
      <c r="E111" s="20"/>
      <c r="F111" s="20"/>
      <c r="G111" s="20" t="s">
        <v>59</v>
      </c>
      <c r="H111" s="35"/>
      <c r="J111" s="21">
        <v>4</v>
      </c>
      <c r="K111" s="21">
        <v>0</v>
      </c>
      <c r="L111" s="21">
        <f t="shared" si="17"/>
        <v>4</v>
      </c>
      <c r="M111" s="50">
        <v>2</v>
      </c>
    </row>
    <row r="112" spans="4:43" ht="15.75" x14ac:dyDescent="0.25">
      <c r="D112" s="20" t="s">
        <v>81</v>
      </c>
      <c r="E112" s="20"/>
      <c r="F112" s="20"/>
      <c r="G112" s="20" t="s">
        <v>61</v>
      </c>
      <c r="H112" s="21"/>
      <c r="J112" s="21">
        <v>2</v>
      </c>
      <c r="K112" s="21">
        <v>2</v>
      </c>
      <c r="L112" s="21">
        <f t="shared" si="17"/>
        <v>4</v>
      </c>
      <c r="M112" s="50">
        <v>2</v>
      </c>
    </row>
    <row r="113" spans="4:13" ht="15.75" x14ac:dyDescent="0.25">
      <c r="D113" s="20" t="s">
        <v>47</v>
      </c>
      <c r="E113" s="20"/>
      <c r="F113" s="20"/>
      <c r="G113" s="20" t="s">
        <v>60</v>
      </c>
      <c r="H113" s="21"/>
      <c r="J113" s="21">
        <v>2</v>
      </c>
      <c r="K113" s="21">
        <v>2</v>
      </c>
      <c r="L113" s="21">
        <f t="shared" si="17"/>
        <v>4</v>
      </c>
      <c r="M113" s="50">
        <v>2</v>
      </c>
    </row>
    <row r="114" spans="4:13" ht="15.75" x14ac:dyDescent="0.25">
      <c r="D114" s="20" t="s">
        <v>91</v>
      </c>
      <c r="E114" s="20"/>
      <c r="F114" s="20"/>
      <c r="G114" s="20" t="s">
        <v>57</v>
      </c>
      <c r="H114" s="21"/>
      <c r="J114" s="21">
        <v>1</v>
      </c>
      <c r="K114" s="21">
        <v>3</v>
      </c>
      <c r="L114" s="21">
        <f t="shared" si="17"/>
        <v>4</v>
      </c>
      <c r="M114" s="50">
        <v>2</v>
      </c>
    </row>
    <row r="115" spans="4:13" ht="15.75" x14ac:dyDescent="0.25">
      <c r="D115" s="20" t="s">
        <v>107</v>
      </c>
      <c r="E115" s="20"/>
      <c r="F115" s="20"/>
      <c r="G115" s="20" t="s">
        <v>60</v>
      </c>
      <c r="H115" s="21"/>
      <c r="J115" s="21">
        <v>2</v>
      </c>
      <c r="K115" s="21">
        <v>1</v>
      </c>
      <c r="L115" s="21">
        <f t="shared" si="17"/>
        <v>3</v>
      </c>
      <c r="M115" s="50">
        <v>2</v>
      </c>
    </row>
    <row r="116" spans="4:13" ht="15.75" x14ac:dyDescent="0.25">
      <c r="D116" s="20" t="s">
        <v>96</v>
      </c>
      <c r="E116" s="20"/>
      <c r="F116" s="20"/>
      <c r="G116" s="20" t="s">
        <v>56</v>
      </c>
      <c r="H116" s="21"/>
      <c r="J116" s="21">
        <v>1</v>
      </c>
      <c r="K116" s="21">
        <v>2</v>
      </c>
      <c r="L116" s="21">
        <f t="shared" si="17"/>
        <v>3</v>
      </c>
      <c r="M116" s="50">
        <v>2</v>
      </c>
    </row>
    <row r="117" spans="4:13" ht="15.75" x14ac:dyDescent="0.25">
      <c r="D117" s="20" t="s">
        <v>79</v>
      </c>
      <c r="E117" s="20"/>
      <c r="F117" s="20"/>
      <c r="G117" s="20" t="s">
        <v>134</v>
      </c>
      <c r="H117" s="21"/>
      <c r="J117" s="21">
        <v>0</v>
      </c>
      <c r="K117" s="21">
        <v>3</v>
      </c>
      <c r="L117" s="21">
        <f t="shared" si="17"/>
        <v>3</v>
      </c>
      <c r="M117" s="50">
        <v>2</v>
      </c>
    </row>
    <row r="118" spans="4:13" ht="15.75" x14ac:dyDescent="0.25">
      <c r="D118" s="20" t="s">
        <v>102</v>
      </c>
      <c r="E118" s="20"/>
      <c r="F118" s="20"/>
      <c r="G118" s="20" t="s">
        <v>60</v>
      </c>
      <c r="H118" s="21"/>
      <c r="J118" s="21">
        <v>2</v>
      </c>
      <c r="K118" s="21">
        <v>0</v>
      </c>
      <c r="L118" s="21">
        <f t="shared" si="17"/>
        <v>2</v>
      </c>
      <c r="M118" s="50">
        <v>2</v>
      </c>
    </row>
    <row r="119" spans="4:13" ht="15.75" x14ac:dyDescent="0.25">
      <c r="D119" s="20" t="s">
        <v>150</v>
      </c>
      <c r="E119" s="20"/>
      <c r="F119" s="20"/>
      <c r="G119" s="20" t="s">
        <v>57</v>
      </c>
      <c r="H119" s="21"/>
      <c r="J119" s="21">
        <v>1</v>
      </c>
      <c r="K119" s="21">
        <v>1</v>
      </c>
      <c r="L119" s="21">
        <f t="shared" si="17"/>
        <v>2</v>
      </c>
      <c r="M119" s="50">
        <v>2</v>
      </c>
    </row>
    <row r="120" spans="4:13" ht="15.75" x14ac:dyDescent="0.25">
      <c r="D120" s="20" t="s">
        <v>103</v>
      </c>
      <c r="E120" s="20"/>
      <c r="F120" s="20"/>
      <c r="G120" s="20" t="s">
        <v>60</v>
      </c>
      <c r="H120" s="21"/>
      <c r="J120" s="21">
        <v>1</v>
      </c>
      <c r="K120" s="21">
        <v>1</v>
      </c>
      <c r="L120" s="21">
        <f t="shared" si="17"/>
        <v>2</v>
      </c>
      <c r="M120" s="50">
        <v>2</v>
      </c>
    </row>
    <row r="121" spans="4:13" ht="15.75" x14ac:dyDescent="0.25">
      <c r="D121" s="20" t="s">
        <v>99</v>
      </c>
      <c r="E121" s="20"/>
      <c r="F121" s="20"/>
      <c r="G121" s="20" t="s">
        <v>56</v>
      </c>
      <c r="H121" s="21"/>
      <c r="J121" s="21">
        <v>1</v>
      </c>
      <c r="K121" s="21">
        <v>1</v>
      </c>
      <c r="L121" s="21">
        <f t="shared" si="17"/>
        <v>2</v>
      </c>
      <c r="M121" s="50">
        <v>2</v>
      </c>
    </row>
    <row r="122" spans="4:13" ht="15.75" x14ac:dyDescent="0.25">
      <c r="D122" s="20" t="s">
        <v>88</v>
      </c>
      <c r="E122" s="20"/>
      <c r="F122" s="20"/>
      <c r="G122" s="15" t="s">
        <v>58</v>
      </c>
      <c r="H122" s="35"/>
      <c r="J122" s="21">
        <v>1</v>
      </c>
      <c r="K122" s="21">
        <v>0</v>
      </c>
      <c r="L122" s="21">
        <f t="shared" si="17"/>
        <v>1</v>
      </c>
      <c r="M122" s="50">
        <v>2</v>
      </c>
    </row>
    <row r="123" spans="4:13" ht="15.75" x14ac:dyDescent="0.25">
      <c r="D123" s="20" t="s">
        <v>101</v>
      </c>
      <c r="E123" s="20"/>
      <c r="F123" s="20"/>
      <c r="G123" s="15" t="s">
        <v>58</v>
      </c>
      <c r="H123" s="35"/>
      <c r="J123" s="21">
        <v>0</v>
      </c>
      <c r="K123" s="21">
        <v>1</v>
      </c>
      <c r="L123" s="21">
        <f t="shared" si="17"/>
        <v>1</v>
      </c>
      <c r="M123" s="50">
        <v>2</v>
      </c>
    </row>
    <row r="124" spans="4:13" ht="15.75" x14ac:dyDescent="0.25">
      <c r="D124" s="20" t="s">
        <v>144</v>
      </c>
      <c r="E124" s="20"/>
      <c r="F124" s="20"/>
      <c r="G124" s="20" t="s">
        <v>134</v>
      </c>
      <c r="H124" s="21"/>
      <c r="J124" s="21">
        <v>0</v>
      </c>
      <c r="K124" s="21">
        <v>1</v>
      </c>
      <c r="L124" s="21">
        <f t="shared" si="17"/>
        <v>1</v>
      </c>
      <c r="M124" s="50">
        <v>2</v>
      </c>
    </row>
    <row r="125" spans="4:13" ht="15.75" x14ac:dyDescent="0.25">
      <c r="D125" s="20" t="s">
        <v>122</v>
      </c>
      <c r="E125" s="20"/>
      <c r="F125" s="20"/>
      <c r="G125" s="15" t="s">
        <v>15</v>
      </c>
      <c r="H125" s="21"/>
      <c r="J125" s="21">
        <v>0</v>
      </c>
      <c r="K125" s="21">
        <v>0</v>
      </c>
      <c r="L125" s="21">
        <f t="shared" si="17"/>
        <v>0</v>
      </c>
      <c r="M125" s="50">
        <v>2</v>
      </c>
    </row>
    <row r="126" spans="4:13" ht="15.75" x14ac:dyDescent="0.25">
      <c r="D126" s="20" t="s">
        <v>129</v>
      </c>
      <c r="E126" s="20"/>
      <c r="F126" s="20"/>
      <c r="G126" s="20" t="s">
        <v>60</v>
      </c>
      <c r="H126" s="21"/>
      <c r="J126" s="21">
        <v>0</v>
      </c>
      <c r="K126" s="21">
        <v>0</v>
      </c>
      <c r="L126" s="21">
        <f t="shared" si="17"/>
        <v>0</v>
      </c>
      <c r="M126" s="50">
        <v>2</v>
      </c>
    </row>
  </sheetData>
  <mergeCells count="17">
    <mergeCell ref="AG10:AH10"/>
    <mergeCell ref="B1:P1"/>
    <mergeCell ref="S1:AQ1"/>
    <mergeCell ref="G2:M2"/>
    <mergeCell ref="AG2:AH2"/>
    <mergeCell ref="AG3:AH3"/>
    <mergeCell ref="AG4:AH4"/>
    <mergeCell ref="AG5:AH5"/>
    <mergeCell ref="AG6:AH6"/>
    <mergeCell ref="AG7:AH7"/>
    <mergeCell ref="AG8:AH8"/>
    <mergeCell ref="AG9:AH9"/>
    <mergeCell ref="AG11:AH11"/>
    <mergeCell ref="E14:F14"/>
    <mergeCell ref="B72:P72"/>
    <mergeCell ref="G73:M73"/>
    <mergeCell ref="G74:M74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9C443-9416-4FD5-B6E4-39D0CAEEB2F4}">
  <dimension ref="A1:AQ110"/>
  <sheetViews>
    <sheetView topLeftCell="A7" zoomScale="70" zoomScaleNormal="70" zoomScaleSheetLayoutView="78" workbookViewId="0">
      <selection activeCell="M51" sqref="M51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S1" s="65" t="s">
        <v>55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18.600000000000001" customHeight="1" thickBot="1" x14ac:dyDescent="0.35">
      <c r="A2" s="21"/>
      <c r="B2" s="24" t="s">
        <v>42</v>
      </c>
      <c r="C2" s="24">
        <v>3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1"/>
      <c r="R2" s="21"/>
      <c r="U2" s="33" t="s">
        <v>152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66" t="s">
        <v>39</v>
      </c>
      <c r="AH2" s="66"/>
      <c r="AI2" s="33" t="s">
        <v>4</v>
      </c>
      <c r="AJ2" s="33" t="s">
        <v>6</v>
      </c>
      <c r="AK2" s="33" t="s">
        <v>5</v>
      </c>
      <c r="AL2" s="33" t="s">
        <v>40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77</v>
      </c>
      <c r="X3" s="20"/>
      <c r="Y3" s="20"/>
      <c r="Z3" s="20" t="s">
        <v>59</v>
      </c>
      <c r="AB3" s="21"/>
      <c r="AC3" s="21">
        <f t="shared" ref="AC3:AC10" si="0">+AD3+AE3+AF3</f>
        <v>1</v>
      </c>
      <c r="AD3" s="21">
        <v>1</v>
      </c>
      <c r="AE3" s="21">
        <v>0</v>
      </c>
      <c r="AF3" s="21">
        <v>0</v>
      </c>
      <c r="AG3" s="67">
        <f t="shared" ref="AG3:AG10" si="1">+(AD3*2+AF3)/(2*AC3)</f>
        <v>1</v>
      </c>
      <c r="AH3" s="67"/>
      <c r="AI3" s="14">
        <v>1</v>
      </c>
      <c r="AJ3" s="14">
        <v>0</v>
      </c>
      <c r="AK3" s="14">
        <v>0</v>
      </c>
      <c r="AL3" s="51">
        <f t="shared" ref="AL3:AL10" si="2">+AI3/AC3</f>
        <v>1</v>
      </c>
      <c r="AQ3" s="21"/>
    </row>
    <row r="4" spans="1:43" ht="18" x14ac:dyDescent="0.25">
      <c r="A4" s="34"/>
      <c r="B4" s="4">
        <v>8</v>
      </c>
      <c r="C4" s="5" t="s">
        <v>59</v>
      </c>
      <c r="D4" s="10"/>
      <c r="E4" s="5"/>
      <c r="F4" s="10"/>
      <c r="G4" s="4">
        <v>3</v>
      </c>
      <c r="H4" s="4">
        <v>0</v>
      </c>
      <c r="I4" s="4">
        <v>0</v>
      </c>
      <c r="J4" s="4">
        <f t="shared" ref="J4:J11" si="3">2*G4+I4</f>
        <v>6</v>
      </c>
      <c r="K4" s="31">
        <f t="shared" ref="K4:K11" si="4">+J4/((G4+H4+I4)*2)</f>
        <v>1</v>
      </c>
      <c r="L4" s="4">
        <f>+$AN$66</f>
        <v>18</v>
      </c>
      <c r="M4" s="4">
        <v>4</v>
      </c>
      <c r="N4" s="4">
        <f>+$AO$66</f>
        <v>29</v>
      </c>
      <c r="O4" s="4">
        <f>+$AQ$66</f>
        <v>6</v>
      </c>
      <c r="P4" s="4"/>
      <c r="Q4" s="34"/>
      <c r="R4" s="21"/>
      <c r="U4" s="25">
        <v>8</v>
      </c>
      <c r="V4" s="20" t="s">
        <v>138</v>
      </c>
      <c r="X4" s="20"/>
      <c r="Y4" s="20"/>
      <c r="Z4" s="20" t="s">
        <v>60</v>
      </c>
      <c r="AB4" s="21"/>
      <c r="AC4" s="21">
        <f t="shared" si="0"/>
        <v>3</v>
      </c>
      <c r="AD4" s="21">
        <v>2</v>
      </c>
      <c r="AE4" s="21">
        <v>1</v>
      </c>
      <c r="AF4" s="21">
        <v>0</v>
      </c>
      <c r="AG4" s="64">
        <f t="shared" si="1"/>
        <v>0.66666666666666663</v>
      </c>
      <c r="AH4" s="64"/>
      <c r="AI4" s="21">
        <v>6</v>
      </c>
      <c r="AJ4" s="21">
        <v>0</v>
      </c>
      <c r="AK4" s="21">
        <v>0</v>
      </c>
      <c r="AL4" s="26">
        <f t="shared" si="2"/>
        <v>2</v>
      </c>
      <c r="AQ4" s="21"/>
    </row>
    <row r="5" spans="1:43" ht="18" x14ac:dyDescent="0.25">
      <c r="A5" s="34"/>
      <c r="B5" s="4">
        <v>3</v>
      </c>
      <c r="C5" s="5" t="s">
        <v>57</v>
      </c>
      <c r="D5" s="10"/>
      <c r="E5" s="5"/>
      <c r="F5" s="10"/>
      <c r="G5" s="4">
        <v>2</v>
      </c>
      <c r="H5" s="4">
        <v>0</v>
      </c>
      <c r="I5" s="4">
        <v>1</v>
      </c>
      <c r="J5" s="4">
        <f t="shared" si="3"/>
        <v>5</v>
      </c>
      <c r="K5" s="31">
        <f t="shared" si="4"/>
        <v>0.83333333333333337</v>
      </c>
      <c r="L5" s="4">
        <f>+$AA$53</f>
        <v>15</v>
      </c>
      <c r="M5" s="4">
        <v>9</v>
      </c>
      <c r="N5" s="4">
        <f>+$AB$53</f>
        <v>20</v>
      </c>
      <c r="O5" s="4">
        <f>+$AD$53</f>
        <v>2</v>
      </c>
      <c r="P5" s="4"/>
      <c r="Q5" s="34"/>
      <c r="R5" s="21"/>
      <c r="U5" s="25">
        <v>7.5</v>
      </c>
      <c r="V5" s="20" t="s">
        <v>43</v>
      </c>
      <c r="X5" s="20"/>
      <c r="Y5" s="20"/>
      <c r="Z5" s="20" t="s">
        <v>57</v>
      </c>
      <c r="AB5" s="21"/>
      <c r="AC5" s="21">
        <f t="shared" si="0"/>
        <v>2</v>
      </c>
      <c r="AD5" s="21">
        <v>1</v>
      </c>
      <c r="AE5" s="21">
        <v>0</v>
      </c>
      <c r="AF5" s="21">
        <v>1</v>
      </c>
      <c r="AG5" s="64">
        <f t="shared" si="1"/>
        <v>0.75</v>
      </c>
      <c r="AH5" s="64"/>
      <c r="AI5" s="21">
        <v>6</v>
      </c>
      <c r="AJ5" s="21">
        <v>0</v>
      </c>
      <c r="AK5" s="21">
        <v>0</v>
      </c>
      <c r="AL5" s="26">
        <f t="shared" si="2"/>
        <v>3</v>
      </c>
      <c r="AQ5" s="21"/>
    </row>
    <row r="6" spans="1:43" ht="18" x14ac:dyDescent="0.25">
      <c r="A6" s="34"/>
      <c r="B6" s="4">
        <v>5</v>
      </c>
      <c r="C6" s="5" t="s">
        <v>60</v>
      </c>
      <c r="D6" s="10"/>
      <c r="E6" s="5"/>
      <c r="F6" s="10"/>
      <c r="G6" s="4">
        <v>2</v>
      </c>
      <c r="H6" s="4">
        <v>1</v>
      </c>
      <c r="I6" s="4">
        <v>0</v>
      </c>
      <c r="J6" s="4">
        <f t="shared" si="3"/>
        <v>4</v>
      </c>
      <c r="K6" s="31">
        <f t="shared" si="4"/>
        <v>0.66666666666666663</v>
      </c>
      <c r="L6" s="4">
        <f>+$AN$27</f>
        <v>12</v>
      </c>
      <c r="M6" s="4">
        <v>6</v>
      </c>
      <c r="N6" s="4">
        <f>+$AO$27</f>
        <v>13</v>
      </c>
      <c r="O6" s="4">
        <f>+$AQ$27</f>
        <v>10</v>
      </c>
      <c r="P6" s="4"/>
      <c r="Q6" s="34"/>
      <c r="R6" s="21"/>
      <c r="U6" s="25">
        <v>7.5</v>
      </c>
      <c r="V6" s="20" t="s">
        <v>127</v>
      </c>
      <c r="X6" s="20"/>
      <c r="Y6" s="20"/>
      <c r="Z6" s="20" t="s">
        <v>15</v>
      </c>
      <c r="AB6" s="21"/>
      <c r="AC6" s="21">
        <f t="shared" si="0"/>
        <v>3</v>
      </c>
      <c r="AD6" s="21">
        <v>1</v>
      </c>
      <c r="AE6" s="21">
        <v>0</v>
      </c>
      <c r="AF6" s="21">
        <v>2</v>
      </c>
      <c r="AG6" s="64">
        <f t="shared" si="1"/>
        <v>0.66666666666666663</v>
      </c>
      <c r="AH6" s="64"/>
      <c r="AI6" s="21">
        <v>11</v>
      </c>
      <c r="AJ6" s="21">
        <v>0</v>
      </c>
      <c r="AK6" s="21">
        <v>0</v>
      </c>
      <c r="AL6" s="26">
        <f t="shared" si="2"/>
        <v>3.6666666666666665</v>
      </c>
      <c r="AQ6" s="21"/>
    </row>
    <row r="7" spans="1:43" ht="18" x14ac:dyDescent="0.25">
      <c r="A7" s="34"/>
      <c r="B7" s="4">
        <v>2</v>
      </c>
      <c r="C7" s="5" t="s">
        <v>15</v>
      </c>
      <c r="D7" s="10"/>
      <c r="E7" s="10"/>
      <c r="F7" s="10"/>
      <c r="G7" s="4">
        <v>1</v>
      </c>
      <c r="H7" s="4">
        <v>0</v>
      </c>
      <c r="I7" s="4">
        <v>2</v>
      </c>
      <c r="J7" s="4">
        <f t="shared" si="3"/>
        <v>4</v>
      </c>
      <c r="K7" s="31">
        <f t="shared" si="4"/>
        <v>0.66666666666666663</v>
      </c>
      <c r="L7" s="4">
        <f>+$AA$40</f>
        <v>15</v>
      </c>
      <c r="M7" s="4">
        <v>11</v>
      </c>
      <c r="N7" s="4">
        <f>+$AB$40</f>
        <v>16</v>
      </c>
      <c r="O7" s="4">
        <f>+$AD$40</f>
        <v>4</v>
      </c>
      <c r="P7" s="4"/>
      <c r="Q7" s="34"/>
      <c r="R7" s="21"/>
      <c r="U7" s="25">
        <v>8</v>
      </c>
      <c r="V7" s="20" t="s">
        <v>76</v>
      </c>
      <c r="X7" s="20"/>
      <c r="Y7" s="20"/>
      <c r="Z7" s="20" t="s">
        <v>56</v>
      </c>
      <c r="AB7" s="21"/>
      <c r="AC7" s="21">
        <f t="shared" si="0"/>
        <v>3</v>
      </c>
      <c r="AD7" s="21">
        <v>0</v>
      </c>
      <c r="AE7" s="21">
        <v>1</v>
      </c>
      <c r="AF7" s="21">
        <v>2</v>
      </c>
      <c r="AG7" s="64">
        <f t="shared" si="1"/>
        <v>0.33333333333333331</v>
      </c>
      <c r="AH7" s="64"/>
      <c r="AI7" s="21">
        <v>13</v>
      </c>
      <c r="AJ7" s="21">
        <v>0</v>
      </c>
      <c r="AK7" s="21">
        <v>0</v>
      </c>
      <c r="AL7" s="26">
        <f t="shared" si="2"/>
        <v>4.333333333333333</v>
      </c>
      <c r="AQ7" s="21"/>
    </row>
    <row r="8" spans="1:43" ht="18" x14ac:dyDescent="0.25">
      <c r="A8" s="34"/>
      <c r="B8" s="4">
        <v>1</v>
      </c>
      <c r="C8" s="5" t="s">
        <v>58</v>
      </c>
      <c r="D8" s="10"/>
      <c r="E8" s="10"/>
      <c r="F8" s="10"/>
      <c r="G8" s="4">
        <v>1</v>
      </c>
      <c r="H8" s="4">
        <v>1</v>
      </c>
      <c r="I8" s="4">
        <v>1</v>
      </c>
      <c r="J8" s="4">
        <f t="shared" si="3"/>
        <v>3</v>
      </c>
      <c r="K8" s="31">
        <f t="shared" si="4"/>
        <v>0.5</v>
      </c>
      <c r="L8" s="4">
        <f>+$AA$27</f>
        <v>8</v>
      </c>
      <c r="M8" s="4">
        <v>14</v>
      </c>
      <c r="N8" s="4">
        <f>+$AB$27</f>
        <v>11</v>
      </c>
      <c r="O8" s="4">
        <f>+$AD$27</f>
        <v>2</v>
      </c>
      <c r="P8" s="4"/>
      <c r="Q8" s="34"/>
      <c r="R8" s="21"/>
      <c r="U8" s="25">
        <v>8</v>
      </c>
      <c r="V8" s="20" t="s">
        <v>75</v>
      </c>
      <c r="X8" s="20"/>
      <c r="Y8" s="20"/>
      <c r="Z8" s="20" t="s">
        <v>134</v>
      </c>
      <c r="AB8" s="21"/>
      <c r="AC8" s="21">
        <f t="shared" si="0"/>
        <v>2</v>
      </c>
      <c r="AD8" s="21">
        <v>0</v>
      </c>
      <c r="AE8" s="21">
        <v>2</v>
      </c>
      <c r="AF8" s="21">
        <v>0</v>
      </c>
      <c r="AG8" s="64">
        <f t="shared" si="1"/>
        <v>0</v>
      </c>
      <c r="AH8" s="64"/>
      <c r="AI8" s="21">
        <v>9</v>
      </c>
      <c r="AJ8" s="21">
        <v>1</v>
      </c>
      <c r="AK8" s="21">
        <v>0</v>
      </c>
      <c r="AL8" s="26">
        <f t="shared" si="2"/>
        <v>4.5</v>
      </c>
      <c r="AQ8" s="21"/>
    </row>
    <row r="9" spans="1:43" ht="18" x14ac:dyDescent="0.25">
      <c r="A9" s="34"/>
      <c r="B9" s="4">
        <v>7</v>
      </c>
      <c r="C9" s="5" t="s">
        <v>56</v>
      </c>
      <c r="D9" s="10"/>
      <c r="E9" s="10"/>
      <c r="F9" s="10"/>
      <c r="G9" s="4">
        <v>0</v>
      </c>
      <c r="H9" s="4">
        <v>1</v>
      </c>
      <c r="I9" s="4">
        <v>2</v>
      </c>
      <c r="J9" s="4">
        <f t="shared" si="3"/>
        <v>2</v>
      </c>
      <c r="K9" s="31">
        <f t="shared" si="4"/>
        <v>0.33333333333333331</v>
      </c>
      <c r="L9" s="4">
        <f>+$AN$53</f>
        <v>9</v>
      </c>
      <c r="M9" s="4">
        <v>13</v>
      </c>
      <c r="N9" s="4">
        <f>+$AO$53</f>
        <v>12</v>
      </c>
      <c r="O9" s="4">
        <f>+$AQ$53</f>
        <v>0</v>
      </c>
      <c r="P9" s="4"/>
      <c r="Q9" s="34"/>
      <c r="R9" s="21"/>
      <c r="U9" s="25">
        <v>7.5</v>
      </c>
      <c r="V9" s="20" t="s">
        <v>34</v>
      </c>
      <c r="X9" s="20"/>
      <c r="Y9" s="20"/>
      <c r="Z9" s="20" t="s">
        <v>58</v>
      </c>
      <c r="AB9" s="21"/>
      <c r="AC9" s="21">
        <f t="shared" si="0"/>
        <v>3</v>
      </c>
      <c r="AD9" s="21">
        <v>1</v>
      </c>
      <c r="AE9" s="21">
        <v>1</v>
      </c>
      <c r="AF9" s="21">
        <v>1</v>
      </c>
      <c r="AG9" s="64">
        <f t="shared" si="1"/>
        <v>0.5</v>
      </c>
      <c r="AH9" s="64"/>
      <c r="AI9" s="21">
        <v>14</v>
      </c>
      <c r="AJ9" s="21">
        <v>0</v>
      </c>
      <c r="AK9" s="21">
        <v>0</v>
      </c>
      <c r="AL9" s="26">
        <f t="shared" si="2"/>
        <v>4.666666666666667</v>
      </c>
      <c r="AQ9" s="21"/>
    </row>
    <row r="10" spans="1:43" ht="18" x14ac:dyDescent="0.25">
      <c r="A10" s="34"/>
      <c r="B10" s="4">
        <v>4</v>
      </c>
      <c r="C10" s="5" t="s">
        <v>61</v>
      </c>
      <c r="D10" s="10"/>
      <c r="E10" s="5"/>
      <c r="F10" s="10"/>
      <c r="G10" s="4">
        <v>0</v>
      </c>
      <c r="H10" s="4">
        <v>3</v>
      </c>
      <c r="I10" s="4">
        <v>0</v>
      </c>
      <c r="J10" s="4">
        <f t="shared" si="3"/>
        <v>0</v>
      </c>
      <c r="K10" s="31">
        <f t="shared" si="4"/>
        <v>0</v>
      </c>
      <c r="L10" s="4">
        <f>+$AA$66</f>
        <v>7</v>
      </c>
      <c r="M10" s="4">
        <v>18</v>
      </c>
      <c r="N10" s="4">
        <f>+$AB$66</f>
        <v>11</v>
      </c>
      <c r="O10" s="4">
        <f>+$AD$66</f>
        <v>0</v>
      </c>
      <c r="P10" s="4"/>
      <c r="Q10" s="34"/>
      <c r="R10" s="34"/>
      <c r="U10" s="25">
        <v>7.5</v>
      </c>
      <c r="V10" s="20" t="s">
        <v>74</v>
      </c>
      <c r="X10" s="20"/>
      <c r="Y10" s="20"/>
      <c r="Z10" s="20" t="s">
        <v>61</v>
      </c>
      <c r="AB10" s="21"/>
      <c r="AC10" s="21">
        <f t="shared" si="0"/>
        <v>3</v>
      </c>
      <c r="AD10" s="21">
        <v>0</v>
      </c>
      <c r="AE10" s="21">
        <v>3</v>
      </c>
      <c r="AF10" s="21">
        <v>0</v>
      </c>
      <c r="AG10" s="64">
        <f t="shared" si="1"/>
        <v>0</v>
      </c>
      <c r="AH10" s="64"/>
      <c r="AI10" s="21">
        <v>17</v>
      </c>
      <c r="AJ10" s="21">
        <v>1</v>
      </c>
      <c r="AK10" s="21">
        <v>0</v>
      </c>
      <c r="AL10" s="26">
        <f t="shared" si="2"/>
        <v>5.666666666666667</v>
      </c>
      <c r="AQ10" s="21"/>
    </row>
    <row r="11" spans="1:43" ht="18.75" thickBot="1" x14ac:dyDescent="0.3">
      <c r="A11" s="34"/>
      <c r="B11" s="4">
        <v>6</v>
      </c>
      <c r="C11" s="5" t="s">
        <v>134</v>
      </c>
      <c r="D11" s="10"/>
      <c r="E11" s="5"/>
      <c r="F11" s="10"/>
      <c r="G11" s="4">
        <v>0</v>
      </c>
      <c r="H11" s="4">
        <v>3</v>
      </c>
      <c r="I11" s="4">
        <v>0</v>
      </c>
      <c r="J11" s="4">
        <f t="shared" si="3"/>
        <v>0</v>
      </c>
      <c r="K11" s="31">
        <f t="shared" si="4"/>
        <v>0</v>
      </c>
      <c r="L11" s="4">
        <f>+$AN$40</f>
        <v>6</v>
      </c>
      <c r="M11" s="4">
        <v>15</v>
      </c>
      <c r="N11" s="4">
        <f>+$AO$40</f>
        <v>6</v>
      </c>
      <c r="O11" s="4">
        <f>+$AQ$40</f>
        <v>4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ref="AC11" si="5">+AD11+AE11+AF11</f>
        <v>4</v>
      </c>
      <c r="AD11" s="21">
        <v>3</v>
      </c>
      <c r="AE11" s="21">
        <v>1</v>
      </c>
      <c r="AF11" s="21">
        <v>0</v>
      </c>
      <c r="AG11" s="64">
        <f t="shared" ref="AG11" si="6">+(AD11*2+AF11)/(2*AC11)</f>
        <v>0.75</v>
      </c>
      <c r="AH11" s="64"/>
      <c r="AI11" s="21">
        <v>10</v>
      </c>
      <c r="AJ11" s="21">
        <v>1</v>
      </c>
      <c r="AK11" s="21">
        <v>0</v>
      </c>
      <c r="AL11" s="26">
        <f t="shared" ref="AL11" si="7">+AI11/AC11</f>
        <v>2.5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9</v>
      </c>
      <c r="H12" s="8">
        <f>SUM(H4:H11)</f>
        <v>9</v>
      </c>
      <c r="I12" s="8">
        <f>SUM(I4:I11)</f>
        <v>6</v>
      </c>
      <c r="J12" s="8"/>
      <c r="K12" s="8"/>
      <c r="L12" s="8">
        <f>SUM(L4:L11)</f>
        <v>90</v>
      </c>
      <c r="M12" s="8">
        <f>SUM(M4:M11)</f>
        <v>90</v>
      </c>
      <c r="N12" s="8">
        <f>SUM(N4:N11)</f>
        <v>118</v>
      </c>
      <c r="O12" s="8">
        <f>SUM(O4:O11)</f>
        <v>28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24</v>
      </c>
      <c r="AD12" s="14">
        <f>SUM(AD3:AD11)</f>
        <v>9</v>
      </c>
      <c r="AE12" s="14">
        <f>SUM(AE3:AE11)</f>
        <v>9</v>
      </c>
      <c r="AF12" s="14">
        <f>SUM(AF3:AF11)</f>
        <v>6</v>
      </c>
      <c r="AG12" s="14"/>
      <c r="AH12" s="14"/>
      <c r="AI12" s="14">
        <f>SUM(AI3:AI11)</f>
        <v>87</v>
      </c>
      <c r="AJ12" s="14">
        <f>SUM(AJ3:AJ11)</f>
        <v>3</v>
      </c>
      <c r="AK12" s="14">
        <f>SUM(AK3:AK11)</f>
        <v>0</v>
      </c>
      <c r="AL12" s="29">
        <f t="shared" ref="AL12" si="8">+AI12/AC12</f>
        <v>3.625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3 Summary:</v>
      </c>
      <c r="C14" s="37"/>
      <c r="D14" s="37"/>
      <c r="E14" s="68">
        <v>45564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0"/>
      <c r="R14" s="30"/>
      <c r="S14" s="21" t="s">
        <v>53</v>
      </c>
      <c r="T14" s="20" t="s">
        <v>44</v>
      </c>
      <c r="U14" s="20"/>
      <c r="V14" s="20"/>
      <c r="W14" s="20"/>
      <c r="X14" s="20" t="s">
        <v>54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53</v>
      </c>
      <c r="AG14" s="20" t="s">
        <v>44</v>
      </c>
      <c r="AH14" s="20"/>
      <c r="AI14" s="20"/>
      <c r="AJ14" s="20"/>
      <c r="AK14" s="20" t="s">
        <v>54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154</v>
      </c>
      <c r="T15" s="11" t="s">
        <v>58</v>
      </c>
      <c r="U15" s="11"/>
      <c r="V15" s="11"/>
      <c r="W15" s="12"/>
      <c r="X15" s="13" t="s">
        <v>70</v>
      </c>
      <c r="Z15" s="14"/>
      <c r="AA15" s="14">
        <v>1</v>
      </c>
      <c r="AB15" s="14">
        <v>3</v>
      </c>
      <c r="AC15" s="14">
        <f>+AA15+AB15</f>
        <v>4</v>
      </c>
      <c r="AD15" s="14">
        <v>0</v>
      </c>
      <c r="AE15" s="10"/>
      <c r="AF15" s="11" t="s">
        <v>158</v>
      </c>
      <c r="AG15" s="11" t="s">
        <v>60</v>
      </c>
      <c r="AH15" s="11"/>
      <c r="AI15" s="11"/>
      <c r="AJ15" s="12"/>
      <c r="AK15" s="13" t="s">
        <v>72</v>
      </c>
      <c r="AM15" s="14"/>
      <c r="AN15" s="14">
        <v>0</v>
      </c>
      <c r="AO15" s="14">
        <v>3</v>
      </c>
      <c r="AP15" s="14">
        <f>+AN15+AO15</f>
        <v>3</v>
      </c>
      <c r="AQ15" s="14">
        <v>0</v>
      </c>
    </row>
    <row r="16" spans="1:43" ht="15.95" customHeight="1" x14ac:dyDescent="0.25">
      <c r="A16" s="30"/>
      <c r="C16" s="5" t="s">
        <v>181</v>
      </c>
      <c r="E16" s="20"/>
      <c r="F16" s="20"/>
      <c r="G16" s="4">
        <v>5</v>
      </c>
      <c r="H16" s="21">
        <v>1</v>
      </c>
      <c r="I16" s="20" t="s">
        <v>116</v>
      </c>
      <c r="J16" s="20"/>
      <c r="K16" s="20"/>
      <c r="L16" s="20" t="s">
        <v>219</v>
      </c>
      <c r="M16" s="20"/>
      <c r="N16" s="20"/>
      <c r="O16" s="20"/>
      <c r="P16" s="20"/>
      <c r="Q16" s="30"/>
      <c r="R16" s="30"/>
      <c r="S16" s="25">
        <v>7.5</v>
      </c>
      <c r="T16" s="20" t="s">
        <v>34</v>
      </c>
      <c r="U16" s="20"/>
      <c r="V16" s="20"/>
      <c r="W16" s="20"/>
      <c r="X16" s="21">
        <v>31</v>
      </c>
      <c r="Y16" s="15" t="s">
        <v>58</v>
      </c>
      <c r="Z16" s="21"/>
      <c r="AA16" s="21">
        <v>0</v>
      </c>
      <c r="AB16" s="21">
        <v>0</v>
      </c>
      <c r="AC16" s="21">
        <f t="shared" ref="AC16:AC26" si="9">+AA16+AB16</f>
        <v>0</v>
      </c>
      <c r="AD16" s="21">
        <v>0</v>
      </c>
      <c r="AE16" s="10"/>
      <c r="AF16" s="25">
        <v>8</v>
      </c>
      <c r="AG16" s="20" t="s">
        <v>138</v>
      </c>
      <c r="AH16" s="20"/>
      <c r="AI16" s="20"/>
      <c r="AJ16" s="20"/>
      <c r="AK16" s="21">
        <v>34</v>
      </c>
      <c r="AL16" s="20" t="s">
        <v>60</v>
      </c>
      <c r="AM16" s="21"/>
      <c r="AN16" s="21">
        <v>0</v>
      </c>
      <c r="AO16" s="21">
        <v>1</v>
      </c>
      <c r="AP16" s="21">
        <f t="shared" ref="AP16:AP26" si="10">+AN16+AO16</f>
        <v>1</v>
      </c>
      <c r="AQ16" s="21">
        <v>0</v>
      </c>
    </row>
    <row r="17" spans="1:43" ht="15.95" customHeight="1" x14ac:dyDescent="0.25">
      <c r="A17" s="30"/>
      <c r="B17" s="21" t="s">
        <v>23</v>
      </c>
      <c r="C17" s="15"/>
      <c r="D17" s="15" t="s">
        <v>48</v>
      </c>
      <c r="E17" s="20"/>
      <c r="F17" s="20"/>
      <c r="G17" s="4"/>
      <c r="H17" s="21">
        <v>2</v>
      </c>
      <c r="I17" s="20" t="s">
        <v>83</v>
      </c>
      <c r="L17" s="20" t="s">
        <v>247</v>
      </c>
      <c r="M17" s="20"/>
      <c r="N17" s="20"/>
      <c r="O17" s="20"/>
      <c r="P17" s="20"/>
      <c r="Q17" s="30"/>
      <c r="R17" s="30"/>
      <c r="S17" s="25">
        <v>10</v>
      </c>
      <c r="T17" s="20" t="s">
        <v>124</v>
      </c>
      <c r="U17" s="20"/>
      <c r="V17" s="20"/>
      <c r="W17" s="20"/>
      <c r="X17" s="21">
        <v>13</v>
      </c>
      <c r="Y17" s="15" t="s">
        <v>58</v>
      </c>
      <c r="Z17" s="21"/>
      <c r="AA17" s="21">
        <v>2</v>
      </c>
      <c r="AB17" s="21">
        <v>1</v>
      </c>
      <c r="AC17" s="21">
        <f t="shared" si="9"/>
        <v>3</v>
      </c>
      <c r="AD17" s="21">
        <v>0</v>
      </c>
      <c r="AE17" s="10"/>
      <c r="AF17" s="25">
        <v>10</v>
      </c>
      <c r="AG17" s="20" t="s">
        <v>84</v>
      </c>
      <c r="AH17" s="20"/>
      <c r="AI17" s="20"/>
      <c r="AJ17" s="20"/>
      <c r="AK17" s="21">
        <v>16</v>
      </c>
      <c r="AL17" s="20" t="s">
        <v>60</v>
      </c>
      <c r="AM17" s="21"/>
      <c r="AN17" s="21">
        <v>3</v>
      </c>
      <c r="AO17" s="21">
        <v>2</v>
      </c>
      <c r="AP17" s="21">
        <f t="shared" si="10"/>
        <v>5</v>
      </c>
      <c r="AQ17" s="21">
        <v>0</v>
      </c>
    </row>
    <row r="18" spans="1:43" ht="15.95" customHeight="1" x14ac:dyDescent="0.25">
      <c r="A18" s="30"/>
      <c r="C18" s="15"/>
      <c r="G18" s="4"/>
      <c r="H18" s="21">
        <v>3</v>
      </c>
      <c r="I18" s="20" t="s">
        <v>83</v>
      </c>
      <c r="L18" s="20"/>
      <c r="M18" s="20" t="s">
        <v>51</v>
      </c>
      <c r="N18" s="20"/>
      <c r="O18" s="20"/>
      <c r="P18" s="20"/>
      <c r="Q18" s="30"/>
      <c r="R18" s="30"/>
      <c r="S18" s="25">
        <v>9.5</v>
      </c>
      <c r="T18" s="20" t="s">
        <v>170</v>
      </c>
      <c r="U18" s="20"/>
      <c r="V18" s="20"/>
      <c r="W18" s="20"/>
      <c r="X18" s="21">
        <v>5</v>
      </c>
      <c r="Y18" s="15" t="s">
        <v>58</v>
      </c>
      <c r="Z18" s="21"/>
      <c r="AA18" s="21">
        <v>3</v>
      </c>
      <c r="AB18" s="21">
        <v>1</v>
      </c>
      <c r="AC18" s="21">
        <f t="shared" si="9"/>
        <v>4</v>
      </c>
      <c r="AD18" s="21">
        <v>0</v>
      </c>
      <c r="AE18" s="10"/>
      <c r="AF18" s="25">
        <v>10</v>
      </c>
      <c r="AG18" s="20" t="s">
        <v>104</v>
      </c>
      <c r="AH18" s="20"/>
      <c r="AI18" s="20"/>
      <c r="AJ18" s="20"/>
      <c r="AK18" s="21">
        <v>7</v>
      </c>
      <c r="AL18" s="20" t="s">
        <v>60</v>
      </c>
      <c r="AM18" s="21"/>
      <c r="AN18" s="21">
        <v>4</v>
      </c>
      <c r="AO18" s="21">
        <v>1</v>
      </c>
      <c r="AP18" s="21">
        <f t="shared" si="10"/>
        <v>5</v>
      </c>
      <c r="AQ18" s="21">
        <v>0</v>
      </c>
    </row>
    <row r="19" spans="1:43" ht="15.75" customHeight="1" x14ac:dyDescent="0.25">
      <c r="C19" s="15"/>
      <c r="H19" s="21">
        <v>3</v>
      </c>
      <c r="I19" s="20" t="s">
        <v>150</v>
      </c>
      <c r="L19" s="20" t="s">
        <v>245</v>
      </c>
      <c r="M19" s="20"/>
      <c r="N19" s="20"/>
      <c r="O19" s="20"/>
      <c r="P19" s="20"/>
      <c r="Q19" s="30"/>
      <c r="R19" s="30"/>
      <c r="S19" s="25">
        <v>8.5</v>
      </c>
      <c r="T19" s="20" t="s">
        <v>88</v>
      </c>
      <c r="U19" s="20"/>
      <c r="V19" s="20"/>
      <c r="W19" s="20"/>
      <c r="X19" s="35">
        <v>15</v>
      </c>
      <c r="Y19" s="15" t="s">
        <v>58</v>
      </c>
      <c r="Z19" s="21"/>
      <c r="AA19" s="21">
        <v>1</v>
      </c>
      <c r="AB19" s="21">
        <v>0</v>
      </c>
      <c r="AC19" s="21">
        <f t="shared" si="9"/>
        <v>1</v>
      </c>
      <c r="AD19" s="21">
        <v>0</v>
      </c>
      <c r="AE19" s="10"/>
      <c r="AF19" s="25">
        <v>9</v>
      </c>
      <c r="AG19" s="20" t="s">
        <v>107</v>
      </c>
      <c r="AH19" s="20"/>
      <c r="AI19" s="20"/>
      <c r="AJ19" s="20"/>
      <c r="AK19" s="21">
        <v>1</v>
      </c>
      <c r="AL19" s="20" t="s">
        <v>60</v>
      </c>
      <c r="AM19" s="21"/>
      <c r="AN19" s="21">
        <v>1</v>
      </c>
      <c r="AO19" s="21">
        <v>1</v>
      </c>
      <c r="AP19" s="21">
        <f t="shared" si="10"/>
        <v>2</v>
      </c>
      <c r="AQ19" s="21">
        <v>2</v>
      </c>
    </row>
    <row r="20" spans="1:43" ht="15.95" customHeight="1" x14ac:dyDescent="0.25">
      <c r="H20" s="21">
        <v>3</v>
      </c>
      <c r="I20" s="20" t="s">
        <v>131</v>
      </c>
      <c r="L20" s="20" t="s">
        <v>98</v>
      </c>
      <c r="M20" s="20"/>
      <c r="N20" s="20"/>
      <c r="O20" s="20"/>
      <c r="P20" s="20" t="s">
        <v>151</v>
      </c>
      <c r="Q20" s="30"/>
      <c r="R20" s="30"/>
      <c r="S20" s="25">
        <v>8.5</v>
      </c>
      <c r="T20" s="20" t="s">
        <v>101</v>
      </c>
      <c r="U20" s="20"/>
      <c r="V20" s="20"/>
      <c r="W20" s="20"/>
      <c r="X20" s="35">
        <v>11</v>
      </c>
      <c r="Y20" s="15" t="s">
        <v>58</v>
      </c>
      <c r="Z20" s="21"/>
      <c r="AA20" s="21">
        <v>0</v>
      </c>
      <c r="AB20" s="21">
        <v>1</v>
      </c>
      <c r="AC20" s="21">
        <f t="shared" si="9"/>
        <v>1</v>
      </c>
      <c r="AD20" s="21">
        <v>2</v>
      </c>
      <c r="AE20" s="10"/>
      <c r="AF20" s="25">
        <v>8.5</v>
      </c>
      <c r="AG20" s="20" t="s">
        <v>165</v>
      </c>
      <c r="AH20" s="20"/>
      <c r="AI20" s="20"/>
      <c r="AJ20" s="20"/>
      <c r="AK20" s="21">
        <v>10</v>
      </c>
      <c r="AL20" s="20" t="s">
        <v>60</v>
      </c>
      <c r="AM20" s="21"/>
      <c r="AN20" s="21">
        <v>1</v>
      </c>
      <c r="AO20" s="21">
        <v>2</v>
      </c>
      <c r="AP20" s="21">
        <f t="shared" si="10"/>
        <v>3</v>
      </c>
      <c r="AQ20" s="21">
        <v>2</v>
      </c>
    </row>
    <row r="21" spans="1:43" ht="15.95" customHeight="1" x14ac:dyDescent="0.25">
      <c r="L21" s="20"/>
      <c r="M21" s="20"/>
      <c r="N21" s="20"/>
      <c r="O21" s="20"/>
      <c r="P21" s="20"/>
      <c r="Q21" s="30"/>
      <c r="R21" s="30"/>
      <c r="S21" s="25">
        <v>8</v>
      </c>
      <c r="T21" s="20" t="s">
        <v>147</v>
      </c>
      <c r="U21" s="20"/>
      <c r="V21" s="20"/>
      <c r="W21" s="20"/>
      <c r="X21" s="21">
        <v>3</v>
      </c>
      <c r="Y21" s="15" t="s">
        <v>58</v>
      </c>
      <c r="Z21" s="21"/>
      <c r="AA21" s="21">
        <v>1</v>
      </c>
      <c r="AB21" s="21">
        <v>1</v>
      </c>
      <c r="AC21" s="21">
        <f t="shared" si="9"/>
        <v>2</v>
      </c>
      <c r="AD21" s="21">
        <v>0</v>
      </c>
      <c r="AE21" s="10"/>
      <c r="AF21" s="25">
        <v>8</v>
      </c>
      <c r="AG21" s="20" t="s">
        <v>47</v>
      </c>
      <c r="AH21" s="20"/>
      <c r="AI21" s="20"/>
      <c r="AJ21" s="20"/>
      <c r="AK21" s="21">
        <v>27</v>
      </c>
      <c r="AL21" s="20" t="s">
        <v>60</v>
      </c>
      <c r="AM21" s="21"/>
      <c r="AN21" s="21">
        <v>1</v>
      </c>
      <c r="AO21" s="21">
        <v>2</v>
      </c>
      <c r="AP21" s="21">
        <f t="shared" si="10"/>
        <v>3</v>
      </c>
      <c r="AQ21" s="21">
        <v>2</v>
      </c>
    </row>
    <row r="22" spans="1:43" ht="15.95" customHeight="1" x14ac:dyDescent="0.25">
      <c r="C22" s="5" t="s">
        <v>179</v>
      </c>
      <c r="G22" s="4">
        <v>3</v>
      </c>
      <c r="H22" s="21">
        <v>2</v>
      </c>
      <c r="I22" s="20" t="s">
        <v>220</v>
      </c>
      <c r="L22" s="20" t="s">
        <v>221</v>
      </c>
      <c r="M22" s="20"/>
      <c r="N22" s="20"/>
      <c r="O22" s="20"/>
      <c r="P22" s="20"/>
      <c r="Q22" s="30"/>
      <c r="R22" s="30"/>
      <c r="S22" s="25">
        <v>7.5</v>
      </c>
      <c r="T22" s="20" t="s">
        <v>137</v>
      </c>
      <c r="U22" s="20"/>
      <c r="V22" s="20"/>
      <c r="W22" s="20"/>
      <c r="X22" s="21">
        <v>7</v>
      </c>
      <c r="Y22" s="15" t="s">
        <v>58</v>
      </c>
      <c r="Z22" s="21"/>
      <c r="AA22" s="21">
        <v>0</v>
      </c>
      <c r="AB22" s="21">
        <v>0</v>
      </c>
      <c r="AC22" s="21">
        <f t="shared" si="9"/>
        <v>0</v>
      </c>
      <c r="AD22" s="21">
        <v>0</v>
      </c>
      <c r="AE22" s="10"/>
      <c r="AF22" s="25">
        <v>7.5</v>
      </c>
      <c r="AG22" s="20" t="s">
        <v>102</v>
      </c>
      <c r="AH22" s="20"/>
      <c r="AI22" s="20"/>
      <c r="AJ22" s="20"/>
      <c r="AK22" s="21">
        <v>91</v>
      </c>
      <c r="AL22" s="20" t="s">
        <v>60</v>
      </c>
      <c r="AM22" s="21"/>
      <c r="AN22" s="21">
        <v>2</v>
      </c>
      <c r="AO22" s="21">
        <v>0</v>
      </c>
      <c r="AP22" s="21">
        <f t="shared" si="10"/>
        <v>2</v>
      </c>
      <c r="AQ22" s="21">
        <v>2</v>
      </c>
    </row>
    <row r="23" spans="1:43" ht="15.95" customHeight="1" x14ac:dyDescent="0.25">
      <c r="B23" s="21" t="s">
        <v>23</v>
      </c>
      <c r="C23" s="15" t="s">
        <v>218</v>
      </c>
      <c r="D23" s="15"/>
      <c r="E23" s="20"/>
      <c r="F23" s="20"/>
      <c r="G23" s="4"/>
      <c r="H23" s="21">
        <v>2</v>
      </c>
      <c r="I23" s="20" t="s">
        <v>142</v>
      </c>
      <c r="L23" s="20" t="s">
        <v>222</v>
      </c>
      <c r="M23" s="20"/>
      <c r="N23" s="20"/>
      <c r="O23" s="20"/>
      <c r="P23" s="20"/>
      <c r="Q23" s="30"/>
      <c r="R23" s="30"/>
      <c r="S23" s="25">
        <v>7.5</v>
      </c>
      <c r="T23" s="20" t="s">
        <v>171</v>
      </c>
      <c r="U23" s="20"/>
      <c r="V23" s="20"/>
      <c r="W23" s="20"/>
      <c r="X23" s="21">
        <v>11</v>
      </c>
      <c r="Y23" s="15" t="s">
        <v>58</v>
      </c>
      <c r="Z23" s="21"/>
      <c r="AA23" s="21">
        <v>0</v>
      </c>
      <c r="AB23" s="21">
        <v>0</v>
      </c>
      <c r="AC23" s="21">
        <f t="shared" si="9"/>
        <v>0</v>
      </c>
      <c r="AD23" s="21">
        <v>0</v>
      </c>
      <c r="AE23" s="10"/>
      <c r="AF23" s="25">
        <v>7</v>
      </c>
      <c r="AG23" s="20" t="s">
        <v>126</v>
      </c>
      <c r="AH23" s="20"/>
      <c r="AI23" s="20"/>
      <c r="AJ23" s="20"/>
      <c r="AK23" s="21">
        <v>4</v>
      </c>
      <c r="AL23" s="20" t="s">
        <v>60</v>
      </c>
      <c r="AM23" s="21"/>
      <c r="AN23" s="21">
        <v>0</v>
      </c>
      <c r="AO23" s="21">
        <v>0</v>
      </c>
      <c r="AP23" s="21">
        <f t="shared" si="10"/>
        <v>0</v>
      </c>
      <c r="AQ23" s="21">
        <v>0</v>
      </c>
    </row>
    <row r="24" spans="1:43" ht="15.95" customHeight="1" x14ac:dyDescent="0.25">
      <c r="H24" s="21">
        <v>3</v>
      </c>
      <c r="I24" s="20" t="s">
        <v>78</v>
      </c>
      <c r="L24" s="20" t="s">
        <v>223</v>
      </c>
      <c r="Q24" s="30"/>
      <c r="R24" s="30"/>
      <c r="S24" s="25">
        <v>7</v>
      </c>
      <c r="T24" s="20" t="s">
        <v>109</v>
      </c>
      <c r="U24" s="20"/>
      <c r="V24" s="20"/>
      <c r="W24" s="20"/>
      <c r="X24" s="21">
        <v>2</v>
      </c>
      <c r="Y24" s="15" t="s">
        <v>58</v>
      </c>
      <c r="Z24" s="21"/>
      <c r="AA24" s="21">
        <v>0</v>
      </c>
      <c r="AB24" s="21">
        <v>0</v>
      </c>
      <c r="AC24" s="21">
        <f t="shared" si="9"/>
        <v>0</v>
      </c>
      <c r="AD24" s="21">
        <v>0</v>
      </c>
      <c r="AE24" s="10"/>
      <c r="AF24" s="25">
        <v>6.5</v>
      </c>
      <c r="AG24" s="20" t="s">
        <v>129</v>
      </c>
      <c r="AH24" s="20"/>
      <c r="AI24" s="20"/>
      <c r="AJ24" s="20"/>
      <c r="AK24" s="21">
        <v>14</v>
      </c>
      <c r="AL24" s="20" t="s">
        <v>60</v>
      </c>
      <c r="AM24" s="21"/>
      <c r="AN24" s="21">
        <v>0</v>
      </c>
      <c r="AO24" s="21">
        <v>0</v>
      </c>
      <c r="AP24" s="21">
        <f t="shared" si="10"/>
        <v>0</v>
      </c>
      <c r="AQ24" s="21">
        <v>2</v>
      </c>
    </row>
    <row r="25" spans="1:43" ht="15.95" customHeight="1" x14ac:dyDescent="0.25">
      <c r="A25" s="30"/>
      <c r="B25" s="44" t="s">
        <v>27</v>
      </c>
      <c r="C25" s="45"/>
      <c r="D25" s="45"/>
      <c r="E25" s="45"/>
      <c r="F25" s="45"/>
      <c r="G25" s="45"/>
      <c r="H25" s="46"/>
      <c r="I25" s="45"/>
      <c r="J25" s="45"/>
      <c r="K25" s="45"/>
      <c r="L25" s="45"/>
      <c r="M25" s="47"/>
      <c r="N25" s="45"/>
      <c r="O25" s="45"/>
      <c r="P25" s="45"/>
      <c r="Q25" s="30"/>
      <c r="R25" s="30"/>
      <c r="S25" s="25">
        <v>7</v>
      </c>
      <c r="T25" s="20" t="s">
        <v>110</v>
      </c>
      <c r="U25" s="20"/>
      <c r="V25" s="20"/>
      <c r="W25" s="20"/>
      <c r="X25" s="21">
        <v>6</v>
      </c>
      <c r="Y25" s="15" t="s">
        <v>58</v>
      </c>
      <c r="Z25" s="21"/>
      <c r="AA25" s="21">
        <v>0</v>
      </c>
      <c r="AB25" s="21">
        <v>4</v>
      </c>
      <c r="AC25" s="21">
        <f t="shared" si="9"/>
        <v>4</v>
      </c>
      <c r="AD25" s="21">
        <v>0</v>
      </c>
      <c r="AE25" s="10"/>
      <c r="AF25" s="25">
        <v>6</v>
      </c>
      <c r="AG25" s="20" t="s">
        <v>103</v>
      </c>
      <c r="AH25" s="20"/>
      <c r="AI25" s="20"/>
      <c r="AJ25" s="20"/>
      <c r="AK25" s="21">
        <v>2</v>
      </c>
      <c r="AL25" s="20" t="s">
        <v>60</v>
      </c>
      <c r="AM25" s="21"/>
      <c r="AN25" s="21">
        <v>0</v>
      </c>
      <c r="AO25" s="21">
        <v>1</v>
      </c>
      <c r="AP25" s="21">
        <f t="shared" si="10"/>
        <v>1</v>
      </c>
      <c r="AQ25" s="21">
        <v>0</v>
      </c>
    </row>
    <row r="26" spans="1:43" ht="15.95" customHeight="1" x14ac:dyDescent="0.25">
      <c r="A26" s="30"/>
      <c r="C26" s="5" t="s">
        <v>173</v>
      </c>
      <c r="D26" s="10"/>
      <c r="E26" s="20"/>
      <c r="F26" s="20"/>
      <c r="G26" s="4">
        <v>5</v>
      </c>
      <c r="H26" s="21">
        <v>1</v>
      </c>
      <c r="I26" s="20" t="s">
        <v>225</v>
      </c>
      <c r="J26" s="20"/>
      <c r="K26" s="20"/>
      <c r="L26" s="20" t="s">
        <v>227</v>
      </c>
      <c r="M26" s="20"/>
      <c r="N26" s="20"/>
      <c r="O26" s="20"/>
      <c r="P26" s="20"/>
      <c r="Q26" s="30"/>
      <c r="R26" s="30"/>
      <c r="S26" s="25">
        <v>5.5</v>
      </c>
      <c r="T26" s="20" t="s">
        <v>30</v>
      </c>
      <c r="U26" s="20"/>
      <c r="V26" s="20"/>
      <c r="W26" s="20"/>
      <c r="X26" s="21">
        <v>8</v>
      </c>
      <c r="Y26" s="15" t="s">
        <v>58</v>
      </c>
      <c r="Z26" s="21"/>
      <c r="AA26" s="21">
        <v>0</v>
      </c>
      <c r="AB26" s="21">
        <v>0</v>
      </c>
      <c r="AC26" s="21">
        <f t="shared" si="9"/>
        <v>0</v>
      </c>
      <c r="AD26" s="21">
        <v>0</v>
      </c>
      <c r="AE26" s="10"/>
      <c r="AF26" s="25">
        <v>6</v>
      </c>
      <c r="AG26" s="20" t="s">
        <v>112</v>
      </c>
      <c r="AH26" s="20"/>
      <c r="AI26" s="20"/>
      <c r="AJ26" s="20"/>
      <c r="AK26" s="21"/>
      <c r="AL26" s="20" t="s">
        <v>60</v>
      </c>
      <c r="AM26" s="21"/>
      <c r="AN26" s="21">
        <v>0</v>
      </c>
      <c r="AO26" s="21">
        <v>0</v>
      </c>
      <c r="AP26" s="21">
        <f t="shared" si="10"/>
        <v>0</v>
      </c>
      <c r="AQ26" s="21">
        <v>0</v>
      </c>
    </row>
    <row r="27" spans="1:43" ht="15.95" customHeight="1" thickBot="1" x14ac:dyDescent="0.3">
      <c r="A27" s="30"/>
      <c r="B27" s="21" t="s">
        <v>23</v>
      </c>
      <c r="C27" s="20"/>
      <c r="D27" s="20" t="s">
        <v>48</v>
      </c>
      <c r="E27" s="20"/>
      <c r="F27" s="20"/>
      <c r="G27" s="4"/>
      <c r="H27" s="21">
        <v>2</v>
      </c>
      <c r="I27" s="20" t="s">
        <v>139</v>
      </c>
      <c r="J27" s="20"/>
      <c r="K27" s="20"/>
      <c r="L27" s="20" t="s">
        <v>228</v>
      </c>
      <c r="M27" s="20"/>
      <c r="N27" s="20"/>
      <c r="O27" s="20"/>
      <c r="P27" s="20"/>
      <c r="Q27" s="30"/>
      <c r="R27" s="30"/>
      <c r="S27" s="16" t="s">
        <v>65</v>
      </c>
      <c r="T27" s="16"/>
      <c r="U27" s="16"/>
      <c r="V27" s="16"/>
      <c r="W27" s="16"/>
      <c r="X27" s="16"/>
      <c r="Y27" s="16"/>
      <c r="Z27" s="22"/>
      <c r="AA27" s="22">
        <f>SUM(AA15:AA26)</f>
        <v>8</v>
      </c>
      <c r="AB27" s="22">
        <f>SUM(AB15:AB26)+SUMIF($Z$3:$Z$10,"Canadiens",$AH$3:$AH$10)</f>
        <v>11</v>
      </c>
      <c r="AC27" s="22">
        <f>SUM(AC15:AC26)+SUMIF($Z$3:$Z$10,"Canadiens",$AH$3:$AH$10)</f>
        <v>19</v>
      </c>
      <c r="AD27" s="22">
        <f>SUM(AD15:AD26)</f>
        <v>2</v>
      </c>
      <c r="AE27" s="10"/>
      <c r="AF27" s="16" t="s">
        <v>62</v>
      </c>
      <c r="AG27" s="16"/>
      <c r="AH27" s="16"/>
      <c r="AI27" s="16"/>
      <c r="AJ27" s="16"/>
      <c r="AK27" s="16"/>
      <c r="AL27" s="16"/>
      <c r="AM27" s="22"/>
      <c r="AN27" s="22">
        <f>SUM(AN15:AN26)</f>
        <v>12</v>
      </c>
      <c r="AO27" s="22">
        <f>SUM(AO15:AO26)+SUMIF($Z$3:$Z$10,"Canadiens",$AH$3:$AH$10)</f>
        <v>13</v>
      </c>
      <c r="AP27" s="22">
        <f>SUM(AP15:AP26)+SUMIF($Z$3:$Z$10,"Canadiens",$AH$3:$AH$10)</f>
        <v>25</v>
      </c>
      <c r="AQ27" s="22">
        <f>SUM(AQ15:AQ26)</f>
        <v>10</v>
      </c>
    </row>
    <row r="28" spans="1:43" ht="15.95" customHeight="1" x14ac:dyDescent="0.25">
      <c r="H28" s="21">
        <v>2</v>
      </c>
      <c r="I28" s="20" t="s">
        <v>99</v>
      </c>
      <c r="J28" s="20"/>
      <c r="K28" s="20"/>
      <c r="L28" s="20" t="s">
        <v>229</v>
      </c>
      <c r="M28" s="20"/>
      <c r="N28" s="20"/>
      <c r="O28" s="20"/>
      <c r="P28" s="20"/>
      <c r="Q28" s="30"/>
      <c r="R28" s="30"/>
      <c r="S28" s="11" t="s">
        <v>155</v>
      </c>
      <c r="T28" s="11" t="s">
        <v>15</v>
      </c>
      <c r="U28" s="11"/>
      <c r="V28" s="11"/>
      <c r="W28" s="12"/>
      <c r="X28" s="13" t="s">
        <v>31</v>
      </c>
      <c r="Z28" s="14"/>
      <c r="AA28" s="14">
        <v>4</v>
      </c>
      <c r="AB28" s="14">
        <v>3</v>
      </c>
      <c r="AC28" s="14">
        <f>+AA28+AB28</f>
        <v>7</v>
      </c>
      <c r="AD28" s="14">
        <v>2</v>
      </c>
      <c r="AE28" s="10"/>
      <c r="AF28" s="18" t="s">
        <v>160</v>
      </c>
      <c r="AG28" s="18" t="s">
        <v>134</v>
      </c>
      <c r="AH28" s="18"/>
      <c r="AI28" s="18"/>
      <c r="AJ28" s="18"/>
      <c r="AK28" s="15" t="s">
        <v>145</v>
      </c>
      <c r="AM28" s="14"/>
      <c r="AN28" s="14">
        <v>2</v>
      </c>
      <c r="AO28" s="14">
        <v>1</v>
      </c>
      <c r="AP28" s="14">
        <f>+AN28+AO28</f>
        <v>3</v>
      </c>
      <c r="AQ28" s="14">
        <v>2</v>
      </c>
    </row>
    <row r="29" spans="1:43" ht="15.95" customHeight="1" x14ac:dyDescent="0.25">
      <c r="H29" s="21">
        <v>3</v>
      </c>
      <c r="I29" s="20" t="s">
        <v>226</v>
      </c>
      <c r="L29" s="20" t="s">
        <v>92</v>
      </c>
      <c r="Q29" s="30"/>
      <c r="R29" s="30"/>
      <c r="S29" s="25">
        <v>7.5</v>
      </c>
      <c r="T29" s="20" t="s">
        <v>127</v>
      </c>
      <c r="U29" s="20"/>
      <c r="V29" s="20"/>
      <c r="W29" s="25"/>
      <c r="X29" s="21"/>
      <c r="Y29" s="15" t="s">
        <v>15</v>
      </c>
      <c r="Z29" s="21"/>
      <c r="AA29" s="21">
        <v>0</v>
      </c>
      <c r="AB29" s="21">
        <v>0</v>
      </c>
      <c r="AC29" s="21">
        <f t="shared" ref="AC29:AC39" si="11">+AA29+AB29</f>
        <v>0</v>
      </c>
      <c r="AD29" s="21">
        <v>0</v>
      </c>
      <c r="AE29" s="10"/>
      <c r="AF29" s="25">
        <v>8</v>
      </c>
      <c r="AG29" s="20" t="s">
        <v>75</v>
      </c>
      <c r="AH29" s="20"/>
      <c r="AI29" s="20"/>
      <c r="AJ29" s="25"/>
      <c r="AK29" s="21">
        <v>31</v>
      </c>
      <c r="AL29" s="20" t="s">
        <v>134</v>
      </c>
      <c r="AM29" s="21"/>
      <c r="AN29" s="21">
        <v>0</v>
      </c>
      <c r="AO29" s="21">
        <v>0</v>
      </c>
      <c r="AP29" s="21">
        <f t="shared" ref="AP29:AP39" si="12">+AN29+AO29</f>
        <v>0</v>
      </c>
      <c r="AQ29" s="21">
        <v>0</v>
      </c>
    </row>
    <row r="30" spans="1:43" ht="15.95" customHeight="1" x14ac:dyDescent="0.25">
      <c r="H30" s="21">
        <v>3</v>
      </c>
      <c r="I30" s="20" t="s">
        <v>139</v>
      </c>
      <c r="L30" s="20" t="s">
        <v>225</v>
      </c>
      <c r="Q30" s="30"/>
      <c r="R30" s="30"/>
      <c r="S30" s="25">
        <v>8.5</v>
      </c>
      <c r="T30" s="20" t="s">
        <v>93</v>
      </c>
      <c r="U30" s="20"/>
      <c r="V30" s="20"/>
      <c r="W30" s="25"/>
      <c r="X30" s="21">
        <v>10</v>
      </c>
      <c r="Y30" s="15" t="s">
        <v>15</v>
      </c>
      <c r="Z30" s="21"/>
      <c r="AA30" s="21">
        <v>2</v>
      </c>
      <c r="AB30" s="21">
        <v>1</v>
      </c>
      <c r="AC30" s="21">
        <f t="shared" si="11"/>
        <v>3</v>
      </c>
      <c r="AD30" s="21">
        <v>0</v>
      </c>
      <c r="AE30" s="10"/>
      <c r="AF30" s="25">
        <v>10</v>
      </c>
      <c r="AG30" s="20" t="s">
        <v>78</v>
      </c>
      <c r="AH30" s="20"/>
      <c r="AI30" s="20"/>
      <c r="AJ30" s="25"/>
      <c r="AK30" s="21">
        <v>91</v>
      </c>
      <c r="AL30" s="20" t="s">
        <v>134</v>
      </c>
      <c r="AM30" s="21"/>
      <c r="AN30" s="21">
        <v>1</v>
      </c>
      <c r="AO30" s="21">
        <v>0</v>
      </c>
      <c r="AP30" s="21">
        <f t="shared" si="12"/>
        <v>1</v>
      </c>
      <c r="AQ30" s="21">
        <v>0</v>
      </c>
    </row>
    <row r="31" spans="1:43" ht="15.95" customHeight="1" x14ac:dyDescent="0.25">
      <c r="R31" s="30"/>
      <c r="S31" s="25">
        <v>11</v>
      </c>
      <c r="T31" s="20" t="s">
        <v>87</v>
      </c>
      <c r="U31" s="20"/>
      <c r="V31" s="20"/>
      <c r="W31" s="25"/>
      <c r="X31" s="21">
        <v>4</v>
      </c>
      <c r="Y31" s="15" t="s">
        <v>15</v>
      </c>
      <c r="Z31" s="21"/>
      <c r="AA31" s="21">
        <v>4</v>
      </c>
      <c r="AB31" s="21">
        <v>6</v>
      </c>
      <c r="AC31" s="21">
        <f t="shared" si="11"/>
        <v>10</v>
      </c>
      <c r="AD31" s="21">
        <v>0</v>
      </c>
      <c r="AE31" s="10"/>
      <c r="AF31" s="25">
        <v>9.5</v>
      </c>
      <c r="AG31" s="20" t="s">
        <v>95</v>
      </c>
      <c r="AH31" s="20"/>
      <c r="AI31" s="20"/>
      <c r="AJ31" s="25"/>
      <c r="AK31" s="21">
        <v>7</v>
      </c>
      <c r="AL31" s="20" t="s">
        <v>134</v>
      </c>
      <c r="AM31" s="21"/>
      <c r="AN31" s="21">
        <v>1</v>
      </c>
      <c r="AO31" s="21">
        <v>0</v>
      </c>
      <c r="AP31" s="21">
        <f t="shared" si="12"/>
        <v>1</v>
      </c>
      <c r="AQ31" s="21">
        <v>0</v>
      </c>
    </row>
    <row r="32" spans="1:43" ht="15.95" customHeight="1" x14ac:dyDescent="0.25">
      <c r="B32" s="21" t="s">
        <v>26</v>
      </c>
      <c r="C32" s="5" t="s">
        <v>187</v>
      </c>
      <c r="D32" s="10"/>
      <c r="E32" s="20"/>
      <c r="F32" s="20"/>
      <c r="G32" s="4">
        <v>5</v>
      </c>
      <c r="H32" s="21">
        <v>1</v>
      </c>
      <c r="I32" s="20" t="s">
        <v>230</v>
      </c>
      <c r="J32" s="20"/>
      <c r="K32" s="20"/>
      <c r="L32" s="20" t="s">
        <v>87</v>
      </c>
      <c r="M32" s="20"/>
      <c r="N32" s="20"/>
      <c r="O32" s="20"/>
      <c r="P32" s="20"/>
      <c r="R32" s="30"/>
      <c r="S32" s="25">
        <v>9</v>
      </c>
      <c r="T32" s="20" t="s">
        <v>168</v>
      </c>
      <c r="U32" s="20"/>
      <c r="V32" s="20"/>
      <c r="W32" s="25"/>
      <c r="X32" s="21"/>
      <c r="Y32" s="15" t="s">
        <v>15</v>
      </c>
      <c r="Z32" s="21"/>
      <c r="AA32" s="21">
        <v>0</v>
      </c>
      <c r="AB32" s="21">
        <v>0</v>
      </c>
      <c r="AC32" s="21">
        <f t="shared" si="11"/>
        <v>0</v>
      </c>
      <c r="AD32" s="21">
        <v>0</v>
      </c>
      <c r="AE32" s="10"/>
      <c r="AF32" s="25">
        <v>8.5</v>
      </c>
      <c r="AG32" s="20" t="s">
        <v>121</v>
      </c>
      <c r="AH32" s="20"/>
      <c r="AI32" s="20"/>
      <c r="AJ32" s="25"/>
      <c r="AK32" s="21">
        <v>9</v>
      </c>
      <c r="AL32" s="20" t="s">
        <v>134</v>
      </c>
      <c r="AM32" s="21"/>
      <c r="AN32" s="21">
        <v>0</v>
      </c>
      <c r="AO32" s="21">
        <v>0</v>
      </c>
      <c r="AP32" s="21">
        <f t="shared" si="12"/>
        <v>0</v>
      </c>
      <c r="AQ32" s="21">
        <v>0</v>
      </c>
    </row>
    <row r="33" spans="1:43" ht="15.95" customHeight="1" x14ac:dyDescent="0.25">
      <c r="B33" s="21" t="s">
        <v>23</v>
      </c>
      <c r="C33" s="20" t="s">
        <v>224</v>
      </c>
      <c r="D33" s="15"/>
      <c r="E33" s="20"/>
      <c r="F33" s="20"/>
      <c r="G33" s="4"/>
      <c r="H33" s="21">
        <v>2</v>
      </c>
      <c r="I33" s="20" t="s">
        <v>230</v>
      </c>
      <c r="J33" s="20"/>
      <c r="K33" s="20"/>
      <c r="L33" s="20" t="s">
        <v>232</v>
      </c>
      <c r="M33" s="20"/>
      <c r="N33" s="20"/>
      <c r="O33" s="20"/>
      <c r="P33" s="20"/>
      <c r="R33" s="30"/>
      <c r="S33" s="25">
        <v>8.5</v>
      </c>
      <c r="T33" s="20" t="s">
        <v>85</v>
      </c>
      <c r="U33" s="20"/>
      <c r="V33" s="20"/>
      <c r="W33" s="25"/>
      <c r="X33" s="21">
        <v>9</v>
      </c>
      <c r="Y33" s="15" t="s">
        <v>15</v>
      </c>
      <c r="Z33" s="21"/>
      <c r="AA33" s="21">
        <v>4</v>
      </c>
      <c r="AB33" s="21">
        <v>2</v>
      </c>
      <c r="AC33" s="21">
        <f t="shared" si="11"/>
        <v>6</v>
      </c>
      <c r="AD33" s="21">
        <v>0</v>
      </c>
      <c r="AE33" s="10"/>
      <c r="AF33" s="25">
        <v>8</v>
      </c>
      <c r="AG33" s="20" t="s">
        <v>79</v>
      </c>
      <c r="AH33" s="20"/>
      <c r="AI33" s="20"/>
      <c r="AJ33" s="25"/>
      <c r="AK33" s="21">
        <v>8</v>
      </c>
      <c r="AL33" s="20" t="s">
        <v>134</v>
      </c>
      <c r="AM33" s="21"/>
      <c r="AN33" s="21">
        <v>0</v>
      </c>
      <c r="AO33" s="21">
        <v>1</v>
      </c>
      <c r="AP33" s="21">
        <f t="shared" si="12"/>
        <v>1</v>
      </c>
      <c r="AQ33" s="21">
        <v>0</v>
      </c>
    </row>
    <row r="34" spans="1:43" ht="15.95" customHeight="1" x14ac:dyDescent="0.25">
      <c r="H34" s="21">
        <v>2</v>
      </c>
      <c r="I34" s="20" t="s">
        <v>87</v>
      </c>
      <c r="L34" s="20"/>
      <c r="M34" s="20" t="s">
        <v>51</v>
      </c>
      <c r="N34" s="20"/>
      <c r="O34" s="20"/>
      <c r="R34" s="30"/>
      <c r="S34" s="25">
        <v>8</v>
      </c>
      <c r="T34" s="20" t="s">
        <v>118</v>
      </c>
      <c r="U34" s="20"/>
      <c r="V34" s="20"/>
      <c r="W34" s="25"/>
      <c r="X34" s="21">
        <v>13</v>
      </c>
      <c r="Y34" s="15" t="s">
        <v>15</v>
      </c>
      <c r="Z34" s="21"/>
      <c r="AA34" s="21">
        <v>0</v>
      </c>
      <c r="AB34" s="21">
        <v>2</v>
      </c>
      <c r="AC34" s="21">
        <f t="shared" si="11"/>
        <v>2</v>
      </c>
      <c r="AD34" s="21">
        <v>0</v>
      </c>
      <c r="AE34" s="10"/>
      <c r="AF34" s="25">
        <v>8</v>
      </c>
      <c r="AG34" s="20" t="s">
        <v>108</v>
      </c>
      <c r="AH34" s="20"/>
      <c r="AI34" s="20"/>
      <c r="AJ34" s="25"/>
      <c r="AK34" s="21">
        <v>13</v>
      </c>
      <c r="AL34" s="20" t="s">
        <v>134</v>
      </c>
      <c r="AM34" s="21"/>
      <c r="AN34" s="21">
        <v>1</v>
      </c>
      <c r="AO34" s="21">
        <v>0</v>
      </c>
      <c r="AP34" s="21">
        <f t="shared" si="12"/>
        <v>1</v>
      </c>
      <c r="AQ34" s="21">
        <v>0</v>
      </c>
    </row>
    <row r="35" spans="1:43" ht="15.95" customHeight="1" x14ac:dyDescent="0.25">
      <c r="H35" s="21">
        <v>3</v>
      </c>
      <c r="I35" s="20" t="s">
        <v>231</v>
      </c>
      <c r="L35" s="20" t="s">
        <v>233</v>
      </c>
      <c r="M35" s="20"/>
      <c r="N35" s="20"/>
      <c r="O35" s="20"/>
      <c r="R35" s="30"/>
      <c r="S35" s="25">
        <v>7.5</v>
      </c>
      <c r="T35" s="20" t="s">
        <v>122</v>
      </c>
      <c r="U35" s="20"/>
      <c r="V35" s="20"/>
      <c r="W35" s="25"/>
      <c r="X35" s="21">
        <v>5</v>
      </c>
      <c r="Y35" s="15" t="s">
        <v>15</v>
      </c>
      <c r="Z35" s="21"/>
      <c r="AA35" s="21">
        <v>0</v>
      </c>
      <c r="AB35" s="21">
        <v>0</v>
      </c>
      <c r="AC35" s="21">
        <f t="shared" si="11"/>
        <v>0</v>
      </c>
      <c r="AD35" s="21">
        <v>2</v>
      </c>
      <c r="AE35" s="10"/>
      <c r="AF35" s="25">
        <v>8</v>
      </c>
      <c r="AG35" s="20" t="s">
        <v>132</v>
      </c>
      <c r="AH35" s="20"/>
      <c r="AI35" s="20"/>
      <c r="AJ35" s="25"/>
      <c r="AK35" s="21">
        <v>6</v>
      </c>
      <c r="AL35" s="20" t="s">
        <v>134</v>
      </c>
      <c r="AM35" s="21"/>
      <c r="AN35" s="21">
        <v>0</v>
      </c>
      <c r="AO35" s="21">
        <v>1</v>
      </c>
      <c r="AP35" s="21">
        <f t="shared" si="12"/>
        <v>1</v>
      </c>
      <c r="AQ35" s="21">
        <v>0</v>
      </c>
    </row>
    <row r="36" spans="1:43" ht="15.95" customHeight="1" x14ac:dyDescent="0.25">
      <c r="H36" s="21">
        <v>3</v>
      </c>
      <c r="I36" s="20" t="s">
        <v>85</v>
      </c>
      <c r="L36" s="20" t="s">
        <v>87</v>
      </c>
      <c r="M36" s="20"/>
      <c r="N36" s="20"/>
      <c r="O36" s="20"/>
      <c r="R36" s="30"/>
      <c r="S36" s="25">
        <v>7.5</v>
      </c>
      <c r="T36" s="20" t="s">
        <v>169</v>
      </c>
      <c r="U36" s="20"/>
      <c r="V36" s="20"/>
      <c r="W36" s="25"/>
      <c r="X36" s="21">
        <v>12</v>
      </c>
      <c r="Y36" s="15" t="s">
        <v>15</v>
      </c>
      <c r="Z36" s="21"/>
      <c r="AA36" s="21">
        <v>0</v>
      </c>
      <c r="AB36" s="21">
        <v>2</v>
      </c>
      <c r="AC36" s="21">
        <f t="shared" si="11"/>
        <v>2</v>
      </c>
      <c r="AD36" s="21">
        <v>0</v>
      </c>
      <c r="AE36" s="10"/>
      <c r="AF36" s="25">
        <v>7.5</v>
      </c>
      <c r="AG36" s="20" t="s">
        <v>142</v>
      </c>
      <c r="AH36" s="20"/>
      <c r="AI36" s="20"/>
      <c r="AJ36" s="25"/>
      <c r="AK36" s="21">
        <v>10</v>
      </c>
      <c r="AL36" s="20" t="s">
        <v>134</v>
      </c>
      <c r="AM36" s="21"/>
      <c r="AN36" s="21">
        <v>1</v>
      </c>
      <c r="AO36" s="21">
        <v>1</v>
      </c>
      <c r="AP36" s="21">
        <f t="shared" si="12"/>
        <v>2</v>
      </c>
      <c r="AQ36" s="21">
        <v>0</v>
      </c>
    </row>
    <row r="37" spans="1:43" ht="15.95" customHeight="1" x14ac:dyDescent="0.25">
      <c r="B37" s="44" t="s">
        <v>29</v>
      </c>
      <c r="C37" s="45"/>
      <c r="D37" s="45"/>
      <c r="E37" s="45"/>
      <c r="F37" s="45"/>
      <c r="G37" s="45"/>
      <c r="H37" s="46"/>
      <c r="I37" s="45"/>
      <c r="J37" s="45"/>
      <c r="K37" s="45"/>
      <c r="L37" s="45"/>
      <c r="M37" s="47"/>
      <c r="N37" s="45"/>
      <c r="O37" s="45"/>
      <c r="P37" s="45"/>
      <c r="R37" s="30"/>
      <c r="S37" s="25">
        <v>7</v>
      </c>
      <c r="T37" s="20" t="s">
        <v>114</v>
      </c>
      <c r="U37" s="20"/>
      <c r="V37" s="20"/>
      <c r="W37" s="25"/>
      <c r="X37" s="21">
        <v>11</v>
      </c>
      <c r="Y37" s="15" t="s">
        <v>15</v>
      </c>
      <c r="Z37" s="21"/>
      <c r="AA37" s="21">
        <v>0</v>
      </c>
      <c r="AB37" s="21">
        <v>0</v>
      </c>
      <c r="AC37" s="21">
        <f t="shared" si="11"/>
        <v>0</v>
      </c>
      <c r="AD37" s="21">
        <v>0</v>
      </c>
      <c r="AE37" s="10"/>
      <c r="AF37" s="25">
        <v>7</v>
      </c>
      <c r="AG37" s="20" t="s">
        <v>143</v>
      </c>
      <c r="AH37" s="20"/>
      <c r="AI37" s="20"/>
      <c r="AJ37" s="25"/>
      <c r="AK37" s="21">
        <v>4</v>
      </c>
      <c r="AL37" s="20" t="s">
        <v>134</v>
      </c>
      <c r="AM37" s="21"/>
      <c r="AN37" s="21">
        <v>0</v>
      </c>
      <c r="AO37" s="21">
        <v>0</v>
      </c>
      <c r="AP37" s="21">
        <f t="shared" si="12"/>
        <v>0</v>
      </c>
      <c r="AQ37" s="21">
        <v>0</v>
      </c>
    </row>
    <row r="38" spans="1:43" ht="15.95" customHeight="1" x14ac:dyDescent="0.25">
      <c r="C38" s="5" t="s">
        <v>186</v>
      </c>
      <c r="G38" s="4">
        <v>3</v>
      </c>
      <c r="H38" s="21">
        <v>1</v>
      </c>
      <c r="I38" s="20" t="s">
        <v>170</v>
      </c>
      <c r="J38" s="20"/>
      <c r="L38" s="20"/>
      <c r="M38" s="20" t="s">
        <v>51</v>
      </c>
      <c r="N38" s="20"/>
      <c r="O38" s="20"/>
      <c r="P38" s="20"/>
      <c r="R38" s="30"/>
      <c r="S38" s="25">
        <v>6</v>
      </c>
      <c r="T38" s="20" t="s">
        <v>111</v>
      </c>
      <c r="U38" s="20"/>
      <c r="V38" s="20"/>
      <c r="W38" s="25"/>
      <c r="X38" s="21"/>
      <c r="Y38" s="15" t="s">
        <v>15</v>
      </c>
      <c r="Z38" s="21"/>
      <c r="AA38" s="21">
        <v>0</v>
      </c>
      <c r="AB38" s="21">
        <v>0</v>
      </c>
      <c r="AC38" s="21">
        <f t="shared" si="11"/>
        <v>0</v>
      </c>
      <c r="AD38" s="21">
        <v>0</v>
      </c>
      <c r="AE38" s="10"/>
      <c r="AF38" s="25">
        <v>6.5</v>
      </c>
      <c r="AG38" s="20" t="s">
        <v>125</v>
      </c>
      <c r="AH38" s="20"/>
      <c r="AI38" s="20"/>
      <c r="AJ38" s="25"/>
      <c r="AK38" s="21">
        <v>2</v>
      </c>
      <c r="AL38" s="20" t="s">
        <v>134</v>
      </c>
      <c r="AM38" s="21"/>
      <c r="AN38" s="21">
        <v>0</v>
      </c>
      <c r="AO38" s="21">
        <v>2</v>
      </c>
      <c r="AP38" s="21">
        <f t="shared" si="12"/>
        <v>2</v>
      </c>
      <c r="AQ38" s="21">
        <v>0</v>
      </c>
    </row>
    <row r="39" spans="1:43" ht="15.95" customHeight="1" x14ac:dyDescent="0.25">
      <c r="B39" s="21" t="s">
        <v>23</v>
      </c>
      <c r="C39" s="15" t="s">
        <v>234</v>
      </c>
      <c r="D39" s="20"/>
      <c r="E39" s="20"/>
      <c r="H39" s="21">
        <v>2</v>
      </c>
      <c r="I39" s="20" t="s">
        <v>147</v>
      </c>
      <c r="J39" s="20"/>
      <c r="K39" s="20"/>
      <c r="L39" s="20" t="s">
        <v>237</v>
      </c>
      <c r="M39" s="20"/>
      <c r="N39" s="20"/>
      <c r="O39" s="20"/>
      <c r="P39" s="20"/>
      <c r="R39" s="30"/>
      <c r="S39" s="25">
        <v>6</v>
      </c>
      <c r="T39" s="20" t="s">
        <v>100</v>
      </c>
      <c r="U39" s="20"/>
      <c r="V39" s="20"/>
      <c r="W39" s="25"/>
      <c r="X39" s="21">
        <v>3</v>
      </c>
      <c r="Y39" s="15" t="s">
        <v>15</v>
      </c>
      <c r="Z39" s="21"/>
      <c r="AA39" s="21">
        <v>1</v>
      </c>
      <c r="AB39" s="21">
        <v>0</v>
      </c>
      <c r="AC39" s="21">
        <f t="shared" si="11"/>
        <v>1</v>
      </c>
      <c r="AD39" s="21">
        <v>0</v>
      </c>
      <c r="AE39" s="10"/>
      <c r="AF39" s="25">
        <v>5.5</v>
      </c>
      <c r="AG39" s="20" t="s">
        <v>144</v>
      </c>
      <c r="AH39" s="20"/>
      <c r="AI39" s="20"/>
      <c r="AJ39" s="25"/>
      <c r="AK39" s="21">
        <v>5</v>
      </c>
      <c r="AL39" s="20" t="s">
        <v>134</v>
      </c>
      <c r="AM39" s="21"/>
      <c r="AN39" s="21">
        <v>0</v>
      </c>
      <c r="AO39" s="21">
        <v>0</v>
      </c>
      <c r="AP39" s="21">
        <f t="shared" si="12"/>
        <v>0</v>
      </c>
      <c r="AQ39" s="21">
        <v>2</v>
      </c>
    </row>
    <row r="40" spans="1:43" ht="15.95" customHeight="1" thickBot="1" x14ac:dyDescent="0.3">
      <c r="C40" s="15"/>
      <c r="H40" s="21">
        <v>3</v>
      </c>
      <c r="I40" s="20" t="s">
        <v>124</v>
      </c>
      <c r="J40" s="20"/>
      <c r="K40" s="20"/>
      <c r="L40" s="20" t="s">
        <v>238</v>
      </c>
      <c r="M40" s="20"/>
      <c r="N40" s="20"/>
      <c r="O40" s="20"/>
      <c r="R40" s="30"/>
      <c r="S40" s="16" t="s">
        <v>36</v>
      </c>
      <c r="T40" s="16"/>
      <c r="U40" s="16"/>
      <c r="V40" s="16"/>
      <c r="W40" s="16"/>
      <c r="X40" s="16"/>
      <c r="Y40" s="16"/>
      <c r="Z40" s="22"/>
      <c r="AA40" s="22">
        <f>SUM(AA28:AA39)</f>
        <v>15</v>
      </c>
      <c r="AB40" s="22">
        <f>SUM(AB28:AB39)+SUMIF($Z$3:$Z$10,"SotF",$AH$3:$AH$10)</f>
        <v>16</v>
      </c>
      <c r="AC40" s="22">
        <f>SUM(AC28:AC39)+SUMIF($Z$3:$Z$10,"Canadiens",$AH$3:$AH$10)</f>
        <v>31</v>
      </c>
      <c r="AD40" s="22">
        <f>SUM(AD28:AD39)</f>
        <v>4</v>
      </c>
      <c r="AE40" s="10"/>
      <c r="AF40" s="16" t="s">
        <v>146</v>
      </c>
      <c r="AG40" s="16"/>
      <c r="AH40" s="16"/>
      <c r="AI40" s="16"/>
      <c r="AJ40" s="16"/>
      <c r="AK40" s="16"/>
      <c r="AL40" s="16"/>
      <c r="AM40" s="22"/>
      <c r="AN40" s="22">
        <f>SUM(AN28:AN39)</f>
        <v>6</v>
      </c>
      <c r="AO40" s="22">
        <f>SUM(AO28:AO39)+SUMIF($Z$3:$Z$10,"SotF",$AH$3:$AH$10)</f>
        <v>6</v>
      </c>
      <c r="AP40" s="22">
        <f>SUM(AP28:AP39)+SUMIF($Z$3:$Z$10,"Canadiens",$AH$3:$AH$10)</f>
        <v>12</v>
      </c>
      <c r="AQ40" s="22">
        <f>SUM(AQ28:AQ39)</f>
        <v>4</v>
      </c>
    </row>
    <row r="41" spans="1:43" ht="15.95" customHeight="1" x14ac:dyDescent="0.25">
      <c r="H41" s="21"/>
      <c r="I41" s="20"/>
      <c r="L41" s="20"/>
      <c r="R41" s="30"/>
      <c r="S41" s="17" t="s">
        <v>156</v>
      </c>
      <c r="T41" s="17" t="s">
        <v>57</v>
      </c>
      <c r="U41" s="17"/>
      <c r="V41" s="17"/>
      <c r="W41" s="17"/>
      <c r="X41" s="15" t="s">
        <v>69</v>
      </c>
      <c r="Z41" s="14"/>
      <c r="AA41" s="14">
        <v>0</v>
      </c>
      <c r="AB41" s="14">
        <v>6</v>
      </c>
      <c r="AC41" s="14">
        <f>+AA41+AB41</f>
        <v>6</v>
      </c>
      <c r="AD41" s="14">
        <v>0</v>
      </c>
      <c r="AE41" s="10"/>
      <c r="AF41" s="18" t="s">
        <v>159</v>
      </c>
      <c r="AG41" s="18" t="s">
        <v>56</v>
      </c>
      <c r="AH41" s="18"/>
      <c r="AI41" s="18"/>
      <c r="AJ41" s="18"/>
      <c r="AK41" s="15" t="s">
        <v>68</v>
      </c>
      <c r="AM41" s="14"/>
      <c r="AN41" s="14">
        <v>1</v>
      </c>
      <c r="AO41" s="14">
        <v>1</v>
      </c>
      <c r="AP41" s="14">
        <f>+AN41+AO41</f>
        <v>2</v>
      </c>
      <c r="AQ41" s="14">
        <v>0</v>
      </c>
    </row>
    <row r="42" spans="1:43" ht="15.95" customHeight="1" x14ac:dyDescent="0.25">
      <c r="C42" s="5" t="s">
        <v>178</v>
      </c>
      <c r="E42" s="20"/>
      <c r="F42" s="20"/>
      <c r="G42" s="4">
        <v>2</v>
      </c>
      <c r="H42" s="21">
        <v>2</v>
      </c>
      <c r="I42" s="20" t="s">
        <v>84</v>
      </c>
      <c r="L42" s="20" t="s">
        <v>47</v>
      </c>
      <c r="M42" s="20"/>
      <c r="N42" s="21"/>
      <c r="O42" s="20"/>
      <c r="P42" s="20"/>
      <c r="R42" s="30"/>
      <c r="S42" s="25">
        <v>7.5</v>
      </c>
      <c r="T42" s="20" t="s">
        <v>43</v>
      </c>
      <c r="U42" s="20"/>
      <c r="V42" s="20"/>
      <c r="W42" s="20"/>
      <c r="X42" s="21"/>
      <c r="Y42" s="20" t="s">
        <v>57</v>
      </c>
      <c r="Z42" s="21"/>
      <c r="AA42" s="21">
        <v>0</v>
      </c>
      <c r="AB42" s="21">
        <v>0</v>
      </c>
      <c r="AC42" s="21">
        <f t="shared" ref="AC42:AC52" si="13">+AA42+AB42</f>
        <v>0</v>
      </c>
      <c r="AD42" s="21">
        <v>0</v>
      </c>
      <c r="AE42" s="10"/>
      <c r="AF42" s="25">
        <v>8</v>
      </c>
      <c r="AG42" s="20" t="s">
        <v>76</v>
      </c>
      <c r="AH42" s="20"/>
      <c r="AI42" s="20"/>
      <c r="AJ42" s="25"/>
      <c r="AK42" s="21">
        <v>34</v>
      </c>
      <c r="AL42" s="20" t="s">
        <v>56</v>
      </c>
      <c r="AM42" s="21"/>
      <c r="AN42" s="21">
        <v>0</v>
      </c>
      <c r="AO42" s="21">
        <v>0</v>
      </c>
      <c r="AP42" s="21">
        <f t="shared" ref="AP42:AP52" si="14">+AN42+AO42</f>
        <v>0</v>
      </c>
      <c r="AQ42" s="21">
        <v>0</v>
      </c>
    </row>
    <row r="43" spans="1:43" ht="15.95" customHeight="1" x14ac:dyDescent="0.25">
      <c r="B43" s="21" t="s">
        <v>23</v>
      </c>
      <c r="C43" s="15" t="s">
        <v>235</v>
      </c>
      <c r="D43" s="15"/>
      <c r="H43" s="21">
        <v>2</v>
      </c>
      <c r="I43" s="20" t="s">
        <v>102</v>
      </c>
      <c r="L43" s="20" t="s">
        <v>239</v>
      </c>
      <c r="M43" s="20"/>
      <c r="N43" s="20"/>
      <c r="O43" s="20"/>
      <c r="P43" s="20"/>
      <c r="R43" s="30"/>
      <c r="S43" s="25">
        <v>10</v>
      </c>
      <c r="T43" s="20" t="s">
        <v>83</v>
      </c>
      <c r="U43" s="20"/>
      <c r="V43" s="20"/>
      <c r="W43" s="20"/>
      <c r="X43" s="21">
        <v>2</v>
      </c>
      <c r="Y43" s="20" t="s">
        <v>57</v>
      </c>
      <c r="Z43" s="21"/>
      <c r="AA43" s="21">
        <v>8</v>
      </c>
      <c r="AB43" s="21">
        <v>3</v>
      </c>
      <c r="AC43" s="21">
        <f t="shared" si="13"/>
        <v>11</v>
      </c>
      <c r="AD43" s="21">
        <v>0</v>
      </c>
      <c r="AE43" s="10"/>
      <c r="AF43" s="25">
        <v>10</v>
      </c>
      <c r="AG43" s="20" t="s">
        <v>90</v>
      </c>
      <c r="AH43" s="20"/>
      <c r="AI43" s="20"/>
      <c r="AJ43" s="25"/>
      <c r="AK43" s="21">
        <v>10</v>
      </c>
      <c r="AL43" s="20" t="s">
        <v>56</v>
      </c>
      <c r="AN43" s="21">
        <v>3</v>
      </c>
      <c r="AO43" s="21">
        <v>1</v>
      </c>
      <c r="AP43" s="21">
        <f t="shared" si="14"/>
        <v>4</v>
      </c>
      <c r="AQ43" s="21">
        <v>0</v>
      </c>
    </row>
    <row r="44" spans="1:43" ht="15.95" customHeight="1" x14ac:dyDescent="0.25">
      <c r="C44" s="15" t="s">
        <v>236</v>
      </c>
      <c r="H44" s="21"/>
      <c r="I44" s="20"/>
      <c r="L44" s="20"/>
      <c r="R44" s="30"/>
      <c r="S44" s="25">
        <v>9</v>
      </c>
      <c r="T44" s="20" t="s">
        <v>131</v>
      </c>
      <c r="U44" s="20"/>
      <c r="V44" s="20"/>
      <c r="W44" s="20"/>
      <c r="X44" s="21">
        <v>4</v>
      </c>
      <c r="Y44" s="20" t="s">
        <v>57</v>
      </c>
      <c r="Z44" s="21"/>
      <c r="AA44" s="21">
        <v>2</v>
      </c>
      <c r="AB44" s="21">
        <v>1</v>
      </c>
      <c r="AC44" s="21">
        <f t="shared" si="13"/>
        <v>3</v>
      </c>
      <c r="AD44" s="21">
        <v>0</v>
      </c>
      <c r="AE44" s="10"/>
      <c r="AF44" s="25">
        <v>9</v>
      </c>
      <c r="AG44" s="20" t="s">
        <v>139</v>
      </c>
      <c r="AH44" s="20"/>
      <c r="AI44" s="20"/>
      <c r="AJ44" s="25"/>
      <c r="AK44" s="21">
        <v>23</v>
      </c>
      <c r="AL44" s="20" t="s">
        <v>56</v>
      </c>
      <c r="AN44" s="21">
        <v>3</v>
      </c>
      <c r="AO44" s="21">
        <v>1</v>
      </c>
      <c r="AP44" s="21">
        <f t="shared" si="14"/>
        <v>4</v>
      </c>
      <c r="AQ44" s="21">
        <v>0</v>
      </c>
    </row>
    <row r="45" spans="1:43" ht="15.95" customHeight="1" x14ac:dyDescent="0.25">
      <c r="A45" s="30"/>
      <c r="B45" s="44" t="s">
        <v>33</v>
      </c>
      <c r="C45" s="45"/>
      <c r="D45" s="45"/>
      <c r="E45" s="45"/>
      <c r="F45" s="45"/>
      <c r="G45" s="45"/>
      <c r="H45" s="46"/>
      <c r="I45" s="45"/>
      <c r="J45" s="45"/>
      <c r="K45" s="45"/>
      <c r="L45" s="45"/>
      <c r="M45" s="47"/>
      <c r="N45" s="45"/>
      <c r="O45" s="45"/>
      <c r="P45" s="45"/>
      <c r="R45" s="30"/>
      <c r="S45" s="25">
        <v>9</v>
      </c>
      <c r="T45" s="20" t="s">
        <v>86</v>
      </c>
      <c r="U45" s="20"/>
      <c r="V45" s="20"/>
      <c r="W45" s="20"/>
      <c r="X45" s="21">
        <v>11</v>
      </c>
      <c r="Y45" s="20" t="s">
        <v>57</v>
      </c>
      <c r="Z45" s="21"/>
      <c r="AA45" s="21">
        <v>2</v>
      </c>
      <c r="AB45" s="21">
        <v>0</v>
      </c>
      <c r="AC45" s="21">
        <f t="shared" si="13"/>
        <v>2</v>
      </c>
      <c r="AD45" s="21">
        <v>0</v>
      </c>
      <c r="AE45" s="10"/>
      <c r="AF45" s="25">
        <v>8.5</v>
      </c>
      <c r="AG45" s="20" t="s">
        <v>92</v>
      </c>
      <c r="AH45" s="20"/>
      <c r="AI45" s="20"/>
      <c r="AJ45" s="25"/>
      <c r="AK45" s="21">
        <v>9</v>
      </c>
      <c r="AL45" s="20" t="s">
        <v>56</v>
      </c>
      <c r="AN45" s="21">
        <v>0</v>
      </c>
      <c r="AO45" s="21">
        <v>3</v>
      </c>
      <c r="AP45" s="21">
        <f t="shared" si="14"/>
        <v>3</v>
      </c>
      <c r="AQ45" s="21">
        <v>0</v>
      </c>
    </row>
    <row r="46" spans="1:43" ht="15.95" customHeight="1" x14ac:dyDescent="0.25">
      <c r="A46" s="30"/>
      <c r="C46" s="5" t="s">
        <v>174</v>
      </c>
      <c r="E46" s="10"/>
      <c r="F46" s="10"/>
      <c r="G46" s="4">
        <v>5</v>
      </c>
      <c r="H46" s="21">
        <v>1</v>
      </c>
      <c r="I46" s="20" t="s">
        <v>115</v>
      </c>
      <c r="J46" s="20"/>
      <c r="K46" s="20"/>
      <c r="L46" s="20" t="s">
        <v>242</v>
      </c>
      <c r="M46" s="20"/>
      <c r="N46" s="20"/>
      <c r="O46" s="20"/>
      <c r="P46" s="20"/>
      <c r="R46" s="30"/>
      <c r="S46" s="25">
        <v>8.5</v>
      </c>
      <c r="T46" s="20" t="s">
        <v>116</v>
      </c>
      <c r="U46" s="20"/>
      <c r="V46" s="20"/>
      <c r="W46" s="20"/>
      <c r="X46" s="21">
        <v>9</v>
      </c>
      <c r="Y46" s="20" t="s">
        <v>57</v>
      </c>
      <c r="Z46" s="21"/>
      <c r="AA46" s="21">
        <v>2</v>
      </c>
      <c r="AB46" s="21">
        <v>3</v>
      </c>
      <c r="AC46" s="21">
        <f t="shared" si="13"/>
        <v>5</v>
      </c>
      <c r="AD46" s="21">
        <v>0</v>
      </c>
      <c r="AE46" s="10"/>
      <c r="AF46" s="25">
        <v>8.5</v>
      </c>
      <c r="AG46" s="20" t="s">
        <v>141</v>
      </c>
      <c r="AH46" s="20"/>
      <c r="AI46" s="20"/>
      <c r="AJ46" s="25"/>
      <c r="AK46" s="21">
        <v>14</v>
      </c>
      <c r="AL46" s="20" t="s">
        <v>56</v>
      </c>
      <c r="AN46" s="21">
        <v>0</v>
      </c>
      <c r="AO46" s="21">
        <v>0</v>
      </c>
      <c r="AP46" s="21">
        <f t="shared" si="14"/>
        <v>0</v>
      </c>
      <c r="AQ46" s="21">
        <v>0</v>
      </c>
    </row>
    <row r="47" spans="1:43" ht="15.95" customHeight="1" x14ac:dyDescent="0.25">
      <c r="B47" s="21" t="s">
        <v>23</v>
      </c>
      <c r="C47" s="15" t="s">
        <v>240</v>
      </c>
      <c r="D47" s="15"/>
      <c r="E47" s="15"/>
      <c r="H47" s="21">
        <v>1</v>
      </c>
      <c r="I47" s="20" t="s">
        <v>14</v>
      </c>
      <c r="J47" s="20"/>
      <c r="K47" s="20"/>
      <c r="L47" s="20" t="s">
        <v>207</v>
      </c>
      <c r="M47" s="20"/>
      <c r="N47" s="20"/>
      <c r="O47" s="20"/>
      <c r="P47" s="20"/>
      <c r="R47" s="30"/>
      <c r="S47" s="25">
        <v>8</v>
      </c>
      <c r="T47" s="20" t="s">
        <v>150</v>
      </c>
      <c r="U47" s="20"/>
      <c r="V47" s="20"/>
      <c r="W47" s="20"/>
      <c r="X47" s="21">
        <v>3</v>
      </c>
      <c r="Y47" s="20" t="s">
        <v>57</v>
      </c>
      <c r="Z47" s="21"/>
      <c r="AA47" s="21">
        <v>1</v>
      </c>
      <c r="AB47" s="21">
        <v>1</v>
      </c>
      <c r="AC47" s="21">
        <f t="shared" si="13"/>
        <v>2</v>
      </c>
      <c r="AD47" s="21">
        <v>2</v>
      </c>
      <c r="AE47" s="10"/>
      <c r="AF47" s="25">
        <v>8.5</v>
      </c>
      <c r="AG47" s="20" t="s">
        <v>140</v>
      </c>
      <c r="AH47" s="20"/>
      <c r="AI47" s="20"/>
      <c r="AJ47" s="25"/>
      <c r="AK47" s="21">
        <v>2</v>
      </c>
      <c r="AL47" s="20" t="s">
        <v>56</v>
      </c>
      <c r="AN47" s="21">
        <v>0</v>
      </c>
      <c r="AO47" s="21">
        <v>1</v>
      </c>
      <c r="AP47" s="21">
        <f t="shared" si="14"/>
        <v>1</v>
      </c>
      <c r="AQ47" s="21">
        <v>0</v>
      </c>
    </row>
    <row r="48" spans="1:43" ht="15.95" customHeight="1" x14ac:dyDescent="0.25">
      <c r="C48" s="15" t="s">
        <v>241</v>
      </c>
      <c r="D48" s="15"/>
      <c r="E48" s="15"/>
      <c r="H48" s="21">
        <v>1</v>
      </c>
      <c r="I48" s="20" t="s">
        <v>162</v>
      </c>
      <c r="J48" s="20"/>
      <c r="K48" s="20"/>
      <c r="L48" s="20" t="s">
        <v>243</v>
      </c>
      <c r="M48" s="20"/>
      <c r="N48" s="20"/>
      <c r="O48" s="20"/>
      <c r="P48" s="20"/>
      <c r="R48" s="30"/>
      <c r="S48" s="25">
        <v>7.5</v>
      </c>
      <c r="T48" s="20" t="s">
        <v>98</v>
      </c>
      <c r="U48" s="20"/>
      <c r="V48" s="20"/>
      <c r="W48" s="20"/>
      <c r="X48" s="21">
        <v>10</v>
      </c>
      <c r="Y48" s="20" t="s">
        <v>57</v>
      </c>
      <c r="Z48" s="21"/>
      <c r="AA48" s="21">
        <v>0</v>
      </c>
      <c r="AB48" s="21">
        <v>2</v>
      </c>
      <c r="AC48" s="21">
        <f t="shared" si="13"/>
        <v>2</v>
      </c>
      <c r="AD48" s="21">
        <v>0</v>
      </c>
      <c r="AE48" s="10"/>
      <c r="AF48" s="25">
        <v>8</v>
      </c>
      <c r="AG48" s="20" t="s">
        <v>225</v>
      </c>
      <c r="AH48" s="20"/>
      <c r="AI48" s="20"/>
      <c r="AJ48" s="25"/>
      <c r="AK48" s="21">
        <v>11</v>
      </c>
      <c r="AL48" s="20" t="s">
        <v>56</v>
      </c>
      <c r="AN48" s="21">
        <v>1</v>
      </c>
      <c r="AO48" s="21">
        <v>1</v>
      </c>
      <c r="AP48" s="21">
        <f t="shared" si="14"/>
        <v>2</v>
      </c>
      <c r="AQ48" s="21">
        <v>0</v>
      </c>
    </row>
    <row r="49" spans="1:43" ht="15.95" customHeight="1" x14ac:dyDescent="0.25">
      <c r="A49" s="30"/>
      <c r="C49" s="15"/>
      <c r="D49" s="15"/>
      <c r="E49" s="15"/>
      <c r="H49" s="21">
        <v>1</v>
      </c>
      <c r="I49" s="20" t="s">
        <v>14</v>
      </c>
      <c r="L49" s="20" t="s">
        <v>113</v>
      </c>
      <c r="M49" s="20"/>
      <c r="N49" s="20"/>
      <c r="O49" s="20"/>
      <c r="P49" s="20"/>
      <c r="R49" s="30"/>
      <c r="S49" s="25">
        <v>7.5</v>
      </c>
      <c r="T49" s="20" t="s">
        <v>91</v>
      </c>
      <c r="U49" s="20"/>
      <c r="V49" s="20"/>
      <c r="W49" s="20"/>
      <c r="X49" s="21">
        <v>5</v>
      </c>
      <c r="Y49" s="20" t="s">
        <v>57</v>
      </c>
      <c r="Z49" s="21"/>
      <c r="AA49" s="21">
        <v>0</v>
      </c>
      <c r="AB49" s="21">
        <v>3</v>
      </c>
      <c r="AC49" s="21">
        <f t="shared" si="13"/>
        <v>3</v>
      </c>
      <c r="AD49" s="21">
        <v>0</v>
      </c>
      <c r="AE49" s="10"/>
      <c r="AF49" s="25">
        <v>7.5</v>
      </c>
      <c r="AG49" s="20" t="s">
        <v>128</v>
      </c>
      <c r="AH49" s="20"/>
      <c r="AI49" s="20"/>
      <c r="AJ49" s="25"/>
      <c r="AK49" s="21">
        <v>7</v>
      </c>
      <c r="AL49" s="20" t="s">
        <v>56</v>
      </c>
      <c r="AN49" s="21">
        <v>0</v>
      </c>
      <c r="AO49" s="21">
        <v>1</v>
      </c>
      <c r="AP49" s="21">
        <f t="shared" si="14"/>
        <v>1</v>
      </c>
      <c r="AQ49" s="21">
        <v>0</v>
      </c>
    </row>
    <row r="50" spans="1:43" ht="15.95" customHeight="1" x14ac:dyDescent="0.25">
      <c r="A50" s="30"/>
      <c r="C50" s="15"/>
      <c r="D50" s="15"/>
      <c r="E50" s="15"/>
      <c r="H50" s="21">
        <v>3</v>
      </c>
      <c r="I50" s="20" t="s">
        <v>14</v>
      </c>
      <c r="L50" s="20"/>
      <c r="M50" s="20" t="s">
        <v>51</v>
      </c>
      <c r="N50" s="20"/>
      <c r="O50" s="20"/>
      <c r="P50" s="20" t="s">
        <v>151</v>
      </c>
      <c r="R50" s="30"/>
      <c r="S50" s="25">
        <v>7</v>
      </c>
      <c r="T50" s="20" t="s">
        <v>52</v>
      </c>
      <c r="U50" s="20"/>
      <c r="V50" s="20"/>
      <c r="W50" s="20"/>
      <c r="X50" s="21">
        <v>12</v>
      </c>
      <c r="Y50" s="20" t="s">
        <v>57</v>
      </c>
      <c r="Z50" s="21"/>
      <c r="AA50" s="21">
        <v>0</v>
      </c>
      <c r="AB50" s="21">
        <v>0</v>
      </c>
      <c r="AC50" s="21">
        <f t="shared" si="13"/>
        <v>0</v>
      </c>
      <c r="AD50" s="21">
        <v>0</v>
      </c>
      <c r="AE50" s="10"/>
      <c r="AF50" s="25">
        <v>6.5</v>
      </c>
      <c r="AG50" s="20" t="s">
        <v>99</v>
      </c>
      <c r="AH50" s="20"/>
      <c r="AI50" s="20"/>
      <c r="AJ50" s="25"/>
      <c r="AK50" s="21">
        <v>24</v>
      </c>
      <c r="AL50" s="20" t="s">
        <v>56</v>
      </c>
      <c r="AN50" s="21">
        <v>1</v>
      </c>
      <c r="AO50" s="21">
        <v>1</v>
      </c>
      <c r="AP50" s="21">
        <f t="shared" si="14"/>
        <v>2</v>
      </c>
      <c r="AQ50" s="21">
        <v>0</v>
      </c>
    </row>
    <row r="51" spans="1:43" ht="15.95" customHeight="1" x14ac:dyDescent="0.25">
      <c r="A51" s="30"/>
      <c r="H51" s="21"/>
      <c r="I51" s="20"/>
      <c r="L51" s="20"/>
      <c r="M51" s="20"/>
      <c r="N51" s="20"/>
      <c r="O51" s="20"/>
      <c r="P51" s="20"/>
      <c r="R51" s="30"/>
      <c r="S51" s="25">
        <v>6.5</v>
      </c>
      <c r="T51" s="20" t="s">
        <v>166</v>
      </c>
      <c r="U51" s="20"/>
      <c r="V51" s="20"/>
      <c r="W51" s="20"/>
      <c r="X51" s="21">
        <v>0</v>
      </c>
      <c r="Y51" s="20" t="s">
        <v>57</v>
      </c>
      <c r="Z51" s="21"/>
      <c r="AA51" s="21">
        <v>0</v>
      </c>
      <c r="AB51" s="21">
        <v>0</v>
      </c>
      <c r="AC51" s="21">
        <f t="shared" si="13"/>
        <v>0</v>
      </c>
      <c r="AD51" s="21">
        <v>0</v>
      </c>
      <c r="AE51" s="10"/>
      <c r="AF51" s="25">
        <v>6.5</v>
      </c>
      <c r="AG51" s="20" t="s">
        <v>96</v>
      </c>
      <c r="AH51" s="20"/>
      <c r="AI51" s="20"/>
      <c r="AJ51" s="25"/>
      <c r="AK51" s="21">
        <v>20</v>
      </c>
      <c r="AL51" s="20" t="s">
        <v>56</v>
      </c>
      <c r="AN51" s="21">
        <v>0</v>
      </c>
      <c r="AO51" s="21">
        <v>2</v>
      </c>
      <c r="AP51" s="21">
        <f t="shared" si="14"/>
        <v>2</v>
      </c>
      <c r="AQ51" s="21">
        <v>0</v>
      </c>
    </row>
    <row r="52" spans="1:43" ht="15.95" customHeight="1" x14ac:dyDescent="0.25">
      <c r="A52" s="30"/>
      <c r="L52" s="20"/>
      <c r="M52" s="20"/>
      <c r="N52" s="20"/>
      <c r="O52" s="20"/>
      <c r="P52" s="20"/>
      <c r="R52" s="30"/>
      <c r="S52" s="25">
        <v>6.5</v>
      </c>
      <c r="T52" s="20" t="s">
        <v>167</v>
      </c>
      <c r="U52" s="20"/>
      <c r="V52" s="20"/>
      <c r="W52" s="20"/>
      <c r="X52" s="21">
        <v>7</v>
      </c>
      <c r="Y52" s="20" t="s">
        <v>57</v>
      </c>
      <c r="Z52" s="21"/>
      <c r="AA52" s="21">
        <v>0</v>
      </c>
      <c r="AB52" s="21">
        <v>1</v>
      </c>
      <c r="AC52" s="21">
        <f t="shared" si="13"/>
        <v>1</v>
      </c>
      <c r="AD52" s="21">
        <v>0</v>
      </c>
      <c r="AE52" s="10"/>
      <c r="AF52" s="25">
        <v>6</v>
      </c>
      <c r="AG52" s="20" t="s">
        <v>248</v>
      </c>
      <c r="AH52" s="20"/>
      <c r="AI52" s="20"/>
      <c r="AJ52" s="25"/>
      <c r="AK52" s="21">
        <v>4</v>
      </c>
      <c r="AL52" s="20" t="s">
        <v>56</v>
      </c>
      <c r="AN52" s="21">
        <v>0</v>
      </c>
      <c r="AO52" s="21">
        <v>0</v>
      </c>
      <c r="AP52" s="21">
        <f t="shared" si="14"/>
        <v>0</v>
      </c>
      <c r="AQ52" s="21">
        <v>0</v>
      </c>
    </row>
    <row r="53" spans="1:43" ht="15.95" customHeight="1" thickBot="1" x14ac:dyDescent="0.3">
      <c r="A53" s="30"/>
      <c r="B53" s="10"/>
      <c r="C53" s="5" t="s">
        <v>182</v>
      </c>
      <c r="D53" s="15"/>
      <c r="F53" s="10"/>
      <c r="G53" s="4">
        <v>2</v>
      </c>
      <c r="H53" s="21">
        <v>1</v>
      </c>
      <c r="I53" s="20" t="s">
        <v>80</v>
      </c>
      <c r="J53" s="20"/>
      <c r="K53" s="20"/>
      <c r="L53" s="20" t="s">
        <v>106</v>
      </c>
      <c r="M53" s="20"/>
      <c r="N53" s="20"/>
      <c r="O53" s="20"/>
      <c r="P53" s="20"/>
      <c r="R53" s="30"/>
      <c r="S53" s="16" t="s">
        <v>66</v>
      </c>
      <c r="T53" s="16"/>
      <c r="U53" s="16"/>
      <c r="V53" s="16"/>
      <c r="W53" s="16"/>
      <c r="X53" s="16"/>
      <c r="Y53" s="16"/>
      <c r="Z53" s="22"/>
      <c r="AA53" s="22">
        <f>SUM(AA41:AA52)</f>
        <v>15</v>
      </c>
      <c r="AB53" s="22">
        <f>SUM(AB41:AB52)+SUMIF($Z$3:$Z$10,"Dive Shop",$AH$3:$AH$10)</f>
        <v>20</v>
      </c>
      <c r="AC53" s="22">
        <f>SUM(AC41:AC52)+SUMIF($Z$3:$Z$10,"Canadiens",$AH$3:$AH$10)</f>
        <v>35</v>
      </c>
      <c r="AD53" s="22">
        <f>SUM(AD41:AD52)</f>
        <v>2</v>
      </c>
      <c r="AE53" s="10"/>
      <c r="AF53" s="16" t="s">
        <v>67</v>
      </c>
      <c r="AG53" s="16"/>
      <c r="AH53" s="16"/>
      <c r="AI53" s="16"/>
      <c r="AJ53" s="16"/>
      <c r="AK53" s="16"/>
      <c r="AL53" s="16"/>
      <c r="AM53" s="22"/>
      <c r="AN53" s="22">
        <f>SUM(AN41:AN52)</f>
        <v>9</v>
      </c>
      <c r="AO53" s="22">
        <f>SUM(AO41:AO52)+SUMIF($Z$3:$Z$10,"Dive Shop",$AH$3:$AH$10)</f>
        <v>12</v>
      </c>
      <c r="AP53" s="22">
        <f>SUM(AP41:AP52)+SUMIF($Z$3:$Z$10,"Canadiens",$AH$3:$AH$10)</f>
        <v>21</v>
      </c>
      <c r="AQ53" s="22">
        <f>SUM(AQ41:AQ52)</f>
        <v>0</v>
      </c>
    </row>
    <row r="54" spans="1:43" ht="15.95" customHeight="1" x14ac:dyDescent="0.25">
      <c r="A54" s="30"/>
      <c r="B54" s="21" t="s">
        <v>23</v>
      </c>
      <c r="C54" s="15"/>
      <c r="D54" s="15" t="s">
        <v>48</v>
      </c>
      <c r="E54" s="15"/>
      <c r="F54" s="15"/>
      <c r="G54" s="4"/>
      <c r="H54" s="21">
        <v>2</v>
      </c>
      <c r="I54" s="20" t="s">
        <v>105</v>
      </c>
      <c r="J54" s="20"/>
      <c r="K54" s="20"/>
      <c r="L54" s="20" t="s">
        <v>244</v>
      </c>
      <c r="M54" s="20"/>
      <c r="N54" s="20"/>
      <c r="O54" s="20"/>
      <c r="P54" s="20"/>
      <c r="R54" s="30"/>
      <c r="S54" s="18" t="s">
        <v>157</v>
      </c>
      <c r="T54" s="18" t="s">
        <v>61</v>
      </c>
      <c r="U54" s="18"/>
      <c r="V54" s="18"/>
      <c r="W54" s="18"/>
      <c r="X54" s="15" t="s">
        <v>71</v>
      </c>
      <c r="Z54" s="14"/>
      <c r="AA54" s="14">
        <v>0</v>
      </c>
      <c r="AB54" s="14">
        <v>1</v>
      </c>
      <c r="AC54" s="14">
        <f t="shared" ref="AC54:AC65" si="15">+AA54+AB54</f>
        <v>1</v>
      </c>
      <c r="AD54" s="14">
        <v>0</v>
      </c>
      <c r="AE54" s="10"/>
      <c r="AF54" s="11" t="s">
        <v>161</v>
      </c>
      <c r="AG54" s="11" t="s">
        <v>59</v>
      </c>
      <c r="AH54" s="11"/>
      <c r="AI54" s="11"/>
      <c r="AJ54" s="12"/>
      <c r="AK54" s="13" t="s">
        <v>73</v>
      </c>
      <c r="AM54" s="14"/>
      <c r="AN54" s="14">
        <v>0</v>
      </c>
      <c r="AO54" s="14">
        <v>1</v>
      </c>
      <c r="AP54" s="14">
        <f t="shared" ref="AP54:AP65" si="16">+AN54+AO54</f>
        <v>1</v>
      </c>
      <c r="AQ54" s="14">
        <v>0</v>
      </c>
    </row>
    <row r="55" spans="1:43" ht="15.95" customHeight="1" x14ac:dyDescent="0.25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R55" s="30"/>
      <c r="S55" s="25">
        <v>7.5</v>
      </c>
      <c r="T55" s="20" t="s">
        <v>74</v>
      </c>
      <c r="U55" s="20"/>
      <c r="V55" s="20"/>
      <c r="W55" s="25"/>
      <c r="X55" s="21">
        <v>31</v>
      </c>
      <c r="Y55" s="20" t="s">
        <v>61</v>
      </c>
      <c r="Z55" s="21"/>
      <c r="AA55" s="21">
        <v>0</v>
      </c>
      <c r="AB55" s="21">
        <v>0</v>
      </c>
      <c r="AC55" s="21">
        <f t="shared" si="15"/>
        <v>0</v>
      </c>
      <c r="AD55" s="21">
        <v>0</v>
      </c>
      <c r="AE55" s="10"/>
      <c r="AF55" s="25">
        <v>8</v>
      </c>
      <c r="AG55" s="20" t="s">
        <v>77</v>
      </c>
      <c r="AH55" s="20"/>
      <c r="AI55" s="20"/>
      <c r="AJ55" s="20"/>
      <c r="AK55" s="21"/>
      <c r="AL55" s="20" t="s">
        <v>59</v>
      </c>
      <c r="AM55" s="21"/>
      <c r="AN55" s="21">
        <v>0</v>
      </c>
      <c r="AO55" s="21">
        <v>0</v>
      </c>
      <c r="AP55" s="21">
        <f t="shared" si="16"/>
        <v>0</v>
      </c>
      <c r="AQ55" s="21">
        <v>0</v>
      </c>
    </row>
    <row r="56" spans="1:43" ht="15.95" customHeight="1" x14ac:dyDescent="0.25">
      <c r="B56" s="20" t="s">
        <v>130</v>
      </c>
      <c r="C56" s="10"/>
      <c r="D56" s="10"/>
      <c r="E56" s="20" t="s">
        <v>50</v>
      </c>
      <c r="F56" s="20"/>
      <c r="G56" s="4">
        <f>SUM(G14:G54)</f>
        <v>30</v>
      </c>
      <c r="H56" s="4"/>
      <c r="I56" s="19"/>
      <c r="J56" s="20" t="s">
        <v>35</v>
      </c>
      <c r="K56" s="19"/>
      <c r="L56" s="4">
        <f>COUNTA(C15:C54)-8</f>
        <v>7</v>
      </c>
      <c r="N56" s="20" t="s">
        <v>41</v>
      </c>
      <c r="O56" s="4">
        <f>+L56*2</f>
        <v>14</v>
      </c>
      <c r="P56" s="10"/>
      <c r="R56" s="30"/>
      <c r="S56" s="25">
        <v>11</v>
      </c>
      <c r="T56" s="20" t="s">
        <v>80</v>
      </c>
      <c r="U56" s="20"/>
      <c r="V56" s="20"/>
      <c r="W56" s="25"/>
      <c r="X56" s="21">
        <v>11</v>
      </c>
      <c r="Y56" s="20" t="s">
        <v>61</v>
      </c>
      <c r="Z56" s="21"/>
      <c r="AA56" s="21">
        <v>2</v>
      </c>
      <c r="AB56" s="21">
        <v>2</v>
      </c>
      <c r="AC56" s="21">
        <f t="shared" si="15"/>
        <v>4</v>
      </c>
      <c r="AD56" s="21">
        <v>0</v>
      </c>
      <c r="AE56" s="10"/>
      <c r="AF56" s="25">
        <v>10</v>
      </c>
      <c r="AG56" s="20" t="s">
        <v>162</v>
      </c>
      <c r="AH56" s="20"/>
      <c r="AI56" s="20"/>
      <c r="AJ56" s="20"/>
      <c r="AK56" s="21">
        <v>20</v>
      </c>
      <c r="AL56" s="20" t="s">
        <v>59</v>
      </c>
      <c r="AN56" s="21">
        <v>2</v>
      </c>
      <c r="AO56" s="21">
        <v>4</v>
      </c>
      <c r="AP56" s="21">
        <f t="shared" si="16"/>
        <v>6</v>
      </c>
      <c r="AQ56" s="21">
        <v>2</v>
      </c>
    </row>
    <row r="57" spans="1:43" ht="15.95" customHeight="1" x14ac:dyDescent="0.25">
      <c r="E57" s="20" t="s">
        <v>49</v>
      </c>
      <c r="F57" s="20"/>
      <c r="G57" s="4">
        <f>COUNTA(L16:L55)+COUNTIF(L16:L55,"*&amp;*")</f>
        <v>44</v>
      </c>
      <c r="R57" s="30"/>
      <c r="S57" s="25">
        <v>8.5</v>
      </c>
      <c r="T57" s="20" t="s">
        <v>97</v>
      </c>
      <c r="U57" s="20"/>
      <c r="V57" s="20"/>
      <c r="W57" s="25"/>
      <c r="X57" s="21">
        <v>8</v>
      </c>
      <c r="Y57" s="20" t="s">
        <v>61</v>
      </c>
      <c r="Z57" s="21"/>
      <c r="AA57" s="21">
        <v>1</v>
      </c>
      <c r="AB57" s="21">
        <v>1</v>
      </c>
      <c r="AC57" s="21">
        <f t="shared" si="15"/>
        <v>2</v>
      </c>
      <c r="AD57" s="21">
        <v>0</v>
      </c>
      <c r="AE57" s="10"/>
      <c r="AF57" s="25">
        <v>9</v>
      </c>
      <c r="AG57" s="20" t="s">
        <v>163</v>
      </c>
      <c r="AH57" s="20"/>
      <c r="AI57" s="20"/>
      <c r="AJ57" s="20"/>
      <c r="AK57" s="21">
        <v>17</v>
      </c>
      <c r="AL57" s="20" t="s">
        <v>59</v>
      </c>
      <c r="AN57" s="21">
        <v>5</v>
      </c>
      <c r="AO57" s="21">
        <v>5</v>
      </c>
      <c r="AP57" s="21">
        <f t="shared" si="16"/>
        <v>10</v>
      </c>
      <c r="AQ57" s="21">
        <v>0</v>
      </c>
    </row>
    <row r="58" spans="1:43" ht="15.95" customHeight="1" x14ac:dyDescent="0.25">
      <c r="R58" s="30"/>
      <c r="S58" s="25">
        <v>8.5</v>
      </c>
      <c r="T58" s="20" t="s">
        <v>89</v>
      </c>
      <c r="U58" s="20"/>
      <c r="V58" s="20"/>
      <c r="W58" s="25"/>
      <c r="X58" s="21">
        <v>6</v>
      </c>
      <c r="Y58" s="20" t="s">
        <v>61</v>
      </c>
      <c r="Z58" s="21"/>
      <c r="AA58" s="21">
        <v>1</v>
      </c>
      <c r="AB58" s="21">
        <v>1</v>
      </c>
      <c r="AC58" s="21">
        <f t="shared" si="15"/>
        <v>2</v>
      </c>
      <c r="AD58" s="21">
        <v>0</v>
      </c>
      <c r="AE58" s="10"/>
      <c r="AF58" s="25">
        <v>9</v>
      </c>
      <c r="AG58" s="20" t="s">
        <v>135</v>
      </c>
      <c r="AH58" s="20"/>
      <c r="AI58" s="20"/>
      <c r="AJ58" s="20"/>
      <c r="AK58" s="35">
        <v>14</v>
      </c>
      <c r="AL58" s="20" t="s">
        <v>59</v>
      </c>
      <c r="AN58" s="21">
        <v>2</v>
      </c>
      <c r="AO58" s="21">
        <v>4</v>
      </c>
      <c r="AP58" s="21">
        <f t="shared" si="16"/>
        <v>6</v>
      </c>
      <c r="AQ58" s="21">
        <v>0</v>
      </c>
    </row>
    <row r="59" spans="1:43" ht="15.95" customHeight="1" x14ac:dyDescent="0.25">
      <c r="R59" s="30"/>
      <c r="S59" s="25">
        <v>8.5</v>
      </c>
      <c r="T59" s="20" t="s">
        <v>82</v>
      </c>
      <c r="U59" s="20"/>
      <c r="V59" s="20"/>
      <c r="W59" s="25"/>
      <c r="X59" s="21">
        <v>14</v>
      </c>
      <c r="Y59" s="20" t="s">
        <v>61</v>
      </c>
      <c r="Z59" s="21"/>
      <c r="AA59" s="21">
        <v>0</v>
      </c>
      <c r="AB59" s="21">
        <v>1</v>
      </c>
      <c r="AC59" s="21">
        <f t="shared" si="15"/>
        <v>1</v>
      </c>
      <c r="AD59" s="21">
        <v>0</v>
      </c>
      <c r="AE59" s="10"/>
      <c r="AF59" s="25">
        <v>8.5</v>
      </c>
      <c r="AG59" s="20" t="s">
        <v>136</v>
      </c>
      <c r="AH59" s="20"/>
      <c r="AI59" s="20"/>
      <c r="AJ59" s="20"/>
      <c r="AK59" s="35">
        <v>5</v>
      </c>
      <c r="AL59" s="20" t="s">
        <v>59</v>
      </c>
      <c r="AN59" s="21">
        <v>0</v>
      </c>
      <c r="AO59" s="21">
        <v>2</v>
      </c>
      <c r="AP59" s="21">
        <f t="shared" si="16"/>
        <v>2</v>
      </c>
      <c r="AQ59" s="21">
        <v>0</v>
      </c>
    </row>
    <row r="60" spans="1:43" ht="15.95" customHeight="1" x14ac:dyDescent="0.25">
      <c r="S60" s="25">
        <v>8</v>
      </c>
      <c r="T60" s="20" t="s">
        <v>81</v>
      </c>
      <c r="U60" s="20"/>
      <c r="V60" s="20"/>
      <c r="W60" s="25"/>
      <c r="X60" s="21">
        <v>7</v>
      </c>
      <c r="Y60" s="20" t="s">
        <v>61</v>
      </c>
      <c r="Z60" s="21"/>
      <c r="AA60" s="21">
        <v>2</v>
      </c>
      <c r="AB60" s="21">
        <v>1</v>
      </c>
      <c r="AC60" s="21">
        <f t="shared" si="15"/>
        <v>3</v>
      </c>
      <c r="AD60" s="21">
        <v>0</v>
      </c>
      <c r="AE60" s="10"/>
      <c r="AF60" s="25">
        <v>8.5</v>
      </c>
      <c r="AG60" s="20" t="s">
        <v>14</v>
      </c>
      <c r="AH60" s="20"/>
      <c r="AI60" s="20"/>
      <c r="AJ60" s="20"/>
      <c r="AK60" s="35" t="s">
        <v>149</v>
      </c>
      <c r="AL60" s="20" t="s">
        <v>59</v>
      </c>
      <c r="AN60" s="21">
        <v>4</v>
      </c>
      <c r="AO60" s="21">
        <v>0</v>
      </c>
      <c r="AP60" s="21">
        <f t="shared" si="16"/>
        <v>4</v>
      </c>
      <c r="AQ60" s="21">
        <v>2</v>
      </c>
    </row>
    <row r="61" spans="1:43" ht="15.95" customHeight="1" x14ac:dyDescent="0.25">
      <c r="A61" s="30"/>
      <c r="S61" s="25">
        <v>7.5</v>
      </c>
      <c r="T61" s="20" t="s">
        <v>117</v>
      </c>
      <c r="U61" s="20"/>
      <c r="V61" s="20"/>
      <c r="W61" s="25"/>
      <c r="X61" s="21">
        <v>13</v>
      </c>
      <c r="Y61" s="20" t="s">
        <v>61</v>
      </c>
      <c r="Z61" s="21"/>
      <c r="AA61" s="21">
        <v>0</v>
      </c>
      <c r="AB61" s="21">
        <v>2</v>
      </c>
      <c r="AC61" s="21">
        <f t="shared" si="15"/>
        <v>2</v>
      </c>
      <c r="AD61" s="21">
        <v>0</v>
      </c>
      <c r="AE61" s="10"/>
      <c r="AF61" s="25">
        <v>8</v>
      </c>
      <c r="AG61" s="20" t="s">
        <v>113</v>
      </c>
      <c r="AH61" s="20"/>
      <c r="AI61" s="20"/>
      <c r="AJ61" s="20"/>
      <c r="AK61" s="21">
        <v>13</v>
      </c>
      <c r="AL61" s="20" t="s">
        <v>59</v>
      </c>
      <c r="AN61" s="21">
        <v>3</v>
      </c>
      <c r="AO61" s="21">
        <v>4</v>
      </c>
      <c r="AP61" s="21">
        <f t="shared" si="16"/>
        <v>7</v>
      </c>
      <c r="AQ61" s="21">
        <v>2</v>
      </c>
    </row>
    <row r="62" spans="1:43" ht="15.95" customHeight="1" x14ac:dyDescent="0.25">
      <c r="A62" s="30"/>
      <c r="R62" s="21"/>
      <c r="S62" s="25">
        <v>7</v>
      </c>
      <c r="T62" s="20" t="s">
        <v>24</v>
      </c>
      <c r="U62" s="20"/>
      <c r="V62" s="20"/>
      <c r="W62" s="25"/>
      <c r="X62" s="21">
        <v>10</v>
      </c>
      <c r="Y62" s="20" t="s">
        <v>61</v>
      </c>
      <c r="Z62" s="21"/>
      <c r="AA62" s="21">
        <v>0</v>
      </c>
      <c r="AB62" s="21">
        <v>0</v>
      </c>
      <c r="AC62" s="21">
        <f t="shared" si="15"/>
        <v>0</v>
      </c>
      <c r="AD62" s="21">
        <v>0</v>
      </c>
      <c r="AE62" s="10"/>
      <c r="AF62" s="25">
        <v>7</v>
      </c>
      <c r="AG62" s="20" t="s">
        <v>164</v>
      </c>
      <c r="AH62" s="20"/>
      <c r="AI62" s="20"/>
      <c r="AJ62" s="20"/>
      <c r="AK62" s="21">
        <v>7</v>
      </c>
      <c r="AL62" s="20" t="s">
        <v>59</v>
      </c>
      <c r="AN62" s="21">
        <v>0</v>
      </c>
      <c r="AO62" s="21">
        <v>3</v>
      </c>
      <c r="AP62" s="21">
        <f t="shared" si="16"/>
        <v>3</v>
      </c>
      <c r="AQ62" s="21">
        <v>0</v>
      </c>
    </row>
    <row r="63" spans="1:43" ht="15.95" customHeight="1" x14ac:dyDescent="0.25">
      <c r="A63" s="21"/>
      <c r="Q63" s="30"/>
      <c r="R63" s="30"/>
      <c r="S63" s="25">
        <v>7</v>
      </c>
      <c r="T63" s="20" t="s">
        <v>105</v>
      </c>
      <c r="U63" s="20"/>
      <c r="V63" s="20"/>
      <c r="W63" s="25"/>
      <c r="X63" s="21">
        <v>12</v>
      </c>
      <c r="Y63" s="20" t="s">
        <v>61</v>
      </c>
      <c r="Z63" s="21"/>
      <c r="AA63" s="21">
        <v>1</v>
      </c>
      <c r="AB63" s="21">
        <v>1</v>
      </c>
      <c r="AC63" s="21">
        <f t="shared" si="15"/>
        <v>2</v>
      </c>
      <c r="AD63" s="21">
        <v>0</v>
      </c>
      <c r="AE63" s="10"/>
      <c r="AF63" s="25">
        <v>7</v>
      </c>
      <c r="AG63" s="20" t="s">
        <v>115</v>
      </c>
      <c r="AH63" s="20"/>
      <c r="AI63" s="20"/>
      <c r="AJ63" s="20"/>
      <c r="AK63" s="21">
        <v>9</v>
      </c>
      <c r="AL63" s="20" t="s">
        <v>59</v>
      </c>
      <c r="AN63" s="21">
        <v>2</v>
      </c>
      <c r="AO63" s="21">
        <v>5</v>
      </c>
      <c r="AP63" s="21">
        <f t="shared" si="16"/>
        <v>7</v>
      </c>
      <c r="AQ63" s="21">
        <v>0</v>
      </c>
    </row>
    <row r="64" spans="1:43" ht="15.95" customHeight="1" x14ac:dyDescent="0.25">
      <c r="A64" s="30"/>
      <c r="Q64" s="21"/>
      <c r="R64" s="21"/>
      <c r="S64" s="25">
        <v>7</v>
      </c>
      <c r="T64" s="20" t="s">
        <v>106</v>
      </c>
      <c r="U64" s="20"/>
      <c r="V64" s="20"/>
      <c r="W64" s="25"/>
      <c r="X64" s="21">
        <v>5</v>
      </c>
      <c r="Y64" s="20" t="s">
        <v>61</v>
      </c>
      <c r="Z64" s="21"/>
      <c r="AA64" s="21">
        <v>0</v>
      </c>
      <c r="AB64" s="21">
        <v>1</v>
      </c>
      <c r="AC64" s="21">
        <f t="shared" si="15"/>
        <v>1</v>
      </c>
      <c r="AD64" s="21">
        <v>0</v>
      </c>
      <c r="AE64" s="10"/>
      <c r="AF64" s="25">
        <v>6.5</v>
      </c>
      <c r="AG64" s="20" t="s">
        <v>123</v>
      </c>
      <c r="AH64" s="20"/>
      <c r="AI64" s="20"/>
      <c r="AJ64" s="20"/>
      <c r="AK64" s="21">
        <v>6</v>
      </c>
      <c r="AL64" s="20" t="s">
        <v>59</v>
      </c>
      <c r="AN64" s="21">
        <v>0</v>
      </c>
      <c r="AO64" s="21">
        <v>1</v>
      </c>
      <c r="AP64" s="21">
        <f t="shared" si="16"/>
        <v>1</v>
      </c>
      <c r="AQ64" s="21">
        <v>0</v>
      </c>
    </row>
    <row r="65" spans="1:43" ht="15.95" customHeight="1" x14ac:dyDescent="0.25">
      <c r="A65" s="21"/>
      <c r="Q65" s="30"/>
      <c r="R65" s="30"/>
      <c r="S65" s="25">
        <v>5.5</v>
      </c>
      <c r="T65" s="20" t="s">
        <v>119</v>
      </c>
      <c r="U65" s="20"/>
      <c r="V65" s="20"/>
      <c r="W65" s="25"/>
      <c r="X65" s="21">
        <v>4</v>
      </c>
      <c r="Y65" s="20" t="s">
        <v>61</v>
      </c>
      <c r="Z65" s="21"/>
      <c r="AA65" s="21">
        <v>0</v>
      </c>
      <c r="AB65" s="21">
        <v>0</v>
      </c>
      <c r="AC65" s="21">
        <f t="shared" si="15"/>
        <v>0</v>
      </c>
      <c r="AD65" s="21">
        <v>0</v>
      </c>
      <c r="AE65" s="10"/>
      <c r="AF65" s="25">
        <v>5.5</v>
      </c>
      <c r="AG65" s="20" t="s">
        <v>32</v>
      </c>
      <c r="AH65" s="20"/>
      <c r="AI65" s="20"/>
      <c r="AJ65" s="20"/>
      <c r="AK65" s="21">
        <v>11</v>
      </c>
      <c r="AL65" s="20" t="s">
        <v>59</v>
      </c>
      <c r="AN65" s="21">
        <v>0</v>
      </c>
      <c r="AO65" s="21">
        <v>0</v>
      </c>
      <c r="AP65" s="21">
        <f t="shared" si="16"/>
        <v>0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63</v>
      </c>
      <c r="T66" s="16"/>
      <c r="U66" s="16"/>
      <c r="V66" s="16"/>
      <c r="W66" s="16"/>
      <c r="X66" s="16"/>
      <c r="Y66" s="16"/>
      <c r="Z66" s="22"/>
      <c r="AA66" s="22">
        <f>SUM(AA54:AA65)</f>
        <v>7</v>
      </c>
      <c r="AB66" s="22">
        <f>SUM(AB54:AB65)+SUMIF($Z$3:$Z$10,"Eriton",$AH$3:$AH$10)</f>
        <v>11</v>
      </c>
      <c r="AC66" s="22">
        <f>SUM(AC54:AC65)+SUMIF($Z$3:$Z$10,"Canadiens",$AH$3:$AH$10)</f>
        <v>18</v>
      </c>
      <c r="AD66" s="22">
        <f>SUM(AD54:AD65)</f>
        <v>0</v>
      </c>
      <c r="AE66" s="10"/>
      <c r="AF66" s="16" t="s">
        <v>64</v>
      </c>
      <c r="AG66" s="16"/>
      <c r="AH66" s="16"/>
      <c r="AI66" s="16"/>
      <c r="AJ66" s="16"/>
      <c r="AK66" s="16"/>
      <c r="AL66" s="16"/>
      <c r="AM66" s="22"/>
      <c r="AN66" s="22">
        <f>SUM(AN54:AN65)</f>
        <v>18</v>
      </c>
      <c r="AO66" s="22">
        <f>SUM(AO54:AO65)+SUMIF($Z$3:$Z$10,"Eriton",$AH$3:$AH$10)</f>
        <v>29</v>
      </c>
      <c r="AP66" s="22">
        <f>SUM(AP54:AP65)+SUMIF($Z$3:$Z$10,"Canadiens",$AH$3:$AH$10)</f>
        <v>47</v>
      </c>
      <c r="AQ66" s="22">
        <f>SUM(AQ54:AQ65)</f>
        <v>6</v>
      </c>
    </row>
    <row r="67" spans="1:43" ht="15.95" customHeight="1" x14ac:dyDescent="0.25">
      <c r="A67" s="21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94</v>
      </c>
      <c r="AH67" s="10"/>
      <c r="AI67" s="10"/>
      <c r="AJ67" s="20"/>
      <c r="AK67" s="20"/>
      <c r="AL67" s="10"/>
      <c r="AM67" s="10"/>
      <c r="AN67" s="21">
        <f>+AA27+AA40+AA53+AA66+AN27+AN40+AN53+AN66</f>
        <v>90</v>
      </c>
      <c r="AO67" s="21">
        <f>+AB27+AB40+AB53+AB66+AO27+AO40+AO53+AO66</f>
        <v>118</v>
      </c>
      <c r="AP67" s="21">
        <f>+AC27+AC40+AC53+AC66+AP27+AP40+AP53+AP66</f>
        <v>208</v>
      </c>
      <c r="AQ67" s="21">
        <f>+AD27+AD40+AD53+AD66+AQ27+AQ40+AQ53+AQ66</f>
        <v>28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21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43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42</v>
      </c>
      <c r="C74" s="24">
        <f>+C2</f>
        <v>3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M78" s="3" t="s">
        <v>2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83</v>
      </c>
      <c r="E79" s="20"/>
      <c r="F79" s="20"/>
      <c r="G79" s="20" t="s">
        <v>57</v>
      </c>
      <c r="H79" s="21"/>
      <c r="J79" s="21">
        <v>8</v>
      </c>
      <c r="K79" s="21">
        <v>3</v>
      </c>
      <c r="L79" s="50">
        <f t="shared" ref="L79:L95" si="17">+J79+K79</f>
        <v>11</v>
      </c>
      <c r="M79" s="21">
        <v>0</v>
      </c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163</v>
      </c>
      <c r="E80" s="20"/>
      <c r="F80" s="20"/>
      <c r="G80" s="20" t="s">
        <v>59</v>
      </c>
      <c r="H80" s="21"/>
      <c r="J80" s="21">
        <v>5</v>
      </c>
      <c r="K80" s="21">
        <v>5</v>
      </c>
      <c r="L80" s="50">
        <f t="shared" si="17"/>
        <v>10</v>
      </c>
      <c r="M80" s="21">
        <v>0</v>
      </c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87</v>
      </c>
      <c r="E81" s="20"/>
      <c r="F81" s="20"/>
      <c r="G81" s="15" t="s">
        <v>15</v>
      </c>
      <c r="H81" s="21"/>
      <c r="J81" s="21">
        <v>4</v>
      </c>
      <c r="K81" s="21">
        <v>6</v>
      </c>
      <c r="L81" s="50">
        <f t="shared" si="17"/>
        <v>10</v>
      </c>
      <c r="M81" s="21">
        <v>0</v>
      </c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135</v>
      </c>
      <c r="E82" s="20"/>
      <c r="F82" s="20"/>
      <c r="G82" s="20" t="s">
        <v>59</v>
      </c>
      <c r="H82" s="35"/>
      <c r="J82" s="21">
        <v>3</v>
      </c>
      <c r="K82" s="21">
        <v>4</v>
      </c>
      <c r="L82" s="50">
        <f t="shared" si="17"/>
        <v>7</v>
      </c>
      <c r="M82" s="21">
        <v>0</v>
      </c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113</v>
      </c>
      <c r="E83" s="20"/>
      <c r="F83" s="20"/>
      <c r="G83" s="20" t="s">
        <v>59</v>
      </c>
      <c r="H83" s="21"/>
      <c r="J83" s="21">
        <v>3</v>
      </c>
      <c r="K83" s="21">
        <v>4</v>
      </c>
      <c r="L83" s="50">
        <f t="shared" si="17"/>
        <v>7</v>
      </c>
      <c r="M83" s="21">
        <v>2</v>
      </c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115</v>
      </c>
      <c r="E84" s="20"/>
      <c r="F84" s="20"/>
      <c r="G84" s="20" t="s">
        <v>59</v>
      </c>
      <c r="H84" s="21"/>
      <c r="J84" s="21">
        <v>2</v>
      </c>
      <c r="K84" s="21">
        <v>5</v>
      </c>
      <c r="L84" s="50">
        <f t="shared" si="17"/>
        <v>7</v>
      </c>
      <c r="M84" s="21">
        <v>0</v>
      </c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85</v>
      </c>
      <c r="E85" s="20"/>
      <c r="F85" s="20"/>
      <c r="G85" s="15" t="s">
        <v>15</v>
      </c>
      <c r="H85" s="21"/>
      <c r="J85" s="21">
        <v>4</v>
      </c>
      <c r="K85" s="21">
        <v>2</v>
      </c>
      <c r="L85" s="50">
        <f t="shared" si="17"/>
        <v>6</v>
      </c>
      <c r="M85" s="21">
        <v>0</v>
      </c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162</v>
      </c>
      <c r="E86" s="20"/>
      <c r="F86" s="20"/>
      <c r="G86" s="20" t="s">
        <v>59</v>
      </c>
      <c r="H86" s="21"/>
      <c r="J86" s="21">
        <v>2</v>
      </c>
      <c r="K86" s="21">
        <v>4</v>
      </c>
      <c r="L86" s="50">
        <f t="shared" si="17"/>
        <v>6</v>
      </c>
      <c r="M86" s="21">
        <v>2</v>
      </c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104</v>
      </c>
      <c r="E87" s="20"/>
      <c r="F87" s="20"/>
      <c r="G87" s="20" t="s">
        <v>60</v>
      </c>
      <c r="H87" s="21"/>
      <c r="J87" s="21">
        <v>4</v>
      </c>
      <c r="K87" s="21">
        <v>1</v>
      </c>
      <c r="L87" s="50">
        <f t="shared" si="17"/>
        <v>5</v>
      </c>
      <c r="M87" s="21">
        <v>0</v>
      </c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84</v>
      </c>
      <c r="E88" s="20"/>
      <c r="F88" s="20"/>
      <c r="G88" s="20" t="s">
        <v>60</v>
      </c>
      <c r="H88" s="21"/>
      <c r="J88" s="21">
        <v>3</v>
      </c>
      <c r="K88" s="21">
        <v>2</v>
      </c>
      <c r="L88" s="50">
        <f t="shared" si="17"/>
        <v>5</v>
      </c>
      <c r="M88" s="21">
        <v>0</v>
      </c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116</v>
      </c>
      <c r="E89" s="20"/>
      <c r="F89" s="20"/>
      <c r="G89" s="20" t="s">
        <v>57</v>
      </c>
      <c r="H89" s="21"/>
      <c r="J89" s="21">
        <v>2</v>
      </c>
      <c r="K89" s="21">
        <v>3</v>
      </c>
      <c r="L89" s="50">
        <f t="shared" si="17"/>
        <v>5</v>
      </c>
      <c r="M89" s="21">
        <v>0</v>
      </c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170</v>
      </c>
      <c r="E90" s="20"/>
      <c r="F90" s="20"/>
      <c r="G90" s="15" t="s">
        <v>58</v>
      </c>
      <c r="H90" s="21"/>
      <c r="J90" s="21">
        <v>3</v>
      </c>
      <c r="K90" s="21">
        <v>1</v>
      </c>
      <c r="L90" s="50">
        <f t="shared" si="17"/>
        <v>4</v>
      </c>
      <c r="M90" s="21">
        <v>0</v>
      </c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90</v>
      </c>
      <c r="E91" s="20"/>
      <c r="F91" s="20"/>
      <c r="G91" s="20" t="s">
        <v>56</v>
      </c>
      <c r="H91" s="21"/>
      <c r="J91" s="21">
        <v>3</v>
      </c>
      <c r="K91" s="21">
        <v>1</v>
      </c>
      <c r="L91" s="50">
        <f t="shared" si="17"/>
        <v>4</v>
      </c>
      <c r="M91" s="21">
        <v>0</v>
      </c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139</v>
      </c>
      <c r="E92" s="20"/>
      <c r="F92" s="20"/>
      <c r="G92" s="20" t="s">
        <v>56</v>
      </c>
      <c r="H92" s="21"/>
      <c r="J92" s="21">
        <v>3</v>
      </c>
      <c r="K92" s="21">
        <v>1</v>
      </c>
      <c r="L92" s="50">
        <f t="shared" si="17"/>
        <v>4</v>
      </c>
      <c r="M92" s="21">
        <v>0</v>
      </c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14</v>
      </c>
      <c r="E93" s="20"/>
      <c r="F93" s="20"/>
      <c r="G93" s="20" t="s">
        <v>59</v>
      </c>
      <c r="H93" s="35"/>
      <c r="J93" s="21">
        <v>3</v>
      </c>
      <c r="K93" s="21">
        <v>1</v>
      </c>
      <c r="L93" s="50">
        <f t="shared" si="17"/>
        <v>4</v>
      </c>
      <c r="M93" s="21">
        <v>2</v>
      </c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80</v>
      </c>
      <c r="E94" s="20"/>
      <c r="F94" s="20"/>
      <c r="G94" s="20" t="s">
        <v>61</v>
      </c>
      <c r="H94" s="21"/>
      <c r="J94" s="21">
        <v>2</v>
      </c>
      <c r="K94" s="21">
        <v>2</v>
      </c>
      <c r="L94" s="50">
        <f t="shared" si="17"/>
        <v>4</v>
      </c>
      <c r="M94" s="21">
        <v>0</v>
      </c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D95" s="20" t="s">
        <v>110</v>
      </c>
      <c r="E95" s="20"/>
      <c r="F95" s="20"/>
      <c r="G95" s="15" t="s">
        <v>58</v>
      </c>
      <c r="H95" s="21"/>
      <c r="J95" s="21">
        <v>0</v>
      </c>
      <c r="K95" s="21">
        <v>4</v>
      </c>
      <c r="L95" s="50">
        <f t="shared" si="17"/>
        <v>4</v>
      </c>
      <c r="M95" s="21">
        <v>0</v>
      </c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43" ht="15.75" x14ac:dyDescent="0.25">
      <c r="Q97" s="21"/>
      <c r="R97" s="2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20"/>
      <c r="AG97" s="10"/>
      <c r="AH97" s="10"/>
      <c r="AI97" s="10"/>
      <c r="AJ97" s="20"/>
      <c r="AK97" s="20"/>
      <c r="AL97" s="10"/>
      <c r="AM97" s="10"/>
      <c r="AN97" s="21"/>
      <c r="AO97" s="21"/>
      <c r="AP97" s="30"/>
      <c r="AQ97" s="21"/>
    </row>
    <row r="98" spans="4:43" ht="18.75" thickBot="1" x14ac:dyDescent="0.3">
      <c r="D98" s="1" t="s">
        <v>133</v>
      </c>
      <c r="E98" s="1"/>
      <c r="F98" s="1"/>
      <c r="G98" s="3" t="s">
        <v>1</v>
      </c>
      <c r="H98" s="3"/>
      <c r="I98" s="3"/>
      <c r="J98" s="3" t="s">
        <v>19</v>
      </c>
      <c r="K98" s="3" t="s">
        <v>20</v>
      </c>
      <c r="L98" s="3" t="s">
        <v>21</v>
      </c>
      <c r="M98" s="49" t="s">
        <v>2</v>
      </c>
      <c r="Q98" s="21"/>
      <c r="R98" s="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20"/>
      <c r="AG98" s="10"/>
      <c r="AH98" s="10"/>
      <c r="AI98" s="10"/>
      <c r="AJ98" s="20"/>
      <c r="AK98" s="20"/>
      <c r="AL98" s="10"/>
      <c r="AM98" s="10"/>
      <c r="AN98" s="21"/>
      <c r="AO98" s="21"/>
      <c r="AP98" s="30"/>
      <c r="AQ98" s="21"/>
    </row>
    <row r="99" spans="4:43" ht="15.75" x14ac:dyDescent="0.25">
      <c r="D99" s="20" t="s">
        <v>113</v>
      </c>
      <c r="E99" s="20"/>
      <c r="F99" s="20"/>
      <c r="G99" s="20" t="s">
        <v>59</v>
      </c>
      <c r="H99" s="21"/>
      <c r="J99" s="21">
        <v>3</v>
      </c>
      <c r="K99" s="21">
        <v>4</v>
      </c>
      <c r="L99" s="21">
        <f t="shared" ref="L99:L110" si="18">+J99+K99</f>
        <v>7</v>
      </c>
      <c r="M99" s="50">
        <v>2</v>
      </c>
    </row>
    <row r="100" spans="4:43" ht="15.75" x14ac:dyDescent="0.25">
      <c r="D100" s="20" t="s">
        <v>162</v>
      </c>
      <c r="E100" s="20"/>
      <c r="F100" s="20"/>
      <c r="G100" s="20" t="s">
        <v>59</v>
      </c>
      <c r="H100" s="21"/>
      <c r="J100" s="21">
        <v>2</v>
      </c>
      <c r="K100" s="21">
        <v>4</v>
      </c>
      <c r="L100" s="21">
        <f t="shared" si="18"/>
        <v>6</v>
      </c>
      <c r="M100" s="50">
        <v>2</v>
      </c>
    </row>
    <row r="101" spans="4:43" ht="15.75" x14ac:dyDescent="0.25">
      <c r="D101" s="20" t="s">
        <v>14</v>
      </c>
      <c r="E101" s="20"/>
      <c r="F101" s="20"/>
      <c r="G101" s="20" t="s">
        <v>59</v>
      </c>
      <c r="H101" s="35"/>
      <c r="J101" s="21">
        <v>3</v>
      </c>
      <c r="K101" s="21">
        <v>1</v>
      </c>
      <c r="L101" s="21">
        <f t="shared" si="18"/>
        <v>4</v>
      </c>
      <c r="M101" s="50">
        <v>2</v>
      </c>
    </row>
    <row r="102" spans="4:43" ht="15.75" x14ac:dyDescent="0.25">
      <c r="D102" s="20" t="s">
        <v>165</v>
      </c>
      <c r="E102" s="20"/>
      <c r="F102" s="20"/>
      <c r="G102" s="20" t="s">
        <v>60</v>
      </c>
      <c r="H102" s="21"/>
      <c r="J102" s="21">
        <v>1</v>
      </c>
      <c r="K102" s="21">
        <v>2</v>
      </c>
      <c r="L102" s="21">
        <f t="shared" si="18"/>
        <v>3</v>
      </c>
      <c r="M102" s="50">
        <v>2</v>
      </c>
    </row>
    <row r="103" spans="4:43" ht="15.75" x14ac:dyDescent="0.25">
      <c r="D103" s="20" t="s">
        <v>47</v>
      </c>
      <c r="E103" s="20"/>
      <c r="F103" s="20"/>
      <c r="G103" s="20" t="s">
        <v>60</v>
      </c>
      <c r="H103" s="21"/>
      <c r="J103" s="21">
        <v>1</v>
      </c>
      <c r="K103" s="21">
        <v>2</v>
      </c>
      <c r="L103" s="21">
        <f t="shared" si="18"/>
        <v>3</v>
      </c>
      <c r="M103" s="50">
        <v>2</v>
      </c>
    </row>
    <row r="104" spans="4:43" ht="15.75" x14ac:dyDescent="0.25">
      <c r="D104" s="20" t="s">
        <v>102</v>
      </c>
      <c r="E104" s="20"/>
      <c r="F104" s="20"/>
      <c r="G104" s="20" t="s">
        <v>60</v>
      </c>
      <c r="H104" s="21"/>
      <c r="J104" s="21">
        <v>2</v>
      </c>
      <c r="K104" s="21">
        <v>0</v>
      </c>
      <c r="L104" s="21">
        <f t="shared" si="18"/>
        <v>2</v>
      </c>
      <c r="M104" s="50">
        <v>2</v>
      </c>
    </row>
    <row r="105" spans="4:43" ht="15.75" x14ac:dyDescent="0.25">
      <c r="D105" s="20" t="s">
        <v>150</v>
      </c>
      <c r="E105" s="20"/>
      <c r="F105" s="20"/>
      <c r="G105" s="20" t="s">
        <v>57</v>
      </c>
      <c r="H105" s="21"/>
      <c r="J105" s="21">
        <v>1</v>
      </c>
      <c r="K105" s="21">
        <v>1</v>
      </c>
      <c r="L105" s="21">
        <f t="shared" si="18"/>
        <v>2</v>
      </c>
      <c r="M105" s="50">
        <v>2</v>
      </c>
    </row>
    <row r="106" spans="4:43" ht="15.75" x14ac:dyDescent="0.25">
      <c r="D106" s="20" t="s">
        <v>107</v>
      </c>
      <c r="E106" s="20"/>
      <c r="F106" s="20"/>
      <c r="G106" s="20" t="s">
        <v>60</v>
      </c>
      <c r="H106" s="21"/>
      <c r="J106" s="21">
        <v>1</v>
      </c>
      <c r="K106" s="21">
        <v>1</v>
      </c>
      <c r="L106" s="21">
        <f t="shared" si="18"/>
        <v>2</v>
      </c>
      <c r="M106" s="50">
        <v>2</v>
      </c>
    </row>
    <row r="107" spans="4:43" ht="15.75" x14ac:dyDescent="0.25">
      <c r="D107" s="20" t="s">
        <v>101</v>
      </c>
      <c r="E107" s="20"/>
      <c r="F107" s="20"/>
      <c r="G107" s="15" t="s">
        <v>58</v>
      </c>
      <c r="H107" s="35"/>
      <c r="J107" s="21">
        <v>0</v>
      </c>
      <c r="K107" s="21">
        <v>1</v>
      </c>
      <c r="L107" s="21">
        <f t="shared" si="18"/>
        <v>1</v>
      </c>
      <c r="M107" s="50">
        <v>2</v>
      </c>
    </row>
    <row r="108" spans="4:43" ht="15.75" x14ac:dyDescent="0.25">
      <c r="D108" s="20" t="s">
        <v>122</v>
      </c>
      <c r="E108" s="20"/>
      <c r="F108" s="20"/>
      <c r="G108" s="15" t="s">
        <v>15</v>
      </c>
      <c r="H108" s="21"/>
      <c r="J108" s="21">
        <v>0</v>
      </c>
      <c r="K108" s="21">
        <v>0</v>
      </c>
      <c r="L108" s="21">
        <f t="shared" si="18"/>
        <v>0</v>
      </c>
      <c r="M108" s="50">
        <v>2</v>
      </c>
    </row>
    <row r="109" spans="4:43" ht="15.75" x14ac:dyDescent="0.25">
      <c r="D109" s="20" t="s">
        <v>129</v>
      </c>
      <c r="E109" s="20"/>
      <c r="F109" s="20"/>
      <c r="G109" s="20" t="s">
        <v>60</v>
      </c>
      <c r="H109" s="21"/>
      <c r="J109" s="21">
        <v>0</v>
      </c>
      <c r="K109" s="21">
        <v>0</v>
      </c>
      <c r="L109" s="21">
        <f t="shared" si="18"/>
        <v>0</v>
      </c>
      <c r="M109" s="50">
        <v>2</v>
      </c>
    </row>
    <row r="110" spans="4:43" ht="15.75" x14ac:dyDescent="0.25">
      <c r="D110" s="20" t="s">
        <v>144</v>
      </c>
      <c r="E110" s="20"/>
      <c r="F110" s="20"/>
      <c r="G110" s="20" t="s">
        <v>134</v>
      </c>
      <c r="H110" s="21"/>
      <c r="J110" s="21">
        <v>0</v>
      </c>
      <c r="K110" s="21">
        <v>0</v>
      </c>
      <c r="L110" s="21">
        <f t="shared" si="18"/>
        <v>0</v>
      </c>
      <c r="M110" s="50">
        <v>2</v>
      </c>
    </row>
  </sheetData>
  <mergeCells count="17">
    <mergeCell ref="E14:F14"/>
    <mergeCell ref="B72:P72"/>
    <mergeCell ref="G73:M73"/>
    <mergeCell ref="G74:M74"/>
    <mergeCell ref="AG10:AH10"/>
    <mergeCell ref="AG11:AH11"/>
    <mergeCell ref="AG5:AH5"/>
    <mergeCell ref="AG6:AH6"/>
    <mergeCell ref="AG7:AH7"/>
    <mergeCell ref="AG8:AH8"/>
    <mergeCell ref="AG9:AH9"/>
    <mergeCell ref="AG4:AH4"/>
    <mergeCell ref="B1:P1"/>
    <mergeCell ref="S1:AQ1"/>
    <mergeCell ref="G2:M2"/>
    <mergeCell ref="AG2:AH2"/>
    <mergeCell ref="AG3:AH3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8F067-0AC2-4435-B1E5-5EBEC8AA2200}">
  <dimension ref="A1:AQ98"/>
  <sheetViews>
    <sheetView zoomScale="70" zoomScaleNormal="70" zoomScaleSheetLayoutView="78" workbookViewId="0">
      <selection activeCell="B83" sqref="B83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S1" s="65" t="s">
        <v>55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18.600000000000001" customHeight="1" thickBot="1" x14ac:dyDescent="0.35">
      <c r="A2" s="21"/>
      <c r="B2" s="24" t="s">
        <v>42</v>
      </c>
      <c r="C2" s="24">
        <v>2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1"/>
      <c r="R2" s="21"/>
      <c r="U2" s="33" t="s">
        <v>152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66" t="s">
        <v>39</v>
      </c>
      <c r="AH2" s="66"/>
      <c r="AI2" s="33" t="s">
        <v>4</v>
      </c>
      <c r="AJ2" s="33" t="s">
        <v>6</v>
      </c>
      <c r="AK2" s="33" t="s">
        <v>5</v>
      </c>
      <c r="AL2" s="33" t="s">
        <v>40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77</v>
      </c>
      <c r="X3" s="20"/>
      <c r="Y3" s="20"/>
      <c r="Z3" s="20" t="s">
        <v>59</v>
      </c>
      <c r="AB3" s="21"/>
      <c r="AC3" s="21">
        <f t="shared" ref="AC3:AC10" si="0">+AD3+AE3+AF3</f>
        <v>1</v>
      </c>
      <c r="AD3" s="21">
        <v>1</v>
      </c>
      <c r="AE3" s="21">
        <v>0</v>
      </c>
      <c r="AF3" s="21">
        <v>0</v>
      </c>
      <c r="AG3" s="67">
        <f t="shared" ref="AG3:AG10" si="1">+(AD3*2+AF3)/(2*AC3)</f>
        <v>1</v>
      </c>
      <c r="AH3" s="67"/>
      <c r="AI3" s="14">
        <v>1</v>
      </c>
      <c r="AJ3" s="14">
        <v>0</v>
      </c>
      <c r="AK3" s="14">
        <v>0</v>
      </c>
      <c r="AL3" s="51">
        <f t="shared" ref="AL3:AL10" si="2">+AI3/AC3</f>
        <v>1</v>
      </c>
      <c r="AQ3" s="21"/>
    </row>
    <row r="4" spans="1:43" ht="18" x14ac:dyDescent="0.25">
      <c r="A4" s="34"/>
      <c r="B4" s="4">
        <v>5</v>
      </c>
      <c r="C4" s="5" t="s">
        <v>60</v>
      </c>
      <c r="D4" s="10"/>
      <c r="E4" s="5"/>
      <c r="F4" s="10"/>
      <c r="G4" s="4">
        <v>2</v>
      </c>
      <c r="H4" s="4">
        <v>0</v>
      </c>
      <c r="I4" s="4">
        <v>0</v>
      </c>
      <c r="J4" s="4">
        <f t="shared" ref="J4:J11" si="3">2*G4+I4</f>
        <v>4</v>
      </c>
      <c r="K4" s="31">
        <f t="shared" ref="K4:K11" si="4">+J4/((G4+H4+I4)*2)</f>
        <v>1</v>
      </c>
      <c r="L4" s="4">
        <f>+$AN$27</f>
        <v>10</v>
      </c>
      <c r="M4" s="4">
        <v>3</v>
      </c>
      <c r="N4" s="4">
        <f>+$AO$27</f>
        <v>10</v>
      </c>
      <c r="O4" s="4">
        <f>+$AQ$27</f>
        <v>6</v>
      </c>
      <c r="P4" s="4"/>
      <c r="Q4" s="34"/>
      <c r="R4" s="21"/>
      <c r="U4" s="25">
        <v>8</v>
      </c>
      <c r="V4" s="20" t="s">
        <v>138</v>
      </c>
      <c r="X4" s="20"/>
      <c r="Y4" s="20"/>
      <c r="Z4" s="20" t="s">
        <v>60</v>
      </c>
      <c r="AB4" s="21"/>
      <c r="AC4" s="21">
        <f t="shared" si="0"/>
        <v>2</v>
      </c>
      <c r="AD4" s="21">
        <v>2</v>
      </c>
      <c r="AE4" s="21">
        <v>0</v>
      </c>
      <c r="AF4" s="21">
        <v>0</v>
      </c>
      <c r="AG4" s="64">
        <f t="shared" si="1"/>
        <v>1</v>
      </c>
      <c r="AH4" s="64"/>
      <c r="AI4" s="21">
        <v>3</v>
      </c>
      <c r="AJ4" s="21">
        <v>0</v>
      </c>
      <c r="AK4" s="21">
        <v>0</v>
      </c>
      <c r="AL4" s="26">
        <f t="shared" si="2"/>
        <v>1.5</v>
      </c>
      <c r="AQ4" s="21"/>
    </row>
    <row r="5" spans="1:43" ht="18" x14ac:dyDescent="0.25">
      <c r="A5" s="34"/>
      <c r="B5" s="4">
        <v>8</v>
      </c>
      <c r="C5" s="5" t="s">
        <v>59</v>
      </c>
      <c r="D5" s="10"/>
      <c r="E5" s="5"/>
      <c r="F5" s="10"/>
      <c r="G5" s="4">
        <v>2</v>
      </c>
      <c r="H5" s="4">
        <v>0</v>
      </c>
      <c r="I5" s="4">
        <v>0</v>
      </c>
      <c r="J5" s="4">
        <f t="shared" si="3"/>
        <v>4</v>
      </c>
      <c r="K5" s="31">
        <f t="shared" si="4"/>
        <v>1</v>
      </c>
      <c r="L5" s="4">
        <f>+$AN$66</f>
        <v>13</v>
      </c>
      <c r="M5" s="4">
        <v>2</v>
      </c>
      <c r="N5" s="4">
        <f>+$AO$66</f>
        <v>22</v>
      </c>
      <c r="O5" s="4">
        <f>+$AQ$66</f>
        <v>2</v>
      </c>
      <c r="P5" s="4"/>
      <c r="Q5" s="34"/>
      <c r="R5" s="21"/>
      <c r="U5" s="25">
        <v>7.5</v>
      </c>
      <c r="V5" s="20" t="s">
        <v>127</v>
      </c>
      <c r="X5" s="20"/>
      <c r="Y5" s="20"/>
      <c r="Z5" s="20" t="s">
        <v>15</v>
      </c>
      <c r="AB5" s="21"/>
      <c r="AC5" s="21">
        <f t="shared" si="0"/>
        <v>2</v>
      </c>
      <c r="AD5" s="21">
        <v>1</v>
      </c>
      <c r="AE5" s="21">
        <v>0</v>
      </c>
      <c r="AF5" s="21">
        <v>1</v>
      </c>
      <c r="AG5" s="64">
        <f t="shared" si="1"/>
        <v>0.75</v>
      </c>
      <c r="AH5" s="64"/>
      <c r="AI5" s="21">
        <v>6</v>
      </c>
      <c r="AJ5" s="21">
        <v>0</v>
      </c>
      <c r="AK5" s="21">
        <v>0</v>
      </c>
      <c r="AL5" s="26">
        <f t="shared" si="2"/>
        <v>3</v>
      </c>
      <c r="AQ5" s="21"/>
    </row>
    <row r="6" spans="1:43" ht="18" x14ac:dyDescent="0.25">
      <c r="A6" s="34"/>
      <c r="B6" s="4">
        <v>2</v>
      </c>
      <c r="C6" s="5" t="s">
        <v>15</v>
      </c>
      <c r="D6" s="10"/>
      <c r="E6" s="10"/>
      <c r="F6" s="10"/>
      <c r="G6" s="4">
        <v>1</v>
      </c>
      <c r="H6" s="4">
        <v>0</v>
      </c>
      <c r="I6" s="4">
        <v>1</v>
      </c>
      <c r="J6" s="4">
        <f t="shared" si="3"/>
        <v>3</v>
      </c>
      <c r="K6" s="31">
        <f t="shared" si="4"/>
        <v>0.75</v>
      </c>
      <c r="L6" s="4">
        <f>+$AA$40</f>
        <v>10</v>
      </c>
      <c r="M6" s="4">
        <v>6</v>
      </c>
      <c r="N6" s="4">
        <f>+$AB$40</f>
        <v>10</v>
      </c>
      <c r="O6" s="4">
        <f>+$AD$40</f>
        <v>2</v>
      </c>
      <c r="P6" s="4"/>
      <c r="Q6" s="34"/>
      <c r="R6" s="21"/>
      <c r="U6" s="25">
        <v>7.5</v>
      </c>
      <c r="V6" s="20" t="s">
        <v>43</v>
      </c>
      <c r="X6" s="20"/>
      <c r="Y6" s="20"/>
      <c r="Z6" s="20" t="s">
        <v>57</v>
      </c>
      <c r="AB6" s="21"/>
      <c r="AC6" s="21">
        <f t="shared" si="0"/>
        <v>1</v>
      </c>
      <c r="AD6" s="21">
        <v>0</v>
      </c>
      <c r="AE6" s="21">
        <v>0</v>
      </c>
      <c r="AF6" s="21">
        <v>1</v>
      </c>
      <c r="AG6" s="64">
        <f t="shared" si="1"/>
        <v>0.5</v>
      </c>
      <c r="AH6" s="64"/>
      <c r="AI6" s="21">
        <v>3</v>
      </c>
      <c r="AJ6" s="21">
        <v>0</v>
      </c>
      <c r="AK6" s="21">
        <v>0</v>
      </c>
      <c r="AL6" s="26">
        <f t="shared" si="2"/>
        <v>3</v>
      </c>
      <c r="AQ6" s="21"/>
    </row>
    <row r="7" spans="1:43" ht="18" x14ac:dyDescent="0.25">
      <c r="A7" s="34"/>
      <c r="B7" s="4">
        <v>3</v>
      </c>
      <c r="C7" s="5" t="s">
        <v>57</v>
      </c>
      <c r="D7" s="10"/>
      <c r="E7" s="5"/>
      <c r="F7" s="10"/>
      <c r="G7" s="4">
        <v>1</v>
      </c>
      <c r="H7" s="4">
        <v>0</v>
      </c>
      <c r="I7" s="4">
        <v>1</v>
      </c>
      <c r="J7" s="4">
        <f t="shared" si="3"/>
        <v>3</v>
      </c>
      <c r="K7" s="31">
        <f t="shared" si="4"/>
        <v>0.75</v>
      </c>
      <c r="L7" s="4">
        <f>+$AA$53</f>
        <v>10</v>
      </c>
      <c r="M7" s="4">
        <v>6</v>
      </c>
      <c r="N7" s="4">
        <f>+$AB$53</f>
        <v>13</v>
      </c>
      <c r="O7" s="4">
        <f>+$AD$53</f>
        <v>2</v>
      </c>
      <c r="P7" s="4"/>
      <c r="Q7" s="34"/>
      <c r="R7" s="21"/>
      <c r="U7" s="25">
        <v>8</v>
      </c>
      <c r="V7" s="20" t="s">
        <v>76</v>
      </c>
      <c r="X7" s="20"/>
      <c r="Y7" s="20"/>
      <c r="Z7" s="20" t="s">
        <v>56</v>
      </c>
      <c r="AB7" s="21"/>
      <c r="AC7" s="21">
        <f t="shared" si="0"/>
        <v>2</v>
      </c>
      <c r="AD7" s="21">
        <v>0</v>
      </c>
      <c r="AE7" s="21">
        <v>1</v>
      </c>
      <c r="AF7" s="21">
        <v>1</v>
      </c>
      <c r="AG7" s="64">
        <f t="shared" si="1"/>
        <v>0.25</v>
      </c>
      <c r="AH7" s="64"/>
      <c r="AI7" s="21">
        <v>8</v>
      </c>
      <c r="AJ7" s="21">
        <v>0</v>
      </c>
      <c r="AK7" s="21">
        <v>0</v>
      </c>
      <c r="AL7" s="26">
        <f t="shared" si="2"/>
        <v>4</v>
      </c>
      <c r="AQ7" s="21"/>
    </row>
    <row r="8" spans="1:43" ht="18" x14ac:dyDescent="0.25">
      <c r="A8" s="34"/>
      <c r="B8" s="4">
        <v>1</v>
      </c>
      <c r="C8" s="5" t="s">
        <v>58</v>
      </c>
      <c r="D8" s="10"/>
      <c r="E8" s="10"/>
      <c r="F8" s="10"/>
      <c r="G8" s="4">
        <v>0</v>
      </c>
      <c r="H8" s="4">
        <v>1</v>
      </c>
      <c r="I8" s="4">
        <v>1</v>
      </c>
      <c r="J8" s="4">
        <f t="shared" si="3"/>
        <v>1</v>
      </c>
      <c r="K8" s="31">
        <f t="shared" si="4"/>
        <v>0.25</v>
      </c>
      <c r="L8" s="4">
        <f>+$AA$27</f>
        <v>5</v>
      </c>
      <c r="M8" s="4">
        <v>12</v>
      </c>
      <c r="N8" s="4">
        <f>+$AB$27</f>
        <v>7</v>
      </c>
      <c r="O8" s="4">
        <f>+$AD$27</f>
        <v>0</v>
      </c>
      <c r="P8" s="4"/>
      <c r="Q8" s="34"/>
      <c r="R8" s="21"/>
      <c r="U8" s="25">
        <v>8</v>
      </c>
      <c r="V8" s="20" t="s">
        <v>75</v>
      </c>
      <c r="X8" s="20"/>
      <c r="Y8" s="20"/>
      <c r="Z8" s="20" t="s">
        <v>134</v>
      </c>
      <c r="AB8" s="21"/>
      <c r="AC8" s="21">
        <f t="shared" si="0"/>
        <v>2</v>
      </c>
      <c r="AD8" s="21">
        <v>0</v>
      </c>
      <c r="AE8" s="21">
        <v>2</v>
      </c>
      <c r="AF8" s="21">
        <v>0</v>
      </c>
      <c r="AG8" s="64">
        <f t="shared" si="1"/>
        <v>0</v>
      </c>
      <c r="AH8" s="64"/>
      <c r="AI8" s="21">
        <v>9</v>
      </c>
      <c r="AJ8" s="21">
        <v>1</v>
      </c>
      <c r="AK8" s="21">
        <v>0</v>
      </c>
      <c r="AL8" s="26">
        <f t="shared" si="2"/>
        <v>4.5</v>
      </c>
      <c r="AQ8" s="21"/>
    </row>
    <row r="9" spans="1:43" ht="18" x14ac:dyDescent="0.25">
      <c r="A9" s="34"/>
      <c r="B9" s="4">
        <v>7</v>
      </c>
      <c r="C9" s="5" t="s">
        <v>56</v>
      </c>
      <c r="D9" s="10"/>
      <c r="E9" s="10"/>
      <c r="F9" s="10"/>
      <c r="G9" s="4">
        <v>0</v>
      </c>
      <c r="H9" s="4">
        <v>1</v>
      </c>
      <c r="I9" s="4">
        <v>1</v>
      </c>
      <c r="J9" s="4">
        <f t="shared" si="3"/>
        <v>1</v>
      </c>
      <c r="K9" s="31">
        <f t="shared" si="4"/>
        <v>0.25</v>
      </c>
      <c r="L9" s="4">
        <f>+$AN$53</f>
        <v>4</v>
      </c>
      <c r="M9" s="4">
        <v>8</v>
      </c>
      <c r="N9" s="4">
        <f>+$AO$53</f>
        <v>4</v>
      </c>
      <c r="O9" s="4">
        <f>+$AQ$53</f>
        <v>0</v>
      </c>
      <c r="P9" s="4"/>
      <c r="Q9" s="34"/>
      <c r="R9" s="21"/>
      <c r="U9" s="25">
        <v>7.5</v>
      </c>
      <c r="V9" s="20" t="s">
        <v>34</v>
      </c>
      <c r="X9" s="20"/>
      <c r="Y9" s="20"/>
      <c r="Z9" s="20" t="s">
        <v>58</v>
      </c>
      <c r="AB9" s="21"/>
      <c r="AC9" s="21">
        <f t="shared" si="0"/>
        <v>2</v>
      </c>
      <c r="AD9" s="21">
        <v>0</v>
      </c>
      <c r="AE9" s="21">
        <v>1</v>
      </c>
      <c r="AF9" s="21">
        <v>1</v>
      </c>
      <c r="AG9" s="64">
        <f t="shared" si="1"/>
        <v>0.25</v>
      </c>
      <c r="AH9" s="64"/>
      <c r="AI9" s="21">
        <v>12</v>
      </c>
      <c r="AJ9" s="21">
        <v>0</v>
      </c>
      <c r="AK9" s="21">
        <v>0</v>
      </c>
      <c r="AL9" s="26">
        <f t="shared" si="2"/>
        <v>6</v>
      </c>
      <c r="AQ9" s="21"/>
    </row>
    <row r="10" spans="1:43" ht="18" x14ac:dyDescent="0.25">
      <c r="A10" s="34"/>
      <c r="B10" s="4">
        <v>4</v>
      </c>
      <c r="C10" s="5" t="s">
        <v>61</v>
      </c>
      <c r="D10" s="10"/>
      <c r="E10" s="5"/>
      <c r="F10" s="10"/>
      <c r="G10" s="4">
        <v>0</v>
      </c>
      <c r="H10" s="4">
        <v>2</v>
      </c>
      <c r="I10" s="4">
        <v>0</v>
      </c>
      <c r="J10" s="4">
        <f t="shared" si="3"/>
        <v>0</v>
      </c>
      <c r="K10" s="31">
        <f t="shared" si="4"/>
        <v>0</v>
      </c>
      <c r="L10" s="4">
        <f>+$AA$66</f>
        <v>5</v>
      </c>
      <c r="M10" s="4">
        <v>13</v>
      </c>
      <c r="N10" s="4">
        <f>+$AB$66</f>
        <v>8</v>
      </c>
      <c r="O10" s="4">
        <f>+$AD$66</f>
        <v>0</v>
      </c>
      <c r="P10" s="4"/>
      <c r="Q10" s="34"/>
      <c r="R10" s="34"/>
      <c r="U10" s="25">
        <v>7.5</v>
      </c>
      <c r="V10" s="20" t="s">
        <v>74</v>
      </c>
      <c r="X10" s="20"/>
      <c r="Y10" s="20"/>
      <c r="Z10" s="20" t="s">
        <v>61</v>
      </c>
      <c r="AB10" s="21"/>
      <c r="AC10" s="21">
        <f t="shared" si="0"/>
        <v>2</v>
      </c>
      <c r="AD10" s="21">
        <v>0</v>
      </c>
      <c r="AE10" s="21">
        <v>2</v>
      </c>
      <c r="AF10" s="21">
        <v>0</v>
      </c>
      <c r="AG10" s="64">
        <f t="shared" si="1"/>
        <v>0</v>
      </c>
      <c r="AH10" s="64"/>
      <c r="AI10" s="21">
        <v>13</v>
      </c>
      <c r="AJ10" s="21">
        <v>0</v>
      </c>
      <c r="AK10" s="21">
        <v>0</v>
      </c>
      <c r="AL10" s="26">
        <f t="shared" si="2"/>
        <v>6.5</v>
      </c>
      <c r="AQ10" s="21"/>
    </row>
    <row r="11" spans="1:43" ht="18.75" thickBot="1" x14ac:dyDescent="0.3">
      <c r="A11" s="34"/>
      <c r="B11" s="4">
        <v>6</v>
      </c>
      <c r="C11" s="5" t="s">
        <v>134</v>
      </c>
      <c r="D11" s="10"/>
      <c r="E11" s="5"/>
      <c r="F11" s="10"/>
      <c r="G11" s="4">
        <v>0</v>
      </c>
      <c r="H11" s="4">
        <v>2</v>
      </c>
      <c r="I11" s="4">
        <v>0</v>
      </c>
      <c r="J11" s="4">
        <f t="shared" si="3"/>
        <v>0</v>
      </c>
      <c r="K11" s="31">
        <f t="shared" si="4"/>
        <v>0</v>
      </c>
      <c r="L11" s="4">
        <f>+$AN$40</f>
        <v>3</v>
      </c>
      <c r="M11" s="4">
        <v>10</v>
      </c>
      <c r="N11" s="4">
        <f>+$AO$40</f>
        <v>0</v>
      </c>
      <c r="O11" s="4">
        <f>+$AQ$40</f>
        <v>2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ref="AC11" si="5">+AD11+AE11+AF11</f>
        <v>2</v>
      </c>
      <c r="AD11" s="21">
        <v>2</v>
      </c>
      <c r="AE11" s="21">
        <v>0</v>
      </c>
      <c r="AF11" s="21">
        <v>0</v>
      </c>
      <c r="AG11" s="64">
        <f t="shared" ref="AG11" si="6">+(AD11*2+AF11)/(2*AC11)</f>
        <v>1</v>
      </c>
      <c r="AH11" s="64"/>
      <c r="AI11" s="21">
        <v>4</v>
      </c>
      <c r="AJ11" s="21">
        <v>0</v>
      </c>
      <c r="AK11" s="21">
        <v>0</v>
      </c>
      <c r="AL11" s="26">
        <f t="shared" ref="AL11:AL12" si="7">+AI11/AC11</f>
        <v>2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6</v>
      </c>
      <c r="H12" s="8">
        <f>SUM(H4:H11)</f>
        <v>6</v>
      </c>
      <c r="I12" s="8">
        <f>SUM(I4:I11)</f>
        <v>4</v>
      </c>
      <c r="J12" s="8"/>
      <c r="K12" s="8"/>
      <c r="L12" s="8">
        <f>SUM(L4:L11)</f>
        <v>60</v>
      </c>
      <c r="M12" s="8">
        <f>SUM(M4:M11)</f>
        <v>60</v>
      </c>
      <c r="N12" s="8">
        <f>SUM(N4:N11)</f>
        <v>74</v>
      </c>
      <c r="O12" s="8">
        <f>SUM(O4:O11)</f>
        <v>14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16</v>
      </c>
      <c r="AD12" s="14">
        <f>SUM(AD3:AD11)</f>
        <v>6</v>
      </c>
      <c r="AE12" s="14">
        <f>SUM(AE3:AE11)</f>
        <v>6</v>
      </c>
      <c r="AF12" s="14">
        <f>SUM(AF3:AF11)</f>
        <v>4</v>
      </c>
      <c r="AG12" s="14"/>
      <c r="AH12" s="14"/>
      <c r="AI12" s="14">
        <f>SUM(AI3:AI11)</f>
        <v>59</v>
      </c>
      <c r="AJ12" s="14">
        <f>SUM(AJ3:AJ11)</f>
        <v>1</v>
      </c>
      <c r="AK12" s="14">
        <f>SUM(AK3:AK11)</f>
        <v>0</v>
      </c>
      <c r="AL12" s="29">
        <f t="shared" si="7"/>
        <v>3.6875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2 Summary:</v>
      </c>
      <c r="C14" s="37"/>
      <c r="D14" s="37"/>
      <c r="E14" s="68">
        <v>45557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0"/>
      <c r="R14" s="30"/>
      <c r="S14" s="21" t="s">
        <v>53</v>
      </c>
      <c r="T14" s="20" t="s">
        <v>44</v>
      </c>
      <c r="U14" s="20"/>
      <c r="V14" s="20"/>
      <c r="W14" s="20"/>
      <c r="X14" s="20" t="s">
        <v>54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53</v>
      </c>
      <c r="AG14" s="20" t="s">
        <v>44</v>
      </c>
      <c r="AH14" s="20"/>
      <c r="AI14" s="20"/>
      <c r="AJ14" s="20"/>
      <c r="AK14" s="20" t="s">
        <v>54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154</v>
      </c>
      <c r="T15" s="11" t="s">
        <v>58</v>
      </c>
      <c r="U15" s="11"/>
      <c r="V15" s="11"/>
      <c r="W15" s="12"/>
      <c r="X15" s="13" t="s">
        <v>70</v>
      </c>
      <c r="Z15" s="14"/>
      <c r="AA15" s="14">
        <v>1</v>
      </c>
      <c r="AB15" s="14">
        <v>3</v>
      </c>
      <c r="AC15" s="14">
        <f>+AA15+AB15</f>
        <v>4</v>
      </c>
      <c r="AD15" s="14">
        <v>0</v>
      </c>
      <c r="AE15" s="10"/>
      <c r="AF15" s="11" t="s">
        <v>158</v>
      </c>
      <c r="AG15" s="11" t="s">
        <v>60</v>
      </c>
      <c r="AH15" s="11"/>
      <c r="AI15" s="11"/>
      <c r="AJ15" s="12"/>
      <c r="AK15" s="13" t="s">
        <v>72</v>
      </c>
      <c r="AM15" s="14"/>
      <c r="AN15" s="14">
        <v>0</v>
      </c>
      <c r="AO15" s="14">
        <v>3</v>
      </c>
      <c r="AP15" s="14">
        <f>+AN15+AO15</f>
        <v>3</v>
      </c>
      <c r="AQ15" s="14">
        <v>0</v>
      </c>
    </row>
    <row r="16" spans="1:43" ht="15.95" customHeight="1" x14ac:dyDescent="0.25">
      <c r="A16" s="30"/>
      <c r="C16" s="5" t="s">
        <v>178</v>
      </c>
      <c r="E16" s="20"/>
      <c r="F16" s="20"/>
      <c r="G16" s="4">
        <v>6</v>
      </c>
      <c r="H16" s="21">
        <v>1</v>
      </c>
      <c r="I16" s="20" t="s">
        <v>107</v>
      </c>
      <c r="J16" s="20"/>
      <c r="K16" s="20"/>
      <c r="L16" s="20" t="s">
        <v>200</v>
      </c>
      <c r="M16" s="20"/>
      <c r="N16" s="20"/>
      <c r="O16" s="20"/>
      <c r="P16" s="20"/>
      <c r="Q16" s="30"/>
      <c r="R16" s="30"/>
      <c r="S16" s="25">
        <v>7.5</v>
      </c>
      <c r="T16" s="20" t="s">
        <v>34</v>
      </c>
      <c r="U16" s="20"/>
      <c r="V16" s="20"/>
      <c r="W16" s="20"/>
      <c r="X16" s="21">
        <v>31</v>
      </c>
      <c r="Y16" s="15" t="s">
        <v>58</v>
      </c>
      <c r="Z16" s="21"/>
      <c r="AA16" s="21">
        <v>0</v>
      </c>
      <c r="AB16" s="21">
        <v>0</v>
      </c>
      <c r="AC16" s="21">
        <f t="shared" ref="AC16:AC26" si="8">+AA16+AB16</f>
        <v>0</v>
      </c>
      <c r="AD16" s="21">
        <v>0</v>
      </c>
      <c r="AE16" s="10"/>
      <c r="AF16" s="25">
        <v>8</v>
      </c>
      <c r="AG16" s="20" t="s">
        <v>138</v>
      </c>
      <c r="AH16" s="20"/>
      <c r="AI16" s="20"/>
      <c r="AJ16" s="20"/>
      <c r="AK16" s="21">
        <v>34</v>
      </c>
      <c r="AL16" s="20" t="s">
        <v>60</v>
      </c>
      <c r="AM16" s="21"/>
      <c r="AN16" s="21">
        <v>0</v>
      </c>
      <c r="AO16" s="21">
        <v>1</v>
      </c>
      <c r="AP16" s="21">
        <f t="shared" ref="AP16:AP26" si="9">+AN16+AO16</f>
        <v>1</v>
      </c>
      <c r="AQ16" s="21">
        <v>0</v>
      </c>
    </row>
    <row r="17" spans="1:43" ht="15.95" customHeight="1" x14ac:dyDescent="0.25">
      <c r="A17" s="30"/>
      <c r="B17" s="21" t="s">
        <v>23</v>
      </c>
      <c r="C17" s="15" t="s">
        <v>197</v>
      </c>
      <c r="D17" s="15"/>
      <c r="E17" s="20"/>
      <c r="F17" s="20"/>
      <c r="G17" s="4"/>
      <c r="H17" s="21">
        <v>1</v>
      </c>
      <c r="I17" s="20" t="s">
        <v>84</v>
      </c>
      <c r="L17" s="20" t="s">
        <v>201</v>
      </c>
      <c r="M17" s="20"/>
      <c r="N17" s="20"/>
      <c r="O17" s="20"/>
      <c r="P17" s="20"/>
      <c r="Q17" s="30"/>
      <c r="R17" s="30"/>
      <c r="S17" s="25">
        <v>10</v>
      </c>
      <c r="T17" s="20" t="s">
        <v>124</v>
      </c>
      <c r="U17" s="20"/>
      <c r="V17" s="20"/>
      <c r="W17" s="20"/>
      <c r="X17" s="21">
        <v>13</v>
      </c>
      <c r="Y17" s="15" t="s">
        <v>58</v>
      </c>
      <c r="Z17" s="21"/>
      <c r="AA17" s="21">
        <v>1</v>
      </c>
      <c r="AB17" s="21">
        <v>0</v>
      </c>
      <c r="AC17" s="21">
        <f t="shared" si="8"/>
        <v>1</v>
      </c>
      <c r="AD17" s="21">
        <v>0</v>
      </c>
      <c r="AE17" s="10"/>
      <c r="AF17" s="25">
        <v>10</v>
      </c>
      <c r="AG17" s="20" t="s">
        <v>84</v>
      </c>
      <c r="AH17" s="20"/>
      <c r="AI17" s="20"/>
      <c r="AJ17" s="20"/>
      <c r="AK17" s="21">
        <v>16</v>
      </c>
      <c r="AL17" s="20" t="s">
        <v>60</v>
      </c>
      <c r="AM17" s="21"/>
      <c r="AN17" s="21">
        <v>2</v>
      </c>
      <c r="AO17" s="21">
        <v>2</v>
      </c>
      <c r="AP17" s="21">
        <f t="shared" si="9"/>
        <v>4</v>
      </c>
      <c r="AQ17" s="21">
        <v>0</v>
      </c>
    </row>
    <row r="18" spans="1:43" ht="15.95" customHeight="1" x14ac:dyDescent="0.25">
      <c r="A18" s="30"/>
      <c r="C18" s="15" t="s">
        <v>198</v>
      </c>
      <c r="G18" s="4"/>
      <c r="H18" s="21">
        <v>1</v>
      </c>
      <c r="I18" s="20" t="s">
        <v>104</v>
      </c>
      <c r="L18" s="20" t="s">
        <v>107</v>
      </c>
      <c r="M18" s="20"/>
      <c r="N18" s="20"/>
      <c r="O18" s="20"/>
      <c r="P18" s="20"/>
      <c r="Q18" s="30"/>
      <c r="R18" s="30"/>
      <c r="S18" s="25">
        <v>9.5</v>
      </c>
      <c r="T18" s="20" t="s">
        <v>170</v>
      </c>
      <c r="U18" s="20"/>
      <c r="V18" s="20"/>
      <c r="W18" s="20"/>
      <c r="X18" s="21">
        <v>5</v>
      </c>
      <c r="Y18" s="15" t="s">
        <v>58</v>
      </c>
      <c r="Z18" s="21"/>
      <c r="AA18" s="21">
        <v>2</v>
      </c>
      <c r="AB18" s="21">
        <v>0</v>
      </c>
      <c r="AC18" s="21">
        <f t="shared" si="8"/>
        <v>2</v>
      </c>
      <c r="AD18" s="21">
        <v>0</v>
      </c>
      <c r="AE18" s="10"/>
      <c r="AF18" s="25">
        <v>10</v>
      </c>
      <c r="AG18" s="20" t="s">
        <v>104</v>
      </c>
      <c r="AH18" s="20"/>
      <c r="AI18" s="20"/>
      <c r="AJ18" s="20"/>
      <c r="AK18" s="21">
        <v>7</v>
      </c>
      <c r="AL18" s="20" t="s">
        <v>60</v>
      </c>
      <c r="AM18" s="21"/>
      <c r="AN18" s="21">
        <v>4</v>
      </c>
      <c r="AO18" s="21">
        <v>1</v>
      </c>
      <c r="AP18" s="21">
        <f t="shared" si="9"/>
        <v>5</v>
      </c>
      <c r="AQ18" s="21">
        <v>0</v>
      </c>
    </row>
    <row r="19" spans="1:43" ht="15.75" customHeight="1" x14ac:dyDescent="0.25">
      <c r="C19" s="15" t="s">
        <v>199</v>
      </c>
      <c r="H19" s="21">
        <v>2</v>
      </c>
      <c r="I19" s="20" t="s">
        <v>104</v>
      </c>
      <c r="L19" s="20" t="s">
        <v>138</v>
      </c>
      <c r="Q19" s="30"/>
      <c r="R19" s="30"/>
      <c r="S19" s="25">
        <v>8.5</v>
      </c>
      <c r="T19" s="20" t="s">
        <v>88</v>
      </c>
      <c r="U19" s="20"/>
      <c r="V19" s="20"/>
      <c r="W19" s="20"/>
      <c r="X19" s="35">
        <v>15</v>
      </c>
      <c r="Y19" s="15" t="s">
        <v>58</v>
      </c>
      <c r="Z19" s="21"/>
      <c r="AA19" s="21">
        <v>1</v>
      </c>
      <c r="AB19" s="21">
        <v>0</v>
      </c>
      <c r="AC19" s="21">
        <f t="shared" si="8"/>
        <v>1</v>
      </c>
      <c r="AD19" s="21">
        <v>0</v>
      </c>
      <c r="AE19" s="10"/>
      <c r="AF19" s="25">
        <v>9</v>
      </c>
      <c r="AG19" s="20" t="s">
        <v>107</v>
      </c>
      <c r="AH19" s="20"/>
      <c r="AI19" s="20"/>
      <c r="AJ19" s="20"/>
      <c r="AK19" s="21">
        <v>1</v>
      </c>
      <c r="AL19" s="20" t="s">
        <v>60</v>
      </c>
      <c r="AM19" s="21"/>
      <c r="AN19" s="21">
        <v>1</v>
      </c>
      <c r="AO19" s="21">
        <v>1</v>
      </c>
      <c r="AP19" s="21">
        <f t="shared" si="9"/>
        <v>2</v>
      </c>
      <c r="AQ19" s="21">
        <v>2</v>
      </c>
    </row>
    <row r="20" spans="1:43" ht="15.95" customHeight="1" x14ac:dyDescent="0.25">
      <c r="C20" s="15"/>
      <c r="H20" s="21">
        <v>2</v>
      </c>
      <c r="I20" s="20" t="s">
        <v>84</v>
      </c>
      <c r="L20" s="20" t="s">
        <v>246</v>
      </c>
      <c r="M20" s="20"/>
      <c r="N20" s="20"/>
      <c r="O20" s="20"/>
      <c r="P20" s="20"/>
      <c r="Q20" s="30"/>
      <c r="R20" s="30"/>
      <c r="S20" s="25">
        <v>8.5</v>
      </c>
      <c r="T20" s="20" t="s">
        <v>101</v>
      </c>
      <c r="U20" s="20"/>
      <c r="V20" s="20"/>
      <c r="W20" s="20"/>
      <c r="X20" s="35">
        <v>11</v>
      </c>
      <c r="Y20" s="15" t="s">
        <v>58</v>
      </c>
      <c r="Z20" s="21"/>
      <c r="AA20" s="21">
        <v>0</v>
      </c>
      <c r="AB20" s="21">
        <v>0</v>
      </c>
      <c r="AC20" s="21">
        <f t="shared" si="8"/>
        <v>0</v>
      </c>
      <c r="AD20" s="21">
        <v>0</v>
      </c>
      <c r="AE20" s="10"/>
      <c r="AF20" s="25">
        <v>8.5</v>
      </c>
      <c r="AG20" s="20" t="s">
        <v>165</v>
      </c>
      <c r="AH20" s="20"/>
      <c r="AI20" s="20"/>
      <c r="AJ20" s="20"/>
      <c r="AK20" s="21">
        <v>10</v>
      </c>
      <c r="AL20" s="20" t="s">
        <v>60</v>
      </c>
      <c r="AM20" s="21"/>
      <c r="AN20" s="21">
        <v>1</v>
      </c>
      <c r="AO20" s="21">
        <v>1</v>
      </c>
      <c r="AP20" s="21">
        <f t="shared" si="9"/>
        <v>2</v>
      </c>
      <c r="AQ20" s="21">
        <v>2</v>
      </c>
    </row>
    <row r="21" spans="1:43" ht="15.95" customHeight="1" x14ac:dyDescent="0.25">
      <c r="C21" s="15"/>
      <c r="H21" s="21">
        <v>3</v>
      </c>
      <c r="I21" s="20" t="s">
        <v>104</v>
      </c>
      <c r="L21" s="20"/>
      <c r="M21" s="20" t="s">
        <v>51</v>
      </c>
      <c r="N21" s="20"/>
      <c r="O21" s="20"/>
      <c r="P21" s="20"/>
      <c r="Q21" s="30"/>
      <c r="R21" s="30"/>
      <c r="S21" s="25">
        <v>8</v>
      </c>
      <c r="T21" s="20" t="s">
        <v>147</v>
      </c>
      <c r="U21" s="20"/>
      <c r="V21" s="20"/>
      <c r="W21" s="20"/>
      <c r="X21" s="21">
        <v>3</v>
      </c>
      <c r="Y21" s="15" t="s">
        <v>58</v>
      </c>
      <c r="Z21" s="21"/>
      <c r="AA21" s="21">
        <v>0</v>
      </c>
      <c r="AB21" s="21">
        <v>1</v>
      </c>
      <c r="AC21" s="21">
        <f t="shared" si="8"/>
        <v>1</v>
      </c>
      <c r="AD21" s="21">
        <v>0</v>
      </c>
      <c r="AE21" s="10"/>
      <c r="AF21" s="25">
        <v>8</v>
      </c>
      <c r="AG21" s="20" t="s">
        <v>47</v>
      </c>
      <c r="AH21" s="20"/>
      <c r="AI21" s="20"/>
      <c r="AJ21" s="20"/>
      <c r="AK21" s="21">
        <v>27</v>
      </c>
      <c r="AL21" s="20" t="s">
        <v>60</v>
      </c>
      <c r="AM21" s="21"/>
      <c r="AN21" s="21">
        <v>1</v>
      </c>
      <c r="AO21" s="21">
        <v>1</v>
      </c>
      <c r="AP21" s="21">
        <f t="shared" si="9"/>
        <v>2</v>
      </c>
      <c r="AQ21" s="21">
        <v>0</v>
      </c>
    </row>
    <row r="22" spans="1:43" ht="15.95" customHeight="1" x14ac:dyDescent="0.25">
      <c r="Q22" s="30"/>
      <c r="R22" s="30"/>
      <c r="S22" s="25">
        <v>7.5</v>
      </c>
      <c r="T22" s="20" t="s">
        <v>137</v>
      </c>
      <c r="U22" s="20"/>
      <c r="V22" s="20"/>
      <c r="W22" s="20"/>
      <c r="X22" s="21">
        <v>7</v>
      </c>
      <c r="Y22" s="15" t="s">
        <v>58</v>
      </c>
      <c r="Z22" s="21"/>
      <c r="AA22" s="21">
        <v>0</v>
      </c>
      <c r="AB22" s="21">
        <v>0</v>
      </c>
      <c r="AC22" s="21">
        <f t="shared" si="8"/>
        <v>0</v>
      </c>
      <c r="AD22" s="21">
        <v>0</v>
      </c>
      <c r="AE22" s="10"/>
      <c r="AF22" s="25">
        <v>7.5</v>
      </c>
      <c r="AG22" s="20" t="s">
        <v>102</v>
      </c>
      <c r="AH22" s="20"/>
      <c r="AI22" s="20"/>
      <c r="AJ22" s="20"/>
      <c r="AK22" s="21">
        <v>91</v>
      </c>
      <c r="AL22" s="20" t="s">
        <v>60</v>
      </c>
      <c r="AM22" s="21"/>
      <c r="AN22" s="21">
        <v>1</v>
      </c>
      <c r="AO22" s="21">
        <v>0</v>
      </c>
      <c r="AP22" s="21">
        <f t="shared" si="9"/>
        <v>1</v>
      </c>
      <c r="AQ22" s="21">
        <v>2</v>
      </c>
    </row>
    <row r="23" spans="1:43" ht="15.95" customHeight="1" x14ac:dyDescent="0.25">
      <c r="C23" s="5" t="s">
        <v>182</v>
      </c>
      <c r="G23" s="4">
        <v>2</v>
      </c>
      <c r="H23" s="21">
        <v>1</v>
      </c>
      <c r="I23" s="20" t="s">
        <v>81</v>
      </c>
      <c r="L23" s="20" t="s">
        <v>202</v>
      </c>
      <c r="M23" s="20"/>
      <c r="N23" s="20"/>
      <c r="O23" s="20"/>
      <c r="P23" s="20"/>
      <c r="Q23" s="30"/>
      <c r="R23" s="30"/>
      <c r="S23" s="25">
        <v>7.5</v>
      </c>
      <c r="T23" s="20" t="s">
        <v>171</v>
      </c>
      <c r="U23" s="20"/>
      <c r="V23" s="20"/>
      <c r="W23" s="20"/>
      <c r="X23" s="21">
        <v>11</v>
      </c>
      <c r="Y23" s="15" t="s">
        <v>58</v>
      </c>
      <c r="Z23" s="21"/>
      <c r="AA23" s="21">
        <v>0</v>
      </c>
      <c r="AB23" s="21">
        <v>0</v>
      </c>
      <c r="AC23" s="21">
        <f t="shared" si="8"/>
        <v>0</v>
      </c>
      <c r="AD23" s="21">
        <v>0</v>
      </c>
      <c r="AE23" s="10"/>
      <c r="AF23" s="25">
        <v>7</v>
      </c>
      <c r="AG23" s="20" t="s">
        <v>126</v>
      </c>
      <c r="AH23" s="20"/>
      <c r="AI23" s="20"/>
      <c r="AJ23" s="20"/>
      <c r="AK23" s="21">
        <v>4</v>
      </c>
      <c r="AL23" s="20" t="s">
        <v>60</v>
      </c>
      <c r="AM23" s="21"/>
      <c r="AN23" s="21">
        <v>0</v>
      </c>
      <c r="AO23" s="21">
        <v>0</v>
      </c>
      <c r="AP23" s="21">
        <f t="shared" si="9"/>
        <v>0</v>
      </c>
      <c r="AQ23" s="21">
        <v>0</v>
      </c>
    </row>
    <row r="24" spans="1:43" ht="15.95" customHeight="1" x14ac:dyDescent="0.25">
      <c r="B24" s="21" t="s">
        <v>23</v>
      </c>
      <c r="C24" s="15"/>
      <c r="D24" s="15" t="s">
        <v>48</v>
      </c>
      <c r="E24" s="20"/>
      <c r="F24" s="20"/>
      <c r="G24" s="4"/>
      <c r="H24" s="21">
        <v>1</v>
      </c>
      <c r="I24" s="20" t="s">
        <v>80</v>
      </c>
      <c r="L24" s="20" t="s">
        <v>203</v>
      </c>
      <c r="M24" s="20"/>
      <c r="N24" s="20"/>
      <c r="O24" s="20"/>
      <c r="P24" s="20"/>
      <c r="Q24" s="30"/>
      <c r="R24" s="30"/>
      <c r="S24" s="25">
        <v>7</v>
      </c>
      <c r="T24" s="20" t="s">
        <v>109</v>
      </c>
      <c r="U24" s="20"/>
      <c r="V24" s="20"/>
      <c r="W24" s="20"/>
      <c r="X24" s="21">
        <v>2</v>
      </c>
      <c r="Y24" s="15" t="s">
        <v>58</v>
      </c>
      <c r="Z24" s="21"/>
      <c r="AA24" s="21">
        <v>0</v>
      </c>
      <c r="AB24" s="21">
        <v>0</v>
      </c>
      <c r="AC24" s="21">
        <f t="shared" si="8"/>
        <v>0</v>
      </c>
      <c r="AD24" s="21">
        <v>0</v>
      </c>
      <c r="AE24" s="10"/>
      <c r="AF24" s="25">
        <v>6.5</v>
      </c>
      <c r="AG24" s="20" t="s">
        <v>129</v>
      </c>
      <c r="AH24" s="20"/>
      <c r="AI24" s="20"/>
      <c r="AJ24" s="20"/>
      <c r="AK24" s="21">
        <v>14</v>
      </c>
      <c r="AL24" s="20" t="s">
        <v>60</v>
      </c>
      <c r="AM24" s="21"/>
      <c r="AN24" s="21">
        <v>0</v>
      </c>
      <c r="AO24" s="21">
        <v>0</v>
      </c>
      <c r="AP24" s="21">
        <f t="shared" si="9"/>
        <v>0</v>
      </c>
      <c r="AQ24" s="21">
        <v>0</v>
      </c>
    </row>
    <row r="25" spans="1:43" ht="15.95" customHeight="1" x14ac:dyDescent="0.25">
      <c r="A25" s="30"/>
      <c r="B25" s="44" t="s">
        <v>27</v>
      </c>
      <c r="C25" s="45"/>
      <c r="D25" s="45"/>
      <c r="E25" s="45"/>
      <c r="F25" s="45"/>
      <c r="G25" s="45"/>
      <c r="H25" s="46"/>
      <c r="I25" s="45"/>
      <c r="J25" s="45"/>
      <c r="K25" s="45"/>
      <c r="L25" s="45"/>
      <c r="M25" s="47"/>
      <c r="N25" s="45"/>
      <c r="O25" s="45"/>
      <c r="P25" s="45"/>
      <c r="Q25" s="30"/>
      <c r="R25" s="30"/>
      <c r="S25" s="25">
        <v>7</v>
      </c>
      <c r="T25" s="20" t="s">
        <v>110</v>
      </c>
      <c r="U25" s="20"/>
      <c r="V25" s="20"/>
      <c r="W25" s="20"/>
      <c r="X25" s="21">
        <v>6</v>
      </c>
      <c r="Y25" s="15" t="s">
        <v>58</v>
      </c>
      <c r="Z25" s="21"/>
      <c r="AA25" s="21">
        <v>0</v>
      </c>
      <c r="AB25" s="21">
        <v>3</v>
      </c>
      <c r="AC25" s="21">
        <f t="shared" si="8"/>
        <v>3</v>
      </c>
      <c r="AD25" s="21">
        <v>0</v>
      </c>
      <c r="AE25" s="10"/>
      <c r="AF25" s="25">
        <v>6</v>
      </c>
      <c r="AG25" s="20" t="s">
        <v>103</v>
      </c>
      <c r="AH25" s="20"/>
      <c r="AI25" s="20"/>
      <c r="AJ25" s="20"/>
      <c r="AK25" s="21">
        <v>2</v>
      </c>
      <c r="AL25" s="20" t="s">
        <v>60</v>
      </c>
      <c r="AM25" s="21"/>
      <c r="AN25" s="21">
        <v>0</v>
      </c>
      <c r="AO25" s="21">
        <v>0</v>
      </c>
      <c r="AP25" s="21">
        <f t="shared" si="9"/>
        <v>0</v>
      </c>
      <c r="AQ25" s="21">
        <v>0</v>
      </c>
    </row>
    <row r="26" spans="1:43" ht="15.95" customHeight="1" x14ac:dyDescent="0.25">
      <c r="A26" s="30"/>
      <c r="C26" s="5" t="s">
        <v>186</v>
      </c>
      <c r="D26" s="10"/>
      <c r="E26" s="20"/>
      <c r="F26" s="20"/>
      <c r="G26" s="4">
        <v>1</v>
      </c>
      <c r="H26" s="21">
        <v>1</v>
      </c>
      <c r="I26" s="20" t="s">
        <v>124</v>
      </c>
      <c r="J26" s="20"/>
      <c r="K26" s="20"/>
      <c r="L26" s="20" t="s">
        <v>204</v>
      </c>
      <c r="M26" s="20"/>
      <c r="N26" s="20"/>
      <c r="O26" s="20"/>
      <c r="P26" s="20"/>
      <c r="Q26" s="30"/>
      <c r="R26" s="30"/>
      <c r="S26" s="25">
        <v>5.5</v>
      </c>
      <c r="T26" s="20" t="s">
        <v>30</v>
      </c>
      <c r="U26" s="20"/>
      <c r="V26" s="20"/>
      <c r="W26" s="20"/>
      <c r="X26" s="21">
        <v>8</v>
      </c>
      <c r="Y26" s="15" t="s">
        <v>58</v>
      </c>
      <c r="Z26" s="21"/>
      <c r="AA26" s="21">
        <v>0</v>
      </c>
      <c r="AB26" s="21">
        <v>0</v>
      </c>
      <c r="AC26" s="21">
        <f t="shared" si="8"/>
        <v>0</v>
      </c>
      <c r="AD26" s="21">
        <v>0</v>
      </c>
      <c r="AE26" s="10"/>
      <c r="AF26" s="25">
        <v>6</v>
      </c>
      <c r="AG26" s="20" t="s">
        <v>112</v>
      </c>
      <c r="AH26" s="20"/>
      <c r="AI26" s="20"/>
      <c r="AJ26" s="20"/>
      <c r="AK26" s="21"/>
      <c r="AL26" s="20" t="s">
        <v>60</v>
      </c>
      <c r="AM26" s="21"/>
      <c r="AN26" s="21">
        <v>0</v>
      </c>
      <c r="AO26" s="21">
        <v>0</v>
      </c>
      <c r="AP26" s="21">
        <f t="shared" si="9"/>
        <v>0</v>
      </c>
      <c r="AQ26" s="21">
        <v>0</v>
      </c>
    </row>
    <row r="27" spans="1:43" ht="15.95" customHeight="1" thickBot="1" x14ac:dyDescent="0.3">
      <c r="A27" s="30"/>
      <c r="B27" s="21" t="s">
        <v>23</v>
      </c>
      <c r="C27" s="20"/>
      <c r="D27" s="20" t="s">
        <v>48</v>
      </c>
      <c r="E27" s="20"/>
      <c r="F27" s="20"/>
      <c r="G27" s="4"/>
      <c r="H27" s="21"/>
      <c r="I27" s="20"/>
      <c r="J27" s="20"/>
      <c r="K27" s="20"/>
      <c r="L27" s="20"/>
      <c r="M27" s="20"/>
      <c r="N27" s="20"/>
      <c r="O27" s="20"/>
      <c r="P27" s="20"/>
      <c r="Q27" s="30"/>
      <c r="R27" s="30"/>
      <c r="S27" s="16" t="s">
        <v>65</v>
      </c>
      <c r="T27" s="16"/>
      <c r="U27" s="16"/>
      <c r="V27" s="16"/>
      <c r="W27" s="16"/>
      <c r="X27" s="16"/>
      <c r="Y27" s="16"/>
      <c r="Z27" s="22"/>
      <c r="AA27" s="22">
        <f>SUM(AA15:AA26)</f>
        <v>5</v>
      </c>
      <c r="AB27" s="22">
        <f>SUM(AB15:AB26)+SUMIF($Z$3:$Z$10,"Canadiens",$AH$3:$AH$10)</f>
        <v>7</v>
      </c>
      <c r="AC27" s="22">
        <f>SUM(AC15:AC26)+SUMIF($Z$3:$Z$10,"Canadiens",$AH$3:$AH$10)</f>
        <v>12</v>
      </c>
      <c r="AD27" s="22">
        <f>SUM(AD15:AD26)</f>
        <v>0</v>
      </c>
      <c r="AE27" s="10"/>
      <c r="AF27" s="16" t="s">
        <v>62</v>
      </c>
      <c r="AG27" s="16"/>
      <c r="AH27" s="16"/>
      <c r="AI27" s="16"/>
      <c r="AJ27" s="16"/>
      <c r="AK27" s="16"/>
      <c r="AL27" s="16"/>
      <c r="AM27" s="22"/>
      <c r="AN27" s="22">
        <f>SUM(AN15:AN26)</f>
        <v>10</v>
      </c>
      <c r="AO27" s="22">
        <f>SUM(AO15:AO26)+SUMIF($Z$3:$Z$10,"Canadiens",$AH$3:$AH$10)</f>
        <v>10</v>
      </c>
      <c r="AP27" s="22">
        <f>SUM(AP15:AP26)+SUMIF($Z$3:$Z$10,"Canadiens",$AH$3:$AH$10)</f>
        <v>20</v>
      </c>
      <c r="AQ27" s="22">
        <f>SUM(AQ15:AQ26)</f>
        <v>6</v>
      </c>
    </row>
    <row r="28" spans="1:43" ht="15.95" customHeight="1" x14ac:dyDescent="0.25">
      <c r="H28" s="21"/>
      <c r="I28" s="20"/>
      <c r="J28" s="20"/>
      <c r="K28" s="20"/>
      <c r="L28" s="20"/>
      <c r="M28" s="20"/>
      <c r="N28" s="20"/>
      <c r="O28" s="20"/>
      <c r="P28" s="20"/>
      <c r="Q28" s="30"/>
      <c r="R28" s="30"/>
      <c r="S28" s="11" t="s">
        <v>155</v>
      </c>
      <c r="T28" s="11" t="s">
        <v>15</v>
      </c>
      <c r="U28" s="11"/>
      <c r="V28" s="11"/>
      <c r="W28" s="12"/>
      <c r="X28" s="13" t="s">
        <v>31</v>
      </c>
      <c r="Z28" s="14"/>
      <c r="AA28" s="14">
        <v>1</v>
      </c>
      <c r="AB28" s="14">
        <v>3</v>
      </c>
      <c r="AC28" s="14">
        <f>+AA28+AB28</f>
        <v>4</v>
      </c>
      <c r="AD28" s="14">
        <v>2</v>
      </c>
      <c r="AE28" s="10"/>
      <c r="AF28" s="18" t="s">
        <v>160</v>
      </c>
      <c r="AG28" s="18" t="s">
        <v>134</v>
      </c>
      <c r="AH28" s="18"/>
      <c r="AI28" s="18"/>
      <c r="AJ28" s="18"/>
      <c r="AK28" s="15" t="s">
        <v>145</v>
      </c>
      <c r="AM28" s="14"/>
      <c r="AN28" s="14">
        <v>1</v>
      </c>
      <c r="AO28" s="14">
        <v>0</v>
      </c>
      <c r="AP28" s="14">
        <f>+AN28+AO28</f>
        <v>1</v>
      </c>
      <c r="AQ28" s="14">
        <v>2</v>
      </c>
    </row>
    <row r="29" spans="1:43" ht="15.95" customHeight="1" x14ac:dyDescent="0.25">
      <c r="B29" s="21" t="s">
        <v>26</v>
      </c>
      <c r="C29" s="5" t="s">
        <v>174</v>
      </c>
      <c r="D29" s="10"/>
      <c r="E29" s="20"/>
      <c r="F29" s="20"/>
      <c r="G29" s="4">
        <v>8</v>
      </c>
      <c r="H29" s="21">
        <v>1</v>
      </c>
      <c r="I29" s="20" t="s">
        <v>115</v>
      </c>
      <c r="J29" s="20"/>
      <c r="K29" s="20"/>
      <c r="L29" s="20" t="s">
        <v>205</v>
      </c>
      <c r="M29" s="20"/>
      <c r="N29" s="20"/>
      <c r="O29" s="20"/>
      <c r="P29" s="20"/>
      <c r="Q29" s="30"/>
      <c r="R29" s="30"/>
      <c r="S29" s="25">
        <v>7.5</v>
      </c>
      <c r="T29" s="20" t="s">
        <v>127</v>
      </c>
      <c r="U29" s="20"/>
      <c r="V29" s="20"/>
      <c r="W29" s="25"/>
      <c r="X29" s="21"/>
      <c r="Y29" s="15" t="s">
        <v>15</v>
      </c>
      <c r="Z29" s="21"/>
      <c r="AA29" s="21">
        <v>0</v>
      </c>
      <c r="AB29" s="21">
        <v>0</v>
      </c>
      <c r="AC29" s="21">
        <f t="shared" ref="AC29:AC39" si="10">+AA29+AB29</f>
        <v>0</v>
      </c>
      <c r="AD29" s="21">
        <v>0</v>
      </c>
      <c r="AE29" s="10"/>
      <c r="AF29" s="25">
        <v>8</v>
      </c>
      <c r="AG29" s="20" t="s">
        <v>75</v>
      </c>
      <c r="AH29" s="20"/>
      <c r="AI29" s="20"/>
      <c r="AJ29" s="25"/>
      <c r="AK29" s="21">
        <v>31</v>
      </c>
      <c r="AL29" s="20" t="s">
        <v>134</v>
      </c>
      <c r="AM29" s="21"/>
      <c r="AN29" s="21">
        <v>0</v>
      </c>
      <c r="AO29" s="21">
        <v>0</v>
      </c>
      <c r="AP29" s="21">
        <f t="shared" ref="AP29:AP39" si="11">+AN29+AO29</f>
        <v>0</v>
      </c>
      <c r="AQ29" s="21">
        <v>0</v>
      </c>
    </row>
    <row r="30" spans="1:43" ht="15.95" customHeight="1" x14ac:dyDescent="0.25">
      <c r="B30" s="21" t="s">
        <v>23</v>
      </c>
      <c r="C30" s="20"/>
      <c r="D30" s="15" t="s">
        <v>48</v>
      </c>
      <c r="E30" s="20"/>
      <c r="F30" s="20"/>
      <c r="G30" s="4"/>
      <c r="H30" s="21">
        <v>2</v>
      </c>
      <c r="I30" s="20" t="s">
        <v>113</v>
      </c>
      <c r="J30" s="20"/>
      <c r="K30" s="20"/>
      <c r="L30" s="20" t="s">
        <v>206</v>
      </c>
      <c r="M30" s="20"/>
      <c r="N30" s="20"/>
      <c r="O30" s="20"/>
      <c r="P30" s="20"/>
      <c r="Q30" s="30"/>
      <c r="R30" s="30"/>
      <c r="S30" s="25">
        <v>8.5</v>
      </c>
      <c r="T30" s="20" t="s">
        <v>93</v>
      </c>
      <c r="U30" s="20"/>
      <c r="V30" s="20"/>
      <c r="W30" s="25"/>
      <c r="X30" s="21">
        <v>10</v>
      </c>
      <c r="Y30" s="15" t="s">
        <v>15</v>
      </c>
      <c r="Z30" s="21"/>
      <c r="AA30" s="21">
        <v>2</v>
      </c>
      <c r="AB30" s="21">
        <v>1</v>
      </c>
      <c r="AC30" s="21">
        <f t="shared" si="10"/>
        <v>3</v>
      </c>
      <c r="AD30" s="21">
        <v>0</v>
      </c>
      <c r="AE30" s="10"/>
      <c r="AF30" s="25">
        <v>10</v>
      </c>
      <c r="AG30" s="20" t="s">
        <v>78</v>
      </c>
      <c r="AH30" s="20"/>
      <c r="AI30" s="20"/>
      <c r="AJ30" s="25"/>
      <c r="AK30" s="21">
        <v>91</v>
      </c>
      <c r="AL30" s="20" t="s">
        <v>134</v>
      </c>
      <c r="AM30" s="21"/>
      <c r="AN30" s="21">
        <v>0</v>
      </c>
      <c r="AO30" s="21">
        <v>0</v>
      </c>
      <c r="AP30" s="21">
        <f t="shared" si="11"/>
        <v>0</v>
      </c>
      <c r="AQ30" s="21">
        <v>0</v>
      </c>
    </row>
    <row r="31" spans="1:43" ht="15.95" customHeight="1" x14ac:dyDescent="0.25">
      <c r="H31" s="21">
        <v>2</v>
      </c>
      <c r="I31" s="20" t="s">
        <v>14</v>
      </c>
      <c r="L31" s="20" t="s">
        <v>207</v>
      </c>
      <c r="R31" s="30"/>
      <c r="S31" s="25">
        <v>11</v>
      </c>
      <c r="T31" s="20" t="s">
        <v>87</v>
      </c>
      <c r="U31" s="20"/>
      <c r="V31" s="20"/>
      <c r="W31" s="25"/>
      <c r="X31" s="21">
        <v>4</v>
      </c>
      <c r="Y31" s="15" t="s">
        <v>15</v>
      </c>
      <c r="Z31" s="21"/>
      <c r="AA31" s="21">
        <v>3</v>
      </c>
      <c r="AB31" s="21">
        <v>3</v>
      </c>
      <c r="AC31" s="21">
        <f t="shared" si="10"/>
        <v>6</v>
      </c>
      <c r="AD31" s="21">
        <v>0</v>
      </c>
      <c r="AE31" s="10"/>
      <c r="AF31" s="25">
        <v>9.5</v>
      </c>
      <c r="AG31" s="20" t="s">
        <v>95</v>
      </c>
      <c r="AH31" s="20"/>
      <c r="AI31" s="20"/>
      <c r="AJ31" s="25"/>
      <c r="AK31" s="21">
        <v>7</v>
      </c>
      <c r="AL31" s="20" t="s">
        <v>134</v>
      </c>
      <c r="AM31" s="21"/>
      <c r="AN31" s="21">
        <v>1</v>
      </c>
      <c r="AO31" s="21">
        <v>0</v>
      </c>
      <c r="AP31" s="21">
        <f t="shared" si="11"/>
        <v>1</v>
      </c>
      <c r="AQ31" s="21">
        <v>0</v>
      </c>
    </row>
    <row r="32" spans="1:43" ht="15.95" customHeight="1" x14ac:dyDescent="0.25">
      <c r="H32" s="21">
        <v>2</v>
      </c>
      <c r="I32" s="20" t="s">
        <v>113</v>
      </c>
      <c r="M32" s="20" t="s">
        <v>51</v>
      </c>
      <c r="R32" s="30"/>
      <c r="S32" s="25">
        <v>9</v>
      </c>
      <c r="T32" s="20" t="s">
        <v>168</v>
      </c>
      <c r="U32" s="20"/>
      <c r="V32" s="20"/>
      <c r="W32" s="25"/>
      <c r="X32" s="21"/>
      <c r="Y32" s="15" t="s">
        <v>15</v>
      </c>
      <c r="Z32" s="21"/>
      <c r="AA32" s="21">
        <v>0</v>
      </c>
      <c r="AB32" s="21">
        <v>0</v>
      </c>
      <c r="AC32" s="21">
        <f t="shared" si="10"/>
        <v>0</v>
      </c>
      <c r="AD32" s="21">
        <v>0</v>
      </c>
      <c r="AE32" s="10"/>
      <c r="AF32" s="25">
        <v>8.5</v>
      </c>
      <c r="AG32" s="20" t="s">
        <v>121</v>
      </c>
      <c r="AH32" s="20"/>
      <c r="AI32" s="20"/>
      <c r="AJ32" s="25"/>
      <c r="AK32" s="21">
        <v>9</v>
      </c>
      <c r="AL32" s="20" t="s">
        <v>134</v>
      </c>
      <c r="AM32" s="21"/>
      <c r="AN32" s="21">
        <v>0</v>
      </c>
      <c r="AO32" s="21">
        <v>0</v>
      </c>
      <c r="AP32" s="21">
        <f t="shared" si="11"/>
        <v>0</v>
      </c>
      <c r="AQ32" s="21">
        <v>0</v>
      </c>
    </row>
    <row r="33" spans="1:43" ht="15.95" customHeight="1" x14ac:dyDescent="0.25">
      <c r="H33" s="21">
        <v>2</v>
      </c>
      <c r="I33" s="20" t="s">
        <v>162</v>
      </c>
      <c r="L33" s="20" t="s">
        <v>249</v>
      </c>
      <c r="R33" s="30"/>
      <c r="S33" s="25">
        <v>8.5</v>
      </c>
      <c r="T33" s="20" t="s">
        <v>85</v>
      </c>
      <c r="U33" s="20"/>
      <c r="V33" s="20"/>
      <c r="W33" s="25"/>
      <c r="X33" s="21">
        <v>9</v>
      </c>
      <c r="Y33" s="15" t="s">
        <v>15</v>
      </c>
      <c r="Z33" s="21"/>
      <c r="AA33" s="21">
        <v>3</v>
      </c>
      <c r="AB33" s="21">
        <v>1</v>
      </c>
      <c r="AC33" s="21">
        <f t="shared" si="10"/>
        <v>4</v>
      </c>
      <c r="AD33" s="21">
        <v>0</v>
      </c>
      <c r="AE33" s="10"/>
      <c r="AF33" s="25">
        <v>8</v>
      </c>
      <c r="AG33" s="20" t="s">
        <v>79</v>
      </c>
      <c r="AH33" s="20"/>
      <c r="AI33" s="20"/>
      <c r="AJ33" s="25"/>
      <c r="AK33" s="21">
        <v>8</v>
      </c>
      <c r="AL33" s="20" t="s">
        <v>134</v>
      </c>
      <c r="AM33" s="21"/>
      <c r="AN33" s="21">
        <v>0</v>
      </c>
      <c r="AO33" s="21">
        <v>0</v>
      </c>
      <c r="AP33" s="21">
        <f t="shared" si="11"/>
        <v>0</v>
      </c>
      <c r="AQ33" s="21">
        <v>0</v>
      </c>
    </row>
    <row r="34" spans="1:43" ht="15.95" customHeight="1" x14ac:dyDescent="0.25">
      <c r="H34" s="21">
        <v>2</v>
      </c>
      <c r="I34" s="20" t="s">
        <v>163</v>
      </c>
      <c r="L34" s="20" t="s">
        <v>208</v>
      </c>
      <c r="R34" s="30"/>
      <c r="S34" s="25">
        <v>8</v>
      </c>
      <c r="T34" s="20" t="s">
        <v>118</v>
      </c>
      <c r="U34" s="20"/>
      <c r="V34" s="20"/>
      <c r="W34" s="25"/>
      <c r="X34" s="21">
        <v>13</v>
      </c>
      <c r="Y34" s="15" t="s">
        <v>15</v>
      </c>
      <c r="Z34" s="21"/>
      <c r="AA34" s="21">
        <v>0</v>
      </c>
      <c r="AB34" s="21">
        <v>0</v>
      </c>
      <c r="AC34" s="21">
        <f t="shared" si="10"/>
        <v>0</v>
      </c>
      <c r="AD34" s="21">
        <v>0</v>
      </c>
      <c r="AE34" s="10"/>
      <c r="AF34" s="25">
        <v>8</v>
      </c>
      <c r="AG34" s="20" t="s">
        <v>108</v>
      </c>
      <c r="AH34" s="20"/>
      <c r="AI34" s="20"/>
      <c r="AJ34" s="25"/>
      <c r="AK34" s="21">
        <v>13</v>
      </c>
      <c r="AL34" s="20" t="s">
        <v>134</v>
      </c>
      <c r="AM34" s="21"/>
      <c r="AN34" s="21">
        <v>1</v>
      </c>
      <c r="AO34" s="21">
        <v>0</v>
      </c>
      <c r="AP34" s="21">
        <f t="shared" si="11"/>
        <v>1</v>
      </c>
      <c r="AQ34" s="21">
        <v>0</v>
      </c>
    </row>
    <row r="35" spans="1:43" ht="15.95" customHeight="1" x14ac:dyDescent="0.25">
      <c r="H35" s="21">
        <v>3</v>
      </c>
      <c r="I35" s="20" t="s">
        <v>135</v>
      </c>
      <c r="L35" s="20" t="s">
        <v>209</v>
      </c>
      <c r="R35" s="30"/>
      <c r="S35" s="25">
        <v>7.5</v>
      </c>
      <c r="T35" s="20" t="s">
        <v>122</v>
      </c>
      <c r="U35" s="20"/>
      <c r="V35" s="20"/>
      <c r="W35" s="25"/>
      <c r="X35" s="21">
        <v>5</v>
      </c>
      <c r="Y35" s="15" t="s">
        <v>15</v>
      </c>
      <c r="Z35" s="21"/>
      <c r="AA35" s="21">
        <v>0</v>
      </c>
      <c r="AB35" s="21">
        <v>0</v>
      </c>
      <c r="AC35" s="21">
        <f t="shared" si="10"/>
        <v>0</v>
      </c>
      <c r="AD35" s="21">
        <v>0</v>
      </c>
      <c r="AE35" s="10"/>
      <c r="AF35" s="25">
        <v>8</v>
      </c>
      <c r="AG35" s="20" t="s">
        <v>132</v>
      </c>
      <c r="AH35" s="20"/>
      <c r="AI35" s="20"/>
      <c r="AJ35" s="25"/>
      <c r="AK35" s="21">
        <v>6</v>
      </c>
      <c r="AL35" s="20" t="s">
        <v>134</v>
      </c>
      <c r="AM35" s="21"/>
      <c r="AN35" s="21">
        <v>0</v>
      </c>
      <c r="AO35" s="21">
        <v>0</v>
      </c>
      <c r="AP35" s="21">
        <f t="shared" si="11"/>
        <v>0</v>
      </c>
      <c r="AQ35" s="21">
        <v>0</v>
      </c>
    </row>
    <row r="36" spans="1:43" ht="15.95" customHeight="1" x14ac:dyDescent="0.25">
      <c r="H36" s="21">
        <v>3</v>
      </c>
      <c r="I36" s="20" t="s">
        <v>135</v>
      </c>
      <c r="L36" s="20" t="s">
        <v>210</v>
      </c>
      <c r="R36" s="30"/>
      <c r="S36" s="25">
        <v>7.5</v>
      </c>
      <c r="T36" s="20" t="s">
        <v>169</v>
      </c>
      <c r="U36" s="20"/>
      <c r="V36" s="20"/>
      <c r="W36" s="25"/>
      <c r="X36" s="21">
        <v>12</v>
      </c>
      <c r="Y36" s="15" t="s">
        <v>15</v>
      </c>
      <c r="Z36" s="21"/>
      <c r="AA36" s="21">
        <v>0</v>
      </c>
      <c r="AB36" s="21">
        <v>2</v>
      </c>
      <c r="AC36" s="21">
        <f t="shared" si="10"/>
        <v>2</v>
      </c>
      <c r="AD36" s="21">
        <v>0</v>
      </c>
      <c r="AE36" s="10"/>
      <c r="AF36" s="25">
        <v>7.5</v>
      </c>
      <c r="AG36" s="20" t="s">
        <v>142</v>
      </c>
      <c r="AH36" s="20"/>
      <c r="AI36" s="20"/>
      <c r="AJ36" s="25"/>
      <c r="AK36" s="21">
        <v>10</v>
      </c>
      <c r="AL36" s="20" t="s">
        <v>134</v>
      </c>
      <c r="AM36" s="21"/>
      <c r="AN36" s="21">
        <v>0</v>
      </c>
      <c r="AO36" s="21">
        <v>0</v>
      </c>
      <c r="AP36" s="21">
        <f t="shared" si="11"/>
        <v>0</v>
      </c>
      <c r="AQ36" s="21">
        <v>0</v>
      </c>
    </row>
    <row r="37" spans="1:43" ht="15.95" customHeight="1" x14ac:dyDescent="0.25">
      <c r="B37" s="44" t="s">
        <v>29</v>
      </c>
      <c r="C37" s="45"/>
      <c r="D37" s="45"/>
      <c r="E37" s="45"/>
      <c r="F37" s="45"/>
      <c r="G37" s="45"/>
      <c r="H37" s="46"/>
      <c r="I37" s="45"/>
      <c r="J37" s="45"/>
      <c r="K37" s="45"/>
      <c r="L37" s="45"/>
      <c r="M37" s="47"/>
      <c r="N37" s="45"/>
      <c r="O37" s="45"/>
      <c r="P37" s="45"/>
      <c r="R37" s="30"/>
      <c r="S37" s="25">
        <v>7</v>
      </c>
      <c r="T37" s="20" t="s">
        <v>114</v>
      </c>
      <c r="U37" s="20"/>
      <c r="V37" s="20"/>
      <c r="W37" s="25"/>
      <c r="X37" s="21">
        <v>11</v>
      </c>
      <c r="Y37" s="15" t="s">
        <v>15</v>
      </c>
      <c r="Z37" s="21"/>
      <c r="AA37" s="21">
        <v>0</v>
      </c>
      <c r="AB37" s="21">
        <v>0</v>
      </c>
      <c r="AC37" s="21">
        <f t="shared" si="10"/>
        <v>0</v>
      </c>
      <c r="AD37" s="21">
        <v>0</v>
      </c>
      <c r="AE37" s="10"/>
      <c r="AF37" s="25">
        <v>7</v>
      </c>
      <c r="AG37" s="20" t="s">
        <v>143</v>
      </c>
      <c r="AH37" s="20"/>
      <c r="AI37" s="20"/>
      <c r="AJ37" s="25"/>
      <c r="AK37" s="21">
        <v>4</v>
      </c>
      <c r="AL37" s="20" t="s">
        <v>134</v>
      </c>
      <c r="AM37" s="21"/>
      <c r="AN37" s="21">
        <v>0</v>
      </c>
      <c r="AO37" s="21">
        <v>0</v>
      </c>
      <c r="AP37" s="21">
        <f t="shared" si="11"/>
        <v>0</v>
      </c>
      <c r="AQ37" s="21">
        <v>0</v>
      </c>
    </row>
    <row r="38" spans="1:43" ht="15.95" customHeight="1" x14ac:dyDescent="0.25">
      <c r="C38" s="5" t="s">
        <v>173</v>
      </c>
      <c r="G38" s="4">
        <v>3</v>
      </c>
      <c r="H38" s="21">
        <v>2</v>
      </c>
      <c r="I38" s="20" t="s">
        <v>90</v>
      </c>
      <c r="J38" s="20"/>
      <c r="L38" s="20"/>
      <c r="M38" s="20" t="s">
        <v>51</v>
      </c>
      <c r="N38" s="20"/>
      <c r="O38" s="20"/>
      <c r="P38" s="20"/>
      <c r="R38" s="30"/>
      <c r="S38" s="25">
        <v>6</v>
      </c>
      <c r="T38" s="20" t="s">
        <v>111</v>
      </c>
      <c r="U38" s="20"/>
      <c r="V38" s="20"/>
      <c r="W38" s="25"/>
      <c r="X38" s="21"/>
      <c r="Y38" s="15" t="s">
        <v>15</v>
      </c>
      <c r="Z38" s="21"/>
      <c r="AA38" s="21">
        <v>0</v>
      </c>
      <c r="AB38" s="21">
        <v>0</v>
      </c>
      <c r="AC38" s="21">
        <f t="shared" si="10"/>
        <v>0</v>
      </c>
      <c r="AD38" s="21">
        <v>0</v>
      </c>
      <c r="AE38" s="10"/>
      <c r="AF38" s="25">
        <v>6.5</v>
      </c>
      <c r="AG38" s="20" t="s">
        <v>125</v>
      </c>
      <c r="AH38" s="20"/>
      <c r="AI38" s="20"/>
      <c r="AJ38" s="25"/>
      <c r="AK38" s="21">
        <v>2</v>
      </c>
      <c r="AL38" s="20" t="s">
        <v>134</v>
      </c>
      <c r="AM38" s="21"/>
      <c r="AN38" s="21">
        <v>0</v>
      </c>
      <c r="AO38" s="21">
        <v>0</v>
      </c>
      <c r="AP38" s="21">
        <f t="shared" si="11"/>
        <v>0</v>
      </c>
      <c r="AQ38" s="21">
        <v>0</v>
      </c>
    </row>
    <row r="39" spans="1:43" ht="15.95" customHeight="1" x14ac:dyDescent="0.25">
      <c r="B39" s="21" t="s">
        <v>23</v>
      </c>
      <c r="C39" s="15"/>
      <c r="D39" s="20" t="s">
        <v>48</v>
      </c>
      <c r="E39" s="20"/>
      <c r="H39" s="21">
        <v>3</v>
      </c>
      <c r="I39" s="20" t="s">
        <v>90</v>
      </c>
      <c r="J39" s="20"/>
      <c r="K39" s="20"/>
      <c r="L39" s="20" t="s">
        <v>212</v>
      </c>
      <c r="M39" s="20"/>
      <c r="N39" s="20"/>
      <c r="O39" s="20"/>
      <c r="P39" s="20"/>
      <c r="R39" s="30"/>
      <c r="S39" s="25">
        <v>6</v>
      </c>
      <c r="T39" s="20" t="s">
        <v>100</v>
      </c>
      <c r="U39" s="20"/>
      <c r="V39" s="20"/>
      <c r="W39" s="25"/>
      <c r="X39" s="21">
        <v>3</v>
      </c>
      <c r="Y39" s="15" t="s">
        <v>15</v>
      </c>
      <c r="Z39" s="21"/>
      <c r="AA39" s="21">
        <v>1</v>
      </c>
      <c r="AB39" s="21">
        <v>0</v>
      </c>
      <c r="AC39" s="21">
        <f t="shared" si="10"/>
        <v>1</v>
      </c>
      <c r="AD39" s="21">
        <v>0</v>
      </c>
      <c r="AE39" s="10"/>
      <c r="AF39" s="25">
        <v>5.5</v>
      </c>
      <c r="AG39" s="20" t="s">
        <v>144</v>
      </c>
      <c r="AH39" s="20"/>
      <c r="AI39" s="20"/>
      <c r="AJ39" s="25"/>
      <c r="AK39" s="21">
        <v>5</v>
      </c>
      <c r="AL39" s="20" t="s">
        <v>134</v>
      </c>
      <c r="AM39" s="21"/>
      <c r="AN39" s="21">
        <v>0</v>
      </c>
      <c r="AO39" s="21">
        <v>0</v>
      </c>
      <c r="AP39" s="21">
        <f t="shared" si="11"/>
        <v>0</v>
      </c>
      <c r="AQ39" s="21">
        <v>0</v>
      </c>
    </row>
    <row r="40" spans="1:43" ht="15.95" customHeight="1" thickBot="1" x14ac:dyDescent="0.3">
      <c r="C40" s="15"/>
      <c r="H40" s="21">
        <v>3</v>
      </c>
      <c r="I40" s="20" t="s">
        <v>90</v>
      </c>
      <c r="J40" s="20"/>
      <c r="K40" s="20"/>
      <c r="L40" s="20" t="s">
        <v>92</v>
      </c>
      <c r="M40" s="20"/>
      <c r="N40" s="20"/>
      <c r="O40" s="20"/>
      <c r="R40" s="30"/>
      <c r="S40" s="16" t="s">
        <v>36</v>
      </c>
      <c r="T40" s="16"/>
      <c r="U40" s="16"/>
      <c r="V40" s="16"/>
      <c r="W40" s="16"/>
      <c r="X40" s="16"/>
      <c r="Y40" s="16"/>
      <c r="Z40" s="22"/>
      <c r="AA40" s="22">
        <f>SUM(AA28:AA39)</f>
        <v>10</v>
      </c>
      <c r="AB40" s="22">
        <f>SUM(AB28:AB39)+SUMIF($Z$3:$Z$10,"SotF",$AH$3:$AH$10)</f>
        <v>10</v>
      </c>
      <c r="AC40" s="22">
        <f>SUM(AC28:AC39)+SUMIF($Z$3:$Z$10,"Canadiens",$AH$3:$AH$10)</f>
        <v>20</v>
      </c>
      <c r="AD40" s="22">
        <f>SUM(AD28:AD39)</f>
        <v>2</v>
      </c>
      <c r="AE40" s="10"/>
      <c r="AF40" s="16" t="s">
        <v>146</v>
      </c>
      <c r="AG40" s="16"/>
      <c r="AH40" s="16"/>
      <c r="AI40" s="16"/>
      <c r="AJ40" s="16"/>
      <c r="AK40" s="16"/>
      <c r="AL40" s="16"/>
      <c r="AM40" s="22"/>
      <c r="AN40" s="22">
        <f>SUM(AN28:AN39)</f>
        <v>3</v>
      </c>
      <c r="AO40" s="22">
        <f>SUM(AO28:AO39)+SUMIF($Z$3:$Z$10,"SotF",$AH$3:$AH$10)</f>
        <v>0</v>
      </c>
      <c r="AP40" s="22">
        <f>SUM(AP28:AP39)+SUMIF($Z$3:$Z$10,"Canadiens",$AH$3:$AH$10)</f>
        <v>3</v>
      </c>
      <c r="AQ40" s="22">
        <f>SUM(AQ28:AQ39)</f>
        <v>2</v>
      </c>
    </row>
    <row r="41" spans="1:43" ht="15.95" customHeight="1" x14ac:dyDescent="0.25">
      <c r="H41" s="21"/>
      <c r="I41" s="20"/>
      <c r="L41" s="20"/>
      <c r="R41" s="30"/>
      <c r="S41" s="17" t="s">
        <v>156</v>
      </c>
      <c r="T41" s="17" t="s">
        <v>57</v>
      </c>
      <c r="U41" s="17"/>
      <c r="V41" s="17"/>
      <c r="W41" s="17"/>
      <c r="X41" s="15" t="s">
        <v>69</v>
      </c>
      <c r="Z41" s="14"/>
      <c r="AA41" s="14">
        <v>0</v>
      </c>
      <c r="AB41" s="14">
        <v>4</v>
      </c>
      <c r="AC41" s="14">
        <f>+AA41+AB41</f>
        <v>4</v>
      </c>
      <c r="AD41" s="14">
        <v>0</v>
      </c>
      <c r="AE41" s="10"/>
      <c r="AF41" s="18" t="s">
        <v>159</v>
      </c>
      <c r="AG41" s="18" t="s">
        <v>56</v>
      </c>
      <c r="AH41" s="18"/>
      <c r="AI41" s="18"/>
      <c r="AJ41" s="18"/>
      <c r="AK41" s="15" t="s">
        <v>68</v>
      </c>
      <c r="AM41" s="14"/>
      <c r="AN41" s="14">
        <v>0</v>
      </c>
      <c r="AO41" s="14">
        <v>0</v>
      </c>
      <c r="AP41" s="14">
        <f>+AN41+AO41</f>
        <v>0</v>
      </c>
      <c r="AQ41" s="14">
        <v>0</v>
      </c>
    </row>
    <row r="42" spans="1:43" ht="15.95" customHeight="1" x14ac:dyDescent="0.25">
      <c r="C42" s="5" t="s">
        <v>181</v>
      </c>
      <c r="E42" s="20"/>
      <c r="F42" s="20"/>
      <c r="G42" s="4">
        <v>3</v>
      </c>
      <c r="H42" s="21">
        <v>1</v>
      </c>
      <c r="I42" s="20" t="s">
        <v>83</v>
      </c>
      <c r="L42" s="20" t="s">
        <v>91</v>
      </c>
      <c r="M42" s="20"/>
      <c r="N42" s="21"/>
      <c r="O42" s="20"/>
      <c r="P42" s="20"/>
      <c r="R42" s="30"/>
      <c r="S42" s="25">
        <v>7.5</v>
      </c>
      <c r="T42" s="20" t="s">
        <v>43</v>
      </c>
      <c r="U42" s="20"/>
      <c r="V42" s="20"/>
      <c r="W42" s="20"/>
      <c r="X42" s="21"/>
      <c r="Y42" s="20" t="s">
        <v>57</v>
      </c>
      <c r="Z42" s="21"/>
      <c r="AA42" s="21">
        <v>0</v>
      </c>
      <c r="AB42" s="21">
        <v>0</v>
      </c>
      <c r="AC42" s="21">
        <f t="shared" ref="AC42:AC52" si="12">+AA42+AB42</f>
        <v>0</v>
      </c>
      <c r="AD42" s="21">
        <v>0</v>
      </c>
      <c r="AE42" s="10"/>
      <c r="AF42" s="25">
        <v>8</v>
      </c>
      <c r="AG42" s="20" t="s">
        <v>76</v>
      </c>
      <c r="AH42" s="20"/>
      <c r="AI42" s="20"/>
      <c r="AJ42" s="25"/>
      <c r="AK42" s="21">
        <v>34</v>
      </c>
      <c r="AL42" s="20" t="s">
        <v>56</v>
      </c>
      <c r="AM42" s="21"/>
      <c r="AN42" s="21">
        <v>0</v>
      </c>
      <c r="AO42" s="21">
        <v>0</v>
      </c>
      <c r="AP42" s="21">
        <f t="shared" ref="AP42:AP52" si="13">+AN42+AO42</f>
        <v>0</v>
      </c>
      <c r="AQ42" s="21">
        <v>0</v>
      </c>
    </row>
    <row r="43" spans="1:43" ht="15.95" customHeight="1" x14ac:dyDescent="0.25">
      <c r="B43" s="21" t="s">
        <v>23</v>
      </c>
      <c r="C43" s="15" t="s">
        <v>211</v>
      </c>
      <c r="D43" s="15"/>
      <c r="H43" s="21">
        <v>1</v>
      </c>
      <c r="I43" s="20" t="s">
        <v>116</v>
      </c>
      <c r="L43" s="20" t="s">
        <v>213</v>
      </c>
      <c r="M43" s="20"/>
      <c r="N43" s="20"/>
      <c r="O43" s="20"/>
      <c r="P43" s="20"/>
      <c r="R43" s="30"/>
      <c r="S43" s="25">
        <v>10</v>
      </c>
      <c r="T43" s="20" t="s">
        <v>83</v>
      </c>
      <c r="U43" s="20"/>
      <c r="V43" s="20"/>
      <c r="W43" s="20"/>
      <c r="X43" s="21">
        <v>2</v>
      </c>
      <c r="Y43" s="20" t="s">
        <v>57</v>
      </c>
      <c r="Z43" s="21"/>
      <c r="AA43" s="21">
        <v>6</v>
      </c>
      <c r="AB43" s="21">
        <v>1</v>
      </c>
      <c r="AC43" s="21">
        <f t="shared" si="12"/>
        <v>7</v>
      </c>
      <c r="AD43" s="21">
        <v>0</v>
      </c>
      <c r="AE43" s="10"/>
      <c r="AF43" s="25">
        <v>10</v>
      </c>
      <c r="AG43" s="20" t="s">
        <v>90</v>
      </c>
      <c r="AH43" s="20"/>
      <c r="AI43" s="20"/>
      <c r="AJ43" s="25"/>
      <c r="AK43" s="21">
        <v>10</v>
      </c>
      <c r="AL43" s="20" t="s">
        <v>56</v>
      </c>
      <c r="AN43" s="21">
        <v>3</v>
      </c>
      <c r="AO43" s="21">
        <v>0</v>
      </c>
      <c r="AP43" s="21">
        <f t="shared" si="13"/>
        <v>3</v>
      </c>
      <c r="AQ43" s="21">
        <v>0</v>
      </c>
    </row>
    <row r="44" spans="1:43" ht="15.95" customHeight="1" x14ac:dyDescent="0.25">
      <c r="H44" s="21">
        <v>3</v>
      </c>
      <c r="I44" s="20" t="s">
        <v>86</v>
      </c>
      <c r="L44" s="20" t="s">
        <v>214</v>
      </c>
      <c r="R44" s="30"/>
      <c r="S44" s="25">
        <v>9</v>
      </c>
      <c r="T44" s="20" t="s">
        <v>131</v>
      </c>
      <c r="U44" s="20"/>
      <c r="V44" s="20"/>
      <c r="W44" s="20"/>
      <c r="X44" s="21">
        <v>4</v>
      </c>
      <c r="Y44" s="20" t="s">
        <v>57</v>
      </c>
      <c r="Z44" s="21"/>
      <c r="AA44" s="21">
        <v>1</v>
      </c>
      <c r="AB44" s="21">
        <v>1</v>
      </c>
      <c r="AC44" s="21">
        <f t="shared" si="12"/>
        <v>2</v>
      </c>
      <c r="AD44" s="21">
        <v>0</v>
      </c>
      <c r="AE44" s="10"/>
      <c r="AF44" s="25">
        <v>9</v>
      </c>
      <c r="AG44" s="20" t="s">
        <v>139</v>
      </c>
      <c r="AH44" s="20"/>
      <c r="AI44" s="20"/>
      <c r="AJ44" s="25"/>
      <c r="AK44" s="21">
        <v>23</v>
      </c>
      <c r="AL44" s="20" t="s">
        <v>56</v>
      </c>
      <c r="AN44" s="21">
        <v>1</v>
      </c>
      <c r="AO44" s="21">
        <v>0</v>
      </c>
      <c r="AP44" s="21">
        <f t="shared" si="13"/>
        <v>1</v>
      </c>
      <c r="AQ44" s="21">
        <v>0</v>
      </c>
    </row>
    <row r="45" spans="1:43" ht="15.95" customHeight="1" x14ac:dyDescent="0.25">
      <c r="A45" s="30"/>
      <c r="B45" s="44" t="s">
        <v>33</v>
      </c>
      <c r="C45" s="45"/>
      <c r="D45" s="45"/>
      <c r="E45" s="45"/>
      <c r="F45" s="45"/>
      <c r="G45" s="45"/>
      <c r="H45" s="46"/>
      <c r="I45" s="45"/>
      <c r="J45" s="45"/>
      <c r="K45" s="45"/>
      <c r="L45" s="45"/>
      <c r="M45" s="47"/>
      <c r="N45" s="45"/>
      <c r="O45" s="45"/>
      <c r="P45" s="45"/>
      <c r="R45" s="30"/>
      <c r="S45" s="25">
        <v>9</v>
      </c>
      <c r="T45" s="20" t="s">
        <v>86</v>
      </c>
      <c r="U45" s="20"/>
      <c r="V45" s="20"/>
      <c r="W45" s="20"/>
      <c r="X45" s="21">
        <v>11</v>
      </c>
      <c r="Y45" s="20" t="s">
        <v>57</v>
      </c>
      <c r="Z45" s="21"/>
      <c r="AA45" s="21">
        <v>2</v>
      </c>
      <c r="AB45" s="21">
        <v>0</v>
      </c>
      <c r="AC45" s="21">
        <f t="shared" si="12"/>
        <v>2</v>
      </c>
      <c r="AD45" s="21">
        <v>0</v>
      </c>
      <c r="AE45" s="10"/>
      <c r="AF45" s="25">
        <v>8.5</v>
      </c>
      <c r="AG45" s="20" t="s">
        <v>92</v>
      </c>
      <c r="AH45" s="20"/>
      <c r="AI45" s="20"/>
      <c r="AJ45" s="25"/>
      <c r="AK45" s="21">
        <v>9</v>
      </c>
      <c r="AL45" s="20" t="s">
        <v>56</v>
      </c>
      <c r="AN45" s="21">
        <v>0</v>
      </c>
      <c r="AO45" s="21">
        <v>1</v>
      </c>
      <c r="AP45" s="21">
        <f t="shared" si="13"/>
        <v>1</v>
      </c>
      <c r="AQ45" s="21">
        <v>0</v>
      </c>
    </row>
    <row r="46" spans="1:43" ht="15.95" customHeight="1" x14ac:dyDescent="0.25">
      <c r="A46" s="30"/>
      <c r="C46" s="5" t="s">
        <v>187</v>
      </c>
      <c r="E46" s="10"/>
      <c r="F46" s="10"/>
      <c r="G46" s="4">
        <v>6</v>
      </c>
      <c r="H46" s="21">
        <v>2</v>
      </c>
      <c r="I46" s="20" t="s">
        <v>85</v>
      </c>
      <c r="J46" s="20"/>
      <c r="K46" s="20"/>
      <c r="L46" s="20"/>
      <c r="M46" s="20" t="s">
        <v>51</v>
      </c>
      <c r="N46" s="20"/>
      <c r="O46" s="20"/>
      <c r="P46" s="20"/>
      <c r="R46" s="30"/>
      <c r="S46" s="25">
        <v>8.5</v>
      </c>
      <c r="T46" s="20" t="s">
        <v>116</v>
      </c>
      <c r="U46" s="20"/>
      <c r="V46" s="20"/>
      <c r="W46" s="20"/>
      <c r="X46" s="21">
        <v>9</v>
      </c>
      <c r="Y46" s="20" t="s">
        <v>57</v>
      </c>
      <c r="Z46" s="21"/>
      <c r="AA46" s="21">
        <v>1</v>
      </c>
      <c r="AB46" s="21">
        <v>1</v>
      </c>
      <c r="AC46" s="21">
        <f t="shared" si="12"/>
        <v>2</v>
      </c>
      <c r="AD46" s="21">
        <v>0</v>
      </c>
      <c r="AE46" s="10"/>
      <c r="AF46" s="25">
        <v>8.5</v>
      </c>
      <c r="AG46" s="20" t="s">
        <v>141</v>
      </c>
      <c r="AH46" s="20"/>
      <c r="AI46" s="20"/>
      <c r="AJ46" s="25"/>
      <c r="AK46" s="21">
        <v>14</v>
      </c>
      <c r="AL46" s="20" t="s">
        <v>56</v>
      </c>
      <c r="AN46" s="21">
        <v>0</v>
      </c>
      <c r="AO46" s="21">
        <v>0</v>
      </c>
      <c r="AP46" s="21">
        <f t="shared" si="13"/>
        <v>0</v>
      </c>
      <c r="AQ46" s="21">
        <v>0</v>
      </c>
    </row>
    <row r="47" spans="1:43" ht="15.95" customHeight="1" x14ac:dyDescent="0.25">
      <c r="B47" s="21" t="s">
        <v>23</v>
      </c>
      <c r="C47" s="15" t="s">
        <v>215</v>
      </c>
      <c r="D47" s="15"/>
      <c r="E47" s="15"/>
      <c r="H47" s="21">
        <v>2</v>
      </c>
      <c r="I47" s="20" t="s">
        <v>100</v>
      </c>
      <c r="J47" s="20"/>
      <c r="K47" s="20"/>
      <c r="L47" s="20"/>
      <c r="M47" s="20" t="s">
        <v>51</v>
      </c>
      <c r="N47" s="20"/>
      <c r="O47" s="20"/>
      <c r="P47" s="20"/>
      <c r="R47" s="30"/>
      <c r="S47" s="25">
        <v>8</v>
      </c>
      <c r="T47" s="20" t="s">
        <v>150</v>
      </c>
      <c r="U47" s="20"/>
      <c r="V47" s="20"/>
      <c r="W47" s="20"/>
      <c r="X47" s="21">
        <v>3</v>
      </c>
      <c r="Y47" s="20" t="s">
        <v>57</v>
      </c>
      <c r="Z47" s="21"/>
      <c r="AA47" s="21">
        <v>0</v>
      </c>
      <c r="AB47" s="21">
        <v>1</v>
      </c>
      <c r="AC47" s="21">
        <f t="shared" si="12"/>
        <v>1</v>
      </c>
      <c r="AD47" s="21">
        <v>2</v>
      </c>
      <c r="AE47" s="10"/>
      <c r="AF47" s="25">
        <v>8.5</v>
      </c>
      <c r="AG47" s="20" t="s">
        <v>140</v>
      </c>
      <c r="AH47" s="20"/>
      <c r="AI47" s="20"/>
      <c r="AJ47" s="25"/>
      <c r="AK47" s="21">
        <v>2</v>
      </c>
      <c r="AL47" s="20" t="s">
        <v>56</v>
      </c>
      <c r="AN47" s="21">
        <v>0</v>
      </c>
      <c r="AO47" s="21">
        <v>1</v>
      </c>
      <c r="AP47" s="21">
        <f t="shared" si="13"/>
        <v>1</v>
      </c>
      <c r="AQ47" s="21">
        <v>0</v>
      </c>
    </row>
    <row r="48" spans="1:43" ht="15.95" customHeight="1" x14ac:dyDescent="0.25">
      <c r="H48" s="21">
        <v>2</v>
      </c>
      <c r="I48" s="20" t="s">
        <v>189</v>
      </c>
      <c r="J48" s="20"/>
      <c r="K48" s="20"/>
      <c r="L48" s="20" t="s">
        <v>216</v>
      </c>
      <c r="M48" s="20"/>
      <c r="N48" s="20"/>
      <c r="O48" s="20"/>
      <c r="P48" s="20"/>
      <c r="R48" s="30"/>
      <c r="S48" s="25">
        <v>7.5</v>
      </c>
      <c r="T48" s="20" t="s">
        <v>98</v>
      </c>
      <c r="U48" s="20"/>
      <c r="V48" s="20"/>
      <c r="W48" s="20"/>
      <c r="X48" s="21">
        <v>10</v>
      </c>
      <c r="Y48" s="20" t="s">
        <v>57</v>
      </c>
      <c r="Z48" s="21"/>
      <c r="AA48" s="21">
        <v>0</v>
      </c>
      <c r="AB48" s="21">
        <v>1</v>
      </c>
      <c r="AC48" s="21">
        <f t="shared" si="12"/>
        <v>1</v>
      </c>
      <c r="AD48" s="21">
        <v>0</v>
      </c>
      <c r="AE48" s="10"/>
      <c r="AF48" s="25">
        <v>8</v>
      </c>
      <c r="AG48" s="20" t="s">
        <v>225</v>
      </c>
      <c r="AH48" s="20"/>
      <c r="AI48" s="20"/>
      <c r="AJ48" s="25"/>
      <c r="AK48" s="21">
        <v>11</v>
      </c>
      <c r="AL48" s="20" t="s">
        <v>56</v>
      </c>
      <c r="AN48" s="21">
        <v>0</v>
      </c>
      <c r="AO48" s="21">
        <v>0</v>
      </c>
      <c r="AP48" s="21">
        <f t="shared" si="13"/>
        <v>0</v>
      </c>
      <c r="AQ48" s="21">
        <v>0</v>
      </c>
    </row>
    <row r="49" spans="1:43" ht="15.95" customHeight="1" x14ac:dyDescent="0.25">
      <c r="A49" s="30"/>
      <c r="H49" s="21">
        <v>2</v>
      </c>
      <c r="I49" s="20" t="s">
        <v>87</v>
      </c>
      <c r="L49" s="20"/>
      <c r="M49" s="20" t="s">
        <v>51</v>
      </c>
      <c r="N49" s="20"/>
      <c r="O49" s="20"/>
      <c r="P49" s="20"/>
      <c r="R49" s="30"/>
      <c r="S49" s="25">
        <v>7.5</v>
      </c>
      <c r="T49" s="20" t="s">
        <v>91</v>
      </c>
      <c r="U49" s="20"/>
      <c r="V49" s="20"/>
      <c r="W49" s="20"/>
      <c r="X49" s="21">
        <v>5</v>
      </c>
      <c r="Y49" s="20" t="s">
        <v>57</v>
      </c>
      <c r="Z49" s="21"/>
      <c r="AA49" s="21">
        <v>0</v>
      </c>
      <c r="AB49" s="21">
        <v>3</v>
      </c>
      <c r="AC49" s="21">
        <f t="shared" si="12"/>
        <v>3</v>
      </c>
      <c r="AD49" s="21">
        <v>0</v>
      </c>
      <c r="AE49" s="10"/>
      <c r="AF49" s="25">
        <v>7.5</v>
      </c>
      <c r="AG49" s="20" t="s">
        <v>128</v>
      </c>
      <c r="AH49" s="20"/>
      <c r="AI49" s="20"/>
      <c r="AJ49" s="25"/>
      <c r="AK49" s="21">
        <v>7</v>
      </c>
      <c r="AL49" s="20" t="s">
        <v>56</v>
      </c>
      <c r="AN49" s="21">
        <v>0</v>
      </c>
      <c r="AO49" s="21">
        <v>1</v>
      </c>
      <c r="AP49" s="21">
        <f t="shared" si="13"/>
        <v>1</v>
      </c>
      <c r="AQ49" s="21">
        <v>0</v>
      </c>
    </row>
    <row r="50" spans="1:43" ht="15.95" customHeight="1" x14ac:dyDescent="0.25">
      <c r="A50" s="30"/>
      <c r="H50" s="21">
        <v>3</v>
      </c>
      <c r="I50" s="20" t="s">
        <v>87</v>
      </c>
      <c r="L50" s="20" t="s">
        <v>189</v>
      </c>
      <c r="M50" s="20"/>
      <c r="N50" s="20"/>
      <c r="O50" s="20"/>
      <c r="P50" s="20"/>
      <c r="R50" s="30"/>
      <c r="S50" s="25">
        <v>7</v>
      </c>
      <c r="T50" s="20" t="s">
        <v>52</v>
      </c>
      <c r="U50" s="20"/>
      <c r="V50" s="20"/>
      <c r="W50" s="20"/>
      <c r="X50" s="21">
        <v>12</v>
      </c>
      <c r="Y50" s="20" t="s">
        <v>57</v>
      </c>
      <c r="Z50" s="21"/>
      <c r="AA50" s="21">
        <v>0</v>
      </c>
      <c r="AB50" s="21">
        <v>0</v>
      </c>
      <c r="AC50" s="21">
        <f t="shared" si="12"/>
        <v>0</v>
      </c>
      <c r="AD50" s="21">
        <v>0</v>
      </c>
      <c r="AE50" s="10"/>
      <c r="AF50" s="25">
        <v>6.5</v>
      </c>
      <c r="AG50" s="20" t="s">
        <v>99</v>
      </c>
      <c r="AH50" s="20"/>
      <c r="AI50" s="20"/>
      <c r="AJ50" s="25"/>
      <c r="AK50" s="21">
        <v>24</v>
      </c>
      <c r="AL50" s="20" t="s">
        <v>56</v>
      </c>
      <c r="AN50" s="21">
        <v>0</v>
      </c>
      <c r="AO50" s="21">
        <v>0</v>
      </c>
      <c r="AP50" s="21">
        <f t="shared" si="13"/>
        <v>0</v>
      </c>
      <c r="AQ50" s="21">
        <v>0</v>
      </c>
    </row>
    <row r="51" spans="1:43" ht="15.95" customHeight="1" x14ac:dyDescent="0.25">
      <c r="A51" s="30"/>
      <c r="H51" s="21">
        <v>3</v>
      </c>
      <c r="I51" s="20" t="s">
        <v>85</v>
      </c>
      <c r="L51" s="20"/>
      <c r="M51" s="20" t="s">
        <v>51</v>
      </c>
      <c r="N51" s="20"/>
      <c r="O51" s="20"/>
      <c r="P51" s="20"/>
      <c r="R51" s="30"/>
      <c r="S51" s="25">
        <v>6.5</v>
      </c>
      <c r="T51" s="20" t="s">
        <v>166</v>
      </c>
      <c r="U51" s="20"/>
      <c r="V51" s="20"/>
      <c r="W51" s="20"/>
      <c r="X51" s="21">
        <v>0</v>
      </c>
      <c r="Y51" s="20" t="s">
        <v>57</v>
      </c>
      <c r="Z51" s="21"/>
      <c r="AA51" s="21">
        <v>0</v>
      </c>
      <c r="AB51" s="21">
        <v>0</v>
      </c>
      <c r="AC51" s="21">
        <f t="shared" si="12"/>
        <v>0</v>
      </c>
      <c r="AD51" s="21">
        <v>0</v>
      </c>
      <c r="AE51" s="10"/>
      <c r="AF51" s="25">
        <v>6.5</v>
      </c>
      <c r="AG51" s="20" t="s">
        <v>96</v>
      </c>
      <c r="AH51" s="20"/>
      <c r="AI51" s="20"/>
      <c r="AJ51" s="25"/>
      <c r="AK51" s="21">
        <v>20</v>
      </c>
      <c r="AL51" s="20" t="s">
        <v>56</v>
      </c>
      <c r="AN51" s="21">
        <v>0</v>
      </c>
      <c r="AO51" s="21">
        <v>1</v>
      </c>
      <c r="AP51" s="21">
        <f t="shared" si="13"/>
        <v>1</v>
      </c>
      <c r="AQ51" s="21">
        <v>0</v>
      </c>
    </row>
    <row r="52" spans="1:43" ht="15.95" customHeight="1" x14ac:dyDescent="0.25">
      <c r="A52" s="30"/>
      <c r="L52" s="20"/>
      <c r="M52" s="20"/>
      <c r="N52" s="20"/>
      <c r="O52" s="20"/>
      <c r="P52" s="20"/>
      <c r="R52" s="30"/>
      <c r="S52" s="25">
        <v>6.5</v>
      </c>
      <c r="T52" s="20" t="s">
        <v>167</v>
      </c>
      <c r="U52" s="20"/>
      <c r="V52" s="20"/>
      <c r="W52" s="20"/>
      <c r="X52" s="21">
        <v>7</v>
      </c>
      <c r="Y52" s="20" t="s">
        <v>57</v>
      </c>
      <c r="Z52" s="21"/>
      <c r="AA52" s="21">
        <v>0</v>
      </c>
      <c r="AB52" s="21">
        <v>1</v>
      </c>
      <c r="AC52" s="21">
        <f t="shared" si="12"/>
        <v>1</v>
      </c>
      <c r="AD52" s="21">
        <v>0</v>
      </c>
      <c r="AE52" s="10"/>
      <c r="AF52" s="25">
        <v>6</v>
      </c>
      <c r="AG52" s="20" t="s">
        <v>248</v>
      </c>
      <c r="AH52" s="20"/>
      <c r="AI52" s="20"/>
      <c r="AJ52" s="25"/>
      <c r="AK52" s="21">
        <v>4</v>
      </c>
      <c r="AL52" s="20" t="s">
        <v>56</v>
      </c>
      <c r="AN52" s="21">
        <v>0</v>
      </c>
      <c r="AO52" s="21">
        <v>0</v>
      </c>
      <c r="AP52" s="21">
        <f t="shared" si="13"/>
        <v>0</v>
      </c>
      <c r="AQ52" s="21">
        <v>0</v>
      </c>
    </row>
    <row r="53" spans="1:43" ht="15.95" customHeight="1" thickBot="1" x14ac:dyDescent="0.3">
      <c r="A53" s="30"/>
      <c r="B53" s="10"/>
      <c r="C53" s="5" t="s">
        <v>179</v>
      </c>
      <c r="D53" s="15"/>
      <c r="F53" s="10"/>
      <c r="G53" s="4">
        <v>2</v>
      </c>
      <c r="H53" s="21">
        <v>1</v>
      </c>
      <c r="I53" s="20" t="s">
        <v>108</v>
      </c>
      <c r="J53" s="20"/>
      <c r="K53" s="20"/>
      <c r="L53" s="20"/>
      <c r="M53" s="20" t="s">
        <v>51</v>
      </c>
      <c r="N53" s="20"/>
      <c r="O53" s="20"/>
      <c r="P53" s="20"/>
      <c r="R53" s="30"/>
      <c r="S53" s="16" t="s">
        <v>66</v>
      </c>
      <c r="T53" s="16"/>
      <c r="U53" s="16"/>
      <c r="V53" s="16"/>
      <c r="W53" s="16"/>
      <c r="X53" s="16"/>
      <c r="Y53" s="16"/>
      <c r="Z53" s="22"/>
      <c r="AA53" s="22">
        <f>SUM(AA41:AA52)</f>
        <v>10</v>
      </c>
      <c r="AB53" s="22">
        <f>SUM(AB41:AB52)+SUMIF($Z$3:$Z$10,"Dive Shop",$AH$3:$AH$10)</f>
        <v>13</v>
      </c>
      <c r="AC53" s="22">
        <f>SUM(AC41:AC52)+SUMIF($Z$3:$Z$10,"Canadiens",$AH$3:$AH$10)</f>
        <v>23</v>
      </c>
      <c r="AD53" s="22">
        <f>SUM(AD41:AD52)</f>
        <v>2</v>
      </c>
      <c r="AE53" s="10"/>
      <c r="AF53" s="16" t="s">
        <v>67</v>
      </c>
      <c r="AG53" s="16"/>
      <c r="AH53" s="16"/>
      <c r="AI53" s="16"/>
      <c r="AJ53" s="16"/>
      <c r="AK53" s="16"/>
      <c r="AL53" s="16"/>
      <c r="AM53" s="22"/>
      <c r="AN53" s="22">
        <f>SUM(AN41:AN52)</f>
        <v>4</v>
      </c>
      <c r="AO53" s="22">
        <f>SUM(AO41:AO52)+SUMIF($Z$3:$Z$10,"Dive Shop",$AH$3:$AH$10)</f>
        <v>4</v>
      </c>
      <c r="AP53" s="22">
        <f>SUM(AP41:AP52)+SUMIF($Z$3:$Z$10,"Canadiens",$AH$3:$AH$10)</f>
        <v>8</v>
      </c>
      <c r="AQ53" s="22">
        <f>SUM(AQ41:AQ52)</f>
        <v>0</v>
      </c>
    </row>
    <row r="54" spans="1:43" ht="15.95" customHeight="1" x14ac:dyDescent="0.25">
      <c r="A54" s="30"/>
      <c r="B54" s="21" t="s">
        <v>23</v>
      </c>
      <c r="C54" s="15"/>
      <c r="D54" s="15" t="s">
        <v>48</v>
      </c>
      <c r="E54" s="15"/>
      <c r="F54" s="15"/>
      <c r="G54" s="4"/>
      <c r="H54" s="21">
        <v>1</v>
      </c>
      <c r="I54" s="20" t="s">
        <v>217</v>
      </c>
      <c r="J54" s="20"/>
      <c r="K54" s="20"/>
      <c r="L54" s="20"/>
      <c r="M54" s="20" t="s">
        <v>51</v>
      </c>
      <c r="N54" s="20"/>
      <c r="O54" s="20"/>
      <c r="P54" s="20"/>
      <c r="R54" s="30"/>
      <c r="S54" s="18" t="s">
        <v>157</v>
      </c>
      <c r="T54" s="18" t="s">
        <v>61</v>
      </c>
      <c r="U54" s="18"/>
      <c r="V54" s="18"/>
      <c r="W54" s="18"/>
      <c r="X54" s="15" t="s">
        <v>71</v>
      </c>
      <c r="Z54" s="14"/>
      <c r="AA54" s="14">
        <v>0</v>
      </c>
      <c r="AB54" s="14">
        <v>1</v>
      </c>
      <c r="AC54" s="14">
        <f t="shared" ref="AC54:AC65" si="14">+AA54+AB54</f>
        <v>1</v>
      </c>
      <c r="AD54" s="14">
        <v>0</v>
      </c>
      <c r="AE54" s="10"/>
      <c r="AF54" s="11" t="s">
        <v>161</v>
      </c>
      <c r="AG54" s="11" t="s">
        <v>59</v>
      </c>
      <c r="AH54" s="11"/>
      <c r="AI54" s="11"/>
      <c r="AJ54" s="12"/>
      <c r="AK54" s="13" t="s">
        <v>73</v>
      </c>
      <c r="AM54" s="14"/>
      <c r="AN54" s="14">
        <v>0</v>
      </c>
      <c r="AO54" s="14">
        <v>1</v>
      </c>
      <c r="AP54" s="14">
        <f t="shared" ref="AP54:AP65" si="15">+AN54+AO54</f>
        <v>1</v>
      </c>
      <c r="AQ54" s="14">
        <v>0</v>
      </c>
    </row>
    <row r="55" spans="1:43" ht="15.95" customHeight="1" x14ac:dyDescent="0.25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R55" s="30"/>
      <c r="S55" s="25">
        <v>7.5</v>
      </c>
      <c r="T55" s="20" t="s">
        <v>74</v>
      </c>
      <c r="U55" s="20"/>
      <c r="V55" s="20"/>
      <c r="W55" s="25"/>
      <c r="X55" s="21">
        <v>31</v>
      </c>
      <c r="Y55" s="20" t="s">
        <v>61</v>
      </c>
      <c r="Z55" s="21"/>
      <c r="AA55" s="21">
        <v>0</v>
      </c>
      <c r="AB55" s="21">
        <v>0</v>
      </c>
      <c r="AC55" s="21">
        <f t="shared" si="14"/>
        <v>0</v>
      </c>
      <c r="AD55" s="21">
        <v>0</v>
      </c>
      <c r="AE55" s="10"/>
      <c r="AF55" s="25">
        <v>8</v>
      </c>
      <c r="AG55" s="20" t="s">
        <v>77</v>
      </c>
      <c r="AH55" s="20"/>
      <c r="AI55" s="20"/>
      <c r="AJ55" s="20"/>
      <c r="AK55" s="21"/>
      <c r="AL55" s="20" t="s">
        <v>59</v>
      </c>
      <c r="AM55" s="21"/>
      <c r="AN55" s="21">
        <v>0</v>
      </c>
      <c r="AO55" s="21">
        <v>0</v>
      </c>
      <c r="AP55" s="21">
        <f t="shared" si="15"/>
        <v>0</v>
      </c>
      <c r="AQ55" s="21">
        <v>0</v>
      </c>
    </row>
    <row r="56" spans="1:43" ht="15.95" customHeight="1" x14ac:dyDescent="0.25">
      <c r="B56" s="20" t="s">
        <v>130</v>
      </c>
      <c r="C56" s="10"/>
      <c r="D56" s="10"/>
      <c r="E56" s="20" t="s">
        <v>50</v>
      </c>
      <c r="F56" s="20"/>
      <c r="G56" s="4">
        <f>SUM(G14:G54)</f>
        <v>31</v>
      </c>
      <c r="H56" s="4"/>
      <c r="I56" s="19"/>
      <c r="J56" s="20" t="s">
        <v>35</v>
      </c>
      <c r="K56" s="19"/>
      <c r="L56" s="4">
        <f>COUNTA(C14:C54)-8</f>
        <v>5</v>
      </c>
      <c r="N56" s="20" t="s">
        <v>41</v>
      </c>
      <c r="O56" s="4">
        <f>+L56*2</f>
        <v>10</v>
      </c>
      <c r="P56" s="10"/>
      <c r="R56" s="30"/>
      <c r="S56" s="25">
        <v>11</v>
      </c>
      <c r="T56" s="20" t="s">
        <v>80</v>
      </c>
      <c r="U56" s="20"/>
      <c r="V56" s="20"/>
      <c r="W56" s="25"/>
      <c r="X56" s="21">
        <v>11</v>
      </c>
      <c r="Y56" s="20" t="s">
        <v>61</v>
      </c>
      <c r="Z56" s="21"/>
      <c r="AA56" s="21">
        <v>1</v>
      </c>
      <c r="AB56" s="21">
        <v>1</v>
      </c>
      <c r="AC56" s="21">
        <f t="shared" si="14"/>
        <v>2</v>
      </c>
      <c r="AD56" s="21">
        <v>0</v>
      </c>
      <c r="AE56" s="10"/>
      <c r="AF56" s="25">
        <v>10</v>
      </c>
      <c r="AG56" s="20" t="s">
        <v>162</v>
      </c>
      <c r="AH56" s="20"/>
      <c r="AI56" s="20"/>
      <c r="AJ56" s="20"/>
      <c r="AK56" s="21">
        <v>20</v>
      </c>
      <c r="AL56" s="20" t="s">
        <v>59</v>
      </c>
      <c r="AN56" s="21">
        <v>1</v>
      </c>
      <c r="AO56" s="21">
        <v>4</v>
      </c>
      <c r="AP56" s="21">
        <f t="shared" si="15"/>
        <v>5</v>
      </c>
      <c r="AQ56" s="21">
        <v>0</v>
      </c>
    </row>
    <row r="57" spans="1:43" ht="15.95" customHeight="1" x14ac:dyDescent="0.25">
      <c r="E57" s="20" t="s">
        <v>49</v>
      </c>
      <c r="F57" s="20"/>
      <c r="G57" s="4">
        <f>COUNTA(L16:L55)+COUNTIF(L16:L55,"*&amp;*")</f>
        <v>38</v>
      </c>
      <c r="R57" s="30"/>
      <c r="S57" s="25">
        <v>8.5</v>
      </c>
      <c r="T57" s="20" t="s">
        <v>97</v>
      </c>
      <c r="U57" s="20"/>
      <c r="V57" s="20"/>
      <c r="W57" s="25"/>
      <c r="X57" s="21">
        <v>8</v>
      </c>
      <c r="Y57" s="20" t="s">
        <v>61</v>
      </c>
      <c r="Z57" s="21"/>
      <c r="AA57" s="21">
        <v>1</v>
      </c>
      <c r="AB57" s="21">
        <v>1</v>
      </c>
      <c r="AC57" s="21">
        <f t="shared" si="14"/>
        <v>2</v>
      </c>
      <c r="AD57" s="21">
        <v>0</v>
      </c>
      <c r="AE57" s="10"/>
      <c r="AF57" s="25">
        <v>9</v>
      </c>
      <c r="AG57" s="20" t="s">
        <v>163</v>
      </c>
      <c r="AH57" s="20"/>
      <c r="AI57" s="20"/>
      <c r="AJ57" s="20"/>
      <c r="AK57" s="21">
        <v>17</v>
      </c>
      <c r="AL57" s="20" t="s">
        <v>59</v>
      </c>
      <c r="AN57" s="21">
        <v>5</v>
      </c>
      <c r="AO57" s="21">
        <v>3</v>
      </c>
      <c r="AP57" s="21">
        <f t="shared" si="15"/>
        <v>8</v>
      </c>
      <c r="AQ57" s="21">
        <v>0</v>
      </c>
    </row>
    <row r="58" spans="1:43" ht="15.95" customHeight="1" x14ac:dyDescent="0.25">
      <c r="R58" s="30"/>
      <c r="S58" s="25">
        <v>8.5</v>
      </c>
      <c r="T58" s="20" t="s">
        <v>89</v>
      </c>
      <c r="U58" s="20"/>
      <c r="V58" s="20"/>
      <c r="W58" s="25"/>
      <c r="X58" s="21">
        <v>6</v>
      </c>
      <c r="Y58" s="20" t="s">
        <v>61</v>
      </c>
      <c r="Z58" s="21"/>
      <c r="AA58" s="21">
        <v>1</v>
      </c>
      <c r="AB58" s="21">
        <v>1</v>
      </c>
      <c r="AC58" s="21">
        <f t="shared" si="14"/>
        <v>2</v>
      </c>
      <c r="AD58" s="21">
        <v>0</v>
      </c>
      <c r="AE58" s="10"/>
      <c r="AF58" s="25">
        <v>9</v>
      </c>
      <c r="AG58" s="20" t="s">
        <v>135</v>
      </c>
      <c r="AH58" s="20"/>
      <c r="AI58" s="20"/>
      <c r="AJ58" s="20"/>
      <c r="AK58" s="35">
        <v>14</v>
      </c>
      <c r="AL58" s="20" t="s">
        <v>59</v>
      </c>
      <c r="AN58" s="21">
        <v>2</v>
      </c>
      <c r="AO58" s="21">
        <v>3</v>
      </c>
      <c r="AP58" s="21">
        <f t="shared" si="15"/>
        <v>5</v>
      </c>
      <c r="AQ58" s="21">
        <v>0</v>
      </c>
    </row>
    <row r="59" spans="1:43" ht="15.95" customHeight="1" x14ac:dyDescent="0.25">
      <c r="R59" s="30"/>
      <c r="S59" s="25">
        <v>8.5</v>
      </c>
      <c r="T59" s="20" t="s">
        <v>82</v>
      </c>
      <c r="U59" s="20"/>
      <c r="V59" s="20"/>
      <c r="W59" s="25"/>
      <c r="X59" s="21">
        <v>14</v>
      </c>
      <c r="Y59" s="20" t="s">
        <v>61</v>
      </c>
      <c r="Z59" s="21"/>
      <c r="AA59" s="21">
        <v>0</v>
      </c>
      <c r="AB59" s="21">
        <v>0</v>
      </c>
      <c r="AC59" s="21">
        <f t="shared" si="14"/>
        <v>0</v>
      </c>
      <c r="AD59" s="21">
        <v>0</v>
      </c>
      <c r="AE59" s="10"/>
      <c r="AF59" s="25">
        <v>8.5</v>
      </c>
      <c r="AG59" s="20" t="s">
        <v>136</v>
      </c>
      <c r="AH59" s="20"/>
      <c r="AI59" s="20"/>
      <c r="AJ59" s="20"/>
      <c r="AK59" s="35">
        <v>5</v>
      </c>
      <c r="AL59" s="20" t="s">
        <v>59</v>
      </c>
      <c r="AN59" s="21">
        <v>0</v>
      </c>
      <c r="AO59" s="21">
        <v>2</v>
      </c>
      <c r="AP59" s="21">
        <f t="shared" si="15"/>
        <v>2</v>
      </c>
      <c r="AQ59" s="21">
        <v>0</v>
      </c>
    </row>
    <row r="60" spans="1:43" ht="15.95" customHeight="1" x14ac:dyDescent="0.25">
      <c r="S60" s="25">
        <v>8</v>
      </c>
      <c r="T60" s="20" t="s">
        <v>81</v>
      </c>
      <c r="U60" s="20"/>
      <c r="V60" s="20"/>
      <c r="W60" s="25"/>
      <c r="X60" s="21">
        <v>7</v>
      </c>
      <c r="Y60" s="20" t="s">
        <v>61</v>
      </c>
      <c r="Z60" s="21"/>
      <c r="AA60" s="21">
        <v>2</v>
      </c>
      <c r="AB60" s="21">
        <v>1</v>
      </c>
      <c r="AC60" s="21">
        <f t="shared" si="14"/>
        <v>3</v>
      </c>
      <c r="AD60" s="21">
        <v>0</v>
      </c>
      <c r="AE60" s="10"/>
      <c r="AF60" s="25">
        <v>8.5</v>
      </c>
      <c r="AG60" s="20" t="s">
        <v>14</v>
      </c>
      <c r="AH60" s="20"/>
      <c r="AI60" s="20"/>
      <c r="AJ60" s="20"/>
      <c r="AK60" s="35" t="s">
        <v>149</v>
      </c>
      <c r="AL60" s="20" t="s">
        <v>59</v>
      </c>
      <c r="AN60" s="21">
        <v>1</v>
      </c>
      <c r="AO60" s="21">
        <v>0</v>
      </c>
      <c r="AP60" s="21">
        <f t="shared" si="15"/>
        <v>1</v>
      </c>
      <c r="AQ60" s="21">
        <v>2</v>
      </c>
    </row>
    <row r="61" spans="1:43" ht="15.95" customHeight="1" x14ac:dyDescent="0.25">
      <c r="A61" s="30"/>
      <c r="S61" s="25">
        <v>7.5</v>
      </c>
      <c r="T61" s="20" t="s">
        <v>117</v>
      </c>
      <c r="U61" s="20"/>
      <c r="V61" s="20"/>
      <c r="W61" s="25"/>
      <c r="X61" s="21">
        <v>13</v>
      </c>
      <c r="Y61" s="20" t="s">
        <v>61</v>
      </c>
      <c r="Z61" s="21"/>
      <c r="AA61" s="21">
        <v>0</v>
      </c>
      <c r="AB61" s="21">
        <v>2</v>
      </c>
      <c r="AC61" s="21">
        <f t="shared" si="14"/>
        <v>2</v>
      </c>
      <c r="AD61" s="21">
        <v>0</v>
      </c>
      <c r="AE61" s="10"/>
      <c r="AF61" s="25">
        <v>8</v>
      </c>
      <c r="AG61" s="20" t="s">
        <v>113</v>
      </c>
      <c r="AH61" s="20"/>
      <c r="AI61" s="20"/>
      <c r="AJ61" s="20"/>
      <c r="AK61" s="21">
        <v>13</v>
      </c>
      <c r="AL61" s="20" t="s">
        <v>59</v>
      </c>
      <c r="AN61" s="21">
        <v>3</v>
      </c>
      <c r="AO61" s="21">
        <v>2</v>
      </c>
      <c r="AP61" s="21">
        <f t="shared" si="15"/>
        <v>5</v>
      </c>
      <c r="AQ61" s="21">
        <v>0</v>
      </c>
    </row>
    <row r="62" spans="1:43" ht="15.95" customHeight="1" x14ac:dyDescent="0.25">
      <c r="A62" s="30"/>
      <c r="R62" s="21"/>
      <c r="S62" s="25">
        <v>7</v>
      </c>
      <c r="T62" s="20" t="s">
        <v>24</v>
      </c>
      <c r="U62" s="20"/>
      <c r="V62" s="20"/>
      <c r="W62" s="25"/>
      <c r="X62" s="21">
        <v>10</v>
      </c>
      <c r="Y62" s="20" t="s">
        <v>61</v>
      </c>
      <c r="Z62" s="21"/>
      <c r="AA62" s="21">
        <v>0</v>
      </c>
      <c r="AB62" s="21">
        <v>0</v>
      </c>
      <c r="AC62" s="21">
        <f t="shared" si="14"/>
        <v>0</v>
      </c>
      <c r="AD62" s="21">
        <v>0</v>
      </c>
      <c r="AE62" s="10"/>
      <c r="AF62" s="25">
        <v>7</v>
      </c>
      <c r="AG62" s="20" t="s">
        <v>164</v>
      </c>
      <c r="AH62" s="20"/>
      <c r="AI62" s="20"/>
      <c r="AJ62" s="20"/>
      <c r="AK62" s="21">
        <v>7</v>
      </c>
      <c r="AL62" s="20" t="s">
        <v>59</v>
      </c>
      <c r="AN62" s="21">
        <v>0</v>
      </c>
      <c r="AO62" s="21">
        <v>2</v>
      </c>
      <c r="AP62" s="21">
        <f t="shared" si="15"/>
        <v>2</v>
      </c>
      <c r="AQ62" s="21">
        <v>0</v>
      </c>
    </row>
    <row r="63" spans="1:43" ht="15.95" customHeight="1" x14ac:dyDescent="0.25">
      <c r="A63" s="21"/>
      <c r="Q63" s="30"/>
      <c r="R63" s="30"/>
      <c r="S63" s="25">
        <v>7</v>
      </c>
      <c r="T63" s="20" t="s">
        <v>105</v>
      </c>
      <c r="U63" s="20"/>
      <c r="V63" s="20"/>
      <c r="W63" s="25"/>
      <c r="X63" s="21">
        <v>12</v>
      </c>
      <c r="Y63" s="20" t="s">
        <v>61</v>
      </c>
      <c r="Z63" s="21"/>
      <c r="AA63" s="21">
        <v>0</v>
      </c>
      <c r="AB63" s="21">
        <v>1</v>
      </c>
      <c r="AC63" s="21">
        <f t="shared" si="14"/>
        <v>1</v>
      </c>
      <c r="AD63" s="21">
        <v>0</v>
      </c>
      <c r="AE63" s="10"/>
      <c r="AF63" s="25">
        <v>7</v>
      </c>
      <c r="AG63" s="20" t="s">
        <v>115</v>
      </c>
      <c r="AH63" s="20"/>
      <c r="AI63" s="20"/>
      <c r="AJ63" s="20"/>
      <c r="AK63" s="21">
        <v>9</v>
      </c>
      <c r="AL63" s="20" t="s">
        <v>59</v>
      </c>
      <c r="AN63" s="21">
        <v>1</v>
      </c>
      <c r="AO63" s="21">
        <v>4</v>
      </c>
      <c r="AP63" s="21">
        <f t="shared" si="15"/>
        <v>5</v>
      </c>
      <c r="AQ63" s="21">
        <v>0</v>
      </c>
    </row>
    <row r="64" spans="1:43" ht="15.95" customHeight="1" x14ac:dyDescent="0.25">
      <c r="A64" s="30"/>
      <c r="Q64" s="21"/>
      <c r="R64" s="21"/>
      <c r="S64" s="25">
        <v>7</v>
      </c>
      <c r="T64" s="20" t="s">
        <v>106</v>
      </c>
      <c r="U64" s="20"/>
      <c r="V64" s="20"/>
      <c r="W64" s="25"/>
      <c r="X64" s="21">
        <v>5</v>
      </c>
      <c r="Y64" s="20" t="s">
        <v>61</v>
      </c>
      <c r="Z64" s="21"/>
      <c r="AA64" s="21">
        <v>0</v>
      </c>
      <c r="AB64" s="21">
        <v>0</v>
      </c>
      <c r="AC64" s="21">
        <f t="shared" si="14"/>
        <v>0</v>
      </c>
      <c r="AD64" s="21">
        <v>0</v>
      </c>
      <c r="AE64" s="10"/>
      <c r="AF64" s="25">
        <v>6.5</v>
      </c>
      <c r="AG64" s="20" t="s">
        <v>123</v>
      </c>
      <c r="AH64" s="20"/>
      <c r="AI64" s="20"/>
      <c r="AJ64" s="20"/>
      <c r="AK64" s="21">
        <v>6</v>
      </c>
      <c r="AL64" s="20" t="s">
        <v>59</v>
      </c>
      <c r="AN64" s="21">
        <v>0</v>
      </c>
      <c r="AO64" s="21">
        <v>1</v>
      </c>
      <c r="AP64" s="21">
        <f t="shared" si="15"/>
        <v>1</v>
      </c>
      <c r="AQ64" s="21">
        <v>0</v>
      </c>
    </row>
    <row r="65" spans="1:43" ht="15.95" customHeight="1" x14ac:dyDescent="0.25">
      <c r="A65" s="21"/>
      <c r="Q65" s="30"/>
      <c r="R65" s="30"/>
      <c r="S65" s="25">
        <v>5.5</v>
      </c>
      <c r="T65" s="20" t="s">
        <v>119</v>
      </c>
      <c r="U65" s="20"/>
      <c r="V65" s="20"/>
      <c r="W65" s="25"/>
      <c r="X65" s="21">
        <v>4</v>
      </c>
      <c r="Y65" s="20" t="s">
        <v>61</v>
      </c>
      <c r="Z65" s="21"/>
      <c r="AA65" s="21">
        <v>0</v>
      </c>
      <c r="AB65" s="21">
        <v>0</v>
      </c>
      <c r="AC65" s="21">
        <f t="shared" si="14"/>
        <v>0</v>
      </c>
      <c r="AD65" s="21">
        <v>0</v>
      </c>
      <c r="AE65" s="10"/>
      <c r="AF65" s="25">
        <v>5.5</v>
      </c>
      <c r="AG65" s="20" t="s">
        <v>32</v>
      </c>
      <c r="AH65" s="20"/>
      <c r="AI65" s="20"/>
      <c r="AJ65" s="20"/>
      <c r="AK65" s="21">
        <v>11</v>
      </c>
      <c r="AL65" s="20" t="s">
        <v>59</v>
      </c>
      <c r="AN65" s="21">
        <v>0</v>
      </c>
      <c r="AO65" s="21">
        <v>0</v>
      </c>
      <c r="AP65" s="21">
        <f t="shared" si="15"/>
        <v>0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63</v>
      </c>
      <c r="T66" s="16"/>
      <c r="U66" s="16"/>
      <c r="V66" s="16"/>
      <c r="W66" s="16"/>
      <c r="X66" s="16"/>
      <c r="Y66" s="16"/>
      <c r="Z66" s="22"/>
      <c r="AA66" s="22">
        <f>SUM(AA54:AA65)</f>
        <v>5</v>
      </c>
      <c r="AB66" s="22">
        <f>SUM(AB54:AB65)+SUMIF($Z$3:$Z$10,"Eriton",$AH$3:$AH$10)</f>
        <v>8</v>
      </c>
      <c r="AC66" s="22">
        <f>SUM(AC54:AC65)+SUMIF($Z$3:$Z$10,"Canadiens",$AH$3:$AH$10)</f>
        <v>13</v>
      </c>
      <c r="AD66" s="22">
        <f>SUM(AD54:AD65)</f>
        <v>0</v>
      </c>
      <c r="AE66" s="10"/>
      <c r="AF66" s="16" t="s">
        <v>64</v>
      </c>
      <c r="AG66" s="16"/>
      <c r="AH66" s="16"/>
      <c r="AI66" s="16"/>
      <c r="AJ66" s="16"/>
      <c r="AK66" s="16"/>
      <c r="AL66" s="16"/>
      <c r="AM66" s="22"/>
      <c r="AN66" s="22">
        <f>SUM(AN54:AN65)</f>
        <v>13</v>
      </c>
      <c r="AO66" s="22">
        <f>SUM(AO54:AO65)+SUMIF($Z$3:$Z$10,"Eriton",$AH$3:$AH$10)</f>
        <v>22</v>
      </c>
      <c r="AP66" s="22">
        <f>SUM(AP54:AP65)+SUMIF($Z$3:$Z$10,"Canadiens",$AH$3:$AH$10)</f>
        <v>35</v>
      </c>
      <c r="AQ66" s="22">
        <f>SUM(AQ54:AQ65)</f>
        <v>2</v>
      </c>
    </row>
    <row r="67" spans="1:43" ht="15.95" customHeight="1" x14ac:dyDescent="0.25">
      <c r="A67" s="21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94</v>
      </c>
      <c r="AH67" s="10"/>
      <c r="AI67" s="10"/>
      <c r="AJ67" s="20"/>
      <c r="AK67" s="20"/>
      <c r="AL67" s="10"/>
      <c r="AM67" s="10"/>
      <c r="AN67" s="21">
        <f>+AA27+AA40+AA53+AA66+AN27+AN40+AN53+AN66</f>
        <v>60</v>
      </c>
      <c r="AO67" s="21">
        <f>+AB27+AB40+AB53+AB66+AO27+AO40+AO53+AO66</f>
        <v>74</v>
      </c>
      <c r="AP67" s="21">
        <f>+AC27+AC40+AC53+AC66+AP27+AP40+AP53+AP66</f>
        <v>134</v>
      </c>
      <c r="AQ67" s="21">
        <f>+AD27+AD40+AD53+AD66+AQ27+AQ40+AQ53+AQ66</f>
        <v>14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21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43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42</v>
      </c>
      <c r="C74" s="24">
        <f>+C2</f>
        <v>2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x14ac:dyDescent="0.25">
      <c r="A78" s="21"/>
      <c r="D78" s="5"/>
      <c r="E78" s="5"/>
      <c r="F78" s="5"/>
      <c r="G78" s="4"/>
      <c r="H78" s="4"/>
      <c r="I78" s="4"/>
      <c r="J78" s="4"/>
      <c r="K78" s="4"/>
      <c r="L78" s="4"/>
      <c r="M78" s="4"/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/>
      <c r="E79" s="20"/>
      <c r="F79" s="20"/>
      <c r="G79" s="20"/>
      <c r="H79" s="21"/>
      <c r="J79" s="21"/>
      <c r="K79" s="21"/>
      <c r="L79" s="21"/>
      <c r="M79" s="21"/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/>
      <c r="E80" s="20"/>
      <c r="F80" s="20"/>
      <c r="G80" s="20"/>
      <c r="H80" s="21"/>
      <c r="J80" s="21"/>
      <c r="K80" s="21"/>
      <c r="L80" s="21"/>
      <c r="M80" s="21"/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/>
      <c r="E81" s="20"/>
      <c r="F81" s="20"/>
      <c r="G81" s="15"/>
      <c r="H81" s="21"/>
      <c r="J81" s="21"/>
      <c r="K81" s="21"/>
      <c r="L81" s="21"/>
      <c r="M81" s="21"/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/>
      <c r="E82" s="20"/>
      <c r="F82" s="20"/>
      <c r="G82" s="20"/>
      <c r="H82" s="21"/>
      <c r="J82" s="21"/>
      <c r="K82" s="21"/>
      <c r="L82" s="21"/>
      <c r="M82" s="21"/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/>
      <c r="E83" s="20"/>
      <c r="F83" s="20"/>
      <c r="G83" s="15"/>
      <c r="H83" s="21"/>
      <c r="J83" s="21"/>
      <c r="K83" s="21"/>
      <c r="L83" s="21"/>
      <c r="M83" s="21"/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/>
      <c r="E84" s="20"/>
      <c r="F84" s="20"/>
      <c r="G84" s="15"/>
      <c r="H84" s="21"/>
      <c r="J84" s="21"/>
      <c r="K84" s="21"/>
      <c r="L84" s="21"/>
      <c r="M84" s="21"/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/>
      <c r="E85" s="20"/>
      <c r="F85" s="20"/>
      <c r="G85" s="15"/>
      <c r="H85" s="21"/>
      <c r="J85" s="21"/>
      <c r="K85" s="21"/>
      <c r="L85" s="21"/>
      <c r="M85" s="21"/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/>
      <c r="E86" s="20"/>
      <c r="F86" s="20"/>
      <c r="G86" s="20"/>
      <c r="H86" s="21"/>
      <c r="J86" s="21"/>
      <c r="K86" s="21"/>
      <c r="L86" s="21"/>
      <c r="M86" s="21"/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/>
      <c r="E87" s="20"/>
      <c r="F87" s="20"/>
      <c r="G87" s="20"/>
      <c r="H87" s="21"/>
      <c r="J87" s="21"/>
      <c r="K87" s="21"/>
      <c r="L87" s="21"/>
      <c r="M87" s="21"/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/>
      <c r="E88" s="20"/>
      <c r="F88" s="20"/>
      <c r="G88" s="20"/>
      <c r="H88" s="21"/>
      <c r="J88" s="21"/>
      <c r="K88" s="21"/>
      <c r="L88" s="21"/>
      <c r="M88" s="21"/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/>
      <c r="E89" s="20"/>
      <c r="F89" s="20"/>
      <c r="G89" s="20"/>
      <c r="H89" s="21"/>
      <c r="J89" s="21"/>
      <c r="K89" s="21"/>
      <c r="L89" s="21"/>
      <c r="M89" s="21"/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/>
      <c r="E90" s="20"/>
      <c r="F90" s="20"/>
      <c r="G90" s="15"/>
      <c r="H90" s="21"/>
      <c r="J90" s="21"/>
      <c r="K90" s="21"/>
      <c r="L90" s="21"/>
      <c r="M90" s="21"/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/>
      <c r="E91" s="20"/>
      <c r="F91" s="20"/>
      <c r="G91" s="15"/>
      <c r="H91" s="21"/>
      <c r="J91" s="21"/>
      <c r="K91" s="21"/>
      <c r="L91" s="21"/>
      <c r="M91" s="21"/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/>
      <c r="E92" s="20"/>
      <c r="F92" s="20"/>
      <c r="G92" s="20"/>
      <c r="H92" s="21"/>
      <c r="J92" s="21"/>
      <c r="K92" s="21"/>
      <c r="L92" s="21"/>
      <c r="M92" s="21"/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/>
      <c r="E93" s="20"/>
      <c r="F93" s="20"/>
      <c r="G93" s="20"/>
      <c r="H93" s="21"/>
      <c r="J93" s="21"/>
      <c r="K93" s="21"/>
      <c r="L93" s="21"/>
      <c r="M93" s="21"/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/>
      <c r="E94" s="20"/>
      <c r="F94" s="20"/>
      <c r="G94" s="20"/>
      <c r="H94" s="21"/>
      <c r="J94" s="21"/>
      <c r="K94" s="21"/>
      <c r="L94" s="21"/>
      <c r="M94" s="21"/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43" ht="18" x14ac:dyDescent="0.25">
      <c r="D97" s="5"/>
      <c r="E97" s="5"/>
      <c r="F97" s="5"/>
      <c r="G97" s="4"/>
      <c r="H97" s="4"/>
      <c r="I97" s="4"/>
      <c r="J97" s="4"/>
      <c r="K97" s="4"/>
      <c r="L97" s="4"/>
      <c r="M97" s="4"/>
      <c r="Q97" s="21"/>
      <c r="R97" s="2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20"/>
      <c r="AG97" s="10"/>
      <c r="AH97" s="10"/>
      <c r="AI97" s="10"/>
      <c r="AJ97" s="20"/>
      <c r="AK97" s="20"/>
      <c r="AL97" s="10"/>
      <c r="AM97" s="10"/>
      <c r="AN97" s="21"/>
      <c r="AO97" s="21"/>
      <c r="AP97" s="30"/>
      <c r="AQ97" s="21"/>
    </row>
    <row r="98" spans="4:43" ht="15.75" x14ac:dyDescent="0.25">
      <c r="D98" s="20"/>
      <c r="E98" s="20"/>
      <c r="F98" s="20"/>
      <c r="G98" s="20"/>
      <c r="J98" s="21"/>
      <c r="K98" s="21"/>
      <c r="L98" s="21"/>
      <c r="M98" s="21"/>
      <c r="Q98" s="21"/>
      <c r="R98" s="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20"/>
      <c r="AG98" s="10"/>
      <c r="AH98" s="10"/>
      <c r="AI98" s="10"/>
      <c r="AJ98" s="20"/>
      <c r="AK98" s="20"/>
      <c r="AL98" s="10"/>
      <c r="AM98" s="10"/>
      <c r="AN98" s="21"/>
      <c r="AO98" s="21"/>
      <c r="AP98" s="30"/>
      <c r="AQ98" s="21"/>
    </row>
  </sheetData>
  <sortState xmlns:xlrd2="http://schemas.microsoft.com/office/spreadsheetml/2017/richdata2" ref="B4:O11">
    <sortCondition descending="1" ref="J4:J11"/>
    <sortCondition descending="1" ref="G4:G11"/>
  </sortState>
  <mergeCells count="17">
    <mergeCell ref="E14:F14"/>
    <mergeCell ref="B72:P72"/>
    <mergeCell ref="G73:M73"/>
    <mergeCell ref="G74:M74"/>
    <mergeCell ref="AG10:AH10"/>
    <mergeCell ref="AG11:AH11"/>
    <mergeCell ref="AG5:AH5"/>
    <mergeCell ref="AG6:AH6"/>
    <mergeCell ref="AG7:AH7"/>
    <mergeCell ref="AG8:AH8"/>
    <mergeCell ref="AG9:AH9"/>
    <mergeCell ref="AG4:AH4"/>
    <mergeCell ref="B1:P1"/>
    <mergeCell ref="S1:AQ1"/>
    <mergeCell ref="G2:M2"/>
    <mergeCell ref="AG2:AH2"/>
    <mergeCell ref="AG3:AH3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ABD3A-AD3A-4B45-86E0-88854B54D959}">
  <dimension ref="A1:AQ98"/>
  <sheetViews>
    <sheetView zoomScale="70" zoomScaleNormal="70" zoomScaleSheetLayoutView="78" workbookViewId="0">
      <selection activeCell="B4" sqref="B4:O11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65" t="s">
        <v>55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S1" s="65" t="s">
        <v>55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18.600000000000001" customHeight="1" thickBot="1" x14ac:dyDescent="0.35">
      <c r="A2" s="21"/>
      <c r="B2" s="24" t="s">
        <v>42</v>
      </c>
      <c r="C2" s="24">
        <v>1</v>
      </c>
      <c r="D2" s="23"/>
      <c r="E2" s="23"/>
      <c r="F2" s="23"/>
      <c r="G2" s="65" t="s">
        <v>172</v>
      </c>
      <c r="H2" s="65"/>
      <c r="I2" s="65"/>
      <c r="J2" s="65"/>
      <c r="K2" s="65"/>
      <c r="L2" s="65"/>
      <c r="M2" s="65"/>
      <c r="N2" s="23"/>
      <c r="O2" s="23"/>
      <c r="P2" s="23"/>
      <c r="Q2" s="21"/>
      <c r="R2" s="21"/>
      <c r="U2" s="33" t="s">
        <v>152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66" t="s">
        <v>39</v>
      </c>
      <c r="AH2" s="66"/>
      <c r="AI2" s="33" t="s">
        <v>4</v>
      </c>
      <c r="AJ2" s="33" t="s">
        <v>6</v>
      </c>
      <c r="AK2" s="33" t="s">
        <v>5</v>
      </c>
      <c r="AL2" s="33" t="s">
        <v>40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54</v>
      </c>
      <c r="C3" s="1" t="s">
        <v>44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138</v>
      </c>
      <c r="X3" s="20"/>
      <c r="Y3" s="20"/>
      <c r="Z3" s="20" t="s">
        <v>60</v>
      </c>
      <c r="AB3" s="21"/>
      <c r="AC3" s="21">
        <f t="shared" ref="AC3:AC11" si="0">+AD3+AE3+AF3</f>
        <v>1</v>
      </c>
      <c r="AD3" s="21">
        <v>1</v>
      </c>
      <c r="AE3" s="21">
        <v>0</v>
      </c>
      <c r="AF3" s="21">
        <v>0</v>
      </c>
      <c r="AG3" s="67">
        <f t="shared" ref="AG3:AG8" si="1">+(AD3*2+AF3)/(2*AC3)</f>
        <v>1</v>
      </c>
      <c r="AH3" s="67"/>
      <c r="AI3" s="14">
        <v>1</v>
      </c>
      <c r="AJ3" s="14">
        <v>0</v>
      </c>
      <c r="AK3" s="14">
        <v>0</v>
      </c>
      <c r="AL3" s="51">
        <f t="shared" ref="AL3:AL8" si="2">+AI3/AC3</f>
        <v>1</v>
      </c>
      <c r="AQ3" s="21"/>
    </row>
    <row r="4" spans="1:43" ht="18" x14ac:dyDescent="0.25">
      <c r="A4" s="34"/>
      <c r="B4" s="4">
        <v>3</v>
      </c>
      <c r="C4" s="5" t="s">
        <v>57</v>
      </c>
      <c r="D4" s="10"/>
      <c r="E4" s="5"/>
      <c r="F4" s="10"/>
      <c r="G4" s="4">
        <v>1</v>
      </c>
      <c r="H4" s="4">
        <v>0</v>
      </c>
      <c r="I4" s="4">
        <v>0</v>
      </c>
      <c r="J4" s="4">
        <f t="shared" ref="J4:J11" si="3">2*G4+I4</f>
        <v>2</v>
      </c>
      <c r="K4" s="31">
        <f t="shared" ref="K4:K11" si="4">+J4/((G4+H4+I4)*2)</f>
        <v>1</v>
      </c>
      <c r="L4" s="4">
        <f>+$AA$53</f>
        <v>7</v>
      </c>
      <c r="M4" s="4">
        <v>3</v>
      </c>
      <c r="N4" s="4">
        <f>+$AB$53</f>
        <v>8</v>
      </c>
      <c r="O4" s="4">
        <f>+$AD$53</f>
        <v>0</v>
      </c>
      <c r="P4" s="4"/>
      <c r="Q4" s="34"/>
      <c r="R4" s="21"/>
      <c r="U4" s="25">
        <v>8</v>
      </c>
      <c r="V4" s="20" t="s">
        <v>75</v>
      </c>
      <c r="X4" s="20"/>
      <c r="Y4" s="20"/>
      <c r="Z4" s="20" t="s">
        <v>134</v>
      </c>
      <c r="AB4" s="21"/>
      <c r="AC4" s="21">
        <f t="shared" si="0"/>
        <v>1</v>
      </c>
      <c r="AD4" s="21">
        <v>0</v>
      </c>
      <c r="AE4" s="21">
        <v>1</v>
      </c>
      <c r="AF4" s="21">
        <v>0</v>
      </c>
      <c r="AG4" s="64">
        <f t="shared" si="1"/>
        <v>0</v>
      </c>
      <c r="AH4" s="64"/>
      <c r="AI4" s="21">
        <v>3</v>
      </c>
      <c r="AJ4" s="21">
        <v>1</v>
      </c>
      <c r="AK4" s="21">
        <v>0</v>
      </c>
      <c r="AL4" s="26">
        <f t="shared" si="2"/>
        <v>3</v>
      </c>
      <c r="AQ4" s="21"/>
    </row>
    <row r="5" spans="1:43" ht="18" x14ac:dyDescent="0.25">
      <c r="A5" s="34"/>
      <c r="B5" s="4">
        <v>5</v>
      </c>
      <c r="C5" s="5" t="s">
        <v>60</v>
      </c>
      <c r="D5" s="10"/>
      <c r="E5" s="5"/>
      <c r="F5" s="10"/>
      <c r="G5" s="4">
        <v>1</v>
      </c>
      <c r="H5" s="4">
        <v>0</v>
      </c>
      <c r="I5" s="4">
        <v>0</v>
      </c>
      <c r="J5" s="4">
        <f t="shared" si="3"/>
        <v>2</v>
      </c>
      <c r="K5" s="31">
        <f t="shared" si="4"/>
        <v>1</v>
      </c>
      <c r="L5" s="4">
        <f>+$AN$27</f>
        <v>4</v>
      </c>
      <c r="M5" s="4">
        <v>1</v>
      </c>
      <c r="N5" s="4">
        <f>+$AO$27</f>
        <v>3</v>
      </c>
      <c r="O5" s="4">
        <f>+$AQ$27</f>
        <v>0</v>
      </c>
      <c r="P5" s="4"/>
      <c r="Q5" s="34"/>
      <c r="R5" s="21"/>
      <c r="U5" s="25">
        <v>7.5</v>
      </c>
      <c r="V5" s="20" t="s">
        <v>127</v>
      </c>
      <c r="X5" s="20"/>
      <c r="Y5" s="20"/>
      <c r="Z5" s="20" t="s">
        <v>15</v>
      </c>
      <c r="AB5" s="21"/>
      <c r="AC5" s="21">
        <f t="shared" si="0"/>
        <v>1</v>
      </c>
      <c r="AD5" s="21">
        <v>0</v>
      </c>
      <c r="AE5" s="21">
        <v>0</v>
      </c>
      <c r="AF5" s="21">
        <v>1</v>
      </c>
      <c r="AG5" s="64">
        <f t="shared" si="1"/>
        <v>0.5</v>
      </c>
      <c r="AH5" s="64"/>
      <c r="AI5" s="21">
        <v>4</v>
      </c>
      <c r="AJ5" s="21">
        <v>0</v>
      </c>
      <c r="AK5" s="21">
        <v>0</v>
      </c>
      <c r="AL5" s="26">
        <f t="shared" si="2"/>
        <v>4</v>
      </c>
      <c r="AQ5" s="21"/>
    </row>
    <row r="6" spans="1:43" ht="18" x14ac:dyDescent="0.25">
      <c r="A6" s="34"/>
      <c r="B6" s="4">
        <v>8</v>
      </c>
      <c r="C6" s="5" t="s">
        <v>59</v>
      </c>
      <c r="D6" s="10"/>
      <c r="E6" s="5"/>
      <c r="F6" s="10"/>
      <c r="G6" s="4">
        <v>1</v>
      </c>
      <c r="H6" s="4">
        <v>0</v>
      </c>
      <c r="I6" s="4">
        <v>0</v>
      </c>
      <c r="J6" s="4">
        <f t="shared" si="3"/>
        <v>2</v>
      </c>
      <c r="K6" s="31">
        <f t="shared" si="4"/>
        <v>1</v>
      </c>
      <c r="L6" s="4">
        <f>+$AN$66</f>
        <v>5</v>
      </c>
      <c r="M6" s="4">
        <v>1</v>
      </c>
      <c r="N6" s="4">
        <f>+$AO$66</f>
        <v>8</v>
      </c>
      <c r="O6" s="4">
        <f>+$AQ$66</f>
        <v>2</v>
      </c>
      <c r="P6" s="4"/>
      <c r="Q6" s="34"/>
      <c r="R6" s="21"/>
      <c r="U6" s="25">
        <v>7.5</v>
      </c>
      <c r="V6" s="20" t="s">
        <v>34</v>
      </c>
      <c r="X6" s="20"/>
      <c r="Y6" s="20"/>
      <c r="Z6" s="20" t="s">
        <v>58</v>
      </c>
      <c r="AB6" s="21"/>
      <c r="AC6" s="21">
        <f t="shared" si="0"/>
        <v>1</v>
      </c>
      <c r="AD6" s="21">
        <v>0</v>
      </c>
      <c r="AE6" s="21">
        <v>0</v>
      </c>
      <c r="AF6" s="21">
        <v>1</v>
      </c>
      <c r="AG6" s="64">
        <f t="shared" si="1"/>
        <v>0.5</v>
      </c>
      <c r="AH6" s="64"/>
      <c r="AI6" s="21">
        <v>4</v>
      </c>
      <c r="AJ6" s="21">
        <v>0</v>
      </c>
      <c r="AK6" s="21">
        <v>0</v>
      </c>
      <c r="AL6" s="26">
        <f t="shared" si="2"/>
        <v>4</v>
      </c>
      <c r="AQ6" s="21"/>
    </row>
    <row r="7" spans="1:43" ht="18" x14ac:dyDescent="0.25">
      <c r="A7" s="34"/>
      <c r="B7" s="4">
        <v>1</v>
      </c>
      <c r="C7" s="5" t="s">
        <v>58</v>
      </c>
      <c r="D7" s="10"/>
      <c r="E7" s="10"/>
      <c r="F7" s="10"/>
      <c r="G7" s="4">
        <v>0</v>
      </c>
      <c r="H7" s="4">
        <v>0</v>
      </c>
      <c r="I7" s="4">
        <v>1</v>
      </c>
      <c r="J7" s="4">
        <f t="shared" si="3"/>
        <v>1</v>
      </c>
      <c r="K7" s="31">
        <f t="shared" si="4"/>
        <v>0.5</v>
      </c>
      <c r="L7" s="4">
        <f>+$AA$27</f>
        <v>4</v>
      </c>
      <c r="M7" s="4">
        <v>4</v>
      </c>
      <c r="N7" s="4">
        <f>+$AB$27</f>
        <v>5</v>
      </c>
      <c r="O7" s="4">
        <f>+$AD$27</f>
        <v>0</v>
      </c>
      <c r="P7" s="4"/>
      <c r="Q7" s="34"/>
      <c r="R7" s="21"/>
      <c r="U7" s="25">
        <v>8</v>
      </c>
      <c r="V7" s="20" t="s">
        <v>76</v>
      </c>
      <c r="X7" s="20"/>
      <c r="Y7" s="20"/>
      <c r="Z7" s="20" t="s">
        <v>56</v>
      </c>
      <c r="AB7" s="21"/>
      <c r="AC7" s="21">
        <f t="shared" si="0"/>
        <v>1</v>
      </c>
      <c r="AD7" s="21">
        <v>0</v>
      </c>
      <c r="AE7" s="21">
        <v>1</v>
      </c>
      <c r="AF7" s="21">
        <v>0</v>
      </c>
      <c r="AG7" s="64">
        <f t="shared" si="1"/>
        <v>0</v>
      </c>
      <c r="AH7" s="64"/>
      <c r="AI7" s="21">
        <v>5</v>
      </c>
      <c r="AJ7" s="21">
        <v>0</v>
      </c>
      <c r="AK7" s="21">
        <v>0</v>
      </c>
      <c r="AL7" s="26">
        <f t="shared" si="2"/>
        <v>5</v>
      </c>
      <c r="AQ7" s="21"/>
    </row>
    <row r="8" spans="1:43" ht="18" x14ac:dyDescent="0.25">
      <c r="A8" s="34"/>
      <c r="B8" s="4">
        <v>2</v>
      </c>
      <c r="C8" s="5" t="s">
        <v>15</v>
      </c>
      <c r="D8" s="10"/>
      <c r="E8" s="10"/>
      <c r="F8" s="10"/>
      <c r="G8" s="4">
        <v>0</v>
      </c>
      <c r="H8" s="4">
        <v>0</v>
      </c>
      <c r="I8" s="4">
        <v>1</v>
      </c>
      <c r="J8" s="4">
        <f t="shared" si="3"/>
        <v>1</v>
      </c>
      <c r="K8" s="31">
        <f t="shared" si="4"/>
        <v>0.5</v>
      </c>
      <c r="L8" s="4">
        <f>+$AA$40</f>
        <v>4</v>
      </c>
      <c r="M8" s="4">
        <v>4</v>
      </c>
      <c r="N8" s="4">
        <f>+$AB$40</f>
        <v>7</v>
      </c>
      <c r="O8" s="4">
        <f>+$AD$40</f>
        <v>0</v>
      </c>
      <c r="P8" s="4"/>
      <c r="Q8" s="34"/>
      <c r="R8" s="21"/>
      <c r="U8" s="25">
        <v>7.5</v>
      </c>
      <c r="V8" s="20" t="s">
        <v>74</v>
      </c>
      <c r="X8" s="20"/>
      <c r="Y8" s="20"/>
      <c r="Z8" s="20" t="s">
        <v>61</v>
      </c>
      <c r="AB8" s="21"/>
      <c r="AC8" s="21">
        <f t="shared" si="0"/>
        <v>1</v>
      </c>
      <c r="AD8" s="21">
        <v>0</v>
      </c>
      <c r="AE8" s="21">
        <v>1</v>
      </c>
      <c r="AF8" s="21">
        <v>0</v>
      </c>
      <c r="AG8" s="64">
        <f t="shared" si="1"/>
        <v>0</v>
      </c>
      <c r="AH8" s="64"/>
      <c r="AI8" s="21">
        <v>7</v>
      </c>
      <c r="AJ8" s="21">
        <v>0</v>
      </c>
      <c r="AK8" s="21">
        <v>0</v>
      </c>
      <c r="AL8" s="26">
        <f t="shared" si="2"/>
        <v>7</v>
      </c>
      <c r="AQ8" s="21"/>
    </row>
    <row r="9" spans="1:43" ht="18" x14ac:dyDescent="0.25">
      <c r="A9" s="34"/>
      <c r="B9" s="4">
        <v>4</v>
      </c>
      <c r="C9" s="5" t="s">
        <v>61</v>
      </c>
      <c r="D9" s="10"/>
      <c r="E9" s="5"/>
      <c r="F9" s="10"/>
      <c r="G9" s="4">
        <v>0</v>
      </c>
      <c r="H9" s="4">
        <v>1</v>
      </c>
      <c r="I9" s="4">
        <v>0</v>
      </c>
      <c r="J9" s="4">
        <f t="shared" si="3"/>
        <v>0</v>
      </c>
      <c r="K9" s="31">
        <f t="shared" si="4"/>
        <v>0</v>
      </c>
      <c r="L9" s="4">
        <f>+$AA$66</f>
        <v>3</v>
      </c>
      <c r="M9" s="4">
        <v>7</v>
      </c>
      <c r="N9" s="4">
        <f>+$AB$66</f>
        <v>4</v>
      </c>
      <c r="O9" s="4">
        <f>+$AD$66</f>
        <v>0</v>
      </c>
      <c r="P9" s="4"/>
      <c r="Q9" s="34"/>
      <c r="R9" s="21"/>
      <c r="U9" s="25">
        <v>8</v>
      </c>
      <c r="V9" s="20" t="s">
        <v>77</v>
      </c>
      <c r="X9" s="20"/>
      <c r="Y9" s="20"/>
      <c r="Z9" s="20" t="s">
        <v>59</v>
      </c>
      <c r="AB9" s="21"/>
      <c r="AC9" s="21">
        <f t="shared" si="0"/>
        <v>0</v>
      </c>
      <c r="AD9" s="21">
        <v>0</v>
      </c>
      <c r="AE9" s="21">
        <v>0</v>
      </c>
      <c r="AF9" s="21">
        <v>0</v>
      </c>
      <c r="AG9" s="64"/>
      <c r="AH9" s="64"/>
      <c r="AI9" s="21">
        <v>0</v>
      </c>
      <c r="AJ9" s="21">
        <v>0</v>
      </c>
      <c r="AK9" s="21">
        <v>0</v>
      </c>
      <c r="AL9" s="26"/>
      <c r="AQ9" s="21"/>
    </row>
    <row r="10" spans="1:43" ht="18" x14ac:dyDescent="0.25">
      <c r="A10" s="34"/>
      <c r="B10" s="4">
        <v>6</v>
      </c>
      <c r="C10" s="5" t="s">
        <v>134</v>
      </c>
      <c r="D10" s="10"/>
      <c r="E10" s="5"/>
      <c r="F10" s="10"/>
      <c r="G10" s="4">
        <v>0</v>
      </c>
      <c r="H10" s="4">
        <v>1</v>
      </c>
      <c r="I10" s="4">
        <v>0</v>
      </c>
      <c r="J10" s="4">
        <f t="shared" si="3"/>
        <v>0</v>
      </c>
      <c r="K10" s="31">
        <f t="shared" si="4"/>
        <v>0</v>
      </c>
      <c r="L10" s="4">
        <f>+$AN$40</f>
        <v>1</v>
      </c>
      <c r="M10" s="4">
        <v>4</v>
      </c>
      <c r="N10" s="4">
        <f>+$AO$40</f>
        <v>0</v>
      </c>
      <c r="O10" s="4">
        <f>+$AQ$40</f>
        <v>2</v>
      </c>
      <c r="P10" s="4"/>
      <c r="Q10" s="34"/>
      <c r="R10" s="34"/>
      <c r="U10" s="25">
        <v>7.5</v>
      </c>
      <c r="V10" s="20" t="s">
        <v>43</v>
      </c>
      <c r="X10" s="20"/>
      <c r="Y10" s="20"/>
      <c r="Z10" s="20" t="s">
        <v>57</v>
      </c>
      <c r="AB10" s="21"/>
      <c r="AC10" s="21">
        <f t="shared" si="0"/>
        <v>0</v>
      </c>
      <c r="AD10" s="21">
        <v>0</v>
      </c>
      <c r="AE10" s="21">
        <v>0</v>
      </c>
      <c r="AF10" s="21">
        <v>0</v>
      </c>
      <c r="AG10" s="52"/>
      <c r="AH10" s="52"/>
      <c r="AI10" s="21">
        <v>0</v>
      </c>
      <c r="AJ10" s="21">
        <v>0</v>
      </c>
      <c r="AK10" s="21">
        <v>0</v>
      </c>
      <c r="AL10" s="26"/>
      <c r="AQ10" s="21"/>
    </row>
    <row r="11" spans="1:43" ht="18.75" thickBot="1" x14ac:dyDescent="0.3">
      <c r="A11" s="34"/>
      <c r="B11" s="4">
        <v>7</v>
      </c>
      <c r="C11" s="5" t="s">
        <v>56</v>
      </c>
      <c r="D11" s="10"/>
      <c r="E11" s="10"/>
      <c r="F11" s="10"/>
      <c r="G11" s="4">
        <v>0</v>
      </c>
      <c r="H11" s="4">
        <v>1</v>
      </c>
      <c r="I11" s="4">
        <v>0</v>
      </c>
      <c r="J11" s="4">
        <f t="shared" si="3"/>
        <v>0</v>
      </c>
      <c r="K11" s="31">
        <f t="shared" si="4"/>
        <v>0</v>
      </c>
      <c r="L11" s="4">
        <f>+$AN$53</f>
        <v>1</v>
      </c>
      <c r="M11" s="4">
        <v>5</v>
      </c>
      <c r="N11" s="4">
        <f>+$AO$53</f>
        <v>1</v>
      </c>
      <c r="O11" s="4">
        <f>+$AQ$53</f>
        <v>0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si="0"/>
        <v>2</v>
      </c>
      <c r="AD11" s="21">
        <v>2</v>
      </c>
      <c r="AE11" s="21">
        <v>0</v>
      </c>
      <c r="AF11" s="21">
        <v>0</v>
      </c>
      <c r="AG11" s="64">
        <f t="shared" ref="AG11" si="5">+(AD11*2+AF11)/(2*AC11)</f>
        <v>1</v>
      </c>
      <c r="AH11" s="64"/>
      <c r="AI11" s="21">
        <v>4</v>
      </c>
      <c r="AJ11" s="21">
        <v>0</v>
      </c>
      <c r="AK11" s="21">
        <v>0</v>
      </c>
      <c r="AL11" s="26">
        <f t="shared" ref="AL11:AL12" si="6">+AI11/AC11</f>
        <v>2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3</v>
      </c>
      <c r="H12" s="8">
        <f>SUM(H4:H11)</f>
        <v>3</v>
      </c>
      <c r="I12" s="8">
        <f>SUM(I4:I11)</f>
        <v>2</v>
      </c>
      <c r="J12" s="8"/>
      <c r="K12" s="8"/>
      <c r="L12" s="8">
        <f>SUM(L4:L11)</f>
        <v>29</v>
      </c>
      <c r="M12" s="8">
        <f>SUM(M4:M11)</f>
        <v>29</v>
      </c>
      <c r="N12" s="8">
        <f>SUM(N4:N11)</f>
        <v>36</v>
      </c>
      <c r="O12" s="8">
        <f>SUM(O4:O11)</f>
        <v>4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8</v>
      </c>
      <c r="AD12" s="14">
        <f>SUM(AD3:AD11)</f>
        <v>3</v>
      </c>
      <c r="AE12" s="14">
        <f>SUM(AE3:AE11)</f>
        <v>3</v>
      </c>
      <c r="AF12" s="14">
        <f>SUM(AF3:AF11)</f>
        <v>2</v>
      </c>
      <c r="AG12" s="14"/>
      <c r="AH12" s="14"/>
      <c r="AI12" s="14">
        <f>SUM(AI3:AI11)</f>
        <v>28</v>
      </c>
      <c r="AJ12" s="14">
        <f>SUM(AJ3:AJ11)</f>
        <v>1</v>
      </c>
      <c r="AK12" s="14">
        <f>SUM(AK3:AK11)</f>
        <v>0</v>
      </c>
      <c r="AL12" s="29">
        <f t="shared" si="6"/>
        <v>3.5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1 Summary:</v>
      </c>
      <c r="C14" s="37"/>
      <c r="D14" s="37"/>
      <c r="E14" s="68">
        <v>45543</v>
      </c>
      <c r="F14" s="68"/>
      <c r="G14" s="38" t="s">
        <v>38</v>
      </c>
      <c r="H14" s="38" t="s">
        <v>22</v>
      </c>
      <c r="I14" s="38" t="s">
        <v>46</v>
      </c>
      <c r="J14" s="39"/>
      <c r="K14" s="39"/>
      <c r="L14" s="38" t="s">
        <v>45</v>
      </c>
      <c r="M14" s="39"/>
      <c r="N14" s="39"/>
      <c r="O14" s="39"/>
      <c r="P14" s="39"/>
      <c r="Q14" s="30"/>
      <c r="R14" s="30"/>
      <c r="S14" s="21" t="s">
        <v>53</v>
      </c>
      <c r="T14" s="20" t="s">
        <v>44</v>
      </c>
      <c r="U14" s="20"/>
      <c r="V14" s="20"/>
      <c r="W14" s="20"/>
      <c r="X14" s="20" t="s">
        <v>54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53</v>
      </c>
      <c r="AG14" s="20" t="s">
        <v>44</v>
      </c>
      <c r="AH14" s="20"/>
      <c r="AI14" s="20"/>
      <c r="AJ14" s="20"/>
      <c r="AK14" s="20" t="s">
        <v>54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25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154</v>
      </c>
      <c r="T15" s="11" t="s">
        <v>58</v>
      </c>
      <c r="U15" s="11"/>
      <c r="V15" s="11"/>
      <c r="W15" s="12"/>
      <c r="X15" s="13" t="s">
        <v>70</v>
      </c>
      <c r="Z15" s="14"/>
      <c r="AA15" s="14">
        <v>1</v>
      </c>
      <c r="AB15" s="14">
        <v>2</v>
      </c>
      <c r="AC15" s="14">
        <f>+AA15+AB15</f>
        <v>3</v>
      </c>
      <c r="AD15" s="14">
        <v>0</v>
      </c>
      <c r="AE15" s="10"/>
      <c r="AF15" s="11" t="s">
        <v>158</v>
      </c>
      <c r="AG15" s="11" t="s">
        <v>60</v>
      </c>
      <c r="AH15" s="11"/>
      <c r="AI15" s="11"/>
      <c r="AJ15" s="12"/>
      <c r="AK15" s="13" t="s">
        <v>72</v>
      </c>
      <c r="AM15" s="14"/>
      <c r="AN15" s="14">
        <v>0</v>
      </c>
      <c r="AO15" s="14">
        <v>0</v>
      </c>
      <c r="AP15" s="14">
        <f>+AN15+AO15</f>
        <v>0</v>
      </c>
      <c r="AQ15" s="14">
        <v>0</v>
      </c>
    </row>
    <row r="16" spans="1:43" ht="15.95" customHeight="1" x14ac:dyDescent="0.25">
      <c r="A16" s="30"/>
      <c r="C16" s="5" t="s">
        <v>173</v>
      </c>
      <c r="E16" s="20"/>
      <c r="F16" s="20"/>
      <c r="G16" s="4">
        <v>1</v>
      </c>
      <c r="H16" s="21">
        <v>1</v>
      </c>
      <c r="I16" s="20" t="s">
        <v>139</v>
      </c>
      <c r="J16" s="20"/>
      <c r="K16" s="20"/>
      <c r="L16" s="20" t="s">
        <v>128</v>
      </c>
      <c r="M16" s="20"/>
      <c r="N16" s="20"/>
      <c r="O16" s="20"/>
      <c r="P16" s="20"/>
      <c r="Q16" s="30"/>
      <c r="R16" s="30"/>
      <c r="S16" s="25">
        <v>7.5</v>
      </c>
      <c r="T16" s="20" t="s">
        <v>34</v>
      </c>
      <c r="U16" s="20"/>
      <c r="V16" s="20"/>
      <c r="W16" s="20"/>
      <c r="X16" s="21">
        <v>31</v>
      </c>
      <c r="Y16" s="15" t="s">
        <v>58</v>
      </c>
      <c r="Z16" s="21"/>
      <c r="AA16" s="21">
        <v>0</v>
      </c>
      <c r="AB16" s="21">
        <v>0</v>
      </c>
      <c r="AC16" s="21">
        <f t="shared" ref="AC16:AC26" si="7">+AA16+AB16</f>
        <v>0</v>
      </c>
      <c r="AD16" s="21">
        <v>0</v>
      </c>
      <c r="AE16" s="10"/>
      <c r="AF16" s="25">
        <v>8</v>
      </c>
      <c r="AG16" s="20" t="s">
        <v>138</v>
      </c>
      <c r="AH16" s="20"/>
      <c r="AI16" s="20"/>
      <c r="AJ16" s="20"/>
      <c r="AK16" s="21"/>
      <c r="AL16" s="20" t="s">
        <v>60</v>
      </c>
      <c r="AM16" s="21"/>
      <c r="AN16" s="21">
        <v>0</v>
      </c>
      <c r="AO16" s="21">
        <v>0</v>
      </c>
      <c r="AP16" s="21">
        <f t="shared" ref="AP16:AP26" si="8">+AN16+AO16</f>
        <v>0</v>
      </c>
      <c r="AQ16" s="21">
        <v>0</v>
      </c>
    </row>
    <row r="17" spans="1:43" ht="15.95" customHeight="1" x14ac:dyDescent="0.25">
      <c r="A17" s="30"/>
      <c r="B17" s="21" t="s">
        <v>23</v>
      </c>
      <c r="C17" s="15"/>
      <c r="D17" s="15" t="s">
        <v>48</v>
      </c>
      <c r="E17" s="20"/>
      <c r="F17" s="20"/>
      <c r="G17" s="4"/>
      <c r="H17" s="21"/>
      <c r="I17" s="20"/>
      <c r="L17" s="20"/>
      <c r="M17" s="20"/>
      <c r="N17" s="20"/>
      <c r="O17" s="20"/>
      <c r="P17" s="20"/>
      <c r="Q17" s="30"/>
      <c r="R17" s="30"/>
      <c r="S17" s="25">
        <v>10</v>
      </c>
      <c r="T17" s="20" t="s">
        <v>124</v>
      </c>
      <c r="U17" s="20"/>
      <c r="V17" s="20"/>
      <c r="W17" s="20"/>
      <c r="X17" s="21"/>
      <c r="Y17" s="15" t="s">
        <v>58</v>
      </c>
      <c r="Z17" s="21"/>
      <c r="AA17" s="21">
        <v>0</v>
      </c>
      <c r="AB17" s="21">
        <v>0</v>
      </c>
      <c r="AC17" s="21">
        <f t="shared" si="7"/>
        <v>0</v>
      </c>
      <c r="AD17" s="21">
        <v>0</v>
      </c>
      <c r="AE17" s="10"/>
      <c r="AF17" s="25">
        <v>10</v>
      </c>
      <c r="AG17" s="20" t="s">
        <v>84</v>
      </c>
      <c r="AH17" s="20"/>
      <c r="AI17" s="20"/>
      <c r="AJ17" s="20"/>
      <c r="AK17" s="21">
        <v>16</v>
      </c>
      <c r="AL17" s="20" t="s">
        <v>60</v>
      </c>
      <c r="AM17" s="21"/>
      <c r="AN17" s="21">
        <v>0</v>
      </c>
      <c r="AO17" s="21">
        <v>2</v>
      </c>
      <c r="AP17" s="21">
        <f t="shared" si="8"/>
        <v>2</v>
      </c>
      <c r="AQ17" s="21">
        <v>0</v>
      </c>
    </row>
    <row r="18" spans="1:43" ht="15.95" customHeight="1" x14ac:dyDescent="0.25">
      <c r="A18" s="30"/>
      <c r="G18" s="4"/>
      <c r="H18" s="21"/>
      <c r="I18" s="20"/>
      <c r="L18" s="20"/>
      <c r="M18" s="20"/>
      <c r="N18" s="20"/>
      <c r="O18" s="20"/>
      <c r="P18" s="20"/>
      <c r="Q18" s="30"/>
      <c r="R18" s="30"/>
      <c r="S18" s="25">
        <v>9.5</v>
      </c>
      <c r="T18" s="20" t="s">
        <v>170</v>
      </c>
      <c r="U18" s="20"/>
      <c r="V18" s="20"/>
      <c r="W18" s="20"/>
      <c r="X18" s="21">
        <v>5</v>
      </c>
      <c r="Y18" s="15" t="s">
        <v>58</v>
      </c>
      <c r="Z18" s="21"/>
      <c r="AA18" s="21">
        <v>2</v>
      </c>
      <c r="AB18" s="21">
        <v>0</v>
      </c>
      <c r="AC18" s="21">
        <f t="shared" si="7"/>
        <v>2</v>
      </c>
      <c r="AD18" s="21">
        <v>0</v>
      </c>
      <c r="AE18" s="10"/>
      <c r="AF18" s="25">
        <v>10</v>
      </c>
      <c r="AG18" s="20" t="s">
        <v>104</v>
      </c>
      <c r="AH18" s="20"/>
      <c r="AI18" s="20"/>
      <c r="AJ18" s="20"/>
      <c r="AK18" s="21">
        <v>7</v>
      </c>
      <c r="AL18" s="20" t="s">
        <v>60</v>
      </c>
      <c r="AM18" s="21"/>
      <c r="AN18" s="21">
        <v>1</v>
      </c>
      <c r="AO18" s="21">
        <v>0</v>
      </c>
      <c r="AP18" s="21">
        <f t="shared" si="8"/>
        <v>1</v>
      </c>
      <c r="AQ18" s="21">
        <v>0</v>
      </c>
    </row>
    <row r="19" spans="1:43" ht="15.75" customHeight="1" x14ac:dyDescent="0.25">
      <c r="C19" s="5" t="s">
        <v>174</v>
      </c>
      <c r="G19" s="4">
        <v>5</v>
      </c>
      <c r="H19" s="21">
        <v>1</v>
      </c>
      <c r="I19" s="20" t="s">
        <v>113</v>
      </c>
      <c r="L19" s="20" t="s">
        <v>123</v>
      </c>
      <c r="M19" s="20"/>
      <c r="N19" s="20"/>
      <c r="O19" s="20"/>
      <c r="P19" s="20"/>
      <c r="Q19" s="30"/>
      <c r="R19" s="30"/>
      <c r="S19" s="25">
        <v>8.5</v>
      </c>
      <c r="T19" s="20" t="s">
        <v>88</v>
      </c>
      <c r="U19" s="20"/>
      <c r="V19" s="20"/>
      <c r="W19" s="20"/>
      <c r="X19" s="35">
        <v>15</v>
      </c>
      <c r="Y19" s="15" t="s">
        <v>58</v>
      </c>
      <c r="Z19" s="21"/>
      <c r="AA19" s="21">
        <v>1</v>
      </c>
      <c r="AB19" s="21">
        <v>0</v>
      </c>
      <c r="AC19" s="21">
        <f t="shared" si="7"/>
        <v>1</v>
      </c>
      <c r="AD19" s="21">
        <v>0</v>
      </c>
      <c r="AE19" s="10"/>
      <c r="AF19" s="25">
        <v>9</v>
      </c>
      <c r="AG19" s="20" t="s">
        <v>107</v>
      </c>
      <c r="AH19" s="20"/>
      <c r="AI19" s="20"/>
      <c r="AJ19" s="20"/>
      <c r="AK19" s="21">
        <v>1</v>
      </c>
      <c r="AL19" s="20" t="s">
        <v>60</v>
      </c>
      <c r="AM19" s="21"/>
      <c r="AN19" s="21">
        <v>0</v>
      </c>
      <c r="AO19" s="21">
        <v>0</v>
      </c>
      <c r="AP19" s="21">
        <f t="shared" si="8"/>
        <v>0</v>
      </c>
      <c r="AQ19" s="21">
        <v>0</v>
      </c>
    </row>
    <row r="20" spans="1:43" ht="15.95" customHeight="1" x14ac:dyDescent="0.25">
      <c r="B20" s="21" t="s">
        <v>23</v>
      </c>
      <c r="C20" s="15" t="s">
        <v>153</v>
      </c>
      <c r="D20" s="15"/>
      <c r="E20" s="20"/>
      <c r="F20" s="20"/>
      <c r="G20" s="4"/>
      <c r="H20" s="21">
        <v>2</v>
      </c>
      <c r="I20" s="20" t="s">
        <v>163</v>
      </c>
      <c r="L20" s="20" t="s">
        <v>175</v>
      </c>
      <c r="M20" s="20"/>
      <c r="N20" s="20"/>
      <c r="O20" s="20"/>
      <c r="P20" s="20"/>
      <c r="Q20" s="30"/>
      <c r="R20" s="30"/>
      <c r="S20" s="25">
        <v>8.5</v>
      </c>
      <c r="T20" s="20" t="s">
        <v>101</v>
      </c>
      <c r="U20" s="20"/>
      <c r="V20" s="20"/>
      <c r="W20" s="20"/>
      <c r="X20" s="35"/>
      <c r="Y20" s="15" t="s">
        <v>58</v>
      </c>
      <c r="Z20" s="21"/>
      <c r="AA20" s="21">
        <v>0</v>
      </c>
      <c r="AB20" s="21">
        <v>0</v>
      </c>
      <c r="AC20" s="21">
        <f t="shared" si="7"/>
        <v>0</v>
      </c>
      <c r="AD20" s="21">
        <v>0</v>
      </c>
      <c r="AE20" s="10"/>
      <c r="AF20" s="25">
        <v>8.5</v>
      </c>
      <c r="AG20" s="20" t="s">
        <v>165</v>
      </c>
      <c r="AH20" s="20"/>
      <c r="AI20" s="20"/>
      <c r="AJ20" s="20"/>
      <c r="AK20" s="21">
        <v>10</v>
      </c>
      <c r="AL20" s="20" t="s">
        <v>60</v>
      </c>
      <c r="AM20" s="21"/>
      <c r="AN20" s="21">
        <v>1</v>
      </c>
      <c r="AO20" s="21">
        <v>1</v>
      </c>
      <c r="AP20" s="21">
        <f t="shared" si="8"/>
        <v>2</v>
      </c>
      <c r="AQ20" s="21">
        <v>0</v>
      </c>
    </row>
    <row r="21" spans="1:43" ht="15.95" customHeight="1" x14ac:dyDescent="0.25">
      <c r="H21" s="21">
        <v>2</v>
      </c>
      <c r="I21" s="20" t="s">
        <v>163</v>
      </c>
      <c r="L21" s="20" t="s">
        <v>176</v>
      </c>
      <c r="M21" s="20"/>
      <c r="N21" s="20"/>
      <c r="O21" s="20"/>
      <c r="P21" s="20"/>
      <c r="Q21" s="30"/>
      <c r="R21" s="30"/>
      <c r="S21" s="25">
        <v>8</v>
      </c>
      <c r="T21" s="20" t="s">
        <v>147</v>
      </c>
      <c r="U21" s="20"/>
      <c r="V21" s="20"/>
      <c r="W21" s="20"/>
      <c r="X21" s="21">
        <v>3</v>
      </c>
      <c r="Y21" s="15" t="s">
        <v>58</v>
      </c>
      <c r="Z21" s="21"/>
      <c r="AA21" s="21">
        <v>0</v>
      </c>
      <c r="AB21" s="21">
        <v>1</v>
      </c>
      <c r="AC21" s="21">
        <f t="shared" si="7"/>
        <v>1</v>
      </c>
      <c r="AD21" s="21">
        <v>0</v>
      </c>
      <c r="AE21" s="10"/>
      <c r="AF21" s="25">
        <v>8</v>
      </c>
      <c r="AG21" s="20" t="s">
        <v>47</v>
      </c>
      <c r="AH21" s="20"/>
      <c r="AI21" s="20"/>
      <c r="AJ21" s="20"/>
      <c r="AK21" s="21">
        <v>27</v>
      </c>
      <c r="AL21" s="20" t="s">
        <v>60</v>
      </c>
      <c r="AM21" s="21"/>
      <c r="AN21" s="21">
        <v>1</v>
      </c>
      <c r="AO21" s="21">
        <v>0</v>
      </c>
      <c r="AP21" s="21">
        <f t="shared" si="8"/>
        <v>1</v>
      </c>
      <c r="AQ21" s="21">
        <v>0</v>
      </c>
    </row>
    <row r="22" spans="1:43" ht="15.95" customHeight="1" x14ac:dyDescent="0.25">
      <c r="H22" s="21">
        <v>2</v>
      </c>
      <c r="I22" s="20" t="s">
        <v>163</v>
      </c>
      <c r="L22" s="20" t="s">
        <v>177</v>
      </c>
      <c r="Q22" s="30"/>
      <c r="R22" s="30"/>
      <c r="S22" s="25">
        <v>7.5</v>
      </c>
      <c r="T22" s="20" t="s">
        <v>137</v>
      </c>
      <c r="U22" s="20"/>
      <c r="V22" s="20"/>
      <c r="W22" s="20"/>
      <c r="X22" s="21">
        <v>7</v>
      </c>
      <c r="Y22" s="15" t="s">
        <v>58</v>
      </c>
      <c r="Z22" s="21"/>
      <c r="AA22" s="21">
        <v>0</v>
      </c>
      <c r="AB22" s="21">
        <v>0</v>
      </c>
      <c r="AC22" s="21">
        <f t="shared" si="7"/>
        <v>0</v>
      </c>
      <c r="AD22" s="21">
        <v>0</v>
      </c>
      <c r="AE22" s="10"/>
      <c r="AF22" s="25">
        <v>7.5</v>
      </c>
      <c r="AG22" s="20" t="s">
        <v>102</v>
      </c>
      <c r="AH22" s="20"/>
      <c r="AI22" s="20"/>
      <c r="AJ22" s="20"/>
      <c r="AK22" s="21">
        <v>91</v>
      </c>
      <c r="AL22" s="20" t="s">
        <v>60</v>
      </c>
      <c r="AM22" s="21"/>
      <c r="AN22" s="21">
        <v>1</v>
      </c>
      <c r="AO22" s="21">
        <v>0</v>
      </c>
      <c r="AP22" s="21">
        <f t="shared" si="8"/>
        <v>1</v>
      </c>
      <c r="AQ22" s="21">
        <v>0</v>
      </c>
    </row>
    <row r="23" spans="1:43" ht="15.95" customHeight="1" x14ac:dyDescent="0.25">
      <c r="H23" s="21">
        <v>2</v>
      </c>
      <c r="I23" s="20" t="s">
        <v>163</v>
      </c>
      <c r="L23" s="20" t="s">
        <v>28</v>
      </c>
      <c r="Q23" s="30"/>
      <c r="R23" s="30"/>
      <c r="S23" s="25">
        <v>7.5</v>
      </c>
      <c r="T23" s="20" t="s">
        <v>171</v>
      </c>
      <c r="U23" s="20"/>
      <c r="V23" s="20"/>
      <c r="W23" s="20"/>
      <c r="X23" s="21">
        <v>11</v>
      </c>
      <c r="Y23" s="15" t="s">
        <v>58</v>
      </c>
      <c r="Z23" s="21"/>
      <c r="AA23" s="21">
        <v>0</v>
      </c>
      <c r="AB23" s="21">
        <v>0</v>
      </c>
      <c r="AC23" s="21">
        <f t="shared" si="7"/>
        <v>0</v>
      </c>
      <c r="AD23" s="21">
        <v>0</v>
      </c>
      <c r="AE23" s="10"/>
      <c r="AF23" s="25">
        <v>7</v>
      </c>
      <c r="AG23" s="20" t="s">
        <v>126</v>
      </c>
      <c r="AH23" s="20"/>
      <c r="AI23" s="20"/>
      <c r="AJ23" s="20"/>
      <c r="AK23" s="21">
        <v>4</v>
      </c>
      <c r="AL23" s="20" t="s">
        <v>60</v>
      </c>
      <c r="AM23" s="21"/>
      <c r="AN23" s="21">
        <v>0</v>
      </c>
      <c r="AO23" s="21">
        <v>0</v>
      </c>
      <c r="AP23" s="21">
        <f t="shared" si="8"/>
        <v>0</v>
      </c>
      <c r="AQ23" s="21">
        <v>0</v>
      </c>
    </row>
    <row r="24" spans="1:43" ht="15.95" customHeight="1" x14ac:dyDescent="0.25">
      <c r="B24" s="44" t="s">
        <v>27</v>
      </c>
      <c r="C24" s="45"/>
      <c r="D24" s="45"/>
      <c r="E24" s="45"/>
      <c r="F24" s="45"/>
      <c r="G24" s="45"/>
      <c r="H24" s="46"/>
      <c r="I24" s="45"/>
      <c r="J24" s="45"/>
      <c r="K24" s="45"/>
      <c r="L24" s="45"/>
      <c r="M24" s="47"/>
      <c r="N24" s="45"/>
      <c r="O24" s="45"/>
      <c r="P24" s="45"/>
      <c r="Q24" s="30"/>
      <c r="R24" s="30"/>
      <c r="S24" s="25">
        <v>7</v>
      </c>
      <c r="T24" s="20" t="s">
        <v>109</v>
      </c>
      <c r="U24" s="20"/>
      <c r="V24" s="20"/>
      <c r="W24" s="20"/>
      <c r="X24" s="21">
        <v>2</v>
      </c>
      <c r="Y24" s="15" t="s">
        <v>58</v>
      </c>
      <c r="Z24" s="21"/>
      <c r="AA24" s="21">
        <v>0</v>
      </c>
      <c r="AB24" s="21">
        <v>0</v>
      </c>
      <c r="AC24" s="21">
        <f t="shared" si="7"/>
        <v>0</v>
      </c>
      <c r="AD24" s="21">
        <v>0</v>
      </c>
      <c r="AE24" s="10"/>
      <c r="AF24" s="25">
        <v>6.5</v>
      </c>
      <c r="AG24" s="20" t="s">
        <v>129</v>
      </c>
      <c r="AH24" s="20"/>
      <c r="AI24" s="20"/>
      <c r="AJ24" s="20"/>
      <c r="AK24" s="21">
        <v>14</v>
      </c>
      <c r="AL24" s="20" t="s">
        <v>60</v>
      </c>
      <c r="AM24" s="21"/>
      <c r="AN24" s="21">
        <v>0</v>
      </c>
      <c r="AO24" s="21">
        <v>0</v>
      </c>
      <c r="AP24" s="21">
        <f t="shared" si="8"/>
        <v>0</v>
      </c>
      <c r="AQ24" s="21">
        <v>0</v>
      </c>
    </row>
    <row r="25" spans="1:43" ht="15.95" customHeight="1" x14ac:dyDescent="0.25">
      <c r="A25" s="30"/>
      <c r="C25" s="5" t="s">
        <v>178</v>
      </c>
      <c r="D25" s="10"/>
      <c r="E25" s="20"/>
      <c r="F25" s="20"/>
      <c r="G25" s="4">
        <v>4</v>
      </c>
      <c r="H25" s="21">
        <v>1</v>
      </c>
      <c r="I25" s="20" t="s">
        <v>165</v>
      </c>
      <c r="J25" s="20"/>
      <c r="K25" s="20"/>
      <c r="L25" s="20" t="s">
        <v>84</v>
      </c>
      <c r="M25" s="20"/>
      <c r="N25" s="20"/>
      <c r="O25" s="20"/>
      <c r="P25" s="20"/>
      <c r="Q25" s="30"/>
      <c r="R25" s="30"/>
      <c r="S25" s="25">
        <v>7</v>
      </c>
      <c r="T25" s="20" t="s">
        <v>110</v>
      </c>
      <c r="U25" s="20"/>
      <c r="V25" s="20"/>
      <c r="W25" s="20"/>
      <c r="X25" s="21">
        <v>6</v>
      </c>
      <c r="Y25" s="15" t="s">
        <v>58</v>
      </c>
      <c r="Z25" s="21"/>
      <c r="AA25" s="21">
        <v>0</v>
      </c>
      <c r="AB25" s="21">
        <v>2</v>
      </c>
      <c r="AC25" s="21">
        <f t="shared" si="7"/>
        <v>2</v>
      </c>
      <c r="AD25" s="21">
        <v>0</v>
      </c>
      <c r="AE25" s="10"/>
      <c r="AF25" s="25">
        <v>6</v>
      </c>
      <c r="AG25" s="20" t="s">
        <v>103</v>
      </c>
      <c r="AH25" s="20"/>
      <c r="AI25" s="20"/>
      <c r="AJ25" s="20"/>
      <c r="AK25" s="21">
        <v>2</v>
      </c>
      <c r="AL25" s="20" t="s">
        <v>60</v>
      </c>
      <c r="AM25" s="21"/>
      <c r="AN25" s="21">
        <v>0</v>
      </c>
      <c r="AO25" s="21">
        <v>0</v>
      </c>
      <c r="AP25" s="21">
        <f t="shared" si="8"/>
        <v>0</v>
      </c>
      <c r="AQ25" s="21">
        <v>0</v>
      </c>
    </row>
    <row r="26" spans="1:43" ht="15.95" customHeight="1" x14ac:dyDescent="0.25">
      <c r="A26" s="30"/>
      <c r="B26" s="21" t="s">
        <v>23</v>
      </c>
      <c r="C26" s="20"/>
      <c r="D26" s="20" t="s">
        <v>48</v>
      </c>
      <c r="E26" s="20"/>
      <c r="F26" s="20"/>
      <c r="G26" s="4"/>
      <c r="H26" s="21">
        <v>2</v>
      </c>
      <c r="I26" s="20" t="s">
        <v>104</v>
      </c>
      <c r="J26" s="20"/>
      <c r="K26" s="20"/>
      <c r="L26" s="20" t="s">
        <v>165</v>
      </c>
      <c r="M26" s="20"/>
      <c r="N26" s="20"/>
      <c r="O26" s="20"/>
      <c r="P26" s="20"/>
      <c r="Q26" s="30"/>
      <c r="R26" s="30"/>
      <c r="S26" s="25">
        <v>5.5</v>
      </c>
      <c r="T26" s="20" t="s">
        <v>30</v>
      </c>
      <c r="U26" s="20"/>
      <c r="V26" s="20"/>
      <c r="W26" s="20"/>
      <c r="X26" s="21">
        <v>8</v>
      </c>
      <c r="Y26" s="15" t="s">
        <v>58</v>
      </c>
      <c r="Z26" s="21"/>
      <c r="AA26" s="21">
        <v>0</v>
      </c>
      <c r="AB26" s="21">
        <v>0</v>
      </c>
      <c r="AC26" s="21">
        <f t="shared" si="7"/>
        <v>0</v>
      </c>
      <c r="AD26" s="21">
        <v>0</v>
      </c>
      <c r="AE26" s="10"/>
      <c r="AF26" s="25">
        <v>6</v>
      </c>
      <c r="AG26" s="20" t="s">
        <v>112</v>
      </c>
      <c r="AH26" s="20"/>
      <c r="AI26" s="20"/>
      <c r="AJ26" s="20"/>
      <c r="AK26" s="21"/>
      <c r="AL26" s="20" t="s">
        <v>60</v>
      </c>
      <c r="AM26" s="21"/>
      <c r="AN26" s="21">
        <v>0</v>
      </c>
      <c r="AO26" s="21">
        <v>0</v>
      </c>
      <c r="AP26" s="21">
        <f t="shared" si="8"/>
        <v>0</v>
      </c>
      <c r="AQ26" s="21">
        <v>0</v>
      </c>
    </row>
    <row r="27" spans="1:43" ht="15.95" customHeight="1" thickBot="1" x14ac:dyDescent="0.3">
      <c r="A27" s="30"/>
      <c r="D27" s="20"/>
      <c r="E27" s="20"/>
      <c r="F27" s="20"/>
      <c r="G27" s="20"/>
      <c r="H27" s="21">
        <v>2</v>
      </c>
      <c r="I27" s="20" t="s">
        <v>102</v>
      </c>
      <c r="J27" s="20"/>
      <c r="L27" s="20" t="s">
        <v>84</v>
      </c>
      <c r="Q27" s="30"/>
      <c r="R27" s="30"/>
      <c r="S27" s="16" t="s">
        <v>65</v>
      </c>
      <c r="T27" s="16"/>
      <c r="U27" s="16"/>
      <c r="V27" s="16"/>
      <c r="W27" s="16"/>
      <c r="X27" s="16"/>
      <c r="Y27" s="16"/>
      <c r="Z27" s="22"/>
      <c r="AA27" s="22">
        <f>SUM(AA15:AA26)</f>
        <v>4</v>
      </c>
      <c r="AB27" s="22">
        <f>SUM(AB15:AB26)+SUMIF($Z$3:$Z$10,"Canadiens",$AH$3:$AH$10)</f>
        <v>5</v>
      </c>
      <c r="AC27" s="22">
        <f>SUM(AC15:AC26)+SUMIF($Z$3:$Z$10,"Canadiens",$AH$3:$AH$10)</f>
        <v>9</v>
      </c>
      <c r="AD27" s="22">
        <f>SUM(AD15:AD26)</f>
        <v>0</v>
      </c>
      <c r="AE27" s="10"/>
      <c r="AF27" s="16" t="s">
        <v>62</v>
      </c>
      <c r="AG27" s="16"/>
      <c r="AH27" s="16"/>
      <c r="AI27" s="16"/>
      <c r="AJ27" s="16"/>
      <c r="AK27" s="16"/>
      <c r="AL27" s="16"/>
      <c r="AM27" s="22"/>
      <c r="AN27" s="22">
        <f>SUM(AN15:AN26)</f>
        <v>4</v>
      </c>
      <c r="AO27" s="22">
        <f>SUM(AO15:AO26)+SUMIF($Z$3:$Z$10,"Canadiens",$AH$3:$AH$10)</f>
        <v>3</v>
      </c>
      <c r="AP27" s="22">
        <f>SUM(AP15:AP26)+SUMIF($Z$3:$Z$10,"Canadiens",$AH$3:$AH$10)</f>
        <v>7</v>
      </c>
      <c r="AQ27" s="22">
        <f>SUM(AQ15:AQ26)</f>
        <v>0</v>
      </c>
    </row>
    <row r="28" spans="1:43" ht="15.95" customHeight="1" x14ac:dyDescent="0.25">
      <c r="H28" s="21">
        <v>3</v>
      </c>
      <c r="I28" s="20" t="s">
        <v>47</v>
      </c>
      <c r="J28" s="20"/>
      <c r="K28" s="20"/>
      <c r="L28" s="20"/>
      <c r="M28" s="20" t="s">
        <v>51</v>
      </c>
      <c r="N28" s="20"/>
      <c r="O28" s="20"/>
      <c r="P28" s="20" t="s">
        <v>151</v>
      </c>
      <c r="Q28" s="30"/>
      <c r="R28" s="30"/>
      <c r="S28" s="11" t="s">
        <v>155</v>
      </c>
      <c r="T28" s="11" t="s">
        <v>15</v>
      </c>
      <c r="U28" s="11"/>
      <c r="V28" s="11"/>
      <c r="W28" s="12"/>
      <c r="X28" s="13" t="s">
        <v>31</v>
      </c>
      <c r="Z28" s="14"/>
      <c r="AA28" s="14">
        <v>0</v>
      </c>
      <c r="AB28" s="14">
        <v>2</v>
      </c>
      <c r="AC28" s="14">
        <f>+AA28+AB28</f>
        <v>2</v>
      </c>
      <c r="AD28" s="14">
        <v>0</v>
      </c>
      <c r="AE28" s="10"/>
      <c r="AF28" s="18" t="s">
        <v>160</v>
      </c>
      <c r="AG28" s="18" t="s">
        <v>134</v>
      </c>
      <c r="AH28" s="18"/>
      <c r="AI28" s="18"/>
      <c r="AJ28" s="18"/>
      <c r="AK28" s="15" t="s">
        <v>145</v>
      </c>
      <c r="AM28" s="14"/>
      <c r="AN28" s="14">
        <v>0</v>
      </c>
      <c r="AO28" s="14">
        <v>0</v>
      </c>
      <c r="AP28" s="14">
        <f>+AN28+AO28</f>
        <v>0</v>
      </c>
      <c r="AQ28" s="14">
        <v>2</v>
      </c>
    </row>
    <row r="29" spans="1:43" ht="15.95" customHeight="1" x14ac:dyDescent="0.25">
      <c r="Q29" s="30"/>
      <c r="R29" s="30"/>
      <c r="S29" s="25">
        <v>7.5</v>
      </c>
      <c r="T29" s="20" t="s">
        <v>127</v>
      </c>
      <c r="U29" s="20"/>
      <c r="V29" s="20"/>
      <c r="W29" s="25"/>
      <c r="X29" s="21"/>
      <c r="Y29" s="15" t="s">
        <v>15</v>
      </c>
      <c r="Z29" s="21"/>
      <c r="AA29" s="21">
        <v>0</v>
      </c>
      <c r="AB29" s="21">
        <v>0</v>
      </c>
      <c r="AC29" s="21">
        <f t="shared" ref="AC29:AC39" si="9">+AA29+AB29</f>
        <v>0</v>
      </c>
      <c r="AD29" s="21">
        <v>0</v>
      </c>
      <c r="AE29" s="10"/>
      <c r="AF29" s="25">
        <v>8</v>
      </c>
      <c r="AG29" s="20" t="s">
        <v>75</v>
      </c>
      <c r="AH29" s="20"/>
      <c r="AI29" s="20"/>
      <c r="AJ29" s="25"/>
      <c r="AK29" s="21">
        <v>31</v>
      </c>
      <c r="AL29" s="20" t="s">
        <v>134</v>
      </c>
      <c r="AM29" s="21"/>
      <c r="AN29" s="21">
        <v>0</v>
      </c>
      <c r="AO29" s="21">
        <v>0</v>
      </c>
      <c r="AP29" s="21">
        <f t="shared" ref="AP29:AP39" si="10">+AN29+AO29</f>
        <v>0</v>
      </c>
      <c r="AQ29" s="21">
        <v>0</v>
      </c>
    </row>
    <row r="30" spans="1:43" ht="15.95" customHeight="1" x14ac:dyDescent="0.25">
      <c r="B30" s="21" t="s">
        <v>26</v>
      </c>
      <c r="C30" s="5" t="s">
        <v>179</v>
      </c>
      <c r="D30" s="10"/>
      <c r="E30" s="20"/>
      <c r="F30" s="20"/>
      <c r="G30" s="4">
        <v>1</v>
      </c>
      <c r="H30" s="21">
        <v>3</v>
      </c>
      <c r="I30" s="20" t="s">
        <v>95</v>
      </c>
      <c r="J30" s="20"/>
      <c r="K30" s="20"/>
      <c r="L30" s="20"/>
      <c r="M30" s="20" t="s">
        <v>51</v>
      </c>
      <c r="N30" s="20"/>
      <c r="O30" s="20"/>
      <c r="P30" s="20"/>
      <c r="Q30" s="30"/>
      <c r="R30" s="30"/>
      <c r="S30" s="25">
        <v>8.5</v>
      </c>
      <c r="T30" s="20" t="s">
        <v>93</v>
      </c>
      <c r="U30" s="20"/>
      <c r="V30" s="20"/>
      <c r="W30" s="25"/>
      <c r="X30" s="21">
        <v>10</v>
      </c>
      <c r="Y30" s="15" t="s">
        <v>15</v>
      </c>
      <c r="Z30" s="21"/>
      <c r="AA30" s="21">
        <v>2</v>
      </c>
      <c r="AB30" s="21">
        <v>0</v>
      </c>
      <c r="AC30" s="21">
        <f t="shared" si="9"/>
        <v>2</v>
      </c>
      <c r="AD30" s="21">
        <v>0</v>
      </c>
      <c r="AE30" s="10"/>
      <c r="AF30" s="25">
        <v>10</v>
      </c>
      <c r="AG30" s="20" t="s">
        <v>78</v>
      </c>
      <c r="AH30" s="20"/>
      <c r="AI30" s="20"/>
      <c r="AJ30" s="25"/>
      <c r="AK30" s="21">
        <v>91</v>
      </c>
      <c r="AL30" s="20" t="s">
        <v>134</v>
      </c>
      <c r="AM30" s="21"/>
      <c r="AN30" s="21">
        <v>0</v>
      </c>
      <c r="AO30" s="21">
        <v>0</v>
      </c>
      <c r="AP30" s="21">
        <f t="shared" si="10"/>
        <v>0</v>
      </c>
      <c r="AQ30" s="21">
        <v>0</v>
      </c>
    </row>
    <row r="31" spans="1:43" ht="15.95" customHeight="1" x14ac:dyDescent="0.25">
      <c r="B31" s="21" t="s">
        <v>23</v>
      </c>
      <c r="C31" s="20" t="s">
        <v>180</v>
      </c>
      <c r="D31" s="15"/>
      <c r="E31" s="20"/>
      <c r="F31" s="20"/>
      <c r="G31" s="4"/>
      <c r="H31" s="21"/>
      <c r="I31" s="20"/>
      <c r="J31" s="20"/>
      <c r="K31" s="20"/>
      <c r="L31" s="20"/>
      <c r="M31" s="20"/>
      <c r="N31" s="20"/>
      <c r="O31" s="20"/>
      <c r="P31" s="20"/>
      <c r="R31" s="30"/>
      <c r="S31" s="25">
        <v>11</v>
      </c>
      <c r="T31" s="20" t="s">
        <v>87</v>
      </c>
      <c r="U31" s="20"/>
      <c r="V31" s="20"/>
      <c r="W31" s="25"/>
      <c r="X31" s="21">
        <v>4</v>
      </c>
      <c r="Y31" s="15" t="s">
        <v>15</v>
      </c>
      <c r="Z31" s="21"/>
      <c r="AA31" s="21">
        <v>1</v>
      </c>
      <c r="AB31" s="21">
        <v>2</v>
      </c>
      <c r="AC31" s="21">
        <f t="shared" si="9"/>
        <v>3</v>
      </c>
      <c r="AD31" s="21">
        <v>0</v>
      </c>
      <c r="AE31" s="10"/>
      <c r="AF31" s="25">
        <v>9.5</v>
      </c>
      <c r="AG31" s="20" t="s">
        <v>95</v>
      </c>
      <c r="AH31" s="20"/>
      <c r="AI31" s="20"/>
      <c r="AJ31" s="25"/>
      <c r="AK31" s="21">
        <v>7</v>
      </c>
      <c r="AL31" s="20" t="s">
        <v>134</v>
      </c>
      <c r="AM31" s="21"/>
      <c r="AN31" s="21">
        <v>1</v>
      </c>
      <c r="AO31" s="21">
        <v>0</v>
      </c>
      <c r="AP31" s="21">
        <f t="shared" si="10"/>
        <v>1</v>
      </c>
      <c r="AQ31" s="21">
        <v>0</v>
      </c>
    </row>
    <row r="32" spans="1:43" ht="15.95" customHeight="1" x14ac:dyDescent="0.25">
      <c r="B32" s="44" t="s">
        <v>29</v>
      </c>
      <c r="C32" s="45"/>
      <c r="D32" s="45"/>
      <c r="E32" s="45"/>
      <c r="F32" s="45"/>
      <c r="G32" s="45"/>
      <c r="H32" s="46"/>
      <c r="I32" s="45"/>
      <c r="J32" s="45"/>
      <c r="K32" s="45"/>
      <c r="L32" s="45"/>
      <c r="M32" s="47"/>
      <c r="N32" s="45"/>
      <c r="O32" s="45"/>
      <c r="P32" s="45"/>
      <c r="R32" s="30"/>
      <c r="S32" s="25">
        <v>9</v>
      </c>
      <c r="T32" s="20" t="s">
        <v>168</v>
      </c>
      <c r="U32" s="20"/>
      <c r="V32" s="20"/>
      <c r="W32" s="25"/>
      <c r="X32" s="21"/>
      <c r="Y32" s="15" t="s">
        <v>15</v>
      </c>
      <c r="Z32" s="21"/>
      <c r="AA32" s="21">
        <v>0</v>
      </c>
      <c r="AB32" s="21">
        <v>0</v>
      </c>
      <c r="AC32" s="21">
        <f t="shared" si="9"/>
        <v>0</v>
      </c>
      <c r="AD32" s="21">
        <v>0</v>
      </c>
      <c r="AE32" s="10"/>
      <c r="AF32" s="25">
        <v>8.5</v>
      </c>
      <c r="AG32" s="20" t="s">
        <v>121</v>
      </c>
      <c r="AH32" s="20"/>
      <c r="AI32" s="20"/>
      <c r="AJ32" s="25"/>
      <c r="AK32" s="21">
        <v>9</v>
      </c>
      <c r="AL32" s="20" t="s">
        <v>134</v>
      </c>
      <c r="AM32" s="21"/>
      <c r="AN32" s="21">
        <v>0</v>
      </c>
      <c r="AO32" s="21">
        <v>0</v>
      </c>
      <c r="AP32" s="21">
        <f t="shared" si="10"/>
        <v>0</v>
      </c>
      <c r="AQ32" s="21">
        <v>0</v>
      </c>
    </row>
    <row r="33" spans="1:43" ht="15.95" customHeight="1" x14ac:dyDescent="0.25">
      <c r="C33" s="5" t="s">
        <v>181</v>
      </c>
      <c r="G33" s="4">
        <v>7</v>
      </c>
      <c r="H33" s="21">
        <v>1</v>
      </c>
      <c r="I33" s="20" t="s">
        <v>86</v>
      </c>
      <c r="J33" s="20"/>
      <c r="L33" s="20" t="s">
        <v>131</v>
      </c>
      <c r="M33" s="20"/>
      <c r="N33" s="20"/>
      <c r="O33" s="20"/>
      <c r="P33" s="20"/>
      <c r="R33" s="30"/>
      <c r="S33" s="25">
        <v>8.5</v>
      </c>
      <c r="T33" s="20" t="s">
        <v>85</v>
      </c>
      <c r="U33" s="20"/>
      <c r="V33" s="20"/>
      <c r="W33" s="25"/>
      <c r="X33" s="21">
        <v>9</v>
      </c>
      <c r="Y33" s="15" t="s">
        <v>15</v>
      </c>
      <c r="Z33" s="21"/>
      <c r="AA33" s="21">
        <v>1</v>
      </c>
      <c r="AB33" s="21">
        <v>1</v>
      </c>
      <c r="AC33" s="21">
        <f t="shared" si="9"/>
        <v>2</v>
      </c>
      <c r="AD33" s="21">
        <v>0</v>
      </c>
      <c r="AE33" s="10"/>
      <c r="AF33" s="25">
        <v>8</v>
      </c>
      <c r="AG33" s="20" t="s">
        <v>79</v>
      </c>
      <c r="AH33" s="20"/>
      <c r="AI33" s="20"/>
      <c r="AJ33" s="25"/>
      <c r="AK33" s="21">
        <v>8</v>
      </c>
      <c r="AL33" s="20" t="s">
        <v>134</v>
      </c>
      <c r="AM33" s="21"/>
      <c r="AN33" s="21">
        <v>0</v>
      </c>
      <c r="AO33" s="21">
        <v>0</v>
      </c>
      <c r="AP33" s="21">
        <f t="shared" si="10"/>
        <v>0</v>
      </c>
      <c r="AQ33" s="21">
        <v>0</v>
      </c>
    </row>
    <row r="34" spans="1:43" ht="15.95" customHeight="1" x14ac:dyDescent="0.25">
      <c r="B34" s="21" t="s">
        <v>23</v>
      </c>
      <c r="C34" s="15"/>
      <c r="D34" s="20" t="s">
        <v>48</v>
      </c>
      <c r="E34" s="20"/>
      <c r="H34" s="21">
        <v>2</v>
      </c>
      <c r="I34" s="20" t="s">
        <v>83</v>
      </c>
      <c r="J34" s="20"/>
      <c r="K34" s="20"/>
      <c r="L34" s="20" t="s">
        <v>196</v>
      </c>
      <c r="M34" s="20"/>
      <c r="N34" s="20"/>
      <c r="O34" s="20"/>
      <c r="P34" s="20"/>
      <c r="R34" s="30"/>
      <c r="S34" s="25">
        <v>8</v>
      </c>
      <c r="T34" s="20" t="s">
        <v>118</v>
      </c>
      <c r="U34" s="20"/>
      <c r="V34" s="20"/>
      <c r="W34" s="25"/>
      <c r="X34" s="21"/>
      <c r="Y34" s="15" t="s">
        <v>15</v>
      </c>
      <c r="Z34" s="21"/>
      <c r="AA34" s="21">
        <v>0</v>
      </c>
      <c r="AB34" s="21">
        <v>0</v>
      </c>
      <c r="AC34" s="21">
        <f t="shared" si="9"/>
        <v>0</v>
      </c>
      <c r="AD34" s="21">
        <v>0</v>
      </c>
      <c r="AE34" s="10"/>
      <c r="AF34" s="25">
        <v>8</v>
      </c>
      <c r="AG34" s="20" t="s">
        <v>108</v>
      </c>
      <c r="AH34" s="20"/>
      <c r="AI34" s="20"/>
      <c r="AJ34" s="25"/>
      <c r="AK34" s="21">
        <v>13</v>
      </c>
      <c r="AL34" s="20" t="s">
        <v>134</v>
      </c>
      <c r="AM34" s="21"/>
      <c r="AN34" s="21">
        <v>0</v>
      </c>
      <c r="AO34" s="21">
        <v>0</v>
      </c>
      <c r="AP34" s="21">
        <f t="shared" si="10"/>
        <v>0</v>
      </c>
      <c r="AQ34" s="21">
        <v>0</v>
      </c>
    </row>
    <row r="35" spans="1:43" ht="15.95" customHeight="1" x14ac:dyDescent="0.25">
      <c r="C35" s="15"/>
      <c r="H35" s="21">
        <v>2</v>
      </c>
      <c r="I35" s="20" t="s">
        <v>83</v>
      </c>
      <c r="J35" s="20"/>
      <c r="K35" s="20"/>
      <c r="L35" s="20"/>
      <c r="M35" s="20" t="s">
        <v>51</v>
      </c>
      <c r="N35" s="20"/>
      <c r="O35" s="20"/>
      <c r="R35" s="30"/>
      <c r="S35" s="25">
        <v>7.5</v>
      </c>
      <c r="T35" s="20" t="s">
        <v>122</v>
      </c>
      <c r="U35" s="20"/>
      <c r="V35" s="20"/>
      <c r="W35" s="25"/>
      <c r="X35" s="21"/>
      <c r="Y35" s="15" t="s">
        <v>15</v>
      </c>
      <c r="Z35" s="21"/>
      <c r="AA35" s="21">
        <v>0</v>
      </c>
      <c r="AB35" s="21">
        <v>0</v>
      </c>
      <c r="AC35" s="21">
        <f t="shared" si="9"/>
        <v>0</v>
      </c>
      <c r="AD35" s="21">
        <v>0</v>
      </c>
      <c r="AE35" s="10"/>
      <c r="AF35" s="25">
        <v>8</v>
      </c>
      <c r="AG35" s="20" t="s">
        <v>132</v>
      </c>
      <c r="AH35" s="20"/>
      <c r="AI35" s="20"/>
      <c r="AJ35" s="25"/>
      <c r="AK35" s="21">
        <v>6</v>
      </c>
      <c r="AL35" s="20" t="s">
        <v>134</v>
      </c>
      <c r="AM35" s="21"/>
      <c r="AN35" s="21">
        <v>0</v>
      </c>
      <c r="AO35" s="21">
        <v>0</v>
      </c>
      <c r="AP35" s="21">
        <f t="shared" si="10"/>
        <v>0</v>
      </c>
      <c r="AQ35" s="21">
        <v>0</v>
      </c>
    </row>
    <row r="36" spans="1:43" ht="15.95" customHeight="1" x14ac:dyDescent="0.25">
      <c r="H36" s="21">
        <v>2</v>
      </c>
      <c r="I36" s="20" t="s">
        <v>83</v>
      </c>
      <c r="L36" s="20" t="s">
        <v>183</v>
      </c>
      <c r="R36" s="30"/>
      <c r="S36" s="25">
        <v>7.5</v>
      </c>
      <c r="T36" s="20" t="s">
        <v>169</v>
      </c>
      <c r="U36" s="20"/>
      <c r="V36" s="20"/>
      <c r="W36" s="25"/>
      <c r="X36" s="21">
        <v>12</v>
      </c>
      <c r="Y36" s="15" t="s">
        <v>15</v>
      </c>
      <c r="Z36" s="21"/>
      <c r="AA36" s="21">
        <v>0</v>
      </c>
      <c r="AB36" s="21">
        <v>2</v>
      </c>
      <c r="AC36" s="21">
        <f t="shared" si="9"/>
        <v>2</v>
      </c>
      <c r="AD36" s="21">
        <v>0</v>
      </c>
      <c r="AE36" s="10"/>
      <c r="AF36" s="25">
        <v>7.5</v>
      </c>
      <c r="AG36" s="20" t="s">
        <v>142</v>
      </c>
      <c r="AH36" s="20"/>
      <c r="AI36" s="20"/>
      <c r="AJ36" s="25"/>
      <c r="AK36" s="21">
        <v>10</v>
      </c>
      <c r="AL36" s="20" t="s">
        <v>134</v>
      </c>
      <c r="AM36" s="21"/>
      <c r="AN36" s="21">
        <v>0</v>
      </c>
      <c r="AO36" s="21">
        <v>0</v>
      </c>
      <c r="AP36" s="21">
        <f t="shared" si="10"/>
        <v>0</v>
      </c>
      <c r="AQ36" s="21">
        <v>0</v>
      </c>
    </row>
    <row r="37" spans="1:43" ht="15.95" customHeight="1" x14ac:dyDescent="0.25">
      <c r="H37" s="21">
        <v>2</v>
      </c>
      <c r="I37" s="20" t="s">
        <v>83</v>
      </c>
      <c r="L37" s="20" t="s">
        <v>184</v>
      </c>
      <c r="R37" s="30"/>
      <c r="S37" s="25">
        <v>7</v>
      </c>
      <c r="T37" s="20" t="s">
        <v>114</v>
      </c>
      <c r="U37" s="20"/>
      <c r="V37" s="20"/>
      <c r="W37" s="25"/>
      <c r="X37" s="21">
        <v>11</v>
      </c>
      <c r="Y37" s="15" t="s">
        <v>15</v>
      </c>
      <c r="Z37" s="21"/>
      <c r="AA37" s="21">
        <v>0</v>
      </c>
      <c r="AB37" s="21">
        <v>0</v>
      </c>
      <c r="AC37" s="21">
        <f t="shared" si="9"/>
        <v>0</v>
      </c>
      <c r="AD37" s="21">
        <v>0</v>
      </c>
      <c r="AE37" s="10"/>
      <c r="AF37" s="25">
        <v>7</v>
      </c>
      <c r="AG37" s="20" t="s">
        <v>143</v>
      </c>
      <c r="AH37" s="20"/>
      <c r="AI37" s="20"/>
      <c r="AJ37" s="25"/>
      <c r="AK37" s="21">
        <v>4</v>
      </c>
      <c r="AL37" s="20" t="s">
        <v>134</v>
      </c>
      <c r="AM37" s="21"/>
      <c r="AN37" s="21">
        <v>0</v>
      </c>
      <c r="AO37" s="21">
        <v>0</v>
      </c>
      <c r="AP37" s="21">
        <f t="shared" si="10"/>
        <v>0</v>
      </c>
      <c r="AQ37" s="21">
        <v>0</v>
      </c>
    </row>
    <row r="38" spans="1:43" ht="15.95" customHeight="1" x14ac:dyDescent="0.25">
      <c r="H38" s="21">
        <v>3</v>
      </c>
      <c r="I38" s="20" t="s">
        <v>131</v>
      </c>
      <c r="L38" s="20" t="s">
        <v>185</v>
      </c>
      <c r="R38" s="30"/>
      <c r="S38" s="25">
        <v>6</v>
      </c>
      <c r="T38" s="20" t="s">
        <v>111</v>
      </c>
      <c r="U38" s="20"/>
      <c r="V38" s="20"/>
      <c r="W38" s="25"/>
      <c r="X38" s="21"/>
      <c r="Y38" s="15" t="s">
        <v>15</v>
      </c>
      <c r="Z38" s="21"/>
      <c r="AA38" s="21">
        <v>0</v>
      </c>
      <c r="AB38" s="21">
        <v>0</v>
      </c>
      <c r="AC38" s="21">
        <f t="shared" si="9"/>
        <v>0</v>
      </c>
      <c r="AD38" s="21">
        <v>0</v>
      </c>
      <c r="AE38" s="10"/>
      <c r="AF38" s="25">
        <v>6.5</v>
      </c>
      <c r="AG38" s="20" t="s">
        <v>125</v>
      </c>
      <c r="AH38" s="20"/>
      <c r="AI38" s="20"/>
      <c r="AJ38" s="25"/>
      <c r="AK38" s="21">
        <v>2</v>
      </c>
      <c r="AL38" s="20" t="s">
        <v>134</v>
      </c>
      <c r="AM38" s="21"/>
      <c r="AN38" s="21">
        <v>0</v>
      </c>
      <c r="AO38" s="21">
        <v>0</v>
      </c>
      <c r="AP38" s="21">
        <f t="shared" si="10"/>
        <v>0</v>
      </c>
      <c r="AQ38" s="21">
        <v>0</v>
      </c>
    </row>
    <row r="39" spans="1:43" ht="15.95" customHeight="1" x14ac:dyDescent="0.25">
      <c r="H39" s="21">
        <v>3</v>
      </c>
      <c r="I39" s="20" t="s">
        <v>83</v>
      </c>
      <c r="L39" s="20" t="s">
        <v>184</v>
      </c>
      <c r="R39" s="30"/>
      <c r="S39" s="25">
        <v>6</v>
      </c>
      <c r="T39" s="20" t="s">
        <v>100</v>
      </c>
      <c r="U39" s="20"/>
      <c r="V39" s="20"/>
      <c r="W39" s="25"/>
      <c r="X39" s="21">
        <v>3</v>
      </c>
      <c r="Y39" s="15" t="s">
        <v>15</v>
      </c>
      <c r="Z39" s="21"/>
      <c r="AA39" s="21">
        <v>0</v>
      </c>
      <c r="AB39" s="21">
        <v>0</v>
      </c>
      <c r="AC39" s="21">
        <f t="shared" si="9"/>
        <v>0</v>
      </c>
      <c r="AD39" s="21">
        <v>0</v>
      </c>
      <c r="AE39" s="10"/>
      <c r="AF39" s="25">
        <v>5.5</v>
      </c>
      <c r="AG39" s="20" t="s">
        <v>144</v>
      </c>
      <c r="AH39" s="20"/>
      <c r="AI39" s="20"/>
      <c r="AJ39" s="25"/>
      <c r="AK39" s="21">
        <v>5</v>
      </c>
      <c r="AL39" s="20" t="s">
        <v>134</v>
      </c>
      <c r="AM39" s="21"/>
      <c r="AN39" s="21">
        <v>0</v>
      </c>
      <c r="AO39" s="21">
        <v>0</v>
      </c>
      <c r="AP39" s="21">
        <f t="shared" si="10"/>
        <v>0</v>
      </c>
      <c r="AQ39" s="21">
        <v>0</v>
      </c>
    </row>
    <row r="40" spans="1:43" ht="15.95" customHeight="1" thickBot="1" x14ac:dyDescent="0.3">
      <c r="R40" s="30"/>
      <c r="S40" s="16" t="s">
        <v>36</v>
      </c>
      <c r="T40" s="16"/>
      <c r="U40" s="16"/>
      <c r="V40" s="16"/>
      <c r="W40" s="16"/>
      <c r="X40" s="16"/>
      <c r="Y40" s="16"/>
      <c r="Z40" s="22"/>
      <c r="AA40" s="22">
        <f>SUM(AA28:AA39)</f>
        <v>4</v>
      </c>
      <c r="AB40" s="22">
        <f>SUM(AB28:AB39)+SUMIF($Z$3:$Z$10,"SotF",$AH$3:$AH$10)</f>
        <v>7</v>
      </c>
      <c r="AC40" s="22">
        <f>SUM(AC28:AC39)+SUMIF($Z$3:$Z$10,"Canadiens",$AH$3:$AH$10)</f>
        <v>11</v>
      </c>
      <c r="AD40" s="22">
        <f>SUM(AD28:AD39)</f>
        <v>0</v>
      </c>
      <c r="AE40" s="10"/>
      <c r="AF40" s="16" t="s">
        <v>146</v>
      </c>
      <c r="AG40" s="16"/>
      <c r="AH40" s="16"/>
      <c r="AI40" s="16"/>
      <c r="AJ40" s="16"/>
      <c r="AK40" s="16"/>
      <c r="AL40" s="16"/>
      <c r="AM40" s="22"/>
      <c r="AN40" s="22">
        <f>SUM(AN28:AN39)</f>
        <v>1</v>
      </c>
      <c r="AO40" s="22">
        <f>SUM(AO28:AO39)+SUMIF($Z$3:$Z$10,"SotF",$AH$3:$AH$10)</f>
        <v>0</v>
      </c>
      <c r="AP40" s="22">
        <f>SUM(AP28:AP39)+SUMIF($Z$3:$Z$10,"Canadiens",$AH$3:$AH$10)</f>
        <v>1</v>
      </c>
      <c r="AQ40" s="22">
        <f>SUM(AQ28:AQ39)</f>
        <v>2</v>
      </c>
    </row>
    <row r="41" spans="1:43" ht="15.95" customHeight="1" x14ac:dyDescent="0.25">
      <c r="C41" s="5" t="s">
        <v>182</v>
      </c>
      <c r="E41" s="20"/>
      <c r="F41" s="20"/>
      <c r="G41" s="4">
        <v>3</v>
      </c>
      <c r="H41" s="21">
        <v>2</v>
      </c>
      <c r="I41" s="20" t="s">
        <v>97</v>
      </c>
      <c r="L41" s="20" t="s">
        <v>81</v>
      </c>
      <c r="M41" s="20"/>
      <c r="N41" s="21"/>
      <c r="O41" s="20"/>
      <c r="P41" s="20"/>
      <c r="R41" s="30"/>
      <c r="S41" s="17" t="s">
        <v>156</v>
      </c>
      <c r="T41" s="17" t="s">
        <v>57</v>
      </c>
      <c r="U41" s="17"/>
      <c r="V41" s="17"/>
      <c r="W41" s="17"/>
      <c r="X41" s="15" t="s">
        <v>69</v>
      </c>
      <c r="Z41" s="14"/>
      <c r="AA41" s="14">
        <v>0</v>
      </c>
      <c r="AB41" s="14">
        <v>3</v>
      </c>
      <c r="AC41" s="14">
        <f>+AA41+AB41</f>
        <v>3</v>
      </c>
      <c r="AD41" s="14">
        <v>0</v>
      </c>
      <c r="AE41" s="10"/>
      <c r="AF41" s="18" t="s">
        <v>159</v>
      </c>
      <c r="AG41" s="18" t="s">
        <v>56</v>
      </c>
      <c r="AH41" s="18"/>
      <c r="AI41" s="18"/>
      <c r="AJ41" s="18"/>
      <c r="AK41" s="15" t="s">
        <v>68</v>
      </c>
      <c r="AM41" s="14"/>
      <c r="AN41" s="14">
        <v>0</v>
      </c>
      <c r="AO41" s="14">
        <v>0</v>
      </c>
      <c r="AP41" s="14">
        <f>+AN41+AO41</f>
        <v>0</v>
      </c>
      <c r="AQ41" s="14">
        <v>0</v>
      </c>
    </row>
    <row r="42" spans="1:43" ht="15.95" customHeight="1" x14ac:dyDescent="0.25">
      <c r="B42" s="21" t="s">
        <v>23</v>
      </c>
      <c r="C42" s="15"/>
      <c r="D42" s="15" t="s">
        <v>48</v>
      </c>
      <c r="H42" s="21">
        <v>3</v>
      </c>
      <c r="I42" s="20" t="s">
        <v>89</v>
      </c>
      <c r="L42" s="20" t="s">
        <v>117</v>
      </c>
      <c r="M42" s="20"/>
      <c r="N42" s="20"/>
      <c r="O42" s="20"/>
      <c r="P42" s="20"/>
      <c r="R42" s="30"/>
      <c r="S42" s="25">
        <v>7.5</v>
      </c>
      <c r="T42" s="20" t="s">
        <v>43</v>
      </c>
      <c r="U42" s="20"/>
      <c r="V42" s="20"/>
      <c r="W42" s="20"/>
      <c r="X42" s="21"/>
      <c r="Y42" s="20" t="s">
        <v>57</v>
      </c>
      <c r="Z42" s="21"/>
      <c r="AA42" s="21">
        <v>0</v>
      </c>
      <c r="AB42" s="21">
        <v>0</v>
      </c>
      <c r="AC42" s="21">
        <f t="shared" ref="AC42:AC52" si="11">+AA42+AB42</f>
        <v>0</v>
      </c>
      <c r="AD42" s="21">
        <v>0</v>
      </c>
      <c r="AE42" s="10"/>
      <c r="AF42" s="25">
        <v>8</v>
      </c>
      <c r="AG42" s="20" t="s">
        <v>76</v>
      </c>
      <c r="AH42" s="20"/>
      <c r="AI42" s="20"/>
      <c r="AJ42" s="25"/>
      <c r="AK42" s="21">
        <v>34</v>
      </c>
      <c r="AL42" s="20" t="s">
        <v>56</v>
      </c>
      <c r="AM42" s="21"/>
      <c r="AN42" s="21">
        <v>0</v>
      </c>
      <c r="AO42" s="21">
        <v>0</v>
      </c>
      <c r="AP42" s="21">
        <f t="shared" ref="AP42:AP52" si="12">+AN42+AO42</f>
        <v>0</v>
      </c>
      <c r="AQ42" s="21">
        <v>0</v>
      </c>
    </row>
    <row r="43" spans="1:43" ht="15.95" customHeight="1" x14ac:dyDescent="0.25">
      <c r="H43" s="21">
        <v>3</v>
      </c>
      <c r="I43" s="20" t="s">
        <v>81</v>
      </c>
      <c r="L43" s="20" t="s">
        <v>192</v>
      </c>
      <c r="R43" s="30"/>
      <c r="S43" s="25">
        <v>10</v>
      </c>
      <c r="T43" s="20" t="s">
        <v>83</v>
      </c>
      <c r="U43" s="20"/>
      <c r="V43" s="20"/>
      <c r="W43" s="20"/>
      <c r="X43" s="21">
        <v>2</v>
      </c>
      <c r="Y43" s="20" t="s">
        <v>57</v>
      </c>
      <c r="Z43" s="21"/>
      <c r="AA43" s="21">
        <v>5</v>
      </c>
      <c r="AB43" s="21">
        <v>0</v>
      </c>
      <c r="AC43" s="21">
        <f t="shared" si="11"/>
        <v>5</v>
      </c>
      <c r="AD43" s="21">
        <v>0</v>
      </c>
      <c r="AE43" s="10"/>
      <c r="AF43" s="25">
        <v>10</v>
      </c>
      <c r="AG43" s="20" t="s">
        <v>90</v>
      </c>
      <c r="AH43" s="20"/>
      <c r="AI43" s="20"/>
      <c r="AJ43" s="25"/>
      <c r="AK43" s="21">
        <v>10</v>
      </c>
      <c r="AL43" s="20" t="s">
        <v>56</v>
      </c>
      <c r="AN43" s="21">
        <v>0</v>
      </c>
      <c r="AO43" s="21">
        <v>0</v>
      </c>
      <c r="AP43" s="21">
        <f t="shared" si="12"/>
        <v>0</v>
      </c>
      <c r="AQ43" s="21">
        <v>0</v>
      </c>
    </row>
    <row r="44" spans="1:43" ht="15.95" customHeight="1" x14ac:dyDescent="0.25">
      <c r="B44" s="44" t="s">
        <v>33</v>
      </c>
      <c r="C44" s="45"/>
      <c r="D44" s="45"/>
      <c r="E44" s="45"/>
      <c r="F44" s="45"/>
      <c r="G44" s="45"/>
      <c r="H44" s="46"/>
      <c r="I44" s="45"/>
      <c r="J44" s="45"/>
      <c r="K44" s="45"/>
      <c r="L44" s="45"/>
      <c r="M44" s="47"/>
      <c r="N44" s="45"/>
      <c r="O44" s="45"/>
      <c r="P44" s="45"/>
      <c r="R44" s="30"/>
      <c r="S44" s="25">
        <v>9</v>
      </c>
      <c r="T44" s="20" t="s">
        <v>131</v>
      </c>
      <c r="U44" s="20"/>
      <c r="V44" s="20"/>
      <c r="W44" s="20"/>
      <c r="X44" s="21">
        <v>4</v>
      </c>
      <c r="Y44" s="20" t="s">
        <v>57</v>
      </c>
      <c r="Z44" s="21"/>
      <c r="AA44" s="21">
        <v>1</v>
      </c>
      <c r="AB44" s="21">
        <v>1</v>
      </c>
      <c r="AC44" s="21">
        <f t="shared" si="11"/>
        <v>2</v>
      </c>
      <c r="AD44" s="21">
        <v>0</v>
      </c>
      <c r="AE44" s="10"/>
      <c r="AF44" s="25">
        <v>9</v>
      </c>
      <c r="AG44" s="20" t="s">
        <v>139</v>
      </c>
      <c r="AH44" s="20"/>
      <c r="AI44" s="20"/>
      <c r="AJ44" s="25"/>
      <c r="AK44" s="21">
        <v>23</v>
      </c>
      <c r="AL44" s="20" t="s">
        <v>56</v>
      </c>
      <c r="AN44" s="21">
        <v>1</v>
      </c>
      <c r="AO44" s="21">
        <v>0</v>
      </c>
      <c r="AP44" s="21">
        <f t="shared" si="12"/>
        <v>1</v>
      </c>
      <c r="AQ44" s="21">
        <v>0</v>
      </c>
    </row>
    <row r="45" spans="1:43" ht="15.95" customHeight="1" x14ac:dyDescent="0.25">
      <c r="A45" s="30"/>
      <c r="C45" s="5" t="s">
        <v>186</v>
      </c>
      <c r="E45" s="10"/>
      <c r="F45" s="10"/>
      <c r="G45" s="4">
        <v>4</v>
      </c>
      <c r="H45" s="21">
        <v>1</v>
      </c>
      <c r="I45" s="20" t="s">
        <v>170</v>
      </c>
      <c r="J45" s="20"/>
      <c r="K45" s="20"/>
      <c r="L45" s="20" t="s">
        <v>147</v>
      </c>
      <c r="M45" s="20"/>
      <c r="N45" s="20"/>
      <c r="O45" s="20"/>
      <c r="P45" s="20"/>
      <c r="R45" s="30"/>
      <c r="S45" s="25">
        <v>9</v>
      </c>
      <c r="T45" s="20" t="s">
        <v>86</v>
      </c>
      <c r="U45" s="20"/>
      <c r="V45" s="20"/>
      <c r="W45" s="20"/>
      <c r="X45" s="21">
        <v>11</v>
      </c>
      <c r="Y45" s="20" t="s">
        <v>57</v>
      </c>
      <c r="Z45" s="21"/>
      <c r="AA45" s="21">
        <v>1</v>
      </c>
      <c r="AB45" s="21">
        <v>0</v>
      </c>
      <c r="AC45" s="21">
        <f t="shared" si="11"/>
        <v>1</v>
      </c>
      <c r="AD45" s="21">
        <v>0</v>
      </c>
      <c r="AE45" s="10"/>
      <c r="AF45" s="25">
        <v>8.5</v>
      </c>
      <c r="AG45" s="20" t="s">
        <v>92</v>
      </c>
      <c r="AH45" s="20"/>
      <c r="AI45" s="20"/>
      <c r="AJ45" s="25"/>
      <c r="AK45" s="21">
        <v>9</v>
      </c>
      <c r="AL45" s="20" t="s">
        <v>56</v>
      </c>
      <c r="AN45" s="21">
        <v>0</v>
      </c>
      <c r="AO45" s="21">
        <v>0</v>
      </c>
      <c r="AP45" s="21">
        <f t="shared" si="12"/>
        <v>0</v>
      </c>
      <c r="AQ45" s="21">
        <v>0</v>
      </c>
    </row>
    <row r="46" spans="1:43" ht="15.95" customHeight="1" x14ac:dyDescent="0.25">
      <c r="A46" s="30"/>
      <c r="B46" s="21" t="s">
        <v>23</v>
      </c>
      <c r="C46" s="15"/>
      <c r="D46" s="15" t="s">
        <v>48</v>
      </c>
      <c r="E46" s="15"/>
      <c r="H46" s="21">
        <v>2</v>
      </c>
      <c r="I46" s="20" t="s">
        <v>88</v>
      </c>
      <c r="J46" s="20"/>
      <c r="K46" s="20"/>
      <c r="L46" s="20"/>
      <c r="M46" s="20" t="s">
        <v>51</v>
      </c>
      <c r="N46" s="20"/>
      <c r="O46" s="20"/>
      <c r="P46" s="20"/>
      <c r="R46" s="30"/>
      <c r="S46" s="25">
        <v>8.5</v>
      </c>
      <c r="T46" s="20" t="s">
        <v>116</v>
      </c>
      <c r="U46" s="20"/>
      <c r="V46" s="20"/>
      <c r="W46" s="20"/>
      <c r="X46" s="21"/>
      <c r="Y46" s="20" t="s">
        <v>57</v>
      </c>
      <c r="Z46" s="21"/>
      <c r="AA46" s="21">
        <v>0</v>
      </c>
      <c r="AB46" s="21">
        <v>0</v>
      </c>
      <c r="AC46" s="21">
        <f t="shared" si="11"/>
        <v>0</v>
      </c>
      <c r="AD46" s="21">
        <v>0</v>
      </c>
      <c r="AE46" s="10"/>
      <c r="AF46" s="25">
        <v>8.5</v>
      </c>
      <c r="AG46" s="20" t="s">
        <v>141</v>
      </c>
      <c r="AH46" s="20"/>
      <c r="AI46" s="20"/>
      <c r="AJ46" s="25"/>
      <c r="AK46" s="21">
        <v>14</v>
      </c>
      <c r="AL46" s="20" t="s">
        <v>56</v>
      </c>
      <c r="AN46" s="21">
        <v>0</v>
      </c>
      <c r="AO46" s="21">
        <v>0</v>
      </c>
      <c r="AP46" s="21">
        <f t="shared" si="12"/>
        <v>0</v>
      </c>
      <c r="AQ46" s="21">
        <v>0</v>
      </c>
    </row>
    <row r="47" spans="1:43" ht="15.95" customHeight="1" x14ac:dyDescent="0.25">
      <c r="H47" s="21">
        <v>3</v>
      </c>
      <c r="I47" s="20" t="s">
        <v>170</v>
      </c>
      <c r="J47" s="20"/>
      <c r="K47" s="20"/>
      <c r="L47" s="20" t="s">
        <v>193</v>
      </c>
      <c r="N47" s="20"/>
      <c r="O47" s="20"/>
      <c r="P47" s="20"/>
      <c r="R47" s="30"/>
      <c r="S47" s="25">
        <v>8</v>
      </c>
      <c r="T47" s="20" t="s">
        <v>150</v>
      </c>
      <c r="U47" s="20"/>
      <c r="V47" s="20"/>
      <c r="W47" s="20"/>
      <c r="X47" s="21">
        <v>3</v>
      </c>
      <c r="Y47" s="20" t="s">
        <v>57</v>
      </c>
      <c r="Z47" s="21"/>
      <c r="AA47" s="21">
        <v>0</v>
      </c>
      <c r="AB47" s="21">
        <v>1</v>
      </c>
      <c r="AC47" s="21">
        <f t="shared" si="11"/>
        <v>1</v>
      </c>
      <c r="AD47" s="21">
        <v>0</v>
      </c>
      <c r="AE47" s="10"/>
      <c r="AF47" s="25">
        <v>8.5</v>
      </c>
      <c r="AG47" s="20" t="s">
        <v>140</v>
      </c>
      <c r="AH47" s="20"/>
      <c r="AI47" s="20"/>
      <c r="AJ47" s="25"/>
      <c r="AK47" s="21">
        <v>2</v>
      </c>
      <c r="AL47" s="20" t="s">
        <v>56</v>
      </c>
      <c r="AN47" s="21">
        <v>0</v>
      </c>
      <c r="AO47" s="21">
        <v>0</v>
      </c>
      <c r="AP47" s="21">
        <f t="shared" si="12"/>
        <v>0</v>
      </c>
      <c r="AQ47" s="21">
        <v>0</v>
      </c>
    </row>
    <row r="48" spans="1:43" ht="15.95" customHeight="1" x14ac:dyDescent="0.25">
      <c r="H48" s="21">
        <v>3</v>
      </c>
      <c r="I48" s="20" t="s">
        <v>188</v>
      </c>
      <c r="J48" s="20"/>
      <c r="K48" s="20"/>
      <c r="L48" s="20" t="s">
        <v>194</v>
      </c>
      <c r="N48" s="20"/>
      <c r="O48" s="20"/>
      <c r="P48" s="20"/>
      <c r="R48" s="30"/>
      <c r="S48" s="25">
        <v>7.5</v>
      </c>
      <c r="T48" s="20" t="s">
        <v>98</v>
      </c>
      <c r="U48" s="20"/>
      <c r="V48" s="20"/>
      <c r="W48" s="20"/>
      <c r="X48" s="21">
        <v>10</v>
      </c>
      <c r="Y48" s="20" t="s">
        <v>57</v>
      </c>
      <c r="Z48" s="21"/>
      <c r="AA48" s="21">
        <v>0</v>
      </c>
      <c r="AB48" s="21">
        <v>0</v>
      </c>
      <c r="AC48" s="21">
        <f t="shared" si="11"/>
        <v>0</v>
      </c>
      <c r="AD48" s="21">
        <v>0</v>
      </c>
      <c r="AE48" s="10"/>
      <c r="AF48" s="25">
        <v>8</v>
      </c>
      <c r="AG48" s="20" t="s">
        <v>148</v>
      </c>
      <c r="AH48" s="20"/>
      <c r="AI48" s="20"/>
      <c r="AJ48" s="25"/>
      <c r="AK48" s="21"/>
      <c r="AL48" s="20" t="s">
        <v>56</v>
      </c>
      <c r="AN48" s="21">
        <v>0</v>
      </c>
      <c r="AO48" s="21">
        <v>0</v>
      </c>
      <c r="AP48" s="21">
        <f t="shared" si="12"/>
        <v>0</v>
      </c>
      <c r="AQ48" s="21">
        <v>0</v>
      </c>
    </row>
    <row r="49" spans="1:43" ht="15.95" customHeight="1" x14ac:dyDescent="0.25">
      <c r="A49" s="30"/>
      <c r="H49" s="21"/>
      <c r="I49" s="20"/>
      <c r="J49" s="20"/>
      <c r="K49" s="20"/>
      <c r="L49" s="20"/>
      <c r="N49" s="20"/>
      <c r="O49" s="20"/>
      <c r="P49" s="20"/>
      <c r="R49" s="30"/>
      <c r="S49" s="25">
        <v>7.5</v>
      </c>
      <c r="T49" s="20" t="s">
        <v>91</v>
      </c>
      <c r="U49" s="20"/>
      <c r="V49" s="20"/>
      <c r="W49" s="20"/>
      <c r="X49" s="21">
        <v>5</v>
      </c>
      <c r="Y49" s="20" t="s">
        <v>57</v>
      </c>
      <c r="Z49" s="21"/>
      <c r="AA49" s="21">
        <v>0</v>
      </c>
      <c r="AB49" s="21">
        <v>2</v>
      </c>
      <c r="AC49" s="21">
        <f t="shared" si="11"/>
        <v>2</v>
      </c>
      <c r="AD49" s="21">
        <v>0</v>
      </c>
      <c r="AE49" s="10"/>
      <c r="AF49" s="25">
        <v>7.5</v>
      </c>
      <c r="AG49" s="20" t="s">
        <v>128</v>
      </c>
      <c r="AH49" s="20"/>
      <c r="AI49" s="20"/>
      <c r="AJ49" s="25"/>
      <c r="AK49" s="21">
        <v>7</v>
      </c>
      <c r="AL49" s="20" t="s">
        <v>56</v>
      </c>
      <c r="AN49" s="21">
        <v>0</v>
      </c>
      <c r="AO49" s="21">
        <v>1</v>
      </c>
      <c r="AP49" s="21">
        <f t="shared" si="12"/>
        <v>1</v>
      </c>
      <c r="AQ49" s="21">
        <v>0</v>
      </c>
    </row>
    <row r="50" spans="1:43" ht="15.95" customHeight="1" x14ac:dyDescent="0.25">
      <c r="A50" s="30"/>
      <c r="B50" s="10"/>
      <c r="C50" s="5" t="s">
        <v>187</v>
      </c>
      <c r="D50" s="15"/>
      <c r="F50" s="10"/>
      <c r="G50" s="4">
        <v>4</v>
      </c>
      <c r="H50" s="21">
        <v>2</v>
      </c>
      <c r="I50" s="20" t="s">
        <v>87</v>
      </c>
      <c r="J50" s="20"/>
      <c r="K50" s="20"/>
      <c r="L50" s="20" t="s">
        <v>189</v>
      </c>
      <c r="N50" s="20"/>
      <c r="O50" s="20"/>
      <c r="P50" s="20"/>
      <c r="R50" s="30"/>
      <c r="S50" s="25">
        <v>7</v>
      </c>
      <c r="T50" s="20" t="s">
        <v>52</v>
      </c>
      <c r="U50" s="20"/>
      <c r="V50" s="20"/>
      <c r="W50" s="20"/>
      <c r="X50" s="21">
        <v>12</v>
      </c>
      <c r="Y50" s="20" t="s">
        <v>57</v>
      </c>
      <c r="Z50" s="21"/>
      <c r="AA50" s="21">
        <v>0</v>
      </c>
      <c r="AB50" s="21">
        <v>0</v>
      </c>
      <c r="AC50" s="21">
        <f t="shared" si="11"/>
        <v>0</v>
      </c>
      <c r="AD50" s="21">
        <v>0</v>
      </c>
      <c r="AE50" s="10"/>
      <c r="AF50" s="25">
        <v>6.5</v>
      </c>
      <c r="AG50" s="20" t="s">
        <v>99</v>
      </c>
      <c r="AH50" s="20"/>
      <c r="AI50" s="20"/>
      <c r="AJ50" s="25"/>
      <c r="AK50" s="21">
        <v>24</v>
      </c>
      <c r="AL50" s="20" t="s">
        <v>56</v>
      </c>
      <c r="AN50" s="21">
        <v>0</v>
      </c>
      <c r="AO50" s="21">
        <v>0</v>
      </c>
      <c r="AP50" s="21">
        <f t="shared" si="12"/>
        <v>0</v>
      </c>
      <c r="AQ50" s="21">
        <v>0</v>
      </c>
    </row>
    <row r="51" spans="1:43" ht="15.95" customHeight="1" x14ac:dyDescent="0.25">
      <c r="A51" s="30"/>
      <c r="B51" s="21" t="s">
        <v>23</v>
      </c>
      <c r="C51" s="15"/>
      <c r="D51" s="15" t="s">
        <v>48</v>
      </c>
      <c r="E51" s="15"/>
      <c r="F51" s="15"/>
      <c r="G51" s="4"/>
      <c r="H51" s="21">
        <v>3</v>
      </c>
      <c r="I51" s="20" t="s">
        <v>93</v>
      </c>
      <c r="J51" s="20"/>
      <c r="K51" s="20"/>
      <c r="L51" s="20" t="s">
        <v>195</v>
      </c>
      <c r="N51" s="20"/>
      <c r="O51" s="20"/>
      <c r="P51" s="20"/>
      <c r="R51" s="30"/>
      <c r="S51" s="25">
        <v>6.5</v>
      </c>
      <c r="T51" s="20" t="s">
        <v>166</v>
      </c>
      <c r="U51" s="20"/>
      <c r="V51" s="20"/>
      <c r="W51" s="20"/>
      <c r="X51" s="21"/>
      <c r="Y51" s="20" t="s">
        <v>57</v>
      </c>
      <c r="Z51" s="21"/>
      <c r="AA51" s="21">
        <v>0</v>
      </c>
      <c r="AB51" s="21">
        <v>0</v>
      </c>
      <c r="AC51" s="21">
        <f t="shared" si="11"/>
        <v>0</v>
      </c>
      <c r="AD51" s="21">
        <v>0</v>
      </c>
      <c r="AE51" s="10"/>
      <c r="AF51" s="25">
        <v>6.5</v>
      </c>
      <c r="AG51" s="20" t="s">
        <v>96</v>
      </c>
      <c r="AH51" s="20"/>
      <c r="AI51" s="20"/>
      <c r="AJ51" s="25"/>
      <c r="AK51" s="21">
        <v>20</v>
      </c>
      <c r="AL51" s="20" t="s">
        <v>56</v>
      </c>
      <c r="AN51" s="21">
        <v>0</v>
      </c>
      <c r="AO51" s="21">
        <v>0</v>
      </c>
      <c r="AP51" s="21">
        <f t="shared" si="12"/>
        <v>0</v>
      </c>
      <c r="AQ51" s="21">
        <v>0</v>
      </c>
    </row>
    <row r="52" spans="1:43" ht="15.95" customHeight="1" x14ac:dyDescent="0.25">
      <c r="A52" s="30"/>
      <c r="C52" s="15"/>
      <c r="H52" s="21">
        <v>3</v>
      </c>
      <c r="I52" s="20" t="s">
        <v>85</v>
      </c>
      <c r="J52" s="20"/>
      <c r="K52" s="20"/>
      <c r="L52" s="20" t="s">
        <v>190</v>
      </c>
      <c r="N52" s="20"/>
      <c r="O52" s="20"/>
      <c r="P52" s="20"/>
      <c r="R52" s="30"/>
      <c r="S52" s="25">
        <v>6.5</v>
      </c>
      <c r="T52" s="20" t="s">
        <v>167</v>
      </c>
      <c r="U52" s="20"/>
      <c r="V52" s="20"/>
      <c r="W52" s="20"/>
      <c r="X52" s="21">
        <v>7</v>
      </c>
      <c r="Y52" s="20" t="s">
        <v>57</v>
      </c>
      <c r="Z52" s="21"/>
      <c r="AA52" s="21">
        <v>0</v>
      </c>
      <c r="AB52" s="21">
        <v>1</v>
      </c>
      <c r="AC52" s="21">
        <f t="shared" si="11"/>
        <v>1</v>
      </c>
      <c r="AD52" s="21">
        <v>0</v>
      </c>
      <c r="AE52" s="10"/>
      <c r="AF52" s="25">
        <v>6</v>
      </c>
      <c r="AG52" s="20" t="s">
        <v>120</v>
      </c>
      <c r="AH52" s="20"/>
      <c r="AI52" s="20"/>
      <c r="AJ52" s="25"/>
      <c r="AK52" s="21"/>
      <c r="AL52" s="20" t="s">
        <v>56</v>
      </c>
      <c r="AN52" s="21">
        <v>0</v>
      </c>
      <c r="AO52" s="21">
        <v>0</v>
      </c>
      <c r="AP52" s="21">
        <f t="shared" si="12"/>
        <v>0</v>
      </c>
      <c r="AQ52" s="21">
        <v>0</v>
      </c>
    </row>
    <row r="53" spans="1:43" ht="15.95" customHeight="1" thickBot="1" x14ac:dyDescent="0.3">
      <c r="A53" s="30"/>
      <c r="C53" s="15"/>
      <c r="H53" s="21">
        <v>3</v>
      </c>
      <c r="I53" s="20" t="s">
        <v>93</v>
      </c>
      <c r="J53" s="20"/>
      <c r="K53" s="20"/>
      <c r="L53" s="20" t="s">
        <v>191</v>
      </c>
      <c r="N53" s="20"/>
      <c r="O53" s="20"/>
      <c r="P53" s="20"/>
      <c r="R53" s="30"/>
      <c r="S53" s="16" t="s">
        <v>66</v>
      </c>
      <c r="T53" s="16"/>
      <c r="U53" s="16"/>
      <c r="V53" s="16"/>
      <c r="W53" s="16"/>
      <c r="X53" s="16"/>
      <c r="Y53" s="16"/>
      <c r="Z53" s="22"/>
      <c r="AA53" s="22">
        <f>SUM(AA41:AA52)</f>
        <v>7</v>
      </c>
      <c r="AB53" s="22">
        <f>SUM(AB41:AB52)+SUMIF($Z$3:$Z$10,"Dive Shop",$AH$3:$AH$10)</f>
        <v>8</v>
      </c>
      <c r="AC53" s="22">
        <f>SUM(AC41:AC52)+SUMIF($Z$3:$Z$10,"Canadiens",$AH$3:$AH$10)</f>
        <v>15</v>
      </c>
      <c r="AD53" s="22">
        <f>SUM(AD41:AD52)</f>
        <v>0</v>
      </c>
      <c r="AE53" s="10"/>
      <c r="AF53" s="16" t="s">
        <v>67</v>
      </c>
      <c r="AG53" s="16"/>
      <c r="AH53" s="16"/>
      <c r="AI53" s="16"/>
      <c r="AJ53" s="16"/>
      <c r="AK53" s="16"/>
      <c r="AL53" s="16"/>
      <c r="AM53" s="22"/>
      <c r="AN53" s="22">
        <f>SUM(AN41:AN52)</f>
        <v>1</v>
      </c>
      <c r="AO53" s="22">
        <f>SUM(AO41:AO52)+SUMIF($Z$3:$Z$10,"Dive Shop",$AH$3:$AH$10)</f>
        <v>1</v>
      </c>
      <c r="AP53" s="22">
        <f>SUM(AP41:AP52)+SUMIF($Z$3:$Z$10,"Canadiens",$AH$3:$AH$10)</f>
        <v>2</v>
      </c>
      <c r="AQ53" s="22">
        <f>SUM(AQ41:AQ52)</f>
        <v>0</v>
      </c>
    </row>
    <row r="54" spans="1:43" ht="15.95" customHeight="1" x14ac:dyDescent="0.25">
      <c r="A54" s="30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R54" s="30"/>
      <c r="S54" s="18" t="s">
        <v>157</v>
      </c>
      <c r="T54" s="18" t="s">
        <v>61</v>
      </c>
      <c r="U54" s="18"/>
      <c r="V54" s="18"/>
      <c r="W54" s="18"/>
      <c r="X54" s="15" t="s">
        <v>71</v>
      </c>
      <c r="Z54" s="14"/>
      <c r="AA54" s="14">
        <v>0</v>
      </c>
      <c r="AB54" s="14">
        <v>0</v>
      </c>
      <c r="AC54" s="14">
        <f t="shared" ref="AC54:AC65" si="13">+AA54+AB54</f>
        <v>0</v>
      </c>
      <c r="AD54" s="14">
        <v>0</v>
      </c>
      <c r="AE54" s="10"/>
      <c r="AF54" s="11" t="s">
        <v>161</v>
      </c>
      <c r="AG54" s="11" t="s">
        <v>59</v>
      </c>
      <c r="AH54" s="11"/>
      <c r="AI54" s="11"/>
      <c r="AJ54" s="12"/>
      <c r="AK54" s="13" t="s">
        <v>73</v>
      </c>
      <c r="AM54" s="14"/>
      <c r="AN54" s="14">
        <v>0</v>
      </c>
      <c r="AO54" s="14">
        <v>1</v>
      </c>
      <c r="AP54" s="14">
        <f t="shared" ref="AP54:AP65" si="14">+AN54+AO54</f>
        <v>1</v>
      </c>
      <c r="AQ54" s="14">
        <v>0</v>
      </c>
    </row>
    <row r="55" spans="1:43" ht="15.95" customHeight="1" x14ac:dyDescent="0.25">
      <c r="B55" s="20" t="s">
        <v>130</v>
      </c>
      <c r="C55" s="10"/>
      <c r="D55" s="10"/>
      <c r="E55" s="20" t="s">
        <v>50</v>
      </c>
      <c r="F55" s="20"/>
      <c r="G55" s="4">
        <f>SUM(G14:G51)</f>
        <v>29</v>
      </c>
      <c r="H55" s="4"/>
      <c r="I55" s="19"/>
      <c r="J55" s="20" t="s">
        <v>35</v>
      </c>
      <c r="K55" s="19"/>
      <c r="L55" s="4">
        <f>COUNTA(C14:C53)-8</f>
        <v>2</v>
      </c>
      <c r="N55" s="20" t="s">
        <v>41</v>
      </c>
      <c r="O55" s="4">
        <f>+L55*2</f>
        <v>4</v>
      </c>
      <c r="P55" s="10"/>
      <c r="R55" s="30"/>
      <c r="S55" s="25">
        <v>7.5</v>
      </c>
      <c r="T55" s="20" t="s">
        <v>74</v>
      </c>
      <c r="U55" s="20"/>
      <c r="V55" s="20"/>
      <c r="W55" s="25"/>
      <c r="X55" s="21">
        <v>31</v>
      </c>
      <c r="Y55" s="20" t="s">
        <v>61</v>
      </c>
      <c r="Z55" s="21"/>
      <c r="AA55" s="21">
        <v>0</v>
      </c>
      <c r="AB55" s="21">
        <v>0</v>
      </c>
      <c r="AC55" s="21">
        <f t="shared" si="13"/>
        <v>0</v>
      </c>
      <c r="AD55" s="21">
        <v>0</v>
      </c>
      <c r="AE55" s="10"/>
      <c r="AF55" s="25">
        <v>8</v>
      </c>
      <c r="AG55" s="20" t="s">
        <v>77</v>
      </c>
      <c r="AH55" s="20"/>
      <c r="AI55" s="20"/>
      <c r="AJ55" s="20"/>
      <c r="AK55" s="21"/>
      <c r="AL55" s="20" t="s">
        <v>59</v>
      </c>
      <c r="AM55" s="21"/>
      <c r="AN55" s="21">
        <v>0</v>
      </c>
      <c r="AO55" s="21">
        <v>0</v>
      </c>
      <c r="AP55" s="21">
        <f t="shared" si="14"/>
        <v>0</v>
      </c>
      <c r="AQ55" s="21">
        <v>0</v>
      </c>
    </row>
    <row r="56" spans="1:43" ht="15.95" customHeight="1" x14ac:dyDescent="0.25">
      <c r="E56" s="20" t="s">
        <v>49</v>
      </c>
      <c r="F56" s="20"/>
      <c r="G56" s="4">
        <f>COUNTA(L16:L54)+COUNTIF(L16:L54,"*&amp;*")</f>
        <v>36</v>
      </c>
      <c r="R56" s="30"/>
      <c r="S56" s="25">
        <v>11</v>
      </c>
      <c r="T56" s="20" t="s">
        <v>80</v>
      </c>
      <c r="U56" s="20"/>
      <c r="V56" s="20"/>
      <c r="W56" s="25"/>
      <c r="X56" s="21">
        <v>11</v>
      </c>
      <c r="Y56" s="20" t="s">
        <v>61</v>
      </c>
      <c r="Z56" s="21"/>
      <c r="AA56" s="21">
        <v>0</v>
      </c>
      <c r="AB56" s="21">
        <v>1</v>
      </c>
      <c r="AC56" s="21">
        <f t="shared" si="13"/>
        <v>1</v>
      </c>
      <c r="AD56" s="21">
        <v>0</v>
      </c>
      <c r="AE56" s="10"/>
      <c r="AF56" s="25">
        <v>10</v>
      </c>
      <c r="AG56" s="20" t="s">
        <v>162</v>
      </c>
      <c r="AH56" s="20"/>
      <c r="AI56" s="20"/>
      <c r="AJ56" s="20"/>
      <c r="AK56" s="21">
        <v>20</v>
      </c>
      <c r="AL56" s="20" t="s">
        <v>59</v>
      </c>
      <c r="AN56" s="21">
        <v>0</v>
      </c>
      <c r="AO56" s="21">
        <v>2</v>
      </c>
      <c r="AP56" s="21">
        <f t="shared" si="14"/>
        <v>2</v>
      </c>
      <c r="AQ56" s="21">
        <v>0</v>
      </c>
    </row>
    <row r="57" spans="1:43" ht="15.95" customHeight="1" x14ac:dyDescent="0.25">
      <c r="R57" s="30"/>
      <c r="S57" s="25">
        <v>8.5</v>
      </c>
      <c r="T57" s="20" t="s">
        <v>97</v>
      </c>
      <c r="U57" s="20"/>
      <c r="V57" s="20"/>
      <c r="W57" s="25"/>
      <c r="X57" s="21">
        <v>8</v>
      </c>
      <c r="Y57" s="20" t="s">
        <v>61</v>
      </c>
      <c r="Z57" s="21"/>
      <c r="AA57" s="21">
        <v>1</v>
      </c>
      <c r="AB57" s="21">
        <v>1</v>
      </c>
      <c r="AC57" s="21">
        <f t="shared" si="13"/>
        <v>2</v>
      </c>
      <c r="AD57" s="21">
        <v>0</v>
      </c>
      <c r="AE57" s="10"/>
      <c r="AF57" s="25">
        <v>9</v>
      </c>
      <c r="AG57" s="20" t="s">
        <v>163</v>
      </c>
      <c r="AH57" s="20"/>
      <c r="AI57" s="20"/>
      <c r="AJ57" s="20"/>
      <c r="AK57" s="21">
        <v>17</v>
      </c>
      <c r="AL57" s="20" t="s">
        <v>59</v>
      </c>
      <c r="AN57" s="21">
        <v>4</v>
      </c>
      <c r="AO57" s="21">
        <v>0</v>
      </c>
      <c r="AP57" s="21">
        <f t="shared" si="14"/>
        <v>4</v>
      </c>
      <c r="AQ57" s="21">
        <v>0</v>
      </c>
    </row>
    <row r="58" spans="1:43" ht="15.95" customHeight="1" x14ac:dyDescent="0.25">
      <c r="R58" s="30"/>
      <c r="S58" s="25">
        <v>8.5</v>
      </c>
      <c r="T58" s="20" t="s">
        <v>89</v>
      </c>
      <c r="U58" s="20"/>
      <c r="V58" s="20"/>
      <c r="W58" s="25"/>
      <c r="X58" s="21">
        <v>6</v>
      </c>
      <c r="Y58" s="20" t="s">
        <v>61</v>
      </c>
      <c r="Z58" s="21"/>
      <c r="AA58" s="21">
        <v>1</v>
      </c>
      <c r="AB58" s="21">
        <v>0</v>
      </c>
      <c r="AC58" s="21">
        <f t="shared" si="13"/>
        <v>1</v>
      </c>
      <c r="AD58" s="21">
        <v>0</v>
      </c>
      <c r="AE58" s="10"/>
      <c r="AF58" s="25">
        <v>9</v>
      </c>
      <c r="AG58" s="20" t="s">
        <v>135</v>
      </c>
      <c r="AH58" s="20"/>
      <c r="AI58" s="20"/>
      <c r="AJ58" s="20"/>
      <c r="AK58" s="35">
        <v>14</v>
      </c>
      <c r="AL58" s="20" t="s">
        <v>59</v>
      </c>
      <c r="AN58" s="21">
        <v>0</v>
      </c>
      <c r="AO58" s="21">
        <v>0</v>
      </c>
      <c r="AP58" s="21">
        <f t="shared" si="14"/>
        <v>0</v>
      </c>
      <c r="AQ58" s="21">
        <v>0</v>
      </c>
    </row>
    <row r="59" spans="1:43" ht="15.95" customHeight="1" x14ac:dyDescent="0.25">
      <c r="R59" s="30"/>
      <c r="S59" s="25">
        <v>8.5</v>
      </c>
      <c r="T59" s="20" t="s">
        <v>82</v>
      </c>
      <c r="U59" s="20"/>
      <c r="V59" s="20"/>
      <c r="W59" s="25"/>
      <c r="X59" s="21">
        <v>14</v>
      </c>
      <c r="Y59" s="20" t="s">
        <v>61</v>
      </c>
      <c r="Z59" s="21"/>
      <c r="AA59" s="21">
        <v>0</v>
      </c>
      <c r="AB59" s="21">
        <v>0</v>
      </c>
      <c r="AC59" s="21">
        <f t="shared" si="13"/>
        <v>0</v>
      </c>
      <c r="AD59" s="21">
        <v>0</v>
      </c>
      <c r="AE59" s="10"/>
      <c r="AF59" s="25">
        <v>8.5</v>
      </c>
      <c r="AG59" s="20" t="s">
        <v>136</v>
      </c>
      <c r="AH59" s="20"/>
      <c r="AI59" s="20"/>
      <c r="AJ59" s="20"/>
      <c r="AK59" s="35">
        <v>5</v>
      </c>
      <c r="AL59" s="20" t="s">
        <v>59</v>
      </c>
      <c r="AN59" s="21">
        <v>0</v>
      </c>
      <c r="AO59" s="21">
        <v>1</v>
      </c>
      <c r="AP59" s="21">
        <f t="shared" si="14"/>
        <v>1</v>
      </c>
      <c r="AQ59" s="21">
        <v>0</v>
      </c>
    </row>
    <row r="60" spans="1:43" ht="15.95" customHeight="1" x14ac:dyDescent="0.25">
      <c r="S60" s="25">
        <v>8</v>
      </c>
      <c r="T60" s="20" t="s">
        <v>81</v>
      </c>
      <c r="U60" s="20"/>
      <c r="V60" s="20"/>
      <c r="W60" s="25"/>
      <c r="X60" s="21">
        <v>7</v>
      </c>
      <c r="Y60" s="20" t="s">
        <v>61</v>
      </c>
      <c r="Z60" s="21"/>
      <c r="AA60" s="21">
        <v>1</v>
      </c>
      <c r="AB60" s="21">
        <v>1</v>
      </c>
      <c r="AC60" s="21">
        <f t="shared" si="13"/>
        <v>2</v>
      </c>
      <c r="AD60" s="21">
        <v>0</v>
      </c>
      <c r="AE60" s="10"/>
      <c r="AF60" s="25">
        <v>8.5</v>
      </c>
      <c r="AG60" s="20" t="s">
        <v>14</v>
      </c>
      <c r="AH60" s="20"/>
      <c r="AI60" s="20"/>
      <c r="AJ60" s="20"/>
      <c r="AK60" s="35" t="s">
        <v>149</v>
      </c>
      <c r="AL60" s="20" t="s">
        <v>59</v>
      </c>
      <c r="AN60" s="21">
        <v>0</v>
      </c>
      <c r="AO60" s="21">
        <v>0</v>
      </c>
      <c r="AP60" s="21">
        <f t="shared" si="14"/>
        <v>0</v>
      </c>
      <c r="AQ60" s="21">
        <v>2</v>
      </c>
    </row>
    <row r="61" spans="1:43" ht="15.95" customHeight="1" x14ac:dyDescent="0.25">
      <c r="A61" s="30"/>
      <c r="S61" s="25">
        <v>7.5</v>
      </c>
      <c r="T61" s="20" t="s">
        <v>117</v>
      </c>
      <c r="U61" s="20"/>
      <c r="V61" s="20"/>
      <c r="W61" s="25"/>
      <c r="X61" s="21">
        <v>13</v>
      </c>
      <c r="Y61" s="20" t="s">
        <v>61</v>
      </c>
      <c r="Z61" s="21"/>
      <c r="AA61" s="21">
        <v>0</v>
      </c>
      <c r="AB61" s="21">
        <v>1</v>
      </c>
      <c r="AC61" s="21">
        <f t="shared" si="13"/>
        <v>1</v>
      </c>
      <c r="AD61" s="21">
        <v>0</v>
      </c>
      <c r="AE61" s="10"/>
      <c r="AF61" s="25">
        <v>8</v>
      </c>
      <c r="AG61" s="20" t="s">
        <v>113</v>
      </c>
      <c r="AH61" s="20"/>
      <c r="AI61" s="20"/>
      <c r="AJ61" s="20"/>
      <c r="AK61" s="21">
        <v>13</v>
      </c>
      <c r="AL61" s="20" t="s">
        <v>59</v>
      </c>
      <c r="AN61" s="21">
        <v>1</v>
      </c>
      <c r="AO61" s="21">
        <v>0</v>
      </c>
      <c r="AP61" s="21">
        <f t="shared" si="14"/>
        <v>1</v>
      </c>
      <c r="AQ61" s="21">
        <v>0</v>
      </c>
    </row>
    <row r="62" spans="1:43" ht="15.95" customHeight="1" x14ac:dyDescent="0.25">
      <c r="A62" s="30"/>
      <c r="R62" s="21"/>
      <c r="S62" s="25">
        <v>7</v>
      </c>
      <c r="T62" s="20" t="s">
        <v>24</v>
      </c>
      <c r="U62" s="20"/>
      <c r="V62" s="20"/>
      <c r="W62" s="25"/>
      <c r="X62" s="21">
        <v>10</v>
      </c>
      <c r="Y62" s="20" t="s">
        <v>61</v>
      </c>
      <c r="Z62" s="21"/>
      <c r="AA62" s="21">
        <v>0</v>
      </c>
      <c r="AB62" s="21">
        <v>0</v>
      </c>
      <c r="AC62" s="21">
        <f t="shared" si="13"/>
        <v>0</v>
      </c>
      <c r="AD62" s="21">
        <v>0</v>
      </c>
      <c r="AE62" s="10"/>
      <c r="AF62" s="25">
        <v>7</v>
      </c>
      <c r="AG62" s="20" t="s">
        <v>164</v>
      </c>
      <c r="AH62" s="20"/>
      <c r="AI62" s="20"/>
      <c r="AJ62" s="20"/>
      <c r="AK62" s="21">
        <v>7</v>
      </c>
      <c r="AL62" s="20" t="s">
        <v>59</v>
      </c>
      <c r="AN62" s="21">
        <v>0</v>
      </c>
      <c r="AO62" s="21">
        <v>0</v>
      </c>
      <c r="AP62" s="21">
        <f t="shared" si="14"/>
        <v>0</v>
      </c>
      <c r="AQ62" s="21">
        <v>0</v>
      </c>
    </row>
    <row r="63" spans="1:43" ht="15.95" customHeight="1" x14ac:dyDescent="0.25">
      <c r="A63" s="21"/>
      <c r="Q63" s="30"/>
      <c r="R63" s="30"/>
      <c r="S63" s="25">
        <v>7</v>
      </c>
      <c r="T63" s="20" t="s">
        <v>105</v>
      </c>
      <c r="U63" s="20"/>
      <c r="V63" s="20"/>
      <c r="W63" s="25"/>
      <c r="X63" s="21">
        <v>12</v>
      </c>
      <c r="Y63" s="20" t="s">
        <v>61</v>
      </c>
      <c r="Z63" s="21"/>
      <c r="AA63" s="21">
        <v>0</v>
      </c>
      <c r="AB63" s="21">
        <v>0</v>
      </c>
      <c r="AC63" s="21">
        <f t="shared" si="13"/>
        <v>0</v>
      </c>
      <c r="AD63" s="21">
        <v>0</v>
      </c>
      <c r="AE63" s="10"/>
      <c r="AF63" s="25">
        <v>7</v>
      </c>
      <c r="AG63" s="20" t="s">
        <v>115</v>
      </c>
      <c r="AH63" s="20"/>
      <c r="AI63" s="20"/>
      <c r="AJ63" s="20"/>
      <c r="AK63" s="21">
        <v>9</v>
      </c>
      <c r="AL63" s="20" t="s">
        <v>59</v>
      </c>
      <c r="AN63" s="21">
        <v>0</v>
      </c>
      <c r="AO63" s="21">
        <v>3</v>
      </c>
      <c r="AP63" s="21">
        <f t="shared" si="14"/>
        <v>3</v>
      </c>
      <c r="AQ63" s="21">
        <v>0</v>
      </c>
    </row>
    <row r="64" spans="1:43" ht="15.95" customHeight="1" x14ac:dyDescent="0.25">
      <c r="A64" s="30"/>
      <c r="Q64" s="21"/>
      <c r="R64" s="21"/>
      <c r="S64" s="25">
        <v>7</v>
      </c>
      <c r="T64" s="20" t="s">
        <v>106</v>
      </c>
      <c r="U64" s="20"/>
      <c r="V64" s="20"/>
      <c r="W64" s="25"/>
      <c r="X64" s="21">
        <v>5</v>
      </c>
      <c r="Y64" s="20" t="s">
        <v>61</v>
      </c>
      <c r="Z64" s="21"/>
      <c r="AA64" s="21">
        <v>0</v>
      </c>
      <c r="AB64" s="21">
        <v>0</v>
      </c>
      <c r="AC64" s="21">
        <f t="shared" si="13"/>
        <v>0</v>
      </c>
      <c r="AD64" s="21">
        <v>0</v>
      </c>
      <c r="AE64" s="10"/>
      <c r="AF64" s="25">
        <v>6.5</v>
      </c>
      <c r="AG64" s="20" t="s">
        <v>123</v>
      </c>
      <c r="AH64" s="20"/>
      <c r="AI64" s="20"/>
      <c r="AJ64" s="20"/>
      <c r="AK64" s="21">
        <v>6</v>
      </c>
      <c r="AL64" s="20" t="s">
        <v>59</v>
      </c>
      <c r="AN64" s="21">
        <v>0</v>
      </c>
      <c r="AO64" s="21">
        <v>1</v>
      </c>
      <c r="AP64" s="21">
        <f t="shared" si="14"/>
        <v>1</v>
      </c>
      <c r="AQ64" s="21">
        <v>0</v>
      </c>
    </row>
    <row r="65" spans="1:43" ht="15.95" customHeight="1" x14ac:dyDescent="0.25">
      <c r="A65" s="21"/>
      <c r="Q65" s="30"/>
      <c r="R65" s="30"/>
      <c r="S65" s="25">
        <v>5.5</v>
      </c>
      <c r="T65" s="20" t="s">
        <v>119</v>
      </c>
      <c r="U65" s="20"/>
      <c r="V65" s="20"/>
      <c r="W65" s="25"/>
      <c r="X65" s="21">
        <v>4</v>
      </c>
      <c r="Y65" s="20" t="s">
        <v>61</v>
      </c>
      <c r="Z65" s="21"/>
      <c r="AA65" s="21">
        <v>0</v>
      </c>
      <c r="AB65" s="21">
        <v>0</v>
      </c>
      <c r="AC65" s="21">
        <f t="shared" si="13"/>
        <v>0</v>
      </c>
      <c r="AD65" s="21">
        <v>0</v>
      </c>
      <c r="AE65" s="10"/>
      <c r="AF65" s="25">
        <v>5.5</v>
      </c>
      <c r="AG65" s="20" t="s">
        <v>32</v>
      </c>
      <c r="AH65" s="20"/>
      <c r="AI65" s="20"/>
      <c r="AJ65" s="20"/>
      <c r="AK65" s="21">
        <v>11</v>
      </c>
      <c r="AL65" s="20" t="s">
        <v>59</v>
      </c>
      <c r="AN65" s="21">
        <v>0</v>
      </c>
      <c r="AO65" s="21">
        <v>0</v>
      </c>
      <c r="AP65" s="21">
        <f t="shared" si="14"/>
        <v>0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63</v>
      </c>
      <c r="T66" s="16"/>
      <c r="U66" s="16"/>
      <c r="V66" s="16"/>
      <c r="W66" s="16"/>
      <c r="X66" s="16"/>
      <c r="Y66" s="16"/>
      <c r="Z66" s="22"/>
      <c r="AA66" s="22">
        <f>SUM(AA54:AA65)</f>
        <v>3</v>
      </c>
      <c r="AB66" s="22">
        <f>SUM(AB54:AB65)+SUMIF($Z$3:$Z$10,"Eriton",$AH$3:$AH$10)</f>
        <v>4</v>
      </c>
      <c r="AC66" s="22">
        <f>SUM(AC54:AC65)+SUMIF($Z$3:$Z$10,"Canadiens",$AH$3:$AH$10)</f>
        <v>7</v>
      </c>
      <c r="AD66" s="22">
        <f>SUM(AD54:AD65)</f>
        <v>0</v>
      </c>
      <c r="AE66" s="10"/>
      <c r="AF66" s="16" t="s">
        <v>64</v>
      </c>
      <c r="AG66" s="16"/>
      <c r="AH66" s="16"/>
      <c r="AI66" s="16"/>
      <c r="AJ66" s="16"/>
      <c r="AK66" s="16"/>
      <c r="AL66" s="16"/>
      <c r="AM66" s="22"/>
      <c r="AN66" s="22">
        <f>SUM(AN54:AN65)</f>
        <v>5</v>
      </c>
      <c r="AO66" s="22">
        <f>SUM(AO54:AO65)+SUMIF($Z$3:$Z$10,"Eriton",$AH$3:$AH$10)</f>
        <v>8</v>
      </c>
      <c r="AP66" s="22">
        <f>SUM(AP54:AP65)+SUMIF($Z$3:$Z$10,"Canadiens",$AH$3:$AH$10)</f>
        <v>13</v>
      </c>
      <c r="AQ66" s="22">
        <f>SUM(AQ54:AQ65)</f>
        <v>2</v>
      </c>
    </row>
    <row r="67" spans="1:43" ht="15.95" customHeight="1" x14ac:dyDescent="0.25">
      <c r="A67" s="21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94</v>
      </c>
      <c r="AH67" s="10"/>
      <c r="AI67" s="10"/>
      <c r="AJ67" s="20"/>
      <c r="AK67" s="20"/>
      <c r="AL67" s="10"/>
      <c r="AM67" s="10"/>
      <c r="AN67" s="21">
        <f>+AA27+AA40+AA53+AA66+AN27+AN40+AN53+AN66</f>
        <v>29</v>
      </c>
      <c r="AO67" s="21">
        <f>+AB27+AB40+AB53+AB66+AO27+AO40+AO53+AO66</f>
        <v>36</v>
      </c>
      <c r="AP67" s="21">
        <f>+AC27+AC40+AC53+AC66+AP27+AP40+AP53+AP66</f>
        <v>65</v>
      </c>
      <c r="AQ67" s="21">
        <f>+AD27+AD40+AD53+AD66+AQ27+AQ40+AQ53+AQ66</f>
        <v>4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21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65" t="s">
        <v>55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43" ht="20.25" x14ac:dyDescent="0.3">
      <c r="B73" s="24"/>
      <c r="C73" s="24"/>
      <c r="D73" s="23"/>
      <c r="E73" s="23"/>
      <c r="F73" s="23"/>
      <c r="G73" s="65" t="str">
        <f>+G2</f>
        <v>2024/2025 SEASON</v>
      </c>
      <c r="H73" s="65"/>
      <c r="I73" s="65"/>
      <c r="J73" s="65"/>
      <c r="K73" s="65"/>
      <c r="L73" s="65"/>
      <c r="M73" s="6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42</v>
      </c>
      <c r="C74" s="24">
        <f>+C2</f>
        <v>1</v>
      </c>
      <c r="D74" s="23"/>
      <c r="E74" s="23"/>
      <c r="F74" s="23"/>
      <c r="G74" s="65"/>
      <c r="H74" s="65"/>
      <c r="I74" s="65"/>
      <c r="J74" s="65"/>
      <c r="K74" s="65"/>
      <c r="L74" s="65"/>
      <c r="M74" s="6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37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M78" s="3" t="s">
        <v>2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83</v>
      </c>
      <c r="E79" s="20"/>
      <c r="F79" s="20"/>
      <c r="G79" s="20" t="s">
        <v>57</v>
      </c>
      <c r="H79" s="21"/>
      <c r="J79" s="21">
        <v>5</v>
      </c>
      <c r="K79" s="21">
        <v>0</v>
      </c>
      <c r="L79" s="50">
        <f t="shared" ref="L79:L94" si="15">+J79+K79</f>
        <v>5</v>
      </c>
      <c r="M79" s="21">
        <v>0</v>
      </c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163</v>
      </c>
      <c r="E80" s="20"/>
      <c r="F80" s="20"/>
      <c r="G80" s="20" t="s">
        <v>59</v>
      </c>
      <c r="H80" s="21"/>
      <c r="J80" s="21">
        <v>4</v>
      </c>
      <c r="K80" s="21">
        <v>0</v>
      </c>
      <c r="L80" s="50">
        <f t="shared" si="15"/>
        <v>4</v>
      </c>
      <c r="M80" s="21">
        <v>0</v>
      </c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87</v>
      </c>
      <c r="E81" s="20"/>
      <c r="F81" s="20"/>
      <c r="G81" s="15" t="s">
        <v>15</v>
      </c>
      <c r="H81" s="21"/>
      <c r="J81" s="21">
        <v>1</v>
      </c>
      <c r="K81" s="21">
        <v>2</v>
      </c>
      <c r="L81" s="50">
        <f t="shared" si="15"/>
        <v>3</v>
      </c>
      <c r="M81" s="21">
        <v>0</v>
      </c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115</v>
      </c>
      <c r="E82" s="20"/>
      <c r="F82" s="20"/>
      <c r="G82" s="20" t="s">
        <v>59</v>
      </c>
      <c r="H82" s="21"/>
      <c r="J82" s="21">
        <v>0</v>
      </c>
      <c r="K82" s="21">
        <v>3</v>
      </c>
      <c r="L82" s="50">
        <f t="shared" si="15"/>
        <v>3</v>
      </c>
      <c r="M82" s="21">
        <v>0</v>
      </c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170</v>
      </c>
      <c r="E83" s="20"/>
      <c r="F83" s="20"/>
      <c r="G83" s="15" t="s">
        <v>58</v>
      </c>
      <c r="H83" s="21"/>
      <c r="J83" s="21">
        <v>2</v>
      </c>
      <c r="K83" s="21">
        <v>0</v>
      </c>
      <c r="L83" s="50">
        <f t="shared" si="15"/>
        <v>2</v>
      </c>
      <c r="M83" s="21">
        <v>0</v>
      </c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93</v>
      </c>
      <c r="E84" s="20"/>
      <c r="F84" s="20"/>
      <c r="G84" s="15" t="s">
        <v>15</v>
      </c>
      <c r="H84" s="21"/>
      <c r="J84" s="21">
        <v>2</v>
      </c>
      <c r="K84" s="21">
        <v>0</v>
      </c>
      <c r="L84" s="50">
        <f t="shared" si="15"/>
        <v>2</v>
      </c>
      <c r="M84" s="21">
        <v>0</v>
      </c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85</v>
      </c>
      <c r="E85" s="20"/>
      <c r="F85" s="20"/>
      <c r="G85" s="15" t="s">
        <v>15</v>
      </c>
      <c r="H85" s="21"/>
      <c r="J85" s="21">
        <v>1</v>
      </c>
      <c r="K85" s="21">
        <v>1</v>
      </c>
      <c r="L85" s="50">
        <f t="shared" si="15"/>
        <v>2</v>
      </c>
      <c r="M85" s="21">
        <v>0</v>
      </c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131</v>
      </c>
      <c r="E86" s="20"/>
      <c r="F86" s="20"/>
      <c r="G86" s="20" t="s">
        <v>57</v>
      </c>
      <c r="H86" s="21"/>
      <c r="J86" s="21">
        <v>1</v>
      </c>
      <c r="K86" s="21">
        <v>1</v>
      </c>
      <c r="L86" s="50">
        <f t="shared" si="15"/>
        <v>2</v>
      </c>
      <c r="M86" s="21">
        <v>0</v>
      </c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97</v>
      </c>
      <c r="E87" s="20"/>
      <c r="F87" s="20"/>
      <c r="G87" s="20" t="s">
        <v>61</v>
      </c>
      <c r="H87" s="21"/>
      <c r="J87" s="21">
        <v>1</v>
      </c>
      <c r="K87" s="21">
        <v>1</v>
      </c>
      <c r="L87" s="50">
        <f t="shared" si="15"/>
        <v>2</v>
      </c>
      <c r="M87" s="21">
        <v>0</v>
      </c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81</v>
      </c>
      <c r="E88" s="20"/>
      <c r="F88" s="20"/>
      <c r="G88" s="20" t="s">
        <v>61</v>
      </c>
      <c r="H88" s="21"/>
      <c r="J88" s="21">
        <v>1</v>
      </c>
      <c r="K88" s="21">
        <v>1</v>
      </c>
      <c r="L88" s="50">
        <f t="shared" si="15"/>
        <v>2</v>
      </c>
      <c r="M88" s="21">
        <v>0</v>
      </c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165</v>
      </c>
      <c r="E89" s="20"/>
      <c r="F89" s="20"/>
      <c r="G89" s="20" t="s">
        <v>60</v>
      </c>
      <c r="H89" s="21"/>
      <c r="J89" s="21">
        <v>1</v>
      </c>
      <c r="K89" s="21">
        <v>1</v>
      </c>
      <c r="L89" s="50">
        <f t="shared" si="15"/>
        <v>2</v>
      </c>
      <c r="M89" s="21">
        <v>0</v>
      </c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110</v>
      </c>
      <c r="E90" s="20"/>
      <c r="F90" s="20"/>
      <c r="G90" s="15" t="s">
        <v>58</v>
      </c>
      <c r="H90" s="21"/>
      <c r="J90" s="21">
        <v>0</v>
      </c>
      <c r="K90" s="21">
        <v>2</v>
      </c>
      <c r="L90" s="50">
        <f t="shared" si="15"/>
        <v>2</v>
      </c>
      <c r="M90" s="21">
        <v>0</v>
      </c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169</v>
      </c>
      <c r="E91" s="20"/>
      <c r="F91" s="20"/>
      <c r="G91" s="15" t="s">
        <v>15</v>
      </c>
      <c r="H91" s="21"/>
      <c r="J91" s="21">
        <v>0</v>
      </c>
      <c r="K91" s="21">
        <v>2</v>
      </c>
      <c r="L91" s="50">
        <f t="shared" si="15"/>
        <v>2</v>
      </c>
      <c r="M91" s="21">
        <v>0</v>
      </c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91</v>
      </c>
      <c r="E92" s="20"/>
      <c r="F92" s="20"/>
      <c r="G92" s="20" t="s">
        <v>57</v>
      </c>
      <c r="H92" s="21"/>
      <c r="J92" s="21">
        <v>0</v>
      </c>
      <c r="K92" s="21">
        <v>2</v>
      </c>
      <c r="L92" s="50">
        <f t="shared" si="15"/>
        <v>2</v>
      </c>
      <c r="M92" s="21">
        <v>0</v>
      </c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84</v>
      </c>
      <c r="E93" s="20"/>
      <c r="F93" s="20"/>
      <c r="G93" s="20" t="s">
        <v>60</v>
      </c>
      <c r="H93" s="21"/>
      <c r="J93" s="21">
        <v>0</v>
      </c>
      <c r="K93" s="21">
        <v>2</v>
      </c>
      <c r="L93" s="50">
        <f t="shared" si="15"/>
        <v>2</v>
      </c>
      <c r="M93" s="21">
        <v>0</v>
      </c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162</v>
      </c>
      <c r="E94" s="20"/>
      <c r="F94" s="20"/>
      <c r="G94" s="20" t="s">
        <v>59</v>
      </c>
      <c r="H94" s="21"/>
      <c r="J94" s="21">
        <v>0</v>
      </c>
      <c r="K94" s="21">
        <v>2</v>
      </c>
      <c r="L94" s="50">
        <f t="shared" si="15"/>
        <v>2</v>
      </c>
      <c r="M94" s="21">
        <v>0</v>
      </c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43" ht="18.75" thickBot="1" x14ac:dyDescent="0.3">
      <c r="D97" s="1" t="s">
        <v>133</v>
      </c>
      <c r="E97" s="1"/>
      <c r="F97" s="1"/>
      <c r="G97" s="3" t="s">
        <v>1</v>
      </c>
      <c r="H97" s="3"/>
      <c r="I97" s="3"/>
      <c r="J97" s="3" t="s">
        <v>19</v>
      </c>
      <c r="K97" s="3" t="s">
        <v>20</v>
      </c>
      <c r="L97" s="3" t="s">
        <v>21</v>
      </c>
      <c r="M97" s="49" t="s">
        <v>2</v>
      </c>
      <c r="Q97" s="21"/>
      <c r="R97" s="2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20"/>
      <c r="AG97" s="10"/>
      <c r="AH97" s="10"/>
      <c r="AI97" s="10"/>
      <c r="AJ97" s="20"/>
      <c r="AK97" s="20"/>
      <c r="AL97" s="10"/>
      <c r="AM97" s="10"/>
      <c r="AN97" s="21"/>
      <c r="AO97" s="21"/>
      <c r="AP97" s="30"/>
      <c r="AQ97" s="21"/>
    </row>
    <row r="98" spans="4:43" ht="15.75" x14ac:dyDescent="0.25">
      <c r="D98" s="20" t="s">
        <v>14</v>
      </c>
      <c r="E98" s="20"/>
      <c r="F98" s="20"/>
      <c r="G98" s="20" t="s">
        <v>59</v>
      </c>
      <c r="J98" s="21">
        <v>0</v>
      </c>
      <c r="K98" s="21">
        <v>0</v>
      </c>
      <c r="L98" s="21">
        <f>+J98+K98</f>
        <v>0</v>
      </c>
      <c r="M98" s="50">
        <v>2</v>
      </c>
      <c r="Q98" s="21"/>
      <c r="R98" s="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20"/>
      <c r="AG98" s="10"/>
      <c r="AH98" s="10"/>
      <c r="AI98" s="10"/>
      <c r="AJ98" s="20"/>
      <c r="AK98" s="20"/>
      <c r="AL98" s="10"/>
      <c r="AM98" s="10"/>
      <c r="AN98" s="21"/>
      <c r="AO98" s="21"/>
      <c r="AP98" s="30"/>
      <c r="AQ98" s="21"/>
    </row>
  </sheetData>
  <sortState xmlns:xlrd2="http://schemas.microsoft.com/office/spreadsheetml/2017/richdata2" ref="B4:O11">
    <sortCondition descending="1" ref="J4:J11"/>
    <sortCondition descending="1" ref="G4:G11"/>
  </sortState>
  <mergeCells count="16">
    <mergeCell ref="AG9:AH9"/>
    <mergeCell ref="AG4:AH4"/>
    <mergeCell ref="AG5:AH5"/>
    <mergeCell ref="AG6:AH6"/>
    <mergeCell ref="AG7:AH7"/>
    <mergeCell ref="AG8:AH8"/>
    <mergeCell ref="B1:P1"/>
    <mergeCell ref="S1:AQ1"/>
    <mergeCell ref="G2:M2"/>
    <mergeCell ref="AG2:AH2"/>
    <mergeCell ref="AG3:AH3"/>
    <mergeCell ref="AG11:AH11"/>
    <mergeCell ref="E14:F14"/>
    <mergeCell ref="B72:P72"/>
    <mergeCell ref="G73:M73"/>
    <mergeCell ref="G74:M74"/>
  </mergeCells>
  <pageMargins left="0.25" right="0.25" top="0.25" bottom="0.25" header="0.5" footer="0.5"/>
  <pageSetup scale="6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Wk29PO8</vt:lpstr>
      <vt:lpstr>Wk28PO7</vt:lpstr>
      <vt:lpstr>Wk27PO6</vt:lpstr>
      <vt:lpstr>Wk26PO5</vt:lpstr>
      <vt:lpstr>Wk25PO4</vt:lpstr>
      <vt:lpstr>Wk24PO3</vt:lpstr>
      <vt:lpstr>Wk23PO2</vt:lpstr>
      <vt:lpstr>Wk22PO1</vt:lpstr>
      <vt:lpstr>Wk21</vt:lpstr>
      <vt:lpstr>Wk20</vt:lpstr>
      <vt:lpstr>Wk19</vt:lpstr>
      <vt:lpstr>Wk18</vt:lpstr>
      <vt:lpstr>Wk17</vt:lpstr>
      <vt:lpstr>Wk16</vt:lpstr>
      <vt:lpstr>Wk15</vt:lpstr>
      <vt:lpstr>Wk14</vt:lpstr>
      <vt:lpstr>Wk13</vt:lpstr>
      <vt:lpstr>Wk12</vt:lpstr>
      <vt:lpstr>Wk11</vt:lpstr>
      <vt:lpstr>Wk10</vt:lpstr>
      <vt:lpstr>Wk9</vt:lpstr>
      <vt:lpstr>Wk8</vt:lpstr>
      <vt:lpstr>Wk7</vt:lpstr>
      <vt:lpstr>Wk6</vt:lpstr>
      <vt:lpstr>Wk5</vt:lpstr>
      <vt:lpstr>Wk4</vt:lpstr>
      <vt:lpstr>Wk3</vt:lpstr>
      <vt:lpstr>Wk2</vt:lpstr>
      <vt:lpstr>Wk1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Yollick</dc:creator>
  <cp:lastModifiedBy>Steve Yollick</cp:lastModifiedBy>
  <cp:lastPrinted>2025-04-14T20:18:33Z</cp:lastPrinted>
  <dcterms:created xsi:type="dcterms:W3CDTF">2018-09-11T20:47:04Z</dcterms:created>
  <dcterms:modified xsi:type="dcterms:W3CDTF">2025-04-14T20:30:57Z</dcterms:modified>
</cp:coreProperties>
</file>