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1C73A6D9-4352-43AC-AA9F-8945E5FF5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keville &amp; Sasabe (combined)" sheetId="5" r:id="rId1"/>
    <sheet name="Lukeville" sheetId="1" r:id="rId2"/>
    <sheet name="Sasabe" sheetId="4" r:id="rId3"/>
  </sheets>
  <definedNames>
    <definedName name="_xlnm.Print_Area" localSheetId="1">Lukeville!$A$1:$G$22</definedName>
    <definedName name="_xlnm.Print_Area" localSheetId="0">'Lukeville &amp; Sasabe (combined)'!$A$1:$G$22</definedName>
    <definedName name="_xlnm.Print_Area" localSheetId="2">Sasabe!$A$1:$G$22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B20" i="4" s="1"/>
  <c r="C20" i="4" s="1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0" i="1"/>
  <c r="E19" i="1"/>
  <c r="E18" i="1"/>
  <c r="B18" i="1" s="1"/>
  <c r="E17" i="1"/>
  <c r="E16" i="1"/>
  <c r="E15" i="1"/>
  <c r="E14" i="1"/>
  <c r="B14" i="1" s="1"/>
  <c r="E13" i="1"/>
  <c r="E12" i="1"/>
  <c r="E11" i="1"/>
  <c r="E10" i="1"/>
  <c r="B10" i="1" s="1"/>
  <c r="E9" i="1"/>
  <c r="E8" i="1"/>
  <c r="E7" i="1"/>
  <c r="E6" i="1"/>
  <c r="B6" i="1" s="1"/>
  <c r="E5" i="1"/>
  <c r="E4" i="1"/>
  <c r="F20" i="5"/>
  <c r="D20" i="5"/>
  <c r="B20" i="1"/>
  <c r="C20" i="1" s="1"/>
  <c r="F19" i="5"/>
  <c r="D19" i="5"/>
  <c r="B19" i="1"/>
  <c r="B19" i="4"/>
  <c r="C19" i="4" s="1"/>
  <c r="F18" i="5"/>
  <c r="D18" i="5"/>
  <c r="E18" i="5" s="1"/>
  <c r="B18" i="4"/>
  <c r="C18" i="4" s="1"/>
  <c r="B17" i="4"/>
  <c r="B16" i="4"/>
  <c r="C17" i="4" s="1"/>
  <c r="B15" i="4"/>
  <c r="B14" i="4"/>
  <c r="C14" i="4" s="1"/>
  <c r="B13" i="4"/>
  <c r="B12" i="4"/>
  <c r="C13" i="4" s="1"/>
  <c r="B11" i="4"/>
  <c r="B10" i="4"/>
  <c r="C10" i="4" s="1"/>
  <c r="B9" i="4"/>
  <c r="B8" i="4"/>
  <c r="C9" i="4" s="1"/>
  <c r="B7" i="4"/>
  <c r="B6" i="4"/>
  <c r="C6" i="4" s="1"/>
  <c r="B5" i="4"/>
  <c r="B4" i="4"/>
  <c r="C5" i="4" s="1"/>
  <c r="B3" i="4"/>
  <c r="B17" i="1"/>
  <c r="C17" i="1" s="1"/>
  <c r="B16" i="1"/>
  <c r="C16" i="1" s="1"/>
  <c r="B15" i="1"/>
  <c r="B13" i="1"/>
  <c r="C13" i="1" s="1"/>
  <c r="B12" i="1"/>
  <c r="C12" i="1" s="1"/>
  <c r="B11" i="1"/>
  <c r="B9" i="1"/>
  <c r="C9" i="1" s="1"/>
  <c r="B8" i="1"/>
  <c r="C8" i="1" s="1"/>
  <c r="B7" i="1"/>
  <c r="B5" i="1"/>
  <c r="C5" i="1" s="1"/>
  <c r="B4" i="1"/>
  <c r="C4" i="1" s="1"/>
  <c r="B3" i="1"/>
  <c r="F17" i="5"/>
  <c r="D17" i="5"/>
  <c r="E17" i="5" s="1"/>
  <c r="F16" i="5"/>
  <c r="D16" i="5"/>
  <c r="F15" i="5"/>
  <c r="G15" i="5" s="1"/>
  <c r="D15" i="5"/>
  <c r="E15" i="5" s="1"/>
  <c r="F14" i="5"/>
  <c r="D14" i="5"/>
  <c r="F13" i="5"/>
  <c r="D13" i="5"/>
  <c r="E13" i="5" s="1"/>
  <c r="F12" i="5"/>
  <c r="D12" i="5"/>
  <c r="F11" i="5"/>
  <c r="G11" i="5" s="1"/>
  <c r="D11" i="5"/>
  <c r="E11" i="5" s="1"/>
  <c r="F10" i="5"/>
  <c r="D10" i="5"/>
  <c r="F9" i="5"/>
  <c r="D9" i="5"/>
  <c r="E9" i="5" s="1"/>
  <c r="F8" i="5"/>
  <c r="D8" i="5"/>
  <c r="F7" i="5"/>
  <c r="G7" i="5" s="1"/>
  <c r="D7" i="5"/>
  <c r="E7" i="5" s="1"/>
  <c r="F6" i="5"/>
  <c r="D6" i="5"/>
  <c r="F5" i="5"/>
  <c r="D5" i="5"/>
  <c r="E5" i="5" s="1"/>
  <c r="F4" i="5"/>
  <c r="D4" i="5"/>
  <c r="F3" i="5"/>
  <c r="D3" i="5"/>
  <c r="C7" i="4" l="1"/>
  <c r="C11" i="4"/>
  <c r="C15" i="4"/>
  <c r="C4" i="4"/>
  <c r="C8" i="4"/>
  <c r="C12" i="4"/>
  <c r="C16" i="4"/>
  <c r="C6" i="1"/>
  <c r="C7" i="1"/>
  <c r="C10" i="1"/>
  <c r="C11" i="1"/>
  <c r="C14" i="1"/>
  <c r="C15" i="1"/>
  <c r="C18" i="1"/>
  <c r="C19" i="1"/>
  <c r="E4" i="5"/>
  <c r="E6" i="5"/>
  <c r="E8" i="5"/>
  <c r="E10" i="5"/>
  <c r="E12" i="5"/>
  <c r="E14" i="5"/>
  <c r="E16" i="5"/>
  <c r="E19" i="5"/>
  <c r="E20" i="5"/>
  <c r="G4" i="5"/>
  <c r="G10" i="5"/>
  <c r="G14" i="5"/>
  <c r="G19" i="5"/>
  <c r="G20" i="5"/>
  <c r="G6" i="5"/>
  <c r="G8" i="5"/>
  <c r="G12" i="5"/>
  <c r="G16" i="5"/>
  <c r="G18" i="5"/>
  <c r="G5" i="5"/>
  <c r="G17" i="5"/>
  <c r="G9" i="5"/>
  <c r="G13" i="5"/>
  <c r="B20" i="5"/>
  <c r="B18" i="5"/>
  <c r="B19" i="5"/>
  <c r="B17" i="5"/>
  <c r="B15" i="5"/>
  <c r="C19" i="5" l="1"/>
  <c r="C18" i="5"/>
  <c r="C20" i="5"/>
  <c r="B14" i="5"/>
  <c r="C15" i="5" s="1"/>
  <c r="B16" i="5" l="1"/>
  <c r="B13" i="5"/>
  <c r="B12" i="5"/>
  <c r="B10" i="5"/>
  <c r="B9" i="5"/>
  <c r="B8" i="5"/>
  <c r="B6" i="5"/>
  <c r="B5" i="5"/>
  <c r="B4" i="5"/>
  <c r="C6" i="5" l="1"/>
  <c r="C13" i="5"/>
  <c r="C9" i="5"/>
  <c r="C16" i="5"/>
  <c r="C17" i="5"/>
  <c r="C5" i="5"/>
  <c r="C10" i="5"/>
  <c r="C14" i="5"/>
  <c r="B3" i="5"/>
  <c r="C4" i="5" s="1"/>
  <c r="B7" i="5"/>
  <c r="C7" i="5" s="1"/>
  <c r="B11" i="5"/>
  <c r="C11" i="5" s="1"/>
  <c r="C8" i="5" l="1"/>
  <c r="C12" i="5"/>
</calcChain>
</file>

<file path=xl/sharedStrings.xml><?xml version="1.0" encoding="utf-8"?>
<sst xmlns="http://schemas.openxmlformats.org/spreadsheetml/2006/main" count="45" uniqueCount="10">
  <si>
    <t>Total</t>
  </si>
  <si>
    <t>Exports</t>
  </si>
  <si>
    <t>Imports</t>
  </si>
  <si>
    <t>Year</t>
  </si>
  <si>
    <t>Source: U.S. Department of Transportation, Bureau of Transportation Statistics (BTS) and US Economic Research</t>
  </si>
  <si>
    <t>% Change</t>
  </si>
  <si>
    <t>--</t>
  </si>
  <si>
    <t>International Trade Value (Pima County Land Ports of Entry)</t>
  </si>
  <si>
    <t>International Trade Value (Lukeville Port of Entry)</t>
  </si>
  <si>
    <t>International Trade Value (Sasabe Port of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</si>
</sst>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4" fontId="3" fillId="2" borderId="0" xfId="0" quotePrefix="1" applyNumberFormat="1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508A-20E8-4B7D-8053-1E3F53483A05}">
  <sheetPr>
    <pageSetUpPr fitToPage="1"/>
  </sheetPr>
  <dimension ref="A1:G22"/>
  <sheetViews>
    <sheetView tabSelected="1"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11" t="s">
        <v>7</v>
      </c>
      <c r="B1" s="12"/>
      <c r="C1" s="12"/>
      <c r="D1" s="12"/>
      <c r="E1" s="12"/>
      <c r="F1" s="12"/>
      <c r="G1" s="13"/>
    </row>
    <row r="2" spans="1:7" ht="15.75" x14ac:dyDescent="0.25">
      <c r="A2" s="5" t="s">
        <v>3</v>
      </c>
      <c r="B2" s="5" t="s">
        <v>0</v>
      </c>
      <c r="C2" s="5" t="s">
        <v>5</v>
      </c>
      <c r="D2" s="5" t="s">
        <v>1</v>
      </c>
      <c r="E2" s="5" t="s">
        <v>5</v>
      </c>
      <c r="F2" s="5" t="s">
        <v>2</v>
      </c>
      <c r="G2" s="5" t="s">
        <v>5</v>
      </c>
    </row>
    <row r="3" spans="1:7" ht="15.75" x14ac:dyDescent="0.25">
      <c r="A3" s="5">
        <v>2006</v>
      </c>
      <c r="B3" s="7">
        <f>Lukeville!B3+Sasabe!B3</f>
        <v>10109289</v>
      </c>
      <c r="C3" s="7"/>
      <c r="D3" s="7">
        <f>Lukeville!D3+Sasabe!D3</f>
        <v>9858683</v>
      </c>
      <c r="E3" s="7"/>
      <c r="F3" s="7">
        <f>Lukeville!F3+Sasabe!F3</f>
        <v>250606</v>
      </c>
    </row>
    <row r="4" spans="1:7" ht="15.75" x14ac:dyDescent="0.25">
      <c r="A4" s="5">
        <v>2007</v>
      </c>
      <c r="B4" s="7">
        <f>Lukeville!B4+Sasabe!B4</f>
        <v>12463735.068759149</v>
      </c>
      <c r="C4" s="8">
        <f>(B4-B3)/B3</f>
        <v>0.23289927400029309</v>
      </c>
      <c r="D4" s="7">
        <f>Lukeville!D4+Sasabe!D4</f>
        <v>11978373</v>
      </c>
      <c r="E4" s="8">
        <f>(D4-D3)/D3</f>
        <v>0.21500742036233439</v>
      </c>
      <c r="F4" s="7">
        <f>Lukeville!F4+Sasabe!F4</f>
        <v>485362</v>
      </c>
      <c r="G4" s="8">
        <f>(F4-F3)/F3</f>
        <v>0.93675330997661665</v>
      </c>
    </row>
    <row r="5" spans="1:7" ht="15.75" x14ac:dyDescent="0.25">
      <c r="A5" s="5">
        <v>2008</v>
      </c>
      <c r="B5" s="7">
        <f>Lukeville!B5+Sasabe!B5</f>
        <v>10816730.589281466</v>
      </c>
      <c r="C5" s="8">
        <f t="shared" ref="C5:E20" si="0">(B5-B4)/B4</f>
        <v>-0.13214373302959284</v>
      </c>
      <c r="D5" s="7">
        <f>Lukeville!D5+Sasabe!D5</f>
        <v>10204298</v>
      </c>
      <c r="E5" s="8">
        <f t="shared" si="0"/>
        <v>-0.14810650828789521</v>
      </c>
      <c r="F5" s="7">
        <f>Lukeville!F5+Sasabe!F5</f>
        <v>612431</v>
      </c>
      <c r="G5" s="8">
        <f t="shared" ref="G5" si="1">(F5-F4)/F4</f>
        <v>0.26180253089446642</v>
      </c>
    </row>
    <row r="6" spans="1:7" ht="15.75" x14ac:dyDescent="0.25">
      <c r="A6" s="5">
        <v>2009</v>
      </c>
      <c r="B6" s="7">
        <f>Lukeville!B6+Sasabe!B6</f>
        <v>6143898.1116824411</v>
      </c>
      <c r="C6" s="8">
        <f t="shared" si="0"/>
        <v>-0.43200044958403938</v>
      </c>
      <c r="D6" s="7">
        <f>Lukeville!D6+Sasabe!D6</f>
        <v>5233108</v>
      </c>
      <c r="E6" s="8">
        <f t="shared" si="0"/>
        <v>-0.48716629012598417</v>
      </c>
      <c r="F6" s="7">
        <f>Lukeville!F6+Sasabe!F6</f>
        <v>910791</v>
      </c>
      <c r="G6" s="8">
        <f t="shared" ref="G6" si="2">(F6-F5)/F5</f>
        <v>0.48717324890477459</v>
      </c>
    </row>
    <row r="7" spans="1:7" ht="15.75" x14ac:dyDescent="0.25">
      <c r="A7" s="5">
        <v>2010</v>
      </c>
      <c r="B7" s="7">
        <f>Lukeville!B7+Sasabe!B7</f>
        <v>7590381.4994472731</v>
      </c>
      <c r="C7" s="8">
        <f t="shared" si="0"/>
        <v>0.23543414318905884</v>
      </c>
      <c r="D7" s="7">
        <f>Lukeville!D7+Sasabe!D7</f>
        <v>7188302</v>
      </c>
      <c r="E7" s="8">
        <f t="shared" si="0"/>
        <v>0.37362003612384836</v>
      </c>
      <c r="F7" s="7">
        <f>Lukeville!F7+Sasabe!F7</f>
        <v>402079</v>
      </c>
      <c r="G7" s="8">
        <f t="shared" ref="G7" si="3">(F7-F6)/F6</f>
        <v>-0.55853867682047798</v>
      </c>
    </row>
    <row r="8" spans="1:7" ht="15.75" x14ac:dyDescent="0.25">
      <c r="A8" s="5">
        <v>2011</v>
      </c>
      <c r="B8" s="7">
        <f>Lukeville!B8+Sasabe!B8</f>
        <v>7377725.2189501459</v>
      </c>
      <c r="C8" s="8">
        <f t="shared" si="0"/>
        <v>-2.8016547061911541E-2</v>
      </c>
      <c r="D8" s="7">
        <f>Lukeville!D8+Sasabe!D8</f>
        <v>7177109</v>
      </c>
      <c r="E8" s="8">
        <f t="shared" si="0"/>
        <v>-1.5571132097677589E-3</v>
      </c>
      <c r="F8" s="7">
        <f>Lukeville!F8+Sasabe!F8</f>
        <v>200616</v>
      </c>
      <c r="G8" s="8">
        <f t="shared" ref="G8" si="4">(F8-F7)/F7</f>
        <v>-0.50105327560006863</v>
      </c>
    </row>
    <row r="9" spans="1:7" ht="15.75" x14ac:dyDescent="0.25">
      <c r="A9" s="5">
        <v>2012</v>
      </c>
      <c r="B9" s="7">
        <f>Lukeville!B9+Sasabe!B9</f>
        <v>12152810.754244121</v>
      </c>
      <c r="C9" s="8">
        <f t="shared" si="0"/>
        <v>0.64723005988741233</v>
      </c>
      <c r="D9" s="7">
        <f>Lukeville!D9+Sasabe!D9</f>
        <v>12062391</v>
      </c>
      <c r="E9" s="8">
        <f t="shared" si="0"/>
        <v>0.68067546417366653</v>
      </c>
      <c r="F9" s="7">
        <f>Lukeville!F9+Sasabe!F9</f>
        <v>90419</v>
      </c>
      <c r="G9" s="8">
        <f t="shared" ref="G9" si="5">(F9-F8)/F8</f>
        <v>-0.54929317701479441</v>
      </c>
    </row>
    <row r="10" spans="1:7" ht="15.75" x14ac:dyDescent="0.25">
      <c r="A10" s="5">
        <v>2013</v>
      </c>
      <c r="B10" s="7">
        <f>Lukeville!B10+Sasabe!B10</f>
        <v>5732113.5734858662</v>
      </c>
      <c r="C10" s="8">
        <f t="shared" si="0"/>
        <v>-0.52833022011109299</v>
      </c>
      <c r="D10" s="7">
        <f>Lukeville!D10+Sasabe!D10</f>
        <v>5460681</v>
      </c>
      <c r="E10" s="8">
        <f t="shared" si="0"/>
        <v>-0.54729696624823387</v>
      </c>
      <c r="F10" s="7">
        <f>Lukeville!F10+Sasabe!F10</f>
        <v>271433</v>
      </c>
      <c r="G10" s="8">
        <f t="shared" ref="G10" si="6">(F10-F9)/F9</f>
        <v>2.0019464935467104</v>
      </c>
    </row>
    <row r="11" spans="1:7" ht="15.75" x14ac:dyDescent="0.25">
      <c r="A11" s="5">
        <v>2014</v>
      </c>
      <c r="B11" s="7">
        <f>Lukeville!B11+Sasabe!B11</f>
        <v>4738278.3381099114</v>
      </c>
      <c r="C11" s="8">
        <f t="shared" si="0"/>
        <v>-0.17338024144758429</v>
      </c>
      <c r="D11" s="7">
        <f>Lukeville!D11+Sasabe!D11</f>
        <v>3823508</v>
      </c>
      <c r="E11" s="8">
        <f t="shared" si="0"/>
        <v>-0.29981114077163634</v>
      </c>
      <c r="F11" s="7">
        <f>Lukeville!F11+Sasabe!F11</f>
        <v>914771</v>
      </c>
      <c r="G11" s="8">
        <f t="shared" ref="G11" si="7">(F11-F10)/F10</f>
        <v>2.3701539606459052</v>
      </c>
    </row>
    <row r="12" spans="1:7" ht="15.75" x14ac:dyDescent="0.25">
      <c r="A12" s="5">
        <v>2015</v>
      </c>
      <c r="B12" s="7">
        <f>Lukeville!B12+Sasabe!B12</f>
        <v>4232074.7778250193</v>
      </c>
      <c r="C12" s="8">
        <f t="shared" si="0"/>
        <v>-0.10683280385061034</v>
      </c>
      <c r="D12" s="7">
        <f>Lukeville!D12+Sasabe!D12</f>
        <v>3764458</v>
      </c>
      <c r="E12" s="8">
        <f t="shared" si="0"/>
        <v>-1.5443932639868938E-2</v>
      </c>
      <c r="F12" s="7">
        <f>Lukeville!F12+Sasabe!F12</f>
        <v>467616</v>
      </c>
      <c r="G12" s="8">
        <f t="shared" ref="G12" si="8">(F12-F11)/F11</f>
        <v>-0.48881632670908892</v>
      </c>
    </row>
    <row r="13" spans="1:7" ht="15.75" x14ac:dyDescent="0.25">
      <c r="A13" s="5">
        <v>2016</v>
      </c>
      <c r="B13" s="7">
        <f>Lukeville!B13+Sasabe!B13</f>
        <v>2799962.0772703551</v>
      </c>
      <c r="C13" s="8">
        <f t="shared" si="0"/>
        <v>-0.33839494237166262</v>
      </c>
      <c r="D13" s="7">
        <f>Lukeville!D13+Sasabe!D13</f>
        <v>2030624</v>
      </c>
      <c r="E13" s="8">
        <f t="shared" si="0"/>
        <v>-0.46057998256322691</v>
      </c>
      <c r="F13" s="7">
        <f>Lukeville!F13+Sasabe!F13</f>
        <v>769339</v>
      </c>
      <c r="G13" s="8">
        <f t="shared" ref="G13" si="9">(F13-F12)/F12</f>
        <v>0.64523668993362071</v>
      </c>
    </row>
    <row r="14" spans="1:7" ht="15.75" x14ac:dyDescent="0.25">
      <c r="A14" s="5">
        <v>2017</v>
      </c>
      <c r="B14" s="7">
        <f>Lukeville!B14+Sasabe!B14</f>
        <v>1905369.686551769</v>
      </c>
      <c r="C14" s="8">
        <f t="shared" si="0"/>
        <v>-0.3195016096756253</v>
      </c>
      <c r="D14" s="7">
        <f>Lukeville!D14+Sasabe!D14</f>
        <v>698780</v>
      </c>
      <c r="E14" s="8">
        <f t="shared" si="0"/>
        <v>-0.65587917802606488</v>
      </c>
      <c r="F14" s="7">
        <f>Lukeville!F14+Sasabe!F14</f>
        <v>1206591</v>
      </c>
      <c r="G14" s="8">
        <f t="shared" ref="G14" si="10">(F14-F13)/F13</f>
        <v>0.56834763348796824</v>
      </c>
    </row>
    <row r="15" spans="1:7" ht="15.75" x14ac:dyDescent="0.25">
      <c r="A15" s="5">
        <v>2018</v>
      </c>
      <c r="B15" s="7">
        <f>Lukeville!B15+Sasabe!B15</f>
        <v>3181405.855919098</v>
      </c>
      <c r="C15" s="8">
        <f t="shared" si="0"/>
        <v>0.66970529570911119</v>
      </c>
      <c r="D15" s="7">
        <f>Lukeville!D15+Sasabe!D15</f>
        <v>1636887</v>
      </c>
      <c r="E15" s="8">
        <f t="shared" si="0"/>
        <v>1.3424926300123072</v>
      </c>
      <c r="F15" s="7">
        <f>Lukeville!F15+Sasabe!F15</f>
        <v>1544517</v>
      </c>
      <c r="G15" s="8">
        <f t="shared" ref="G15" si="11">(F15-F14)/F14</f>
        <v>0.28006673346643562</v>
      </c>
    </row>
    <row r="16" spans="1:7" ht="15.75" x14ac:dyDescent="0.25">
      <c r="A16" s="5">
        <v>2019</v>
      </c>
      <c r="B16" s="7">
        <f>Lukeville!B16+Sasabe!B16</f>
        <v>4695016.7927825926</v>
      </c>
      <c r="C16" s="8">
        <f t="shared" si="0"/>
        <v>0.47576794832617081</v>
      </c>
      <c r="D16" s="7">
        <f>Lukeville!D16+Sasabe!D16</f>
        <v>2891211</v>
      </c>
      <c r="E16" s="8">
        <f t="shared" si="0"/>
        <v>0.76628624944788493</v>
      </c>
      <c r="F16" s="7">
        <f>Lukeville!F16+Sasabe!F16</f>
        <v>1803797</v>
      </c>
      <c r="G16" s="8">
        <f t="shared" ref="G16" si="12">(F16-F15)/F15</f>
        <v>0.16787125036500083</v>
      </c>
    </row>
    <row r="17" spans="1:7" ht="15.75" x14ac:dyDescent="0.25">
      <c r="A17" s="5">
        <v>2020</v>
      </c>
      <c r="B17" s="7">
        <f>Lukeville!B17+Sasabe!B17</f>
        <v>6169749.6733798338</v>
      </c>
      <c r="C17" s="8">
        <f t="shared" si="0"/>
        <v>0.3141059863437064</v>
      </c>
      <c r="D17" s="7">
        <f>Lukeville!D17+Sasabe!D17</f>
        <v>4065996</v>
      </c>
      <c r="E17" s="8">
        <f t="shared" si="0"/>
        <v>0.40632973518708942</v>
      </c>
      <c r="F17" s="7">
        <f>Lukeville!F17+Sasabe!F17</f>
        <v>2103752</v>
      </c>
      <c r="G17" s="8">
        <f t="shared" ref="G17" si="13">(F17-F16)/F16</f>
        <v>0.16629088528254565</v>
      </c>
    </row>
    <row r="18" spans="1:7" ht="15.75" x14ac:dyDescent="0.25">
      <c r="A18" s="5">
        <v>2021</v>
      </c>
      <c r="B18" s="7">
        <f>Lukeville!B18+Sasabe!B18</f>
        <v>6461537.9375046324</v>
      </c>
      <c r="C18" s="8">
        <f t="shared" si="0"/>
        <v>4.7293371623123706E-2</v>
      </c>
      <c r="D18" s="7">
        <f>Lukeville!D18+Sasabe!D18</f>
        <v>3554745</v>
      </c>
      <c r="E18" s="8">
        <f t="shared" si="0"/>
        <v>-0.12573819551224349</v>
      </c>
      <c r="F18" s="7">
        <f>Lukeville!F18+Sasabe!F18</f>
        <v>2906793</v>
      </c>
      <c r="G18" s="8">
        <f t="shared" ref="G18" si="14">(F18-F17)/F17</f>
        <v>0.38171847251957453</v>
      </c>
    </row>
    <row r="19" spans="1:7" ht="15.75" x14ac:dyDescent="0.25">
      <c r="A19" s="5">
        <v>2022</v>
      </c>
      <c r="B19" s="7">
        <f>Lukeville!B19+Sasabe!B19</f>
        <v>8175539.9898950122</v>
      </c>
      <c r="C19" s="8">
        <f t="shared" si="0"/>
        <v>0.26526224390664288</v>
      </c>
      <c r="D19" s="7">
        <f>Lukeville!D19+Sasabe!D19</f>
        <v>5063656</v>
      </c>
      <c r="E19" s="8">
        <f t="shared" si="0"/>
        <v>0.42447798646597718</v>
      </c>
      <c r="F19" s="7">
        <f>Lukeville!F19+Sasabe!F19</f>
        <v>3111883</v>
      </c>
      <c r="G19" s="8">
        <f t="shared" ref="G19" si="15">(F19-F18)/F18</f>
        <v>7.055541966696631E-2</v>
      </c>
    </row>
    <row r="20" spans="1:7" ht="15.75" x14ac:dyDescent="0.25">
      <c r="A20" s="5">
        <v>2023</v>
      </c>
      <c r="B20" s="7">
        <f>Lukeville!B20+Sasabe!B20</f>
        <v>8538683.4206307307</v>
      </c>
      <c r="C20" s="8">
        <f t="shared" si="0"/>
        <v>4.441828077222601E-2</v>
      </c>
      <c r="D20" s="7">
        <f>Lukeville!D20+Sasabe!D20</f>
        <v>5819493</v>
      </c>
      <c r="E20" s="8">
        <f t="shared" si="0"/>
        <v>0.14926705131628215</v>
      </c>
      <c r="F20" s="7">
        <f>Lukeville!F20+Sasabe!F20</f>
        <v>2719190</v>
      </c>
      <c r="G20" s="8">
        <f t="shared" ref="G20" si="16">(F20-F19)/F19</f>
        <v>-0.12619144100211993</v>
      </c>
    </row>
    <row r="21" spans="1:7" ht="18.75" x14ac:dyDescent="0.3">
      <c r="A21" s="3"/>
      <c r="B21" s="4"/>
      <c r="C21" s="4"/>
      <c r="D21" s="4"/>
      <c r="E21" s="4"/>
      <c r="F21" s="4"/>
      <c r="G21" s="2"/>
    </row>
    <row r="22" spans="1:7" ht="19.5" customHeight="1" x14ac:dyDescent="0.25">
      <c r="A22" s="10" t="s">
        <v>4</v>
      </c>
      <c r="B22" s="10"/>
      <c r="C22" s="10"/>
      <c r="D22" s="10"/>
      <c r="E22" s="10"/>
      <c r="F22" s="10"/>
    </row>
  </sheetData>
  <mergeCells count="2">
    <mergeCell ref="A22:F22"/>
    <mergeCell ref="A1:G1"/>
  </mergeCells>
  <pageMargins left="0.7" right="0.7" top="0.75" bottom="0.75" header="0.3" footer="0.3"/>
  <pageSetup scale="97" orientation="landscape" r:id="rId1"/>
  <ignoredErrors>
    <ignoredError sqref="D4:D20 F4: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11" t="s">
        <v>8</v>
      </c>
      <c r="B1" s="12"/>
      <c r="C1" s="12"/>
      <c r="D1" s="12"/>
      <c r="E1" s="12"/>
      <c r="F1" s="12"/>
      <c r="G1" s="13"/>
    </row>
    <row r="2" spans="1:7" ht="15.75" x14ac:dyDescent="0.25">
      <c r="A2" s="5" t="s">
        <v>3</v>
      </c>
      <c r="B2" s="5" t="s">
        <v>0</v>
      </c>
      <c r="C2" s="5" t="s">
        <v>5</v>
      </c>
      <c r="D2" s="5" t="s">
        <v>1</v>
      </c>
      <c r="E2" s="5" t="s">
        <v>5</v>
      </c>
      <c r="F2" s="5" t="s">
        <v>2</v>
      </c>
      <c r="G2" s="5" t="s">
        <v>5</v>
      </c>
    </row>
    <row r="3" spans="1:7" ht="15.75" x14ac:dyDescent="0.25">
      <c r="A3" s="5">
        <v>2006</v>
      </c>
      <c r="B3" s="7">
        <f>SUM(D3:F3)</f>
        <v>9390081</v>
      </c>
      <c r="C3" s="7"/>
      <c r="D3" s="7">
        <v>9139475</v>
      </c>
      <c r="E3" s="7"/>
      <c r="F3" s="7">
        <v>250606</v>
      </c>
      <c r="G3" s="7"/>
    </row>
    <row r="4" spans="1:7" ht="15.75" x14ac:dyDescent="0.25">
      <c r="A4" s="5">
        <v>2007</v>
      </c>
      <c r="B4" s="7">
        <f t="shared" ref="B4:B17" si="0">SUM(D4:F4)</f>
        <v>11871902.245863685</v>
      </c>
      <c r="C4" s="8">
        <f>(B4-B3)/B3</f>
        <v>0.26430243209442872</v>
      </c>
      <c r="D4" s="7">
        <v>11386540</v>
      </c>
      <c r="E4" s="8">
        <f>(D4-D3)/D3</f>
        <v>0.24586368473024983</v>
      </c>
      <c r="F4" s="7">
        <v>485362</v>
      </c>
      <c r="G4" s="8">
        <f>(F4-F3)/F3</f>
        <v>0.93675330997661665</v>
      </c>
    </row>
    <row r="5" spans="1:7" ht="15.75" x14ac:dyDescent="0.25">
      <c r="A5" s="5">
        <v>2008</v>
      </c>
      <c r="B5" s="7">
        <f t="shared" si="0"/>
        <v>9135471.7485189531</v>
      </c>
      <c r="C5" s="8">
        <f t="shared" ref="C5:C20" si="1">(B5-B4)/B4</f>
        <v>-0.23049638050196528</v>
      </c>
      <c r="D5" s="7">
        <v>8523041</v>
      </c>
      <c r="E5" s="8">
        <f t="shared" ref="E5:E20" si="2">(D5-D4)/D4</f>
        <v>-0.2514810469203112</v>
      </c>
      <c r="F5" s="7">
        <v>612431</v>
      </c>
      <c r="G5" s="8">
        <f t="shared" ref="G5:G20" si="3">(F5-F4)/F4</f>
        <v>0.26180253089446642</v>
      </c>
    </row>
    <row r="6" spans="1:7" ht="15.75" x14ac:dyDescent="0.25">
      <c r="A6" s="5">
        <v>2009</v>
      </c>
      <c r="B6" s="7">
        <f t="shared" si="0"/>
        <v>5101543.4916969184</v>
      </c>
      <c r="C6" s="8">
        <f t="shared" si="1"/>
        <v>-0.44156759145755303</v>
      </c>
      <c r="D6" s="7">
        <v>4190753</v>
      </c>
      <c r="E6" s="8">
        <f t="shared" si="2"/>
        <v>-0.50830308102471877</v>
      </c>
      <c r="F6" s="7">
        <v>910791</v>
      </c>
      <c r="G6" s="8">
        <f t="shared" si="3"/>
        <v>0.48717324890477459</v>
      </c>
    </row>
    <row r="7" spans="1:7" ht="15.75" x14ac:dyDescent="0.25">
      <c r="A7" s="5">
        <v>2010</v>
      </c>
      <c r="B7" s="7">
        <f t="shared" si="0"/>
        <v>6502382.4556579692</v>
      </c>
      <c r="C7" s="8">
        <f t="shared" si="1"/>
        <v>0.27459120288614691</v>
      </c>
      <c r="D7" s="7">
        <v>6100303</v>
      </c>
      <c r="E7" s="8">
        <f t="shared" si="2"/>
        <v>0.45565796886621568</v>
      </c>
      <c r="F7" s="7">
        <v>402079</v>
      </c>
      <c r="G7" s="8">
        <f t="shared" si="3"/>
        <v>-0.55853867682047798</v>
      </c>
    </row>
    <row r="8" spans="1:7" ht="15.75" x14ac:dyDescent="0.25">
      <c r="A8" s="5">
        <v>2011</v>
      </c>
      <c r="B8" s="7">
        <f t="shared" si="0"/>
        <v>5997369.9502403401</v>
      </c>
      <c r="C8" s="8">
        <f t="shared" si="1"/>
        <v>-7.7665764642650112E-2</v>
      </c>
      <c r="D8" s="7">
        <v>5796754</v>
      </c>
      <c r="E8" s="8">
        <f t="shared" si="2"/>
        <v>-4.9759659479209475E-2</v>
      </c>
      <c r="F8" s="7">
        <v>200616</v>
      </c>
      <c r="G8" s="8">
        <f t="shared" si="3"/>
        <v>-0.50105327560006863</v>
      </c>
    </row>
    <row r="9" spans="1:7" ht="15.75" x14ac:dyDescent="0.25">
      <c r="A9" s="5">
        <v>2012</v>
      </c>
      <c r="B9" s="7">
        <f t="shared" si="0"/>
        <v>10932830.870428002</v>
      </c>
      <c r="C9" s="8">
        <f t="shared" si="1"/>
        <v>0.82293754781458439</v>
      </c>
      <c r="D9" s="7">
        <v>10842411</v>
      </c>
      <c r="E9" s="8">
        <f t="shared" si="2"/>
        <v>0.87042800160227607</v>
      </c>
      <c r="F9" s="7">
        <v>90419</v>
      </c>
      <c r="G9" s="8">
        <f t="shared" si="3"/>
        <v>-0.54929317701479441</v>
      </c>
    </row>
    <row r="10" spans="1:7" ht="15.75" x14ac:dyDescent="0.25">
      <c r="A10" s="5">
        <v>2013</v>
      </c>
      <c r="B10" s="7">
        <f t="shared" si="0"/>
        <v>4261445.3680005306</v>
      </c>
      <c r="C10" s="8">
        <f t="shared" si="1"/>
        <v>-0.61021574206116824</v>
      </c>
      <c r="D10" s="7">
        <v>3990013</v>
      </c>
      <c r="E10" s="8">
        <f t="shared" si="2"/>
        <v>-0.63199946949068797</v>
      </c>
      <c r="F10" s="7">
        <v>271433</v>
      </c>
      <c r="G10" s="8">
        <f t="shared" si="3"/>
        <v>2.0019464935467104</v>
      </c>
    </row>
    <row r="11" spans="1:7" ht="15.75" x14ac:dyDescent="0.25">
      <c r="A11" s="5">
        <v>2014</v>
      </c>
      <c r="B11" s="7">
        <f t="shared" si="0"/>
        <v>3367807.7365377005</v>
      </c>
      <c r="C11" s="8">
        <f t="shared" si="1"/>
        <v>-0.2097029421456891</v>
      </c>
      <c r="D11" s="7">
        <v>2938795</v>
      </c>
      <c r="E11" s="8">
        <f t="shared" si="2"/>
        <v>-0.26346229949626732</v>
      </c>
      <c r="F11" s="7">
        <v>429013</v>
      </c>
      <c r="G11" s="8">
        <f t="shared" si="3"/>
        <v>0.58054842263099915</v>
      </c>
    </row>
    <row r="12" spans="1:7" ht="15.75" x14ac:dyDescent="0.25">
      <c r="A12" s="5">
        <v>2015</v>
      </c>
      <c r="B12" s="7">
        <f t="shared" si="0"/>
        <v>2337381.6362355999</v>
      </c>
      <c r="C12" s="8">
        <f t="shared" si="1"/>
        <v>-0.30596345780755219</v>
      </c>
      <c r="D12" s="7">
        <v>1869766</v>
      </c>
      <c r="E12" s="8">
        <f t="shared" si="2"/>
        <v>-0.36376440003470811</v>
      </c>
      <c r="F12" s="7">
        <v>467616</v>
      </c>
      <c r="G12" s="8">
        <f t="shared" si="3"/>
        <v>8.9980956288037886E-2</v>
      </c>
    </row>
    <row r="13" spans="1:7" ht="15.75" x14ac:dyDescent="0.25">
      <c r="A13" s="5">
        <v>2016</v>
      </c>
      <c r="B13" s="7">
        <f t="shared" si="0"/>
        <v>1554835.4201044408</v>
      </c>
      <c r="C13" s="8">
        <f t="shared" si="1"/>
        <v>-0.3347960829329803</v>
      </c>
      <c r="D13" s="7">
        <v>785497</v>
      </c>
      <c r="E13" s="8">
        <f t="shared" si="2"/>
        <v>-0.57989555912344115</v>
      </c>
      <c r="F13" s="7">
        <v>769339</v>
      </c>
      <c r="G13" s="8">
        <f t="shared" si="3"/>
        <v>0.64523668993362071</v>
      </c>
    </row>
    <row r="14" spans="1:7" ht="15.75" x14ac:dyDescent="0.25">
      <c r="A14" s="5">
        <v>2017</v>
      </c>
      <c r="B14" s="7">
        <f t="shared" si="0"/>
        <v>1473300.3395429901</v>
      </c>
      <c r="C14" s="8">
        <f t="shared" si="1"/>
        <v>-5.2439685581624991E-2</v>
      </c>
      <c r="D14" s="7">
        <v>266710</v>
      </c>
      <c r="E14" s="8">
        <f t="shared" si="2"/>
        <v>-0.66045701002040746</v>
      </c>
      <c r="F14" s="7">
        <v>1206591</v>
      </c>
      <c r="G14" s="8">
        <f t="shared" si="3"/>
        <v>0.56834763348796824</v>
      </c>
    </row>
    <row r="15" spans="1:7" ht="15.75" x14ac:dyDescent="0.25">
      <c r="A15" s="5">
        <v>2018</v>
      </c>
      <c r="B15" s="7">
        <f t="shared" si="0"/>
        <v>1591516.1762213639</v>
      </c>
      <c r="C15" s="8">
        <f t="shared" si="1"/>
        <v>8.0238790086102726E-2</v>
      </c>
      <c r="D15" s="7">
        <v>47000</v>
      </c>
      <c r="E15" s="8">
        <f t="shared" si="2"/>
        <v>-0.82377863597165457</v>
      </c>
      <c r="F15" s="7">
        <v>1544517</v>
      </c>
      <c r="G15" s="8">
        <f t="shared" si="3"/>
        <v>0.28006673346643562</v>
      </c>
    </row>
    <row r="16" spans="1:7" ht="15.75" x14ac:dyDescent="0.25">
      <c r="A16" s="5">
        <v>2019</v>
      </c>
      <c r="B16" s="7">
        <f t="shared" si="0"/>
        <v>2238445.2476595743</v>
      </c>
      <c r="C16" s="8">
        <f t="shared" si="1"/>
        <v>0.40648601698424019</v>
      </c>
      <c r="D16" s="7">
        <v>434640</v>
      </c>
      <c r="E16" s="8">
        <f t="shared" si="2"/>
        <v>8.2476595744680843</v>
      </c>
      <c r="F16" s="7">
        <v>1803797</v>
      </c>
      <c r="G16" s="8">
        <f t="shared" si="3"/>
        <v>0.16787125036500083</v>
      </c>
    </row>
    <row r="17" spans="1:7" ht="15.75" x14ac:dyDescent="0.25">
      <c r="A17" s="5">
        <v>2020</v>
      </c>
      <c r="B17" s="7">
        <f t="shared" si="0"/>
        <v>3169522.4520729799</v>
      </c>
      <c r="C17" s="8">
        <f t="shared" si="1"/>
        <v>0.41594817000188028</v>
      </c>
      <c r="D17" s="7">
        <v>1065769</v>
      </c>
      <c r="E17" s="8">
        <f t="shared" si="2"/>
        <v>1.4520729799374195</v>
      </c>
      <c r="F17" s="7">
        <v>2103752</v>
      </c>
      <c r="G17" s="8">
        <f t="shared" si="3"/>
        <v>0.16629088528254565</v>
      </c>
    </row>
    <row r="18" spans="1:7" ht="15.75" x14ac:dyDescent="0.25">
      <c r="A18" s="5">
        <v>2021</v>
      </c>
      <c r="B18" s="7">
        <f t="shared" ref="B18" si="4">SUM(D18:F18)</f>
        <v>4150929.1673599062</v>
      </c>
      <c r="C18" s="8">
        <f t="shared" si="1"/>
        <v>0.30963866958729119</v>
      </c>
      <c r="D18" s="7">
        <v>1244136</v>
      </c>
      <c r="E18" s="8">
        <f t="shared" si="2"/>
        <v>0.1673599063211634</v>
      </c>
      <c r="F18" s="7">
        <v>2906793</v>
      </c>
      <c r="G18" s="8">
        <f t="shared" si="3"/>
        <v>0.38171847251957453</v>
      </c>
    </row>
    <row r="19" spans="1:7" ht="15.75" x14ac:dyDescent="0.25">
      <c r="A19" s="5">
        <v>2022</v>
      </c>
      <c r="B19" s="7">
        <f t="shared" ref="B19" si="5">SUM(D19:F19)</f>
        <v>5264033.7298350018</v>
      </c>
      <c r="C19" s="8">
        <f t="shared" si="1"/>
        <v>0.26815792744135347</v>
      </c>
      <c r="D19" s="7">
        <v>2152150</v>
      </c>
      <c r="E19" s="8">
        <f t="shared" si="2"/>
        <v>0.72983500196120044</v>
      </c>
      <c r="F19" s="7">
        <v>3111883</v>
      </c>
      <c r="G19" s="8">
        <f t="shared" si="3"/>
        <v>7.055541966696631E-2</v>
      </c>
    </row>
    <row r="20" spans="1:7" ht="15.75" x14ac:dyDescent="0.25">
      <c r="A20" s="5">
        <v>2023</v>
      </c>
      <c r="B20" s="7">
        <f t="shared" ref="B20" si="6">SUM(D20:F20)</f>
        <v>6200093.6174072437</v>
      </c>
      <c r="C20" s="8">
        <f t="shared" si="1"/>
        <v>0.17782178755180245</v>
      </c>
      <c r="D20" s="7">
        <v>3480903</v>
      </c>
      <c r="E20" s="8">
        <f t="shared" si="2"/>
        <v>0.61740724391887181</v>
      </c>
      <c r="F20" s="7">
        <v>2719190</v>
      </c>
      <c r="G20" s="8">
        <f t="shared" si="3"/>
        <v>-0.12619144100211993</v>
      </c>
    </row>
    <row r="21" spans="1:7" ht="18.75" x14ac:dyDescent="0.3">
      <c r="A21" s="3"/>
      <c r="B21" s="4"/>
      <c r="C21" s="4"/>
      <c r="D21" s="4"/>
      <c r="E21" s="4"/>
      <c r="F21" s="4"/>
      <c r="G21" s="2"/>
    </row>
    <row r="22" spans="1:7" ht="17.25" customHeight="1" x14ac:dyDescent="0.25">
      <c r="A22" s="10" t="s">
        <v>4</v>
      </c>
      <c r="B22" s="10"/>
      <c r="C22" s="10"/>
      <c r="D22" s="10"/>
      <c r="E22" s="10"/>
      <c r="F22" s="10"/>
    </row>
  </sheetData>
  <mergeCells count="2">
    <mergeCell ref="A22:F22"/>
    <mergeCell ref="A1:G1"/>
  </mergeCells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workbookViewId="0">
      <selection sqref="A1:G1"/>
    </sheetView>
  </sheetViews>
  <sheetFormatPr defaultRowHeight="15" x14ac:dyDescent="0.25"/>
  <cols>
    <col min="1" max="1" width="12" style="1" customWidth="1"/>
    <col min="2" max="3" width="18.42578125" style="1" customWidth="1"/>
    <col min="4" max="5" width="17.85546875" style="1" customWidth="1"/>
    <col min="6" max="6" width="17.140625" style="1" customWidth="1"/>
    <col min="7" max="7" width="16.85546875" style="1" bestFit="1" customWidth="1"/>
    <col min="8" max="8" width="14.28515625" style="1" bestFit="1" customWidth="1"/>
    <col min="9" max="9" width="16.85546875" style="1" bestFit="1" customWidth="1"/>
    <col min="10" max="10" width="14.28515625" style="1" bestFit="1" customWidth="1"/>
    <col min="11" max="16384" width="9.140625" style="1"/>
  </cols>
  <sheetData>
    <row r="1" spans="1:7" ht="15.75" x14ac:dyDescent="0.25">
      <c r="A1" s="11" t="s">
        <v>9</v>
      </c>
      <c r="B1" s="12"/>
      <c r="C1" s="12"/>
      <c r="D1" s="12"/>
      <c r="E1" s="12"/>
      <c r="F1" s="12"/>
      <c r="G1" s="13"/>
    </row>
    <row r="2" spans="1:7" ht="15.75" x14ac:dyDescent="0.25">
      <c r="A2" s="6" t="s">
        <v>3</v>
      </c>
      <c r="B2" s="6" t="s">
        <v>0</v>
      </c>
      <c r="C2" s="5" t="s">
        <v>5</v>
      </c>
      <c r="D2" s="6" t="s">
        <v>1</v>
      </c>
      <c r="E2" s="5" t="s">
        <v>5</v>
      </c>
      <c r="F2" s="6" t="s">
        <v>2</v>
      </c>
      <c r="G2" s="5" t="s">
        <v>5</v>
      </c>
    </row>
    <row r="3" spans="1:7" ht="15.75" x14ac:dyDescent="0.25">
      <c r="A3" s="6">
        <v>2006</v>
      </c>
      <c r="B3" s="7">
        <f>SUM(D3:F3)</f>
        <v>719208</v>
      </c>
      <c r="C3" s="7"/>
      <c r="D3" s="7">
        <v>719208</v>
      </c>
      <c r="E3" s="7"/>
      <c r="F3" s="7">
        <v>0</v>
      </c>
      <c r="G3" s="9" t="s">
        <v>6</v>
      </c>
    </row>
    <row r="4" spans="1:7" ht="15.75" x14ac:dyDescent="0.25">
      <c r="A4" s="6">
        <v>2007</v>
      </c>
      <c r="B4" s="7">
        <f t="shared" ref="B4:B17" si="0">SUM(D4:F4)</f>
        <v>591832.82289546274</v>
      </c>
      <c r="C4" s="8">
        <f>(B4-B3)/B3</f>
        <v>-0.17710478346255501</v>
      </c>
      <c r="D4" s="7">
        <v>591833</v>
      </c>
      <c r="E4" s="8">
        <f>(D4-D3)/D3</f>
        <v>-0.17710453721315669</v>
      </c>
      <c r="F4" s="7">
        <v>0</v>
      </c>
      <c r="G4" s="9" t="s">
        <v>6</v>
      </c>
    </row>
    <row r="5" spans="1:7" ht="15.75" x14ac:dyDescent="0.25">
      <c r="A5" s="6">
        <v>2008</v>
      </c>
      <c r="B5" s="7">
        <f t="shared" si="0"/>
        <v>1681258.8407625123</v>
      </c>
      <c r="C5" s="8">
        <f t="shared" ref="C5:C20" si="1">(B5-B4)/B4</f>
        <v>1.840766472763675</v>
      </c>
      <c r="D5" s="7">
        <v>1681257</v>
      </c>
      <c r="E5" s="8">
        <f t="shared" ref="E5:E20" si="2">(D5-D4)/D4</f>
        <v>1.840762512397923</v>
      </c>
      <c r="F5" s="7">
        <v>0</v>
      </c>
      <c r="G5" s="9" t="s">
        <v>6</v>
      </c>
    </row>
    <row r="6" spans="1:7" ht="15.75" x14ac:dyDescent="0.25">
      <c r="A6" s="6">
        <v>2009</v>
      </c>
      <c r="B6" s="7">
        <f t="shared" si="0"/>
        <v>1042354.6199855227</v>
      </c>
      <c r="C6" s="8">
        <f t="shared" si="1"/>
        <v>-0.38001538209739505</v>
      </c>
      <c r="D6" s="7">
        <v>1042355</v>
      </c>
      <c r="E6" s="8">
        <f t="shared" si="2"/>
        <v>-0.38001447726314297</v>
      </c>
      <c r="F6" s="7">
        <v>0</v>
      </c>
      <c r="G6" s="9" t="s">
        <v>6</v>
      </c>
    </row>
    <row r="7" spans="1:7" ht="15.75" x14ac:dyDescent="0.25">
      <c r="A7" s="6">
        <v>2010</v>
      </c>
      <c r="B7" s="7">
        <f t="shared" si="0"/>
        <v>1087999.0437893041</v>
      </c>
      <c r="C7" s="8">
        <f t="shared" si="1"/>
        <v>4.3789726575409957E-2</v>
      </c>
      <c r="D7" s="7">
        <v>1087999</v>
      </c>
      <c r="E7" s="8">
        <f t="shared" si="2"/>
        <v>4.3789304027898365E-2</v>
      </c>
      <c r="F7" s="7">
        <v>0</v>
      </c>
      <c r="G7" s="9" t="s">
        <v>6</v>
      </c>
    </row>
    <row r="8" spans="1:7" ht="15.75" x14ac:dyDescent="0.25">
      <c r="A8" s="6">
        <v>2011</v>
      </c>
      <c r="B8" s="7">
        <f t="shared" si="0"/>
        <v>1380355.2687098058</v>
      </c>
      <c r="C8" s="8">
        <f t="shared" si="1"/>
        <v>0.26871000171312448</v>
      </c>
      <c r="D8" s="7">
        <v>1380355</v>
      </c>
      <c r="E8" s="8">
        <f t="shared" si="2"/>
        <v>0.26870980579945386</v>
      </c>
      <c r="F8" s="7">
        <v>0</v>
      </c>
      <c r="G8" s="9" t="s">
        <v>6</v>
      </c>
    </row>
    <row r="9" spans="1:7" ht="15.75" x14ac:dyDescent="0.25">
      <c r="A9" s="6">
        <v>2012</v>
      </c>
      <c r="B9" s="7">
        <f t="shared" si="0"/>
        <v>1219979.8838161197</v>
      </c>
      <c r="C9" s="8">
        <f t="shared" si="1"/>
        <v>-0.11618413645320899</v>
      </c>
      <c r="D9" s="7">
        <v>1219980</v>
      </c>
      <c r="E9" s="8">
        <f t="shared" si="2"/>
        <v>-0.116183880233708</v>
      </c>
      <c r="F9" s="7">
        <v>0</v>
      </c>
      <c r="G9" s="9" t="s">
        <v>6</v>
      </c>
    </row>
    <row r="10" spans="1:7" ht="15.75" x14ac:dyDescent="0.25">
      <c r="A10" s="6">
        <v>2013</v>
      </c>
      <c r="B10" s="7">
        <f t="shared" si="0"/>
        <v>1470668.2054853358</v>
      </c>
      <c r="C10" s="8">
        <f t="shared" si="1"/>
        <v>0.20548561906206053</v>
      </c>
      <c r="D10" s="7">
        <v>1470668</v>
      </c>
      <c r="E10" s="8">
        <f t="shared" si="2"/>
        <v>0.20548533582517747</v>
      </c>
      <c r="F10" s="7">
        <v>0</v>
      </c>
      <c r="G10" s="9" t="s">
        <v>6</v>
      </c>
    </row>
    <row r="11" spans="1:7" ht="15.75" x14ac:dyDescent="0.25">
      <c r="A11" s="6">
        <v>2014</v>
      </c>
      <c r="B11" s="7">
        <f t="shared" si="0"/>
        <v>1370470.6015722107</v>
      </c>
      <c r="C11" s="8">
        <f t="shared" si="1"/>
        <v>-6.8130665733715831E-2</v>
      </c>
      <c r="D11" s="7">
        <v>884713</v>
      </c>
      <c r="E11" s="8">
        <f t="shared" si="2"/>
        <v>-0.39842778927670963</v>
      </c>
      <c r="F11" s="7">
        <v>485758</v>
      </c>
      <c r="G11" s="9" t="s">
        <v>6</v>
      </c>
    </row>
    <row r="12" spans="1:7" ht="15.75" x14ac:dyDescent="0.25">
      <c r="A12" s="6">
        <v>2015</v>
      </c>
      <c r="B12" s="7">
        <f t="shared" si="0"/>
        <v>1894693.1415894195</v>
      </c>
      <c r="C12" s="8">
        <f t="shared" si="1"/>
        <v>0.38251279481356121</v>
      </c>
      <c r="D12" s="7">
        <v>1894692</v>
      </c>
      <c r="E12" s="8">
        <f t="shared" si="2"/>
        <v>1.1415894193936338</v>
      </c>
      <c r="F12" s="7">
        <v>0</v>
      </c>
      <c r="G12" s="9" t="s">
        <v>6</v>
      </c>
    </row>
    <row r="13" spans="1:7" ht="15.75" x14ac:dyDescent="0.25">
      <c r="A13" s="6">
        <v>2016</v>
      </c>
      <c r="B13" s="7">
        <f t="shared" si="0"/>
        <v>1245126.6571659141</v>
      </c>
      <c r="C13" s="8">
        <f t="shared" si="1"/>
        <v>-0.3428346628618697</v>
      </c>
      <c r="D13" s="7">
        <v>1245127</v>
      </c>
      <c r="E13" s="8">
        <f t="shared" si="2"/>
        <v>-0.34283408596225667</v>
      </c>
      <c r="F13" s="7">
        <v>0</v>
      </c>
      <c r="G13" s="9" t="s">
        <v>6</v>
      </c>
    </row>
    <row r="14" spans="1:7" ht="15.75" x14ac:dyDescent="0.25">
      <c r="A14" s="6">
        <v>2017</v>
      </c>
      <c r="B14" s="7">
        <f t="shared" si="0"/>
        <v>432069.347008779</v>
      </c>
      <c r="C14" s="8">
        <f t="shared" si="1"/>
        <v>-0.65299164986778901</v>
      </c>
      <c r="D14" s="7">
        <v>432070</v>
      </c>
      <c r="E14" s="8">
        <f t="shared" si="2"/>
        <v>-0.65299122097585227</v>
      </c>
      <c r="F14" s="7">
        <v>0</v>
      </c>
      <c r="G14" s="9" t="s">
        <v>6</v>
      </c>
    </row>
    <row r="15" spans="1:7" ht="15.75" x14ac:dyDescent="0.25">
      <c r="A15" s="6">
        <v>2018</v>
      </c>
      <c r="B15" s="7">
        <f t="shared" si="0"/>
        <v>1589889.6796977341</v>
      </c>
      <c r="C15" s="8">
        <f t="shared" si="1"/>
        <v>2.6797094973400877</v>
      </c>
      <c r="D15" s="7">
        <v>1589887</v>
      </c>
      <c r="E15" s="8">
        <f t="shared" si="2"/>
        <v>2.6796977341634456</v>
      </c>
      <c r="F15" s="7">
        <v>0</v>
      </c>
      <c r="G15" s="9" t="s">
        <v>6</v>
      </c>
    </row>
    <row r="16" spans="1:7" ht="15.75" x14ac:dyDescent="0.25">
      <c r="A16" s="6">
        <v>2019</v>
      </c>
      <c r="B16" s="7">
        <f t="shared" si="0"/>
        <v>2456571.5451230183</v>
      </c>
      <c r="C16" s="8">
        <f t="shared" si="1"/>
        <v>0.54512075679996597</v>
      </c>
      <c r="D16" s="7">
        <v>2456571</v>
      </c>
      <c r="E16" s="8">
        <f t="shared" si="2"/>
        <v>0.54512301817676345</v>
      </c>
      <c r="F16" s="7">
        <v>0</v>
      </c>
      <c r="G16" s="9" t="s">
        <v>6</v>
      </c>
    </row>
    <row r="17" spans="1:7" ht="15.75" x14ac:dyDescent="0.25">
      <c r="A17" s="6">
        <v>2020</v>
      </c>
      <c r="B17" s="7">
        <f t="shared" si="0"/>
        <v>3000227.2213068539</v>
      </c>
      <c r="C17" s="8">
        <f t="shared" si="1"/>
        <v>0.22130667322233874</v>
      </c>
      <c r="D17" s="7">
        <v>3000227</v>
      </c>
      <c r="E17" s="8">
        <f t="shared" si="2"/>
        <v>0.22130685414750886</v>
      </c>
      <c r="F17" s="7">
        <v>0</v>
      </c>
      <c r="G17" s="9" t="s">
        <v>6</v>
      </c>
    </row>
    <row r="18" spans="1:7" ht="15.75" x14ac:dyDescent="0.25">
      <c r="A18" s="6">
        <v>2021</v>
      </c>
      <c r="B18" s="7">
        <f t="shared" ref="B18" si="3">SUM(D18:F18)</f>
        <v>2310608.7701447257</v>
      </c>
      <c r="C18" s="8">
        <f t="shared" si="1"/>
        <v>-0.229855407705334</v>
      </c>
      <c r="D18" s="7">
        <v>2310609</v>
      </c>
      <c r="E18" s="8">
        <f t="shared" si="2"/>
        <v>-0.22985527428424582</v>
      </c>
      <c r="F18" s="7">
        <v>0</v>
      </c>
      <c r="G18" s="9" t="s">
        <v>6</v>
      </c>
    </row>
    <row r="19" spans="1:7" ht="15.75" x14ac:dyDescent="0.25">
      <c r="A19" s="6">
        <v>2022</v>
      </c>
      <c r="B19" s="7">
        <f t="shared" ref="B19" si="4">SUM(D19:F19)</f>
        <v>2911506.26006001</v>
      </c>
      <c r="C19" s="8">
        <f t="shared" si="1"/>
        <v>0.26006024805213862</v>
      </c>
      <c r="D19" s="7">
        <v>2911506</v>
      </c>
      <c r="E19" s="8">
        <f t="shared" si="2"/>
        <v>0.26006001015316743</v>
      </c>
      <c r="F19" s="7">
        <v>0</v>
      </c>
      <c r="G19" s="9" t="s">
        <v>6</v>
      </c>
    </row>
    <row r="20" spans="1:7" ht="15.75" x14ac:dyDescent="0.25">
      <c r="A20" s="6">
        <v>2023</v>
      </c>
      <c r="B20" s="7">
        <f t="shared" ref="B20" si="5">SUM(D20:F20)</f>
        <v>2338589.8032234865</v>
      </c>
      <c r="C20" s="8">
        <f t="shared" si="1"/>
        <v>-0.19677665292902888</v>
      </c>
      <c r="D20" s="7">
        <v>2338590</v>
      </c>
      <c r="E20" s="8">
        <f t="shared" si="2"/>
        <v>-0.19677651359811726</v>
      </c>
      <c r="F20" s="7">
        <v>0</v>
      </c>
      <c r="G20" s="9" t="s">
        <v>6</v>
      </c>
    </row>
    <row r="21" spans="1:7" x14ac:dyDescent="0.25">
      <c r="D21" s="2"/>
      <c r="E21" s="2"/>
      <c r="F21" s="2"/>
      <c r="G21" s="2"/>
    </row>
    <row r="22" spans="1:7" ht="20.25" customHeight="1" x14ac:dyDescent="0.25">
      <c r="A22" s="10" t="s">
        <v>4</v>
      </c>
      <c r="B22" s="10"/>
      <c r="C22" s="10"/>
      <c r="D22" s="10"/>
      <c r="E22" s="10"/>
      <c r="F22" s="10"/>
    </row>
  </sheetData>
  <mergeCells count="2">
    <mergeCell ref="A22:F22"/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Lukeville &amp; Sasabe (combined)</vt:lpstr>
      <vt:lpstr>Lukeville</vt:lpstr>
      <vt:lpstr>Sasabe</vt:lpstr>
      <vt:lpstr>Lukeville!Print_Area</vt:lpstr>
      <vt:lpstr>'Lukeville &amp; Sasabe (combined)'!Print_Area</vt:lpstr>
      <vt:lpstr>Sasabe!Print_Area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2024-04-30T19:57:27Z</cp:lastPrinted>
  <dcterms:created xsi:type="dcterms:W3CDTF">2014-09-05T18:00:05Z</dcterms:created>
  <dcterms:modified xsi:type="dcterms:W3CDTF">2024-04-30T19:58:00Z</dcterms:modified>
</cp:coreProperties>
</file>