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5724FE0A-86A0-41EF-9F2E-05453EECA2F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(NEW!)" sheetId="6" r:id="rId1"/>
    <sheet name="Population (AZ OEO)" sheetId="4" r:id="rId2"/>
    <sheet name="Population (Decennial Census)" sheetId="5" r:id="rId3"/>
  </sheets>
  <definedNames>
    <definedName name="_xlnm.Print_Area" localSheetId="1">'Population (AZ OEO)'!$A$1:$F$62</definedName>
    <definedName name="_xlnm.Print_Area" localSheetId="2">'Population (Decennial Census)'!$A$1:$E$20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6" l="1"/>
  <c r="I55" i="6"/>
  <c r="I54" i="6"/>
  <c r="I53" i="6"/>
  <c r="I52" i="6"/>
  <c r="L47" i="6"/>
  <c r="K47" i="6"/>
  <c r="J47" i="6"/>
  <c r="I47" i="6"/>
  <c r="L46" i="6"/>
  <c r="K46" i="6"/>
  <c r="J46" i="6"/>
  <c r="I46" i="6"/>
  <c r="L45" i="6"/>
  <c r="K45" i="6"/>
  <c r="J45" i="6"/>
  <c r="I45" i="6"/>
  <c r="L44" i="6"/>
  <c r="K44" i="6"/>
  <c r="J44" i="6"/>
  <c r="I44" i="6"/>
  <c r="L43" i="6"/>
  <c r="K43" i="6"/>
  <c r="J43" i="6"/>
  <c r="I43" i="6"/>
  <c r="J37" i="6"/>
  <c r="I37" i="6"/>
  <c r="J36" i="6"/>
  <c r="K36" i="6" s="1"/>
  <c r="M36" i="6" s="1"/>
  <c r="I36" i="6"/>
  <c r="J35" i="6"/>
  <c r="I35" i="6"/>
  <c r="J34" i="6"/>
  <c r="I34" i="6"/>
  <c r="J33" i="6"/>
  <c r="I33" i="6"/>
  <c r="K34" i="6" l="1"/>
  <c r="K35" i="6"/>
  <c r="M35" i="6" s="1"/>
  <c r="K33" i="6"/>
  <c r="K37" i="6"/>
  <c r="M37" i="6"/>
  <c r="L37" i="6"/>
  <c r="M33" i="6"/>
  <c r="L33" i="6"/>
  <c r="M34" i="6"/>
  <c r="L34" i="6"/>
  <c r="L35" i="6"/>
  <c r="L36" i="6"/>
</calcChain>
</file>

<file path=xl/sharedStrings.xml><?xml version="1.0" encoding="utf-8"?>
<sst xmlns="http://schemas.openxmlformats.org/spreadsheetml/2006/main" count="77" uniqueCount="37">
  <si>
    <t>Year</t>
  </si>
  <si>
    <t>*</t>
  </si>
  <si>
    <t>* Data not available/applicable</t>
  </si>
  <si>
    <t>Graham County</t>
  </si>
  <si>
    <t>Source: Arizona Office of Economic Opportunity and US Census Bureau</t>
  </si>
  <si>
    <t>Source: US Census Bureau</t>
  </si>
  <si>
    <t>Pima</t>
  </si>
  <si>
    <t>Safford</t>
  </si>
  <si>
    <t>Thatcher</t>
  </si>
  <si>
    <t>Unincorporated Balance of County</t>
  </si>
  <si>
    <t>Graham County Population (AZ OEO &amp; US Census Bureau)</t>
  </si>
  <si>
    <t>Graham County Population (Decennial Census)</t>
  </si>
  <si>
    <t xml:space="preserve">Note: Data for 1880-1970 from US Census Bureau (Decennial Census); data for 1980-present are Arizona Office of Economic Opportunity estimates as of July 1 each year </t>
  </si>
  <si>
    <t>Unincorporated</t>
  </si>
  <si>
    <t>Population Summary Statistics by Decade</t>
  </si>
  <si>
    <t>Decade</t>
  </si>
  <si>
    <t>Graham County Start</t>
  </si>
  <si>
    <t>Graham County End</t>
  </si>
  <si>
    <t>Growth</t>
  </si>
  <si>
    <t>Growth %</t>
  </si>
  <si>
    <t>Avg Annual Growth</t>
  </si>
  <si>
    <t>1980s</t>
  </si>
  <si>
    <t>1990s</t>
  </si>
  <si>
    <t>2000s</t>
  </si>
  <si>
    <t>2010s</t>
  </si>
  <si>
    <t>2020s (to date)</t>
  </si>
  <si>
    <t>Population Statistics by Area (1980-2025)</t>
  </si>
  <si>
    <t>Area</t>
  </si>
  <si>
    <t>Min Population</t>
  </si>
  <si>
    <t>Max Population</t>
  </si>
  <si>
    <t>2025 Population</t>
  </si>
  <si>
    <t>Total Growth (1980-2025)</t>
  </si>
  <si>
    <t>2025 Population by Area</t>
  </si>
  <si>
    <t>Population</t>
  </si>
  <si>
    <t>Graham County Total</t>
  </si>
  <si>
    <t>Data Source: Arizona Office of Economic Opportunity (1980-2025)</t>
  </si>
  <si>
    <t>Graham County Population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</si>
</sst>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rgb="FFFFFFFF"/>
      <name val="Calibri"/>
      <family val="2"/>
    </font>
    <font>
      <b/>
      <sz val="14"/>
      <color rgb="FFFFFFFF"/>
      <name val="Calibri"/>
      <family val="2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sz val="14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vertical="center" wrapText="1"/>
    </xf>
    <xf numFmtId="3" fontId="3" fillId="2" borderId="0" xfId="0" applyNumberFormat="1" applyFont="1" applyFill="1"/>
    <xf numFmtId="164" fontId="3" fillId="2" borderId="0" xfId="0" applyNumberFormat="1" applyFont="1" applyFill="1"/>
    <xf numFmtId="0" fontId="7" fillId="0" borderId="0" xfId="0" applyFont="1"/>
    <xf numFmtId="3" fontId="0" fillId="0" borderId="0" xfId="0" applyNumberFormat="1"/>
    <xf numFmtId="0" fontId="8" fillId="0" borderId="0" xfId="0" applyFont="1"/>
    <xf numFmtId="0" fontId="9" fillId="4" borderId="0" xfId="0" applyFont="1" applyFill="1"/>
    <xf numFmtId="0" fontId="9" fillId="4" borderId="1" xfId="0" applyFont="1" applyFill="1" applyBorder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9" fillId="5" borderId="1" xfId="0" applyFont="1" applyFill="1" applyBorder="1"/>
    <xf numFmtId="0" fontId="10" fillId="0" borderId="0" xfId="0" applyFont="1"/>
    <xf numFmtId="0" fontId="11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left" vertical="center"/>
    </xf>
    <xf numFmtId="0" fontId="12" fillId="7" borderId="0" xfId="0" applyFont="1" applyFill="1" applyAlignment="1">
      <alignment horizontal="center" vertical="top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8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F6A4A547-B0DF-4DA5-A96B-83BAEC1D626D}"/>
  </cellStyles>
  <dxfs count="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Graham County Population Trends (1980-2025)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'Summary (NEW!)'!$B$3</c:f>
              <c:strCache>
                <c:ptCount val="1"/>
                <c:pt idx="0">
                  <c:v>Graham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(NEW!)'!$B$4:$B$49</c:f>
              <c:numCache>
                <c:formatCode>#,##0</c:formatCode>
                <c:ptCount val="46"/>
                <c:pt idx="0">
                  <c:v>23044.938624043101</c:v>
                </c:pt>
                <c:pt idx="1">
                  <c:v>23327.0128169667</c:v>
                </c:pt>
                <c:pt idx="2">
                  <c:v>24434.520376918099</c:v>
                </c:pt>
                <c:pt idx="3">
                  <c:v>24823.451538053101</c:v>
                </c:pt>
                <c:pt idx="4">
                  <c:v>24810.0468707049</c:v>
                </c:pt>
                <c:pt idx="5">
                  <c:v>24276.289584315498</c:v>
                </c:pt>
                <c:pt idx="6">
                  <c:v>25726.941790671899</c:v>
                </c:pt>
                <c:pt idx="7">
                  <c:v>26140.049692788201</c:v>
                </c:pt>
                <c:pt idx="8">
                  <c:v>26774.156863181699</c:v>
                </c:pt>
                <c:pt idx="9">
                  <c:v>26444.330922670499</c:v>
                </c:pt>
                <c:pt idx="10">
                  <c:v>26648.843177350402</c:v>
                </c:pt>
                <c:pt idx="11">
                  <c:v>27238.748425637699</c:v>
                </c:pt>
                <c:pt idx="12">
                  <c:v>27227.2498678964</c:v>
                </c:pt>
                <c:pt idx="13">
                  <c:v>28676.466710447901</c:v>
                </c:pt>
                <c:pt idx="14">
                  <c:v>29641.909013568998</c:v>
                </c:pt>
                <c:pt idx="15">
                  <c:v>28837.226975806101</c:v>
                </c:pt>
                <c:pt idx="16">
                  <c:v>29682.096101202598</c:v>
                </c:pt>
                <c:pt idx="17">
                  <c:v>30796.066369267501</c:v>
                </c:pt>
                <c:pt idx="18">
                  <c:v>32551.502945910001</c:v>
                </c:pt>
                <c:pt idx="19">
                  <c:v>33269.111933143002</c:v>
                </c:pt>
                <c:pt idx="20">
                  <c:v>33997.1341403201</c:v>
                </c:pt>
                <c:pt idx="21">
                  <c:v>33729.0540210041</c:v>
                </c:pt>
                <c:pt idx="22">
                  <c:v>33438.416755208898</c:v>
                </c:pt>
                <c:pt idx="23">
                  <c:v>33309.946057204499</c:v>
                </c:pt>
                <c:pt idx="24">
                  <c:v>34702.8000271247</c:v>
                </c:pt>
                <c:pt idx="25">
                  <c:v>34186.0438786823</c:v>
                </c:pt>
                <c:pt idx="26">
                  <c:v>34823.189254483099</c:v>
                </c:pt>
                <c:pt idx="27">
                  <c:v>35485.159737476097</c:v>
                </c:pt>
                <c:pt idx="28">
                  <c:v>36452.583526784401</c:v>
                </c:pt>
                <c:pt idx="29">
                  <c:v>37281.3070158888</c:v>
                </c:pt>
                <c:pt idx="30">
                  <c:v>37297.359625837402</c:v>
                </c:pt>
                <c:pt idx="31">
                  <c:v>37701.917164930201</c:v>
                </c:pt>
                <c:pt idx="32">
                  <c:v>37299.519985118903</c:v>
                </c:pt>
                <c:pt idx="33">
                  <c:v>37849.910783746098</c:v>
                </c:pt>
                <c:pt idx="34">
                  <c:v>38283.885259288298</c:v>
                </c:pt>
                <c:pt idx="35">
                  <c:v>38433.774227196001</c:v>
                </c:pt>
                <c:pt idx="36">
                  <c:v>38356.414542971499</c:v>
                </c:pt>
                <c:pt idx="37">
                  <c:v>38214.498917937497</c:v>
                </c:pt>
                <c:pt idx="38">
                  <c:v>38056.725058731099</c:v>
                </c:pt>
                <c:pt idx="39">
                  <c:v>38396.559390023598</c:v>
                </c:pt>
                <c:pt idx="40">
                  <c:v>38635</c:v>
                </c:pt>
                <c:pt idx="41">
                  <c:v>39025</c:v>
                </c:pt>
                <c:pt idx="42">
                  <c:v>39010</c:v>
                </c:pt>
                <c:pt idx="43">
                  <c:v>39656</c:v>
                </c:pt>
                <c:pt idx="44">
                  <c:v>40107</c:v>
                </c:pt>
                <c:pt idx="45">
                  <c:v>40277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6-4CE7-AA97-8307755111CB}"/>
            </c:ext>
          </c:extLst>
        </c:ser>
        <c:ser>
          <c:idx val="2"/>
          <c:order val="1"/>
          <c:tx>
            <c:strRef>
              <c:f>'Summary (NEW!)'!$C$3</c:f>
              <c:strCache>
                <c:ptCount val="1"/>
                <c:pt idx="0">
                  <c:v>Pima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(NEW!)'!$C$4:$C$49</c:f>
              <c:numCache>
                <c:formatCode>#,##0</c:formatCode>
                <c:ptCount val="46"/>
                <c:pt idx="0">
                  <c:v>1598.75707405197</c:v>
                </c:pt>
                <c:pt idx="1">
                  <c:v>1588.5042753349301</c:v>
                </c:pt>
                <c:pt idx="2">
                  <c:v>1607.10045824997</c:v>
                </c:pt>
                <c:pt idx="3">
                  <c:v>1604.7465936013</c:v>
                </c:pt>
                <c:pt idx="4">
                  <c:v>1661.2143716209</c:v>
                </c:pt>
                <c:pt idx="5">
                  <c:v>1649.6500795859499</c:v>
                </c:pt>
                <c:pt idx="6">
                  <c:v>1644.6858277751201</c:v>
                </c:pt>
                <c:pt idx="7">
                  <c:v>1682.07848834781</c:v>
                </c:pt>
                <c:pt idx="8">
                  <c:v>1566.8231129563601</c:v>
                </c:pt>
                <c:pt idx="9">
                  <c:v>1711.2197444395899</c:v>
                </c:pt>
                <c:pt idx="10">
                  <c:v>1725.2266487997999</c:v>
                </c:pt>
                <c:pt idx="11">
                  <c:v>1750.7618942738</c:v>
                </c:pt>
                <c:pt idx="12">
                  <c:v>1746.2019185843999</c:v>
                </c:pt>
                <c:pt idx="13">
                  <c:v>1736.3714686609001</c:v>
                </c:pt>
                <c:pt idx="14">
                  <c:v>1788.5408881096</c:v>
                </c:pt>
                <c:pt idx="15">
                  <c:v>1768.4573800027999</c:v>
                </c:pt>
                <c:pt idx="16">
                  <c:v>1836.862856381</c:v>
                </c:pt>
                <c:pt idx="17">
                  <c:v>1917.8272134621</c:v>
                </c:pt>
                <c:pt idx="18">
                  <c:v>1982.6436993742</c:v>
                </c:pt>
                <c:pt idx="19">
                  <c:v>1996.0145502906</c:v>
                </c:pt>
                <c:pt idx="20">
                  <c:v>2028.1905526056</c:v>
                </c:pt>
                <c:pt idx="21">
                  <c:v>2020.9956610428001</c:v>
                </c:pt>
                <c:pt idx="22">
                  <c:v>2023.8212872362999</c:v>
                </c:pt>
                <c:pt idx="23">
                  <c:v>2030.9345135189001</c:v>
                </c:pt>
                <c:pt idx="24">
                  <c:v>2044.0568165805</c:v>
                </c:pt>
                <c:pt idx="25">
                  <c:v>2057.8918860381</c:v>
                </c:pt>
                <c:pt idx="26">
                  <c:v>2048.3773643521999</c:v>
                </c:pt>
                <c:pt idx="27">
                  <c:v>2193.7170317871</c:v>
                </c:pt>
                <c:pt idx="28">
                  <c:v>2350.8092920509998</c:v>
                </c:pt>
                <c:pt idx="29">
                  <c:v>2387.3852731729999</c:v>
                </c:pt>
                <c:pt idx="30">
                  <c:v>2396.7271768794299</c:v>
                </c:pt>
                <c:pt idx="31">
                  <c:v>2452.2881232972099</c:v>
                </c:pt>
                <c:pt idx="32">
                  <c:v>2479.9906021809702</c:v>
                </c:pt>
                <c:pt idx="33">
                  <c:v>2549.3903510652899</c:v>
                </c:pt>
                <c:pt idx="34">
                  <c:v>2600.2758936775499</c:v>
                </c:pt>
                <c:pt idx="35">
                  <c:v>2707.7476096629698</c:v>
                </c:pt>
                <c:pt idx="36">
                  <c:v>2724.6588318426898</c:v>
                </c:pt>
                <c:pt idx="37">
                  <c:v>2762.2533516205799</c:v>
                </c:pt>
                <c:pt idx="38">
                  <c:v>2738.2986227657798</c:v>
                </c:pt>
                <c:pt idx="39">
                  <c:v>2808.7109376816502</c:v>
                </c:pt>
                <c:pt idx="40">
                  <c:v>2856</c:v>
                </c:pt>
                <c:pt idx="41">
                  <c:v>2921</c:v>
                </c:pt>
                <c:pt idx="42">
                  <c:v>3009</c:v>
                </c:pt>
                <c:pt idx="43">
                  <c:v>3058</c:v>
                </c:pt>
                <c:pt idx="44">
                  <c:v>3140</c:v>
                </c:pt>
                <c:pt idx="45">
                  <c:v>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6-4CE7-AA97-8307755111CB}"/>
            </c:ext>
          </c:extLst>
        </c:ser>
        <c:ser>
          <c:idx val="3"/>
          <c:order val="2"/>
          <c:tx>
            <c:strRef>
              <c:f>'Summary (NEW!)'!$D$3</c:f>
              <c:strCache>
                <c:ptCount val="1"/>
                <c:pt idx="0">
                  <c:v>Safford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(NEW!)'!$D$4:$D$49</c:f>
              <c:numCache>
                <c:formatCode>#,##0</c:formatCode>
                <c:ptCount val="46"/>
                <c:pt idx="0">
                  <c:v>7119.8706036175899</c:v>
                </c:pt>
                <c:pt idx="1">
                  <c:v>7148.1445724774703</c:v>
                </c:pt>
                <c:pt idx="2">
                  <c:v>7474.5874310982399</c:v>
                </c:pt>
                <c:pt idx="3">
                  <c:v>7546.4117535452297</c:v>
                </c:pt>
                <c:pt idx="4">
                  <c:v>7517.1688754878296</c:v>
                </c:pt>
                <c:pt idx="5">
                  <c:v>7485.86115874191</c:v>
                </c:pt>
                <c:pt idx="6">
                  <c:v>7407.63349978513</c:v>
                </c:pt>
                <c:pt idx="7">
                  <c:v>7363.88272055989</c:v>
                </c:pt>
                <c:pt idx="8">
                  <c:v>6760.4727378754096</c:v>
                </c:pt>
                <c:pt idx="9">
                  <c:v>7352.1106225405802</c:v>
                </c:pt>
                <c:pt idx="10">
                  <c:v>7374.2435834951002</c:v>
                </c:pt>
                <c:pt idx="11">
                  <c:v>7470.5292173241996</c:v>
                </c:pt>
                <c:pt idx="12">
                  <c:v>7520.8670496435998</c:v>
                </c:pt>
                <c:pt idx="13">
                  <c:v>7666.9007290053996</c:v>
                </c:pt>
                <c:pt idx="14">
                  <c:v>7820.6329367402996</c:v>
                </c:pt>
                <c:pt idx="15">
                  <c:v>8582.2475272084994</c:v>
                </c:pt>
                <c:pt idx="16">
                  <c:v>8759.6696556303996</c:v>
                </c:pt>
                <c:pt idx="17">
                  <c:v>8922.4841419924996</c:v>
                </c:pt>
                <c:pt idx="18">
                  <c:v>9004.9016391310997</c:v>
                </c:pt>
                <c:pt idx="19">
                  <c:v>9108.8561800033003</c:v>
                </c:pt>
                <c:pt idx="20">
                  <c:v>9349.5130672149007</c:v>
                </c:pt>
                <c:pt idx="21">
                  <c:v>9288.1753002518999</c:v>
                </c:pt>
                <c:pt idx="22">
                  <c:v>9227.5803878395</c:v>
                </c:pt>
                <c:pt idx="23">
                  <c:v>9164.6255197386999</c:v>
                </c:pt>
                <c:pt idx="24">
                  <c:v>9092.6505978745008</c:v>
                </c:pt>
                <c:pt idx="25">
                  <c:v>9092.4549679446009</c:v>
                </c:pt>
                <c:pt idx="26">
                  <c:v>9068.8978348228993</c:v>
                </c:pt>
                <c:pt idx="27">
                  <c:v>9091.6227068944008</c:v>
                </c:pt>
                <c:pt idx="28">
                  <c:v>9539.9100972116994</c:v>
                </c:pt>
                <c:pt idx="29">
                  <c:v>9597.6259228348008</c:v>
                </c:pt>
                <c:pt idx="30">
                  <c:v>9585.7405658430998</c:v>
                </c:pt>
                <c:pt idx="31">
                  <c:v>9714.0778393617002</c:v>
                </c:pt>
                <c:pt idx="32">
                  <c:v>9704.6424411804292</c:v>
                </c:pt>
                <c:pt idx="33">
                  <c:v>9878.3463589824496</c:v>
                </c:pt>
                <c:pt idx="34">
                  <c:v>9832.2367238466304</c:v>
                </c:pt>
                <c:pt idx="35">
                  <c:v>9778.1097444949701</c:v>
                </c:pt>
                <c:pt idx="36">
                  <c:v>9525.9290865072708</c:v>
                </c:pt>
                <c:pt idx="37">
                  <c:v>10078.7392778384</c:v>
                </c:pt>
                <c:pt idx="38">
                  <c:v>10115.5752450702</c:v>
                </c:pt>
                <c:pt idx="39">
                  <c:v>10160.4081711502</c:v>
                </c:pt>
                <c:pt idx="40">
                  <c:v>10147</c:v>
                </c:pt>
                <c:pt idx="41">
                  <c:v>10324</c:v>
                </c:pt>
                <c:pt idx="42">
                  <c:v>10355</c:v>
                </c:pt>
                <c:pt idx="43">
                  <c:v>10319</c:v>
                </c:pt>
                <c:pt idx="44">
                  <c:v>10253</c:v>
                </c:pt>
                <c:pt idx="45">
                  <c:v>10329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6-4CE7-AA97-8307755111CB}"/>
            </c:ext>
          </c:extLst>
        </c:ser>
        <c:ser>
          <c:idx val="4"/>
          <c:order val="3"/>
          <c:tx>
            <c:strRef>
              <c:f>'Summary (NEW!)'!$E$3</c:f>
              <c:strCache>
                <c:ptCount val="1"/>
                <c:pt idx="0">
                  <c:v>Thatcher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(NEW!)'!$E$4:$E$49</c:f>
              <c:numCache>
                <c:formatCode>#,##0</c:formatCode>
                <c:ptCount val="46"/>
                <c:pt idx="0">
                  <c:v>3376.3359782518701</c:v>
                </c:pt>
                <c:pt idx="1">
                  <c:v>3351.1308365473901</c:v>
                </c:pt>
                <c:pt idx="2">
                  <c:v>3390.1579559773299</c:v>
                </c:pt>
                <c:pt idx="3">
                  <c:v>3369.4424616881001</c:v>
                </c:pt>
                <c:pt idx="4">
                  <c:v>3435.7893995056102</c:v>
                </c:pt>
                <c:pt idx="5">
                  <c:v>3156.2422257524099</c:v>
                </c:pt>
                <c:pt idx="6">
                  <c:v>3098.1136694616398</c:v>
                </c:pt>
                <c:pt idx="7">
                  <c:v>3059.3818836938299</c:v>
                </c:pt>
                <c:pt idx="8">
                  <c:v>3144.7686280452799</c:v>
                </c:pt>
                <c:pt idx="9">
                  <c:v>3550.6536048921198</c:v>
                </c:pt>
                <c:pt idx="10">
                  <c:v>3762.6150030752001</c:v>
                </c:pt>
                <c:pt idx="11">
                  <c:v>3812.1651373609002</c:v>
                </c:pt>
                <c:pt idx="12">
                  <c:v>3830.5023787497998</c:v>
                </c:pt>
                <c:pt idx="13">
                  <c:v>3832.6214359669998</c:v>
                </c:pt>
                <c:pt idx="14">
                  <c:v>3819.8231931953001</c:v>
                </c:pt>
                <c:pt idx="15">
                  <c:v>3708.4570379277998</c:v>
                </c:pt>
                <c:pt idx="16">
                  <c:v>3704.5478832518002</c:v>
                </c:pt>
                <c:pt idx="17">
                  <c:v>3900.9162833505002</c:v>
                </c:pt>
                <c:pt idx="18">
                  <c:v>3947.1819299139001</c:v>
                </c:pt>
                <c:pt idx="19">
                  <c:v>4013.2862915833998</c:v>
                </c:pt>
                <c:pt idx="20">
                  <c:v>4040.3783505483002</c:v>
                </c:pt>
                <c:pt idx="21">
                  <c:v>3963.3988412007002</c:v>
                </c:pt>
                <c:pt idx="22">
                  <c:v>3955.0644246305001</c:v>
                </c:pt>
                <c:pt idx="23">
                  <c:v>3723.7277459163001</c:v>
                </c:pt>
                <c:pt idx="24">
                  <c:v>4109.8958201885998</c:v>
                </c:pt>
                <c:pt idx="25">
                  <c:v>4135.5959515960003</c:v>
                </c:pt>
                <c:pt idx="26">
                  <c:v>4437.1319941201</c:v>
                </c:pt>
                <c:pt idx="27">
                  <c:v>4589.8343661094004</c:v>
                </c:pt>
                <c:pt idx="28">
                  <c:v>4734.0165383778003</c:v>
                </c:pt>
                <c:pt idx="29">
                  <c:v>4921.3993840386001</c:v>
                </c:pt>
                <c:pt idx="30">
                  <c:v>4870.9335898423196</c:v>
                </c:pt>
                <c:pt idx="31">
                  <c:v>4937.5612539911399</c:v>
                </c:pt>
                <c:pt idx="32">
                  <c:v>4972.7807626152899</c:v>
                </c:pt>
                <c:pt idx="33">
                  <c:v>5015.8659552565996</c:v>
                </c:pt>
                <c:pt idx="34">
                  <c:v>5093.0542168389202</c:v>
                </c:pt>
                <c:pt idx="35">
                  <c:v>5099.5669519835901</c:v>
                </c:pt>
                <c:pt idx="36">
                  <c:v>5157.84684081661</c:v>
                </c:pt>
                <c:pt idx="37">
                  <c:v>5178.4220330528296</c:v>
                </c:pt>
                <c:pt idx="38">
                  <c:v>5185.9107794874999</c:v>
                </c:pt>
                <c:pt idx="39">
                  <c:v>5205.1181453383297</c:v>
                </c:pt>
                <c:pt idx="40">
                  <c:v>5257</c:v>
                </c:pt>
                <c:pt idx="41">
                  <c:v>5332</c:v>
                </c:pt>
                <c:pt idx="42">
                  <c:v>5467</c:v>
                </c:pt>
                <c:pt idx="43">
                  <c:v>5496</c:v>
                </c:pt>
                <c:pt idx="44">
                  <c:v>5590</c:v>
                </c:pt>
                <c:pt idx="45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F6-4CE7-AA97-8307755111CB}"/>
            </c:ext>
          </c:extLst>
        </c:ser>
        <c:ser>
          <c:idx val="5"/>
          <c:order val="4"/>
          <c:tx>
            <c:strRef>
              <c:f>'Summary (NEW!)'!$F$3</c:f>
              <c:strCache>
                <c:ptCount val="1"/>
                <c:pt idx="0">
                  <c:v>Unincorporated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(NEW!)'!$F$4:$F$49</c:f>
              <c:numCache>
                <c:formatCode>#,##0</c:formatCode>
                <c:ptCount val="46"/>
                <c:pt idx="0">
                  <c:v>10949.9749681217</c:v>
                </c:pt>
                <c:pt idx="1">
                  <c:v>11239.2331326069</c:v>
                </c:pt>
                <c:pt idx="2">
                  <c:v>11962.6745315926</c:v>
                </c:pt>
                <c:pt idx="3">
                  <c:v>12302.8507292185</c:v>
                </c:pt>
                <c:pt idx="4">
                  <c:v>12195.874224090599</c:v>
                </c:pt>
                <c:pt idx="5">
                  <c:v>11984.5361202352</c:v>
                </c:pt>
                <c:pt idx="6">
                  <c:v>13576.50879365</c:v>
                </c:pt>
                <c:pt idx="7">
                  <c:v>14034.706600186701</c:v>
                </c:pt>
                <c:pt idx="8">
                  <c:v>15302.0923843047</c:v>
                </c:pt>
                <c:pt idx="9">
                  <c:v>13830.346950798201</c:v>
                </c:pt>
                <c:pt idx="10">
                  <c:v>13786.757941980301</c:v>
                </c:pt>
                <c:pt idx="11">
                  <c:v>14205.2921766788</c:v>
                </c:pt>
                <c:pt idx="12">
                  <c:v>14129.6785209186</c:v>
                </c:pt>
                <c:pt idx="13">
                  <c:v>15440.5730768146</c:v>
                </c:pt>
                <c:pt idx="14">
                  <c:v>16212.9119955238</c:v>
                </c:pt>
                <c:pt idx="15">
                  <c:v>14778.065030667</c:v>
                </c:pt>
                <c:pt idx="16">
                  <c:v>15381.015705939401</c:v>
                </c:pt>
                <c:pt idx="17">
                  <c:v>16054.838730462399</c:v>
                </c:pt>
                <c:pt idx="18">
                  <c:v>17616.775677490801</c:v>
                </c:pt>
                <c:pt idx="19">
                  <c:v>18150.954911265701</c:v>
                </c:pt>
                <c:pt idx="20">
                  <c:v>18579.052169951301</c:v>
                </c:pt>
                <c:pt idx="21">
                  <c:v>18456.4842185087</c:v>
                </c:pt>
                <c:pt idx="22">
                  <c:v>18231.950655502598</c:v>
                </c:pt>
                <c:pt idx="23">
                  <c:v>18390.658278030602</c:v>
                </c:pt>
                <c:pt idx="24">
                  <c:v>19456.1967924811</c:v>
                </c:pt>
                <c:pt idx="25">
                  <c:v>18900.1010731036</c:v>
                </c:pt>
                <c:pt idx="26">
                  <c:v>19268.7820611879</c:v>
                </c:pt>
                <c:pt idx="27">
                  <c:v>19609.985632685199</c:v>
                </c:pt>
                <c:pt idx="28">
                  <c:v>19827.847599143901</c:v>
                </c:pt>
                <c:pt idx="29">
                  <c:v>20374.896435842398</c:v>
                </c:pt>
                <c:pt idx="30">
                  <c:v>20443.958293272601</c:v>
                </c:pt>
                <c:pt idx="31">
                  <c:v>20597.989948280101</c:v>
                </c:pt>
                <c:pt idx="32">
                  <c:v>20142.1061791422</c:v>
                </c:pt>
                <c:pt idx="33">
                  <c:v>20406.308118441801</c:v>
                </c:pt>
                <c:pt idx="34">
                  <c:v>20758.318424925201</c:v>
                </c:pt>
                <c:pt idx="35">
                  <c:v>20848.3499210544</c:v>
                </c:pt>
                <c:pt idx="36">
                  <c:v>20947.979783805</c:v>
                </c:pt>
                <c:pt idx="37">
                  <c:v>20195.0842554257</c:v>
                </c:pt>
                <c:pt idx="38">
                  <c:v>20016.940411407701</c:v>
                </c:pt>
                <c:pt idx="39">
                  <c:v>20222.322135853501</c:v>
                </c:pt>
                <c:pt idx="40">
                  <c:v>20375</c:v>
                </c:pt>
                <c:pt idx="41">
                  <c:v>20448</c:v>
                </c:pt>
                <c:pt idx="42">
                  <c:v>20179</c:v>
                </c:pt>
                <c:pt idx="43">
                  <c:v>20783</c:v>
                </c:pt>
                <c:pt idx="44">
                  <c:v>21124</c:v>
                </c:pt>
                <c:pt idx="45">
                  <c:v>21052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F6-4CE7-AA97-830775511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2568559"/>
        <c:axId val="1622572879"/>
      </c:lineChart>
      <c:catAx>
        <c:axId val="1622568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572879"/>
        <c:crosses val="autoZero"/>
        <c:auto val="1"/>
        <c:lblAlgn val="ctr"/>
        <c:lblOffset val="100"/>
        <c:noMultiLvlLbl val="0"/>
      </c:catAx>
      <c:valAx>
        <c:axId val="16225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56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Population by Area (Excluding County Total)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'Summary (NEW!)'!$I$51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(NEW!)'!$H$52:$H$55</c:f>
              <c:strCache>
                <c:ptCount val="4"/>
                <c:pt idx="0">
                  <c:v>Pima</c:v>
                </c:pt>
                <c:pt idx="1">
                  <c:v>Safford</c:v>
                </c:pt>
                <c:pt idx="2">
                  <c:v>Thatcher</c:v>
                </c:pt>
                <c:pt idx="3">
                  <c:v>Unincorporated</c:v>
                </c:pt>
              </c:strCache>
            </c:strRef>
          </c:cat>
          <c:val>
            <c:numRef>
              <c:f>'Summary (NEW!)'!$I$52:$I$55</c:f>
              <c:numCache>
                <c:formatCode>#,##0</c:formatCode>
                <c:ptCount val="4"/>
                <c:pt idx="0">
                  <c:v>3196</c:v>
                </c:pt>
                <c:pt idx="1">
                  <c:v>10329</c:v>
                </c:pt>
                <c:pt idx="2">
                  <c:v>5700</c:v>
                </c:pt>
                <c:pt idx="3">
                  <c:v>21052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2-48E6-B6DD-731FC5606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1533407"/>
        <c:axId val="1631528607"/>
      </c:barChart>
      <c:catAx>
        <c:axId val="1631533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528607"/>
        <c:crosses val="autoZero"/>
        <c:auto val="1"/>
        <c:lblAlgn val="ctr"/>
        <c:lblOffset val="100"/>
        <c:noMultiLvlLbl val="0"/>
      </c:catAx>
      <c:valAx>
        <c:axId val="163152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533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620221-1CA8-B01D-E54E-468DF1CAD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57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DF09A4-37E8-A5F5-1690-14E6B8EE9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575401-D8C6-465C-BDEA-16726A89B091}" name="PopulationData" displayName="PopulationData" ref="A3:F49" totalsRowShown="0" headerRowDxfId="5">
  <autoFilter ref="A3:F49" xr:uid="{51575401-D8C6-465C-BDEA-16726A89B091}"/>
  <tableColumns count="6">
    <tableColumn id="1" xr3:uid="{4F447346-9B30-4782-85B4-7A8EBD601FE4}" name="Year"/>
    <tableColumn id="2" xr3:uid="{2C9A47BC-C574-4D4A-A2CC-CB5A86324F89}" name="Graham County" dataDxfId="4"/>
    <tableColumn id="3" xr3:uid="{76050EA0-1319-4E7C-8A9E-4104F5393FFF}" name="Pima" dataDxfId="3"/>
    <tableColumn id="4" xr3:uid="{6DA1D27C-75B0-4979-AF0A-26A3AA487378}" name="Safford" dataDxfId="2"/>
    <tableColumn id="5" xr3:uid="{E75FF9CC-9B58-4A3B-8CEA-658F5C884F52}" name="Thatcher" dataDxfId="1"/>
    <tableColumn id="6" xr3:uid="{DAABD592-5E71-4690-A2FF-CE89B12E9288}" name="Unincorporat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2AA5-F053-4DAD-B029-DFA81B62B61D}">
  <dimension ref="A1:N56"/>
  <sheetViews>
    <sheetView tabSelected="1" workbookViewId="0">
      <selection sqref="A1:F1"/>
    </sheetView>
  </sheetViews>
  <sheetFormatPr defaultRowHeight="14.4" x14ac:dyDescent="0.3"/>
  <cols>
    <col min="1" max="1" width="6.88671875" bestFit="1" customWidth="1"/>
    <col min="2" max="2" width="16.5546875" bestFit="1" customWidth="1"/>
    <col min="3" max="3" width="7.44140625" bestFit="1" customWidth="1"/>
    <col min="4" max="4" width="9.44140625" bestFit="1" customWidth="1"/>
    <col min="5" max="5" width="10.6640625" bestFit="1" customWidth="1"/>
    <col min="6" max="6" width="16.6640625" bestFit="1" customWidth="1"/>
    <col min="8" max="8" width="22.21875" customWidth="1"/>
    <col min="9" max="9" width="18.88671875" bestFit="1" customWidth="1"/>
    <col min="10" max="10" width="18.109375" bestFit="1" customWidth="1"/>
    <col min="11" max="11" width="14.77734375" bestFit="1" customWidth="1"/>
    <col min="12" max="12" width="22.6640625" bestFit="1" customWidth="1"/>
    <col min="13" max="13" width="17.5546875" bestFit="1" customWidth="1"/>
  </cols>
  <sheetData>
    <row r="1" spans="1:6" ht="25.05" customHeight="1" x14ac:dyDescent="0.3">
      <c r="A1" s="34" t="s">
        <v>36</v>
      </c>
      <c r="B1" s="34"/>
      <c r="C1" s="34"/>
      <c r="D1" s="34"/>
      <c r="E1" s="34"/>
      <c r="F1" s="34"/>
    </row>
    <row r="3" spans="1:6" x14ac:dyDescent="0.3">
      <c r="A3" s="7" t="s">
        <v>0</v>
      </c>
      <c r="B3" s="7" t="s">
        <v>3</v>
      </c>
      <c r="C3" s="7" t="s">
        <v>6</v>
      </c>
      <c r="D3" s="7" t="s">
        <v>7</v>
      </c>
      <c r="E3" s="7" t="s">
        <v>8</v>
      </c>
      <c r="F3" s="7" t="s">
        <v>13</v>
      </c>
    </row>
    <row r="4" spans="1:6" x14ac:dyDescent="0.3">
      <c r="A4">
        <v>1980</v>
      </c>
      <c r="B4" s="8">
        <v>23044.938624043101</v>
      </c>
      <c r="C4" s="8">
        <v>1598.75707405197</v>
      </c>
      <c r="D4" s="8">
        <v>7119.8706036175899</v>
      </c>
      <c r="E4" s="8">
        <v>3376.3359782518701</v>
      </c>
      <c r="F4" s="8">
        <v>10949.9749681217</v>
      </c>
    </row>
    <row r="5" spans="1:6" x14ac:dyDescent="0.3">
      <c r="A5">
        <v>1981</v>
      </c>
      <c r="B5" s="8">
        <v>23327.0128169667</v>
      </c>
      <c r="C5" s="8">
        <v>1588.5042753349301</v>
      </c>
      <c r="D5" s="8">
        <v>7148.1445724774703</v>
      </c>
      <c r="E5" s="8">
        <v>3351.1308365473901</v>
      </c>
      <c r="F5" s="8">
        <v>11239.2331326069</v>
      </c>
    </row>
    <row r="6" spans="1:6" x14ac:dyDescent="0.3">
      <c r="A6">
        <v>1982</v>
      </c>
      <c r="B6" s="8">
        <v>24434.520376918099</v>
      </c>
      <c r="C6" s="8">
        <v>1607.10045824997</v>
      </c>
      <c r="D6" s="8">
        <v>7474.5874310982399</v>
      </c>
      <c r="E6" s="8">
        <v>3390.1579559773299</v>
      </c>
      <c r="F6" s="8">
        <v>11962.6745315926</v>
      </c>
    </row>
    <row r="7" spans="1:6" x14ac:dyDescent="0.3">
      <c r="A7">
        <v>1983</v>
      </c>
      <c r="B7" s="8">
        <v>24823.451538053101</v>
      </c>
      <c r="C7" s="8">
        <v>1604.7465936013</v>
      </c>
      <c r="D7" s="8">
        <v>7546.4117535452297</v>
      </c>
      <c r="E7" s="8">
        <v>3369.4424616881001</v>
      </c>
      <c r="F7" s="8">
        <v>12302.8507292185</v>
      </c>
    </row>
    <row r="8" spans="1:6" x14ac:dyDescent="0.3">
      <c r="A8">
        <v>1984</v>
      </c>
      <c r="B8" s="8">
        <v>24810.0468707049</v>
      </c>
      <c r="C8" s="8">
        <v>1661.2143716209</v>
      </c>
      <c r="D8" s="8">
        <v>7517.1688754878296</v>
      </c>
      <c r="E8" s="8">
        <v>3435.7893995056102</v>
      </c>
      <c r="F8" s="8">
        <v>12195.874224090599</v>
      </c>
    </row>
    <row r="9" spans="1:6" x14ac:dyDescent="0.3">
      <c r="A9">
        <v>1985</v>
      </c>
      <c r="B9" s="8">
        <v>24276.289584315498</v>
      </c>
      <c r="C9" s="8">
        <v>1649.6500795859499</v>
      </c>
      <c r="D9" s="8">
        <v>7485.86115874191</v>
      </c>
      <c r="E9" s="8">
        <v>3156.2422257524099</v>
      </c>
      <c r="F9" s="8">
        <v>11984.5361202352</v>
      </c>
    </row>
    <row r="10" spans="1:6" x14ac:dyDescent="0.3">
      <c r="A10">
        <v>1986</v>
      </c>
      <c r="B10" s="8">
        <v>25726.941790671899</v>
      </c>
      <c r="C10" s="8">
        <v>1644.6858277751201</v>
      </c>
      <c r="D10" s="8">
        <v>7407.63349978513</v>
      </c>
      <c r="E10" s="8">
        <v>3098.1136694616398</v>
      </c>
      <c r="F10" s="8">
        <v>13576.50879365</v>
      </c>
    </row>
    <row r="11" spans="1:6" x14ac:dyDescent="0.3">
      <c r="A11">
        <v>1987</v>
      </c>
      <c r="B11" s="8">
        <v>26140.049692788201</v>
      </c>
      <c r="C11" s="8">
        <v>1682.07848834781</v>
      </c>
      <c r="D11" s="8">
        <v>7363.88272055989</v>
      </c>
      <c r="E11" s="8">
        <v>3059.3818836938299</v>
      </c>
      <c r="F11" s="8">
        <v>14034.706600186701</v>
      </c>
    </row>
    <row r="12" spans="1:6" x14ac:dyDescent="0.3">
      <c r="A12">
        <v>1988</v>
      </c>
      <c r="B12" s="8">
        <v>26774.156863181699</v>
      </c>
      <c r="C12" s="8">
        <v>1566.8231129563601</v>
      </c>
      <c r="D12" s="8">
        <v>6760.4727378754096</v>
      </c>
      <c r="E12" s="8">
        <v>3144.7686280452799</v>
      </c>
      <c r="F12" s="8">
        <v>15302.0923843047</v>
      </c>
    </row>
    <row r="13" spans="1:6" x14ac:dyDescent="0.3">
      <c r="A13">
        <v>1989</v>
      </c>
      <c r="B13" s="8">
        <v>26444.330922670499</v>
      </c>
      <c r="C13" s="8">
        <v>1711.2197444395899</v>
      </c>
      <c r="D13" s="8">
        <v>7352.1106225405802</v>
      </c>
      <c r="E13" s="8">
        <v>3550.6536048921198</v>
      </c>
      <c r="F13" s="8">
        <v>13830.346950798201</v>
      </c>
    </row>
    <row r="14" spans="1:6" x14ac:dyDescent="0.3">
      <c r="A14">
        <v>1990</v>
      </c>
      <c r="B14" s="8">
        <v>26648.843177350402</v>
      </c>
      <c r="C14" s="8">
        <v>1725.2266487997999</v>
      </c>
      <c r="D14" s="8">
        <v>7374.2435834951002</v>
      </c>
      <c r="E14" s="8">
        <v>3762.6150030752001</v>
      </c>
      <c r="F14" s="8">
        <v>13786.757941980301</v>
      </c>
    </row>
    <row r="15" spans="1:6" x14ac:dyDescent="0.3">
      <c r="A15">
        <v>1991</v>
      </c>
      <c r="B15" s="8">
        <v>27238.748425637699</v>
      </c>
      <c r="C15" s="8">
        <v>1750.7618942738</v>
      </c>
      <c r="D15" s="8">
        <v>7470.5292173241996</v>
      </c>
      <c r="E15" s="8">
        <v>3812.1651373609002</v>
      </c>
      <c r="F15" s="8">
        <v>14205.2921766788</v>
      </c>
    </row>
    <row r="16" spans="1:6" x14ac:dyDescent="0.3">
      <c r="A16">
        <v>1992</v>
      </c>
      <c r="B16" s="8">
        <v>27227.2498678964</v>
      </c>
      <c r="C16" s="8">
        <v>1746.2019185843999</v>
      </c>
      <c r="D16" s="8">
        <v>7520.8670496435998</v>
      </c>
      <c r="E16" s="8">
        <v>3830.5023787497998</v>
      </c>
      <c r="F16" s="8">
        <v>14129.6785209186</v>
      </c>
    </row>
    <row r="17" spans="1:14" x14ac:dyDescent="0.3">
      <c r="A17">
        <v>1993</v>
      </c>
      <c r="B17" s="8">
        <v>28676.466710447901</v>
      </c>
      <c r="C17" s="8">
        <v>1736.3714686609001</v>
      </c>
      <c r="D17" s="8">
        <v>7666.9007290053996</v>
      </c>
      <c r="E17" s="8">
        <v>3832.6214359669998</v>
      </c>
      <c r="F17" s="8">
        <v>15440.5730768146</v>
      </c>
    </row>
    <row r="18" spans="1:14" x14ac:dyDescent="0.3">
      <c r="A18">
        <v>1994</v>
      </c>
      <c r="B18" s="8">
        <v>29641.909013568998</v>
      </c>
      <c r="C18" s="8">
        <v>1788.5408881096</v>
      </c>
      <c r="D18" s="8">
        <v>7820.6329367402996</v>
      </c>
      <c r="E18" s="8">
        <v>3819.8231931953001</v>
      </c>
      <c r="F18" s="8">
        <v>16212.9119955238</v>
      </c>
    </row>
    <row r="19" spans="1:14" x14ac:dyDescent="0.3">
      <c r="A19">
        <v>1995</v>
      </c>
      <c r="B19" s="8">
        <v>28837.226975806101</v>
      </c>
      <c r="C19" s="8">
        <v>1768.4573800027999</v>
      </c>
      <c r="D19" s="8">
        <v>8582.2475272084994</v>
      </c>
      <c r="E19" s="8">
        <v>3708.4570379277998</v>
      </c>
      <c r="F19" s="8">
        <v>14778.065030667</v>
      </c>
    </row>
    <row r="20" spans="1:14" x14ac:dyDescent="0.3">
      <c r="A20">
        <v>1996</v>
      </c>
      <c r="B20" s="8">
        <v>29682.096101202598</v>
      </c>
      <c r="C20" s="8">
        <v>1836.862856381</v>
      </c>
      <c r="D20" s="8">
        <v>8759.6696556303996</v>
      </c>
      <c r="E20" s="8">
        <v>3704.5478832518002</v>
      </c>
      <c r="F20" s="8">
        <v>15381.015705939401</v>
      </c>
    </row>
    <row r="21" spans="1:14" x14ac:dyDescent="0.3">
      <c r="A21">
        <v>1997</v>
      </c>
      <c r="B21" s="8">
        <v>30796.066369267501</v>
      </c>
      <c r="C21" s="8">
        <v>1917.8272134621</v>
      </c>
      <c r="D21" s="8">
        <v>8922.4841419924996</v>
      </c>
      <c r="E21" s="8">
        <v>3900.9162833505002</v>
      </c>
      <c r="F21" s="8">
        <v>16054.838730462399</v>
      </c>
    </row>
    <row r="22" spans="1:14" x14ac:dyDescent="0.3">
      <c r="A22">
        <v>1998</v>
      </c>
      <c r="B22" s="8">
        <v>32551.502945910001</v>
      </c>
      <c r="C22" s="8">
        <v>1982.6436993742</v>
      </c>
      <c r="D22" s="8">
        <v>9004.9016391310997</v>
      </c>
      <c r="E22" s="8">
        <v>3947.1819299139001</v>
      </c>
      <c r="F22" s="8">
        <v>17616.775677490801</v>
      </c>
    </row>
    <row r="23" spans="1:14" x14ac:dyDescent="0.3">
      <c r="A23">
        <v>1999</v>
      </c>
      <c r="B23" s="8">
        <v>33269.111933143002</v>
      </c>
      <c r="C23" s="8">
        <v>1996.0145502906</v>
      </c>
      <c r="D23" s="8">
        <v>9108.8561800033003</v>
      </c>
      <c r="E23" s="8">
        <v>4013.2862915833998</v>
      </c>
      <c r="F23" s="8">
        <v>18150.954911265701</v>
      </c>
    </row>
    <row r="24" spans="1:14" x14ac:dyDescent="0.3">
      <c r="A24">
        <v>2000</v>
      </c>
      <c r="B24" s="8">
        <v>33997.1341403201</v>
      </c>
      <c r="C24" s="8">
        <v>2028.1905526056</v>
      </c>
      <c r="D24" s="8">
        <v>9349.5130672149007</v>
      </c>
      <c r="E24" s="8">
        <v>4040.3783505483002</v>
      </c>
      <c r="F24" s="8">
        <v>18579.052169951301</v>
      </c>
    </row>
    <row r="25" spans="1:14" x14ac:dyDescent="0.3">
      <c r="A25">
        <v>2001</v>
      </c>
      <c r="B25" s="8">
        <v>33729.0540210041</v>
      </c>
      <c r="C25" s="8">
        <v>2020.9956610428001</v>
      </c>
      <c r="D25" s="8">
        <v>9288.1753002518999</v>
      </c>
      <c r="E25" s="8">
        <v>3963.3988412007002</v>
      </c>
      <c r="F25" s="8">
        <v>18456.4842185087</v>
      </c>
    </row>
    <row r="26" spans="1:14" x14ac:dyDescent="0.3">
      <c r="A26">
        <v>2002</v>
      </c>
      <c r="B26" s="8">
        <v>33438.416755208898</v>
      </c>
      <c r="C26" s="8">
        <v>2023.8212872362999</v>
      </c>
      <c r="D26" s="8">
        <v>9227.5803878395</v>
      </c>
      <c r="E26" s="8">
        <v>3955.0644246305001</v>
      </c>
      <c r="F26" s="8">
        <v>18231.950655502598</v>
      </c>
    </row>
    <row r="27" spans="1:14" x14ac:dyDescent="0.3">
      <c r="A27">
        <v>2003</v>
      </c>
      <c r="B27" s="8">
        <v>33309.946057204499</v>
      </c>
      <c r="C27" s="8">
        <v>2030.9345135189001</v>
      </c>
      <c r="D27" s="8">
        <v>9164.6255197386999</v>
      </c>
      <c r="E27" s="8">
        <v>3723.7277459163001</v>
      </c>
      <c r="F27" s="8">
        <v>18390.658278030602</v>
      </c>
    </row>
    <row r="28" spans="1:14" x14ac:dyDescent="0.3">
      <c r="A28">
        <v>2004</v>
      </c>
      <c r="B28" s="8">
        <v>34702.8000271247</v>
      </c>
      <c r="C28" s="8">
        <v>2044.0568165805</v>
      </c>
      <c r="D28" s="8">
        <v>9092.6505978745008</v>
      </c>
      <c r="E28" s="8">
        <v>4109.8958201885998</v>
      </c>
      <c r="F28" s="8">
        <v>19456.1967924811</v>
      </c>
    </row>
    <row r="29" spans="1:14" x14ac:dyDescent="0.3">
      <c r="A29">
        <v>2005</v>
      </c>
      <c r="B29" s="8">
        <v>34186.0438786823</v>
      </c>
      <c r="C29" s="8">
        <v>2057.8918860381</v>
      </c>
      <c r="D29" s="8">
        <v>9092.4549679446009</v>
      </c>
      <c r="E29" s="8">
        <v>4135.5959515960003</v>
      </c>
      <c r="F29" s="8">
        <v>18900.1010731036</v>
      </c>
    </row>
    <row r="30" spans="1:14" ht="18" x14ac:dyDescent="0.35">
      <c r="A30">
        <v>2006</v>
      </c>
      <c r="B30" s="8">
        <v>34823.189254483099</v>
      </c>
      <c r="C30" s="8">
        <v>2048.3773643521999</v>
      </c>
      <c r="D30" s="8">
        <v>9068.8978348228993</v>
      </c>
      <c r="E30" s="8">
        <v>4437.1319941201</v>
      </c>
      <c r="F30" s="8">
        <v>19268.7820611879</v>
      </c>
      <c r="H30" s="9" t="s">
        <v>14</v>
      </c>
    </row>
    <row r="31" spans="1:14" x14ac:dyDescent="0.3">
      <c r="A31">
        <v>2007</v>
      </c>
      <c r="B31" s="8">
        <v>35485.159737476097</v>
      </c>
      <c r="C31" s="8">
        <v>2193.7170317871</v>
      </c>
      <c r="D31" s="8">
        <v>9091.6227068944008</v>
      </c>
      <c r="E31" s="8">
        <v>4589.8343661094004</v>
      </c>
      <c r="F31" s="8">
        <v>19609.985632685199</v>
      </c>
    </row>
    <row r="32" spans="1:14" x14ac:dyDescent="0.3">
      <c r="A32">
        <v>2008</v>
      </c>
      <c r="B32" s="8">
        <v>36452.583526784401</v>
      </c>
      <c r="C32" s="8">
        <v>2350.8092920509998</v>
      </c>
      <c r="D32" s="8">
        <v>9539.9100972116994</v>
      </c>
      <c r="E32" s="8">
        <v>4734.0165383778003</v>
      </c>
      <c r="F32" s="8">
        <v>19827.847599143901</v>
      </c>
      <c r="H32" s="11" t="s">
        <v>15</v>
      </c>
      <c r="I32" s="11" t="s">
        <v>16</v>
      </c>
      <c r="J32" s="11" t="s">
        <v>17</v>
      </c>
      <c r="K32" s="11" t="s">
        <v>18</v>
      </c>
      <c r="L32" s="11" t="s">
        <v>19</v>
      </c>
      <c r="M32" s="11" t="s">
        <v>20</v>
      </c>
      <c r="N32" s="10"/>
    </row>
    <row r="33" spans="1:13" x14ac:dyDescent="0.3">
      <c r="A33">
        <v>2009</v>
      </c>
      <c r="B33" s="8">
        <v>37281.3070158888</v>
      </c>
      <c r="C33" s="8">
        <v>2387.3852731729999</v>
      </c>
      <c r="D33" s="8">
        <v>9597.6259228348008</v>
      </c>
      <c r="E33" s="8">
        <v>4921.3993840386001</v>
      </c>
      <c r="F33" s="8">
        <v>20374.896435842398</v>
      </c>
      <c r="H33" s="12" t="s">
        <v>21</v>
      </c>
      <c r="I33" s="13">
        <f>B4</f>
        <v>23044.938624043101</v>
      </c>
      <c r="J33" s="13">
        <f>B13</f>
        <v>26444.330922670499</v>
      </c>
      <c r="K33" s="13">
        <f>J33-I33</f>
        <v>3399.3922986273974</v>
      </c>
      <c r="L33" s="14">
        <f>K33/I33</f>
        <v>0.14751144943735128</v>
      </c>
      <c r="M33" s="13">
        <f>K33/10</f>
        <v>339.93922986273975</v>
      </c>
    </row>
    <row r="34" spans="1:13" x14ac:dyDescent="0.3">
      <c r="A34">
        <v>2010</v>
      </c>
      <c r="B34" s="8">
        <v>37297.359625837402</v>
      </c>
      <c r="C34" s="8">
        <v>2396.7271768794299</v>
      </c>
      <c r="D34" s="8">
        <v>9585.7405658430998</v>
      </c>
      <c r="E34" s="8">
        <v>4870.9335898423196</v>
      </c>
      <c r="F34" s="8">
        <v>20443.958293272601</v>
      </c>
      <c r="H34" s="12" t="s">
        <v>22</v>
      </c>
      <c r="I34" s="13">
        <f>B14</f>
        <v>26648.843177350402</v>
      </c>
      <c r="J34" s="13">
        <f>B23</f>
        <v>33269.111933143002</v>
      </c>
      <c r="K34" s="13">
        <f>J34-I34</f>
        <v>6620.2687557926001</v>
      </c>
      <c r="L34" s="14">
        <f>K34/I34</f>
        <v>0.24842612160438363</v>
      </c>
      <c r="M34" s="13">
        <f>K34/10</f>
        <v>662.02687557926004</v>
      </c>
    </row>
    <row r="35" spans="1:13" x14ac:dyDescent="0.3">
      <c r="A35">
        <v>2011</v>
      </c>
      <c r="B35" s="8">
        <v>37701.917164930201</v>
      </c>
      <c r="C35" s="8">
        <v>2452.2881232972099</v>
      </c>
      <c r="D35" s="8">
        <v>9714.0778393617002</v>
      </c>
      <c r="E35" s="8">
        <v>4937.5612539911399</v>
      </c>
      <c r="F35" s="8">
        <v>20597.989948280101</v>
      </c>
      <c r="H35" s="12" t="s">
        <v>23</v>
      </c>
      <c r="I35" s="13">
        <f>B24</f>
        <v>33997.1341403201</v>
      </c>
      <c r="J35" s="13">
        <f>B33</f>
        <v>37281.3070158888</v>
      </c>
      <c r="K35" s="13">
        <f>J35-I35</f>
        <v>3284.1728755687</v>
      </c>
      <c r="L35" s="14">
        <f>K35/I35</f>
        <v>9.660146240602438E-2</v>
      </c>
      <c r="M35" s="13">
        <f>K35/10</f>
        <v>328.41728755687001</v>
      </c>
    </row>
    <row r="36" spans="1:13" x14ac:dyDescent="0.3">
      <c r="A36">
        <v>2012</v>
      </c>
      <c r="B36" s="8">
        <v>37299.519985118903</v>
      </c>
      <c r="C36" s="8">
        <v>2479.9906021809702</v>
      </c>
      <c r="D36" s="8">
        <v>9704.6424411804292</v>
      </c>
      <c r="E36" s="8">
        <v>4972.7807626152899</v>
      </c>
      <c r="F36" s="8">
        <v>20142.1061791422</v>
      </c>
      <c r="H36" s="12" t="s">
        <v>24</v>
      </c>
      <c r="I36" s="13">
        <f>B34</f>
        <v>37297.359625837402</v>
      </c>
      <c r="J36" s="13">
        <f>B43</f>
        <v>38396.559390023598</v>
      </c>
      <c r="K36" s="13">
        <f>J36-I36</f>
        <v>1099.1997641861963</v>
      </c>
      <c r="L36" s="14">
        <f>K36/I36</f>
        <v>2.9471248775067065E-2</v>
      </c>
      <c r="M36" s="13">
        <f>K36/10</f>
        <v>109.91997641861963</v>
      </c>
    </row>
    <row r="37" spans="1:13" x14ac:dyDescent="0.3">
      <c r="A37">
        <v>2013</v>
      </c>
      <c r="B37" s="8">
        <v>37849.910783746098</v>
      </c>
      <c r="C37" s="8">
        <v>2549.3903510652899</v>
      </c>
      <c r="D37" s="8">
        <v>9878.3463589824496</v>
      </c>
      <c r="E37" s="8">
        <v>5015.8659552565996</v>
      </c>
      <c r="F37" s="8">
        <v>20406.308118441801</v>
      </c>
      <c r="H37" s="12" t="s">
        <v>25</v>
      </c>
      <c r="I37" s="13">
        <f>B44</f>
        <v>38635</v>
      </c>
      <c r="J37" s="13">
        <f>B49</f>
        <v>40277</v>
      </c>
      <c r="K37" s="13">
        <f>J37-I37</f>
        <v>1642</v>
      </c>
      <c r="L37" s="14">
        <f>K37/I37</f>
        <v>4.2500323540830852E-2</v>
      </c>
      <c r="M37" s="13">
        <f>K37/5</f>
        <v>328.4</v>
      </c>
    </row>
    <row r="38" spans="1:13" x14ac:dyDescent="0.3">
      <c r="A38">
        <v>2014</v>
      </c>
      <c r="B38" s="8">
        <v>38283.885259288298</v>
      </c>
      <c r="C38" s="8">
        <v>2600.2758936775499</v>
      </c>
      <c r="D38" s="8">
        <v>9832.2367238466304</v>
      </c>
      <c r="E38" s="8">
        <v>5093.0542168389202</v>
      </c>
      <c r="F38" s="8">
        <v>20758.318424925201</v>
      </c>
    </row>
    <row r="39" spans="1:13" x14ac:dyDescent="0.3">
      <c r="A39">
        <v>2015</v>
      </c>
      <c r="B39" s="8">
        <v>38433.774227196001</v>
      </c>
      <c r="C39" s="8">
        <v>2707.7476096629698</v>
      </c>
      <c r="D39" s="8">
        <v>9778.1097444949701</v>
      </c>
      <c r="E39" s="8">
        <v>5099.5669519835901</v>
      </c>
      <c r="F39" s="8">
        <v>20848.3499210544</v>
      </c>
    </row>
    <row r="40" spans="1:13" ht="18" x14ac:dyDescent="0.35">
      <c r="A40">
        <v>2016</v>
      </c>
      <c r="B40" s="8">
        <v>38356.414542971499</v>
      </c>
      <c r="C40" s="8">
        <v>2724.6588318426898</v>
      </c>
      <c r="D40" s="8">
        <v>9525.9290865072708</v>
      </c>
      <c r="E40" s="8">
        <v>5157.84684081661</v>
      </c>
      <c r="F40" s="8">
        <v>20947.979783805</v>
      </c>
      <c r="H40" s="9" t="s">
        <v>26</v>
      </c>
    </row>
    <row r="41" spans="1:13" x14ac:dyDescent="0.3">
      <c r="A41">
        <v>2017</v>
      </c>
      <c r="B41" s="8">
        <v>38214.498917937497</v>
      </c>
      <c r="C41" s="8">
        <v>2762.2533516205799</v>
      </c>
      <c r="D41" s="8">
        <v>10078.7392778384</v>
      </c>
      <c r="E41" s="8">
        <v>5178.4220330528296</v>
      </c>
      <c r="F41" s="8">
        <v>20195.0842554257</v>
      </c>
    </row>
    <row r="42" spans="1:13" x14ac:dyDescent="0.3">
      <c r="A42">
        <v>2018</v>
      </c>
      <c r="B42" s="8">
        <v>38056.725058731099</v>
      </c>
      <c r="C42" s="8">
        <v>2738.2986227657798</v>
      </c>
      <c r="D42" s="8">
        <v>10115.5752450702</v>
      </c>
      <c r="E42" s="8">
        <v>5185.9107794874999</v>
      </c>
      <c r="F42" s="8">
        <v>20016.940411407701</v>
      </c>
      <c r="H42" s="15" t="s">
        <v>27</v>
      </c>
      <c r="I42" s="15" t="s">
        <v>28</v>
      </c>
      <c r="J42" s="15" t="s">
        <v>29</v>
      </c>
      <c r="K42" s="15" t="s">
        <v>30</v>
      </c>
      <c r="L42" s="15" t="s">
        <v>31</v>
      </c>
    </row>
    <row r="43" spans="1:13" x14ac:dyDescent="0.3">
      <c r="A43">
        <v>2019</v>
      </c>
      <c r="B43" s="8">
        <v>38396.559390023598</v>
      </c>
      <c r="C43" s="8">
        <v>2808.7109376816502</v>
      </c>
      <c r="D43" s="8">
        <v>10160.4081711502</v>
      </c>
      <c r="E43" s="8">
        <v>5205.1181453383297</v>
      </c>
      <c r="F43" s="8">
        <v>20222.322135853501</v>
      </c>
      <c r="H43" s="12" t="s">
        <v>3</v>
      </c>
      <c r="I43" s="13">
        <f>MIN(B4:B49)</f>
        <v>23044.938624043101</v>
      </c>
      <c r="J43" s="13">
        <f>MAX(B4:B49)</f>
        <v>40277</v>
      </c>
      <c r="K43" s="13">
        <f>B49</f>
        <v>40277</v>
      </c>
      <c r="L43" s="14">
        <f>(B49-B4)/B4</f>
        <v>0.74775904840026142</v>
      </c>
    </row>
    <row r="44" spans="1:13" x14ac:dyDescent="0.3">
      <c r="A44">
        <v>2020</v>
      </c>
      <c r="B44" s="8">
        <v>38635</v>
      </c>
      <c r="C44" s="8">
        <v>2856</v>
      </c>
      <c r="D44" s="8">
        <v>10147</v>
      </c>
      <c r="E44" s="8">
        <v>5257</v>
      </c>
      <c r="F44" s="8">
        <v>20375</v>
      </c>
      <c r="H44" s="12" t="s">
        <v>6</v>
      </c>
      <c r="I44" s="13">
        <f>MIN(C4:C49)</f>
        <v>1566.8231129563601</v>
      </c>
      <c r="J44" s="13">
        <f>MAX(C4:C49)</f>
        <v>3196</v>
      </c>
      <c r="K44" s="13">
        <f>C49</f>
        <v>3196</v>
      </c>
      <c r="L44" s="14">
        <f>(C49-C4)/C4</f>
        <v>0.99905292171742988</v>
      </c>
    </row>
    <row r="45" spans="1:13" x14ac:dyDescent="0.3">
      <c r="A45">
        <v>2021</v>
      </c>
      <c r="B45" s="8">
        <v>39025</v>
      </c>
      <c r="C45" s="8">
        <v>2921</v>
      </c>
      <c r="D45" s="8">
        <v>10324</v>
      </c>
      <c r="E45" s="8">
        <v>5332</v>
      </c>
      <c r="F45" s="8">
        <v>20448</v>
      </c>
      <c r="H45" s="12" t="s">
        <v>7</v>
      </c>
      <c r="I45" s="13">
        <f>MIN(D4:D49)</f>
        <v>6760.4727378754096</v>
      </c>
      <c r="J45" s="13">
        <f>MAX(D4:D49)</f>
        <v>10355</v>
      </c>
      <c r="K45" s="13">
        <f>D49</f>
        <v>10329</v>
      </c>
      <c r="L45" s="14">
        <f>(D49-D4)/D4</f>
        <v>0.4507286122239158</v>
      </c>
    </row>
    <row r="46" spans="1:13" x14ac:dyDescent="0.3">
      <c r="A46">
        <v>2022</v>
      </c>
      <c r="B46" s="8">
        <v>39010</v>
      </c>
      <c r="C46" s="8">
        <v>3009</v>
      </c>
      <c r="D46" s="8">
        <v>10355</v>
      </c>
      <c r="E46" s="8">
        <v>5467</v>
      </c>
      <c r="F46" s="8">
        <v>20179</v>
      </c>
      <c r="H46" s="12" t="s">
        <v>8</v>
      </c>
      <c r="I46" s="13">
        <f>MIN(E4:E49)</f>
        <v>3059.3818836938299</v>
      </c>
      <c r="J46" s="13">
        <f>MAX(E4:E49)</f>
        <v>5700</v>
      </c>
      <c r="K46" s="13">
        <f>E49</f>
        <v>5700</v>
      </c>
      <c r="L46" s="14">
        <f>(E49-E4)/E4</f>
        <v>0.6882206145110088</v>
      </c>
    </row>
    <row r="47" spans="1:13" x14ac:dyDescent="0.3">
      <c r="A47">
        <v>2023</v>
      </c>
      <c r="B47" s="8">
        <v>39656</v>
      </c>
      <c r="C47" s="8">
        <v>3058</v>
      </c>
      <c r="D47" s="8">
        <v>10319</v>
      </c>
      <c r="E47" s="8">
        <v>5496</v>
      </c>
      <c r="F47" s="8">
        <v>20783</v>
      </c>
      <c r="H47" s="12" t="s">
        <v>13</v>
      </c>
      <c r="I47" s="13">
        <f>MIN(F4:F49)</f>
        <v>10949.9749681217</v>
      </c>
      <c r="J47" s="13">
        <f>MAX(F4:F49)</f>
        <v>21124</v>
      </c>
      <c r="K47" s="13">
        <f>F49</f>
        <v>21052</v>
      </c>
      <c r="L47" s="14">
        <f>(F49-F4)/F4</f>
        <v>0.92256147263240251</v>
      </c>
    </row>
    <row r="48" spans="1:13" x14ac:dyDescent="0.3">
      <c r="A48">
        <v>2024</v>
      </c>
      <c r="B48" s="8">
        <v>40107</v>
      </c>
      <c r="C48" s="8">
        <v>3140</v>
      </c>
      <c r="D48" s="8">
        <v>10253</v>
      </c>
      <c r="E48" s="8">
        <v>5590</v>
      </c>
      <c r="F48" s="8">
        <v>21124</v>
      </c>
    </row>
    <row r="49" spans="1:9" x14ac:dyDescent="0.3">
      <c r="A49">
        <v>2025</v>
      </c>
      <c r="B49" s="8">
        <v>40277</v>
      </c>
      <c r="C49" s="8">
        <v>3196</v>
      </c>
      <c r="D49" s="8">
        <v>10329</v>
      </c>
      <c r="E49" s="8">
        <v>5700</v>
      </c>
      <c r="F49" s="8">
        <v>21052</v>
      </c>
    </row>
    <row r="50" spans="1:9" x14ac:dyDescent="0.3">
      <c r="H50" s="7" t="s">
        <v>32</v>
      </c>
    </row>
    <row r="51" spans="1:9" x14ac:dyDescent="0.3">
      <c r="A51" s="16" t="s">
        <v>35</v>
      </c>
      <c r="H51" t="s">
        <v>27</v>
      </c>
      <c r="I51" t="s">
        <v>33</v>
      </c>
    </row>
    <row r="52" spans="1:9" x14ac:dyDescent="0.3">
      <c r="H52" t="s">
        <v>6</v>
      </c>
      <c r="I52" s="8">
        <f>C49</f>
        <v>3196</v>
      </c>
    </row>
    <row r="53" spans="1:9" x14ac:dyDescent="0.3">
      <c r="H53" t="s">
        <v>7</v>
      </c>
      <c r="I53" s="8">
        <f>D49</f>
        <v>10329</v>
      </c>
    </row>
    <row r="54" spans="1:9" x14ac:dyDescent="0.3">
      <c r="H54" t="s">
        <v>8</v>
      </c>
      <c r="I54" s="8">
        <f>E49</f>
        <v>5700</v>
      </c>
    </row>
    <row r="55" spans="1:9" x14ac:dyDescent="0.3">
      <c r="H55" t="s">
        <v>13</v>
      </c>
      <c r="I55" s="8">
        <f>F49</f>
        <v>21052</v>
      </c>
    </row>
    <row r="56" spans="1:9" x14ac:dyDescent="0.3">
      <c r="H56" t="s">
        <v>34</v>
      </c>
      <c r="I56" s="8">
        <f>B49</f>
        <v>40277</v>
      </c>
    </row>
  </sheetData>
  <mergeCells count="1">
    <mergeCell ref="A1:F1"/>
  </mergeCells>
  <pageMargins left="0.7" right="0.7" top="0.75" bottom="0.75" header="0.3" footer="0.3"/>
  <pageSetup orientation="landscape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156E-510A-474F-8296-696867A505B3}">
  <sheetPr>
    <pageSetUpPr fitToPage="1"/>
  </sheetPr>
  <dimension ref="A1:J62"/>
  <sheetViews>
    <sheetView workbookViewId="0">
      <pane xSplit="1" topLeftCell="B1" activePane="topRight" state="frozen"/>
      <selection pane="topRight" sqref="A1:F1"/>
    </sheetView>
  </sheetViews>
  <sheetFormatPr defaultColWidth="9.109375" defaultRowHeight="14.4" x14ac:dyDescent="0.3"/>
  <cols>
    <col min="1" max="1" width="26.6640625" style="3" bestFit="1" customWidth="1"/>
    <col min="2" max="2" width="16.5546875" style="3" bestFit="1" customWidth="1"/>
    <col min="3" max="3" width="6.44140625" style="3" bestFit="1" customWidth="1"/>
    <col min="4" max="4" width="8.44140625" style="3" bestFit="1" customWidth="1"/>
    <col min="5" max="5" width="10" style="3" bestFit="1" customWidth="1"/>
    <col min="6" max="6" width="34.77734375" style="3" bestFit="1" customWidth="1"/>
    <col min="7" max="7" width="7.44140625" style="3" customWidth="1"/>
    <col min="8" max="16384" width="9.109375" style="3"/>
  </cols>
  <sheetData>
    <row r="1" spans="1:10" ht="18" x14ac:dyDescent="0.3">
      <c r="A1" s="29" t="s">
        <v>10</v>
      </c>
      <c r="B1" s="29"/>
      <c r="C1" s="29"/>
      <c r="D1" s="29"/>
      <c r="E1" s="29"/>
      <c r="F1" s="29"/>
      <c r="J1" s="4"/>
    </row>
    <row r="2" spans="1:10" ht="15.6" x14ac:dyDescent="0.3">
      <c r="A2" s="17" t="s">
        <v>0</v>
      </c>
      <c r="B2" s="17" t="s">
        <v>3</v>
      </c>
      <c r="C2" s="17" t="s">
        <v>6</v>
      </c>
      <c r="D2" s="17" t="s">
        <v>7</v>
      </c>
      <c r="E2" s="17" t="s">
        <v>8</v>
      </c>
      <c r="F2" s="17" t="s">
        <v>9</v>
      </c>
      <c r="J2" s="4"/>
    </row>
    <row r="3" spans="1:10" s="2" customFormat="1" x14ac:dyDescent="0.3">
      <c r="A3" s="23">
        <v>1880</v>
      </c>
      <c r="B3" s="24" t="s">
        <v>1</v>
      </c>
      <c r="C3" s="24" t="s">
        <v>1</v>
      </c>
      <c r="D3" s="24">
        <v>173</v>
      </c>
      <c r="E3" s="24" t="s">
        <v>1</v>
      </c>
      <c r="F3" s="24" t="s">
        <v>1</v>
      </c>
      <c r="J3" s="1"/>
    </row>
    <row r="4" spans="1:10" s="2" customFormat="1" x14ac:dyDescent="0.3">
      <c r="A4" s="18">
        <v>1890</v>
      </c>
      <c r="B4" s="19">
        <v>5670</v>
      </c>
      <c r="C4" s="19">
        <v>750</v>
      </c>
      <c r="D4" s="19" t="s">
        <v>1</v>
      </c>
      <c r="E4" s="19">
        <v>320</v>
      </c>
      <c r="F4" s="19" t="s">
        <v>1</v>
      </c>
      <c r="J4" s="1"/>
    </row>
    <row r="5" spans="1:10" s="2" customFormat="1" x14ac:dyDescent="0.3">
      <c r="A5" s="23">
        <v>1900</v>
      </c>
      <c r="B5" s="24">
        <v>14162</v>
      </c>
      <c r="C5" s="24">
        <v>521</v>
      </c>
      <c r="D5" s="24" t="s">
        <v>1</v>
      </c>
      <c r="E5" s="24">
        <v>644</v>
      </c>
      <c r="F5" s="24" t="s">
        <v>1</v>
      </c>
    </row>
    <row r="6" spans="1:10" s="2" customFormat="1" x14ac:dyDescent="0.3">
      <c r="A6" s="18">
        <v>1910</v>
      </c>
      <c r="B6" s="19">
        <v>23999</v>
      </c>
      <c r="C6" s="19">
        <v>500</v>
      </c>
      <c r="D6" s="19">
        <v>929</v>
      </c>
      <c r="E6" s="19">
        <v>904</v>
      </c>
      <c r="F6" s="19" t="s">
        <v>1</v>
      </c>
    </row>
    <row r="7" spans="1:10" s="2" customFormat="1" x14ac:dyDescent="0.3">
      <c r="A7" s="23">
        <v>1920</v>
      </c>
      <c r="B7" s="24">
        <v>10148</v>
      </c>
      <c r="C7" s="24">
        <v>515</v>
      </c>
      <c r="D7" s="24">
        <v>1336</v>
      </c>
      <c r="E7" s="24">
        <v>899</v>
      </c>
      <c r="F7" s="24" t="s">
        <v>1</v>
      </c>
    </row>
    <row r="8" spans="1:10" s="2" customFormat="1" x14ac:dyDescent="0.3">
      <c r="A8" s="18">
        <v>1930</v>
      </c>
      <c r="B8" s="19">
        <v>10373</v>
      </c>
      <c r="C8" s="19">
        <v>980</v>
      </c>
      <c r="D8" s="19">
        <v>1706</v>
      </c>
      <c r="E8" s="19">
        <v>895</v>
      </c>
      <c r="F8" s="19" t="s">
        <v>1</v>
      </c>
    </row>
    <row r="9" spans="1:10" s="2" customFormat="1" x14ac:dyDescent="0.3">
      <c r="A9" s="23">
        <v>1940</v>
      </c>
      <c r="B9" s="24">
        <v>12113</v>
      </c>
      <c r="C9" s="24">
        <v>867</v>
      </c>
      <c r="D9" s="24">
        <v>2266</v>
      </c>
      <c r="E9" s="24">
        <v>1106</v>
      </c>
      <c r="F9" s="24" t="s">
        <v>1</v>
      </c>
    </row>
    <row r="10" spans="1:10" s="2" customFormat="1" x14ac:dyDescent="0.3">
      <c r="A10" s="18">
        <v>1950</v>
      </c>
      <c r="B10" s="19">
        <v>12985</v>
      </c>
      <c r="C10" s="19">
        <v>824</v>
      </c>
      <c r="D10" s="19">
        <v>3756</v>
      </c>
      <c r="E10" s="19">
        <v>1284</v>
      </c>
      <c r="F10" s="19" t="s">
        <v>1</v>
      </c>
    </row>
    <row r="11" spans="1:10" s="2" customFormat="1" x14ac:dyDescent="0.3">
      <c r="A11" s="23">
        <v>1960</v>
      </c>
      <c r="B11" s="24">
        <v>14045</v>
      </c>
      <c r="C11" s="24">
        <v>806</v>
      </c>
      <c r="D11" s="24">
        <v>4648</v>
      </c>
      <c r="E11" s="24">
        <v>1581</v>
      </c>
      <c r="F11" s="24" t="s">
        <v>1</v>
      </c>
    </row>
    <row r="12" spans="1:10" s="2" customFormat="1" x14ac:dyDescent="0.3">
      <c r="A12" s="18">
        <v>1970</v>
      </c>
      <c r="B12" s="19">
        <v>16578</v>
      </c>
      <c r="C12" s="19">
        <v>1184</v>
      </c>
      <c r="D12" s="19">
        <v>5493</v>
      </c>
      <c r="E12" s="19">
        <v>2320</v>
      </c>
      <c r="F12" s="19" t="s">
        <v>1</v>
      </c>
    </row>
    <row r="13" spans="1:10" x14ac:dyDescent="0.3">
      <c r="A13" s="23">
        <v>1980</v>
      </c>
      <c r="B13" s="24">
        <v>23044.93862404313</v>
      </c>
      <c r="C13" s="24">
        <v>1598.75707405197</v>
      </c>
      <c r="D13" s="24">
        <v>7119.8706036175899</v>
      </c>
      <c r="E13" s="24">
        <v>3376.3359782518701</v>
      </c>
      <c r="F13" s="24">
        <v>10949.9749681217</v>
      </c>
      <c r="J13" s="4"/>
    </row>
    <row r="14" spans="1:10" x14ac:dyDescent="0.3">
      <c r="A14" s="20">
        <v>1981</v>
      </c>
      <c r="B14" s="21">
        <v>23327.012816966693</v>
      </c>
      <c r="C14" s="21">
        <v>1588.5042753349301</v>
      </c>
      <c r="D14" s="21">
        <v>7148.1445724774703</v>
      </c>
      <c r="E14" s="21">
        <v>3351.1308365473901</v>
      </c>
      <c r="F14" s="21">
        <v>11239.2331326069</v>
      </c>
      <c r="J14" s="4"/>
    </row>
    <row r="15" spans="1:10" x14ac:dyDescent="0.3">
      <c r="A15" s="23">
        <v>1982</v>
      </c>
      <c r="B15" s="24">
        <v>24434.520376918139</v>
      </c>
      <c r="C15" s="24">
        <v>1607.10045824997</v>
      </c>
      <c r="D15" s="24">
        <v>7474.5874310982399</v>
      </c>
      <c r="E15" s="24">
        <v>3390.1579559773299</v>
      </c>
      <c r="F15" s="24">
        <v>11962.6745315926</v>
      </c>
      <c r="J15" s="4"/>
    </row>
    <row r="16" spans="1:10" x14ac:dyDescent="0.3">
      <c r="A16" s="20">
        <v>1983</v>
      </c>
      <c r="B16" s="21">
        <v>24823.45153805313</v>
      </c>
      <c r="C16" s="21">
        <v>1604.7465936013</v>
      </c>
      <c r="D16" s="21">
        <v>7546.4117535452297</v>
      </c>
      <c r="E16" s="21">
        <v>3369.4424616881001</v>
      </c>
      <c r="F16" s="21">
        <v>12302.8507292185</v>
      </c>
      <c r="J16" s="4"/>
    </row>
    <row r="17" spans="1:10" x14ac:dyDescent="0.3">
      <c r="A17" s="23">
        <v>1984</v>
      </c>
      <c r="B17" s="24">
        <v>24810.04687070494</v>
      </c>
      <c r="C17" s="24">
        <v>1661.2143716209</v>
      </c>
      <c r="D17" s="24">
        <v>7517.1688754878296</v>
      </c>
      <c r="E17" s="24">
        <v>3435.7893995056102</v>
      </c>
      <c r="F17" s="24">
        <v>12195.874224090599</v>
      </c>
      <c r="J17" s="4"/>
    </row>
    <row r="18" spans="1:10" x14ac:dyDescent="0.3">
      <c r="A18" s="20">
        <v>1985</v>
      </c>
      <c r="B18" s="21">
        <v>24276.289584315469</v>
      </c>
      <c r="C18" s="21">
        <v>1649.6500795859499</v>
      </c>
      <c r="D18" s="21">
        <v>7485.86115874191</v>
      </c>
      <c r="E18" s="21">
        <v>3156.2422257524099</v>
      </c>
      <c r="F18" s="21">
        <v>11984.5361202352</v>
      </c>
      <c r="J18" s="4"/>
    </row>
    <row r="19" spans="1:10" x14ac:dyDescent="0.3">
      <c r="A19" s="23">
        <v>1986</v>
      </c>
      <c r="B19" s="24">
        <v>25726.941790671888</v>
      </c>
      <c r="C19" s="24">
        <v>1644.6858277751201</v>
      </c>
      <c r="D19" s="24">
        <v>7407.63349978513</v>
      </c>
      <c r="E19" s="24">
        <v>3098.1136694616398</v>
      </c>
      <c r="F19" s="24">
        <v>13576.50879365</v>
      </c>
      <c r="J19" s="4"/>
    </row>
    <row r="20" spans="1:10" x14ac:dyDescent="0.3">
      <c r="A20" s="20">
        <v>1987</v>
      </c>
      <c r="B20" s="21">
        <v>26140.04969278823</v>
      </c>
      <c r="C20" s="21">
        <v>1682.07848834781</v>
      </c>
      <c r="D20" s="21">
        <v>7363.88272055989</v>
      </c>
      <c r="E20" s="21">
        <v>3059.3818836938299</v>
      </c>
      <c r="F20" s="21">
        <v>14034.706600186701</v>
      </c>
      <c r="J20" s="4"/>
    </row>
    <row r="21" spans="1:10" x14ac:dyDescent="0.3">
      <c r="A21" s="23">
        <v>1988</v>
      </c>
      <c r="B21" s="24">
        <v>26774.15686318175</v>
      </c>
      <c r="C21" s="24">
        <v>1566.8231129563601</v>
      </c>
      <c r="D21" s="24">
        <v>6760.4727378754096</v>
      </c>
      <c r="E21" s="24">
        <v>3144.7686280452799</v>
      </c>
      <c r="F21" s="24">
        <v>15302.0923843047</v>
      </c>
      <c r="J21" s="4"/>
    </row>
    <row r="22" spans="1:10" x14ac:dyDescent="0.3">
      <c r="A22" s="20">
        <v>1989</v>
      </c>
      <c r="B22" s="21">
        <v>26444.330922670491</v>
      </c>
      <c r="C22" s="21">
        <v>1711.2197444395899</v>
      </c>
      <c r="D22" s="21">
        <v>7352.1106225405802</v>
      </c>
      <c r="E22" s="21">
        <v>3550.6536048921198</v>
      </c>
      <c r="F22" s="21">
        <v>13830.346950798201</v>
      </c>
      <c r="J22" s="4"/>
    </row>
    <row r="23" spans="1:10" x14ac:dyDescent="0.3">
      <c r="A23" s="23">
        <v>1990</v>
      </c>
      <c r="B23" s="24">
        <v>26648.843177350398</v>
      </c>
      <c r="C23" s="24">
        <v>1725.2266487997999</v>
      </c>
      <c r="D23" s="24">
        <v>7374.2435834951002</v>
      </c>
      <c r="E23" s="24">
        <v>3762.6150030752001</v>
      </c>
      <c r="F23" s="24">
        <v>13786.757941980301</v>
      </c>
      <c r="J23" s="4"/>
    </row>
    <row r="24" spans="1:10" x14ac:dyDescent="0.3">
      <c r="A24" s="20">
        <v>1991</v>
      </c>
      <c r="B24" s="21">
        <v>27238.748425637699</v>
      </c>
      <c r="C24" s="21">
        <v>1750.7618942738</v>
      </c>
      <c r="D24" s="21">
        <v>7470.5292173241996</v>
      </c>
      <c r="E24" s="21">
        <v>3812.1651373609002</v>
      </c>
      <c r="F24" s="21">
        <v>14205.2921766788</v>
      </c>
      <c r="J24" s="4"/>
    </row>
    <row r="25" spans="1:10" x14ac:dyDescent="0.3">
      <c r="A25" s="23">
        <v>1992</v>
      </c>
      <c r="B25" s="24">
        <v>27227.249867896397</v>
      </c>
      <c r="C25" s="24">
        <v>1746.2019185843999</v>
      </c>
      <c r="D25" s="24">
        <v>7520.8670496435998</v>
      </c>
      <c r="E25" s="24">
        <v>3830.5023787497998</v>
      </c>
      <c r="F25" s="24">
        <v>14129.6785209186</v>
      </c>
      <c r="J25" s="4"/>
    </row>
    <row r="26" spans="1:10" x14ac:dyDescent="0.3">
      <c r="A26" s="20">
        <v>1993</v>
      </c>
      <c r="B26" s="21">
        <v>28676.466710447901</v>
      </c>
      <c r="C26" s="21">
        <v>1736.3714686609001</v>
      </c>
      <c r="D26" s="21">
        <v>7666.9007290053996</v>
      </c>
      <c r="E26" s="21">
        <v>3832.6214359669998</v>
      </c>
      <c r="F26" s="21">
        <v>15440.5730768146</v>
      </c>
      <c r="J26" s="4"/>
    </row>
    <row r="27" spans="1:10" x14ac:dyDescent="0.3">
      <c r="A27" s="23">
        <v>1994</v>
      </c>
      <c r="B27" s="24">
        <v>29641.909013568998</v>
      </c>
      <c r="C27" s="24">
        <v>1788.5408881096</v>
      </c>
      <c r="D27" s="24">
        <v>7820.6329367402996</v>
      </c>
      <c r="E27" s="24">
        <v>3819.8231931953001</v>
      </c>
      <c r="F27" s="24">
        <v>16212.9119955238</v>
      </c>
      <c r="J27" s="4"/>
    </row>
    <row r="28" spans="1:10" x14ac:dyDescent="0.3">
      <c r="A28" s="20">
        <v>1995</v>
      </c>
      <c r="B28" s="21">
        <v>28837.226975806097</v>
      </c>
      <c r="C28" s="21">
        <v>1768.4573800027999</v>
      </c>
      <c r="D28" s="21">
        <v>8582.2475272084994</v>
      </c>
      <c r="E28" s="21">
        <v>3708.4570379277998</v>
      </c>
      <c r="F28" s="21">
        <v>14778.065030667</v>
      </c>
      <c r="I28" s="5"/>
    </row>
    <row r="29" spans="1:10" x14ac:dyDescent="0.3">
      <c r="A29" s="23">
        <v>1996</v>
      </c>
      <c r="B29" s="24">
        <v>29682.096101202602</v>
      </c>
      <c r="C29" s="24">
        <v>1836.862856381</v>
      </c>
      <c r="D29" s="24">
        <v>8759.6696556303996</v>
      </c>
      <c r="E29" s="24">
        <v>3704.5478832518002</v>
      </c>
      <c r="F29" s="24">
        <v>15381.015705939401</v>
      </c>
      <c r="I29" s="5"/>
    </row>
    <row r="30" spans="1:10" x14ac:dyDescent="0.3">
      <c r="A30" s="20">
        <v>1997</v>
      </c>
      <c r="B30" s="21">
        <v>30796.066369267501</v>
      </c>
      <c r="C30" s="21">
        <v>1917.8272134621</v>
      </c>
      <c r="D30" s="21">
        <v>8922.4841419924996</v>
      </c>
      <c r="E30" s="21">
        <v>3900.9162833505002</v>
      </c>
      <c r="F30" s="21">
        <v>16054.838730462399</v>
      </c>
      <c r="I30" s="5"/>
    </row>
    <row r="31" spans="1:10" x14ac:dyDescent="0.3">
      <c r="A31" s="23">
        <v>1998</v>
      </c>
      <c r="B31" s="24">
        <v>32551.502945910004</v>
      </c>
      <c r="C31" s="24">
        <v>1982.6436993742</v>
      </c>
      <c r="D31" s="24">
        <v>9004.9016391310997</v>
      </c>
      <c r="E31" s="24">
        <v>3947.1819299139001</v>
      </c>
      <c r="F31" s="24">
        <v>17616.775677490801</v>
      </c>
      <c r="I31" s="5"/>
    </row>
    <row r="32" spans="1:10" x14ac:dyDescent="0.3">
      <c r="A32" s="20">
        <v>1999</v>
      </c>
      <c r="B32" s="21">
        <v>33269.111933143002</v>
      </c>
      <c r="C32" s="21">
        <v>1996.0145502906</v>
      </c>
      <c r="D32" s="21">
        <v>9108.8561800033003</v>
      </c>
      <c r="E32" s="21">
        <v>4013.2862915833998</v>
      </c>
      <c r="F32" s="21">
        <v>18150.954911265701</v>
      </c>
      <c r="I32" s="5"/>
    </row>
    <row r="33" spans="1:9" x14ac:dyDescent="0.3">
      <c r="A33" s="23">
        <v>2000</v>
      </c>
      <c r="B33" s="24">
        <v>33997.1341403201</v>
      </c>
      <c r="C33" s="24">
        <v>2028.1905526056</v>
      </c>
      <c r="D33" s="24">
        <v>9349.5130672149007</v>
      </c>
      <c r="E33" s="24">
        <v>4040.3783505483002</v>
      </c>
      <c r="F33" s="24">
        <v>18579.052169951301</v>
      </c>
      <c r="I33" s="5"/>
    </row>
    <row r="34" spans="1:9" x14ac:dyDescent="0.3">
      <c r="A34" s="20">
        <v>2001</v>
      </c>
      <c r="B34" s="21">
        <v>33729.0540210041</v>
      </c>
      <c r="C34" s="21">
        <v>2020.9956610428001</v>
      </c>
      <c r="D34" s="21">
        <v>9288.1753002518999</v>
      </c>
      <c r="E34" s="21">
        <v>3963.3988412007002</v>
      </c>
      <c r="F34" s="21">
        <v>18456.4842185087</v>
      </c>
      <c r="I34" s="5"/>
    </row>
    <row r="35" spans="1:9" x14ac:dyDescent="0.3">
      <c r="A35" s="23">
        <v>2002</v>
      </c>
      <c r="B35" s="24">
        <v>33438.416755208898</v>
      </c>
      <c r="C35" s="24">
        <v>2023.8212872362999</v>
      </c>
      <c r="D35" s="24">
        <v>9227.5803878395</v>
      </c>
      <c r="E35" s="24">
        <v>3955.0644246305001</v>
      </c>
      <c r="F35" s="24">
        <v>18231.950655502598</v>
      </c>
      <c r="I35" s="5"/>
    </row>
    <row r="36" spans="1:9" x14ac:dyDescent="0.3">
      <c r="A36" s="20">
        <v>2003</v>
      </c>
      <c r="B36" s="21">
        <v>33309.946057204499</v>
      </c>
      <c r="C36" s="21">
        <v>2030.9345135189001</v>
      </c>
      <c r="D36" s="21">
        <v>9164.6255197386999</v>
      </c>
      <c r="E36" s="21">
        <v>3723.7277459163001</v>
      </c>
      <c r="F36" s="21">
        <v>18390.658278030602</v>
      </c>
      <c r="I36" s="5"/>
    </row>
    <row r="37" spans="1:9" x14ac:dyDescent="0.3">
      <c r="A37" s="23">
        <v>2004</v>
      </c>
      <c r="B37" s="24">
        <v>34702.8000271247</v>
      </c>
      <c r="C37" s="24">
        <v>2044.0568165805</v>
      </c>
      <c r="D37" s="24">
        <v>9092.6505978745008</v>
      </c>
      <c r="E37" s="24">
        <v>4109.8958201885998</v>
      </c>
      <c r="F37" s="24">
        <v>19456.1967924811</v>
      </c>
    </row>
    <row r="38" spans="1:9" x14ac:dyDescent="0.3">
      <c r="A38" s="20">
        <v>2005</v>
      </c>
      <c r="B38" s="21">
        <v>34186.0438786823</v>
      </c>
      <c r="C38" s="21">
        <v>2057.8918860381</v>
      </c>
      <c r="D38" s="21">
        <v>9092.4549679446009</v>
      </c>
      <c r="E38" s="21">
        <v>4135.5959515960003</v>
      </c>
      <c r="F38" s="21">
        <v>18900.1010731036</v>
      </c>
    </row>
    <row r="39" spans="1:9" x14ac:dyDescent="0.3">
      <c r="A39" s="23">
        <v>2006</v>
      </c>
      <c r="B39" s="24">
        <v>34823.189254483099</v>
      </c>
      <c r="C39" s="24">
        <v>2048.3773643521999</v>
      </c>
      <c r="D39" s="24">
        <v>9068.8978348228993</v>
      </c>
      <c r="E39" s="24">
        <v>4437.1319941201</v>
      </c>
      <c r="F39" s="24">
        <v>19268.7820611879</v>
      </c>
    </row>
    <row r="40" spans="1:9" x14ac:dyDescent="0.3">
      <c r="A40" s="20">
        <v>2007</v>
      </c>
      <c r="B40" s="21">
        <v>35485.159737476104</v>
      </c>
      <c r="C40" s="21">
        <v>2193.7170317871</v>
      </c>
      <c r="D40" s="21">
        <v>9091.6227068944008</v>
      </c>
      <c r="E40" s="21">
        <v>4589.8343661094004</v>
      </c>
      <c r="F40" s="21">
        <v>19609.985632685199</v>
      </c>
    </row>
    <row r="41" spans="1:9" x14ac:dyDescent="0.3">
      <c r="A41" s="23">
        <v>2008</v>
      </c>
      <c r="B41" s="24">
        <v>36452.583526784401</v>
      </c>
      <c r="C41" s="24">
        <v>2350.8092920509998</v>
      </c>
      <c r="D41" s="24">
        <v>9539.9100972116994</v>
      </c>
      <c r="E41" s="24">
        <v>4734.0165383778003</v>
      </c>
      <c r="F41" s="24">
        <v>19827.847599143901</v>
      </c>
    </row>
    <row r="42" spans="1:9" x14ac:dyDescent="0.3">
      <c r="A42" s="20">
        <v>2009</v>
      </c>
      <c r="B42" s="21">
        <v>37281.3070158888</v>
      </c>
      <c r="C42" s="21">
        <v>2387.3852731729999</v>
      </c>
      <c r="D42" s="21">
        <v>9597.6259228348008</v>
      </c>
      <c r="E42" s="21">
        <v>4921.3993840386001</v>
      </c>
      <c r="F42" s="21">
        <v>20374.896435842398</v>
      </c>
    </row>
    <row r="43" spans="1:9" x14ac:dyDescent="0.3">
      <c r="A43" s="25">
        <v>2010</v>
      </c>
      <c r="B43" s="24">
        <v>37297.359625837409</v>
      </c>
      <c r="C43" s="24">
        <v>2396.7271768794267</v>
      </c>
      <c r="D43" s="24">
        <v>9585.7405658430962</v>
      </c>
      <c r="E43" s="24">
        <v>4870.9335898423205</v>
      </c>
      <c r="F43" s="24">
        <v>20443.958293272564</v>
      </c>
    </row>
    <row r="44" spans="1:9" x14ac:dyDescent="0.3">
      <c r="A44" s="22">
        <v>2011</v>
      </c>
      <c r="B44" s="21">
        <v>37701.917164930157</v>
      </c>
      <c r="C44" s="21">
        <v>2452.2881232972104</v>
      </c>
      <c r="D44" s="21">
        <v>9714.0778393616965</v>
      </c>
      <c r="E44" s="21">
        <v>4937.5612539911353</v>
      </c>
      <c r="F44" s="21">
        <v>20597.989948280116</v>
      </c>
    </row>
    <row r="45" spans="1:9" x14ac:dyDescent="0.3">
      <c r="A45" s="25">
        <v>2012</v>
      </c>
      <c r="B45" s="24">
        <v>37299.519985118939</v>
      </c>
      <c r="C45" s="24">
        <v>2479.9906021809716</v>
      </c>
      <c r="D45" s="24">
        <v>9704.6424411804346</v>
      </c>
      <c r="E45" s="24">
        <v>4972.7807626152917</v>
      </c>
      <c r="F45" s="24">
        <v>20142.106179142243</v>
      </c>
    </row>
    <row r="46" spans="1:9" x14ac:dyDescent="0.3">
      <c r="A46" s="22">
        <v>2013</v>
      </c>
      <c r="B46" s="21">
        <v>37849.910783746127</v>
      </c>
      <c r="C46" s="21">
        <v>2549.3903510652935</v>
      </c>
      <c r="D46" s="21">
        <v>9878.3463589824532</v>
      </c>
      <c r="E46" s="21">
        <v>5015.8659552566041</v>
      </c>
      <c r="F46" s="21">
        <v>20406.308118441772</v>
      </c>
    </row>
    <row r="47" spans="1:9" x14ac:dyDescent="0.3">
      <c r="A47" s="25">
        <v>2014</v>
      </c>
      <c r="B47" s="24">
        <v>38283.885259288327</v>
      </c>
      <c r="C47" s="24">
        <v>2600.275893677554</v>
      </c>
      <c r="D47" s="24">
        <v>9832.2367238466268</v>
      </c>
      <c r="E47" s="24">
        <v>5093.0542168389238</v>
      </c>
      <c r="F47" s="24">
        <v>20758.318424925226</v>
      </c>
    </row>
    <row r="48" spans="1:9" x14ac:dyDescent="0.3">
      <c r="A48" s="22">
        <v>2015</v>
      </c>
      <c r="B48" s="21">
        <v>38433.774227195987</v>
      </c>
      <c r="C48" s="21">
        <v>2707.747609662973</v>
      </c>
      <c r="D48" s="21">
        <v>9778.1097444949683</v>
      </c>
      <c r="E48" s="21">
        <v>5099.5669519835928</v>
      </c>
      <c r="F48" s="21">
        <v>20848.349921054447</v>
      </c>
    </row>
    <row r="49" spans="1:6" x14ac:dyDescent="0.3">
      <c r="A49" s="25">
        <v>2016</v>
      </c>
      <c r="B49" s="24">
        <v>38356.414542971543</v>
      </c>
      <c r="C49" s="24">
        <v>2724.6588318426911</v>
      </c>
      <c r="D49" s="24">
        <v>9525.9290865072671</v>
      </c>
      <c r="E49" s="24">
        <v>5157.8468408166118</v>
      </c>
      <c r="F49" s="24">
        <v>20947.979783804971</v>
      </c>
    </row>
    <row r="50" spans="1:6" x14ac:dyDescent="0.3">
      <c r="A50" s="22">
        <v>2017</v>
      </c>
      <c r="B50" s="21">
        <v>38214.49891793749</v>
      </c>
      <c r="C50" s="21">
        <v>2762.253351620579</v>
      </c>
      <c r="D50" s="21">
        <v>10078.739277838396</v>
      </c>
      <c r="E50" s="21">
        <v>5178.4220330528278</v>
      </c>
      <c r="F50" s="21">
        <v>20195.084255425689</v>
      </c>
    </row>
    <row r="51" spans="1:6" x14ac:dyDescent="0.3">
      <c r="A51" s="25">
        <v>2018</v>
      </c>
      <c r="B51" s="24">
        <v>38056.725058731114</v>
      </c>
      <c r="C51" s="24">
        <v>2738.2986227657757</v>
      </c>
      <c r="D51" s="24">
        <v>10115.575245070166</v>
      </c>
      <c r="E51" s="24">
        <v>5185.9107794875044</v>
      </c>
      <c r="F51" s="24">
        <v>20016.940411407668</v>
      </c>
    </row>
    <row r="52" spans="1:6" x14ac:dyDescent="0.3">
      <c r="A52" s="22">
        <v>2019</v>
      </c>
      <c r="B52" s="21">
        <v>38396.559390023627</v>
      </c>
      <c r="C52" s="21">
        <v>2808.7109376816506</v>
      </c>
      <c r="D52" s="21">
        <v>10160.408171150166</v>
      </c>
      <c r="E52" s="21">
        <v>5205.118145338326</v>
      </c>
      <c r="F52" s="21">
        <v>20222.322135853487</v>
      </c>
    </row>
    <row r="53" spans="1:6" x14ac:dyDescent="0.3">
      <c r="A53" s="25">
        <v>2020</v>
      </c>
      <c r="B53" s="24">
        <v>38635</v>
      </c>
      <c r="C53" s="24">
        <v>2856</v>
      </c>
      <c r="D53" s="24">
        <v>10147</v>
      </c>
      <c r="E53" s="24">
        <v>5257</v>
      </c>
      <c r="F53" s="24">
        <v>20375</v>
      </c>
    </row>
    <row r="54" spans="1:6" x14ac:dyDescent="0.3">
      <c r="A54" s="22">
        <v>2021</v>
      </c>
      <c r="B54" s="21">
        <v>39025</v>
      </c>
      <c r="C54" s="21">
        <v>2921</v>
      </c>
      <c r="D54" s="21">
        <v>10324</v>
      </c>
      <c r="E54" s="21">
        <v>5332</v>
      </c>
      <c r="F54" s="21">
        <v>20448</v>
      </c>
    </row>
    <row r="55" spans="1:6" x14ac:dyDescent="0.3">
      <c r="A55" s="25">
        <v>2022</v>
      </c>
      <c r="B55" s="24">
        <v>39010</v>
      </c>
      <c r="C55" s="24">
        <v>3009</v>
      </c>
      <c r="D55" s="24">
        <v>10355</v>
      </c>
      <c r="E55" s="24">
        <v>5467</v>
      </c>
      <c r="F55" s="24">
        <v>20179</v>
      </c>
    </row>
    <row r="56" spans="1:6" x14ac:dyDescent="0.3">
      <c r="A56" s="22">
        <v>2023</v>
      </c>
      <c r="B56" s="21">
        <v>39656</v>
      </c>
      <c r="C56" s="21">
        <v>3058</v>
      </c>
      <c r="D56" s="21">
        <v>10319</v>
      </c>
      <c r="E56" s="21">
        <v>5496</v>
      </c>
      <c r="F56" s="21">
        <v>20783</v>
      </c>
    </row>
    <row r="57" spans="1:6" x14ac:dyDescent="0.3">
      <c r="A57" s="25">
        <v>2024</v>
      </c>
      <c r="B57" s="24">
        <v>40107</v>
      </c>
      <c r="C57" s="24">
        <v>3140</v>
      </c>
      <c r="D57" s="24">
        <v>10253</v>
      </c>
      <c r="E57" s="24">
        <v>5590</v>
      </c>
      <c r="F57" s="24">
        <v>21124</v>
      </c>
    </row>
    <row r="58" spans="1:6" x14ac:dyDescent="0.3">
      <c r="A58" s="22">
        <v>2025</v>
      </c>
      <c r="B58" s="21">
        <v>40277</v>
      </c>
      <c r="C58" s="21">
        <v>3196</v>
      </c>
      <c r="D58" s="21">
        <v>10329</v>
      </c>
      <c r="E58" s="21">
        <v>5700</v>
      </c>
      <c r="F58" s="21">
        <v>21052</v>
      </c>
    </row>
    <row r="59" spans="1:6" x14ac:dyDescent="0.3">
      <c r="B59" s="6"/>
      <c r="C59" s="6"/>
      <c r="D59" s="6"/>
      <c r="E59" s="6"/>
      <c r="F59" s="6"/>
    </row>
    <row r="60" spans="1:6" x14ac:dyDescent="0.3">
      <c r="A60" s="27" t="s">
        <v>2</v>
      </c>
      <c r="B60" s="27"/>
      <c r="C60" s="28"/>
      <c r="D60" s="28"/>
      <c r="E60" s="28"/>
      <c r="F60" s="28"/>
    </row>
    <row r="61" spans="1:6" ht="31.5" customHeight="1" x14ac:dyDescent="0.3">
      <c r="A61" s="32" t="s">
        <v>12</v>
      </c>
      <c r="B61" s="32"/>
      <c r="C61" s="33"/>
      <c r="D61" s="33"/>
      <c r="E61" s="33"/>
      <c r="F61" s="33"/>
    </row>
    <row r="62" spans="1:6" x14ac:dyDescent="0.3">
      <c r="A62" s="30" t="s">
        <v>4</v>
      </c>
      <c r="B62" s="30"/>
      <c r="C62" s="31"/>
      <c r="D62" s="31"/>
      <c r="E62" s="31"/>
      <c r="F62" s="31"/>
    </row>
  </sheetData>
  <mergeCells count="3">
    <mergeCell ref="A1:F1"/>
    <mergeCell ref="A62:F62"/>
    <mergeCell ref="A61:F61"/>
  </mergeCells>
  <pageMargins left="0.7" right="0.7" top="0.75" bottom="0.7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3879-11B2-4E56-B218-FE83576C6C5F}">
  <sheetPr>
    <pageSetUpPr fitToPage="1"/>
  </sheetPr>
  <dimension ref="A1:I20"/>
  <sheetViews>
    <sheetView workbookViewId="0">
      <pane xSplit="1" topLeftCell="B1" activePane="topRight" state="frozen"/>
      <selection pane="topRight" sqref="A1:E1"/>
    </sheetView>
  </sheetViews>
  <sheetFormatPr defaultColWidth="9.109375" defaultRowHeight="14.4" x14ac:dyDescent="0.3"/>
  <cols>
    <col min="1" max="1" width="26.6640625" style="3" bestFit="1" customWidth="1"/>
    <col min="2" max="2" width="16.5546875" style="3" bestFit="1" customWidth="1"/>
    <col min="3" max="3" width="6.44140625" style="3" bestFit="1" customWidth="1"/>
    <col min="4" max="4" width="8.44140625" style="3" bestFit="1" customWidth="1"/>
    <col min="5" max="5" width="10" style="3" bestFit="1" customWidth="1"/>
    <col min="6" max="6" width="7.44140625" style="3" customWidth="1"/>
    <col min="7" max="16384" width="9.109375" style="3"/>
  </cols>
  <sheetData>
    <row r="1" spans="1:9" ht="18" x14ac:dyDescent="0.3">
      <c r="A1" s="29" t="s">
        <v>11</v>
      </c>
      <c r="B1" s="29"/>
      <c r="C1" s="29"/>
      <c r="D1" s="29"/>
      <c r="E1" s="29"/>
      <c r="I1" s="4"/>
    </row>
    <row r="2" spans="1:9" ht="15.6" x14ac:dyDescent="0.3">
      <c r="A2" s="17" t="s">
        <v>0</v>
      </c>
      <c r="B2" s="17" t="s">
        <v>3</v>
      </c>
      <c r="C2" s="17" t="s">
        <v>6</v>
      </c>
      <c r="D2" s="17" t="s">
        <v>7</v>
      </c>
      <c r="E2" s="17" t="s">
        <v>8</v>
      </c>
      <c r="I2" s="4"/>
    </row>
    <row r="3" spans="1:9" s="2" customFormat="1" x14ac:dyDescent="0.3">
      <c r="A3" s="23">
        <v>1880</v>
      </c>
      <c r="B3" s="24" t="s">
        <v>1</v>
      </c>
      <c r="C3" s="24" t="s">
        <v>1</v>
      </c>
      <c r="D3" s="24">
        <v>173</v>
      </c>
      <c r="E3" s="24" t="s">
        <v>1</v>
      </c>
      <c r="I3" s="1"/>
    </row>
    <row r="4" spans="1:9" s="2" customFormat="1" x14ac:dyDescent="0.3">
      <c r="A4" s="18">
        <v>1890</v>
      </c>
      <c r="B4" s="19">
        <v>5670</v>
      </c>
      <c r="C4" s="19">
        <v>750</v>
      </c>
      <c r="D4" s="19" t="s">
        <v>1</v>
      </c>
      <c r="E4" s="19">
        <v>320</v>
      </c>
      <c r="I4" s="1"/>
    </row>
    <row r="5" spans="1:9" s="2" customFormat="1" x14ac:dyDescent="0.3">
      <c r="A5" s="23">
        <v>1900</v>
      </c>
      <c r="B5" s="24">
        <v>14162</v>
      </c>
      <c r="C5" s="24">
        <v>521</v>
      </c>
      <c r="D5" s="24" t="s">
        <v>1</v>
      </c>
      <c r="E5" s="24">
        <v>644</v>
      </c>
    </row>
    <row r="6" spans="1:9" s="2" customFormat="1" x14ac:dyDescent="0.3">
      <c r="A6" s="18">
        <v>1910</v>
      </c>
      <c r="B6" s="19">
        <v>23999</v>
      </c>
      <c r="C6" s="19">
        <v>500</v>
      </c>
      <c r="D6" s="19">
        <v>929</v>
      </c>
      <c r="E6" s="19">
        <v>904</v>
      </c>
    </row>
    <row r="7" spans="1:9" s="2" customFormat="1" x14ac:dyDescent="0.3">
      <c r="A7" s="23">
        <v>1920</v>
      </c>
      <c r="B7" s="24">
        <v>10148</v>
      </c>
      <c r="C7" s="24">
        <v>515</v>
      </c>
      <c r="D7" s="24">
        <v>1336</v>
      </c>
      <c r="E7" s="24">
        <v>899</v>
      </c>
    </row>
    <row r="8" spans="1:9" s="2" customFormat="1" x14ac:dyDescent="0.3">
      <c r="A8" s="18">
        <v>1930</v>
      </c>
      <c r="B8" s="19">
        <v>10373</v>
      </c>
      <c r="C8" s="19">
        <v>980</v>
      </c>
      <c r="D8" s="19">
        <v>1706</v>
      </c>
      <c r="E8" s="19">
        <v>895</v>
      </c>
    </row>
    <row r="9" spans="1:9" s="2" customFormat="1" x14ac:dyDescent="0.3">
      <c r="A9" s="23">
        <v>1940</v>
      </c>
      <c r="B9" s="24">
        <v>12113</v>
      </c>
      <c r="C9" s="24">
        <v>867</v>
      </c>
      <c r="D9" s="24">
        <v>2266</v>
      </c>
      <c r="E9" s="24">
        <v>1106</v>
      </c>
    </row>
    <row r="10" spans="1:9" s="2" customFormat="1" x14ac:dyDescent="0.3">
      <c r="A10" s="18">
        <v>1950</v>
      </c>
      <c r="B10" s="19">
        <v>12985</v>
      </c>
      <c r="C10" s="19">
        <v>824</v>
      </c>
      <c r="D10" s="19">
        <v>3756</v>
      </c>
      <c r="E10" s="19">
        <v>1284</v>
      </c>
    </row>
    <row r="11" spans="1:9" s="2" customFormat="1" x14ac:dyDescent="0.3">
      <c r="A11" s="23">
        <v>1960</v>
      </c>
      <c r="B11" s="24">
        <v>14045</v>
      </c>
      <c r="C11" s="24">
        <v>806</v>
      </c>
      <c r="D11" s="24">
        <v>4648</v>
      </c>
      <c r="E11" s="24">
        <v>1581</v>
      </c>
    </row>
    <row r="12" spans="1:9" s="2" customFormat="1" x14ac:dyDescent="0.3">
      <c r="A12" s="18">
        <v>1970</v>
      </c>
      <c r="B12" s="19">
        <v>16578</v>
      </c>
      <c r="C12" s="19">
        <v>1184</v>
      </c>
      <c r="D12" s="19">
        <v>5493</v>
      </c>
      <c r="E12" s="19">
        <v>2320</v>
      </c>
    </row>
    <row r="13" spans="1:9" x14ac:dyDescent="0.3">
      <c r="A13" s="23">
        <v>1980</v>
      </c>
      <c r="B13" s="24">
        <v>22862</v>
      </c>
      <c r="C13" s="24">
        <v>1599</v>
      </c>
      <c r="D13" s="24">
        <v>7010</v>
      </c>
      <c r="E13" s="24">
        <v>3374</v>
      </c>
      <c r="I13" s="4"/>
    </row>
    <row r="14" spans="1:9" x14ac:dyDescent="0.3">
      <c r="A14" s="18">
        <v>1990</v>
      </c>
      <c r="B14" s="19">
        <v>26554</v>
      </c>
      <c r="C14" s="19">
        <v>1725</v>
      </c>
      <c r="D14" s="19">
        <v>7359</v>
      </c>
      <c r="E14" s="19">
        <v>3763</v>
      </c>
      <c r="I14" s="4"/>
    </row>
    <row r="15" spans="1:9" x14ac:dyDescent="0.3">
      <c r="A15" s="23">
        <v>2000</v>
      </c>
      <c r="B15" s="24">
        <v>33489</v>
      </c>
      <c r="C15" s="24">
        <v>1989</v>
      </c>
      <c r="D15" s="24">
        <v>9232</v>
      </c>
      <c r="E15" s="24">
        <v>4022</v>
      </c>
      <c r="H15" s="5"/>
    </row>
    <row r="16" spans="1:9" x14ac:dyDescent="0.3">
      <c r="A16" s="26">
        <v>2010</v>
      </c>
      <c r="B16" s="19">
        <v>37220</v>
      </c>
      <c r="C16" s="19">
        <v>2387</v>
      </c>
      <c r="D16" s="19">
        <v>9566</v>
      </c>
      <c r="E16" s="19">
        <v>4865</v>
      </c>
    </row>
    <row r="17" spans="1:5" x14ac:dyDescent="0.3">
      <c r="A17" s="25">
        <v>2020</v>
      </c>
      <c r="B17" s="24">
        <v>38533</v>
      </c>
      <c r="C17" s="24">
        <v>2847</v>
      </c>
      <c r="D17" s="24">
        <v>10129</v>
      </c>
      <c r="E17" s="24">
        <v>5231</v>
      </c>
    </row>
    <row r="18" spans="1:5" x14ac:dyDescent="0.3">
      <c r="B18" s="6"/>
      <c r="C18" s="6"/>
      <c r="D18" s="6"/>
      <c r="E18" s="6"/>
    </row>
    <row r="19" spans="1:5" x14ac:dyDescent="0.3">
      <c r="A19" s="27" t="s">
        <v>2</v>
      </c>
      <c r="B19" s="27"/>
      <c r="C19" s="28"/>
      <c r="D19" s="28"/>
      <c r="E19" s="28"/>
    </row>
    <row r="20" spans="1:5" x14ac:dyDescent="0.3">
      <c r="A20" s="30" t="s">
        <v>5</v>
      </c>
      <c r="B20" s="30"/>
      <c r="C20" s="31"/>
      <c r="D20" s="31"/>
      <c r="E20" s="31"/>
    </row>
  </sheetData>
  <mergeCells count="2">
    <mergeCell ref="A1:E1"/>
    <mergeCell ref="A20:E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(NEW!)</vt:lpstr>
      <vt:lpstr>Population (AZ OEO)</vt:lpstr>
      <vt:lpstr>Population (Decennial Census)</vt:lpstr>
      <vt:lpstr>'Population (AZ OEO)'!Print_Area</vt:lpstr>
      <vt:lpstr>'Population (Decennial Census)'!Print_Area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ROBERT CARREIRA</cp:lastModifiedBy>
  <cp:lastPrinted>2025-12-18T19:04:30Z</cp:lastPrinted>
  <dcterms:created xsi:type="dcterms:W3CDTF">2014-10-03T17:40:06Z</dcterms:created>
  <dcterms:modified xsi:type="dcterms:W3CDTF">2026-05-21T19:21:25Z</dcterms:modified>
</cp:coreProperties>
</file>