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rha.sharepoint.com/sites/NIRHAteam/Shared Documents/Public Housing/Flat Rents/"/>
    </mc:Choice>
  </mc:AlternateContent>
  <xr:revisionPtr revIDLastSave="5" documentId="8_{F6E00442-A055-F04B-9B11-DBB23BC48FF1}" xr6:coauthVersionLast="47" xr6:coauthVersionMax="47" xr10:uidLastSave="{06F3C566-9375-3B48-A592-9A71F5DF78B9}"/>
  <bookViews>
    <workbookView xWindow="19440" yWindow="1380" windowWidth="17580" windowHeight="19080" xr2:uid="{00000000-000D-0000-FFFF-FFFF00000000}"/>
  </bookViews>
  <sheets>
    <sheet name="Flat Rent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I3" i="1"/>
  <c r="I6" i="1"/>
  <c r="I7" i="1"/>
  <c r="I8" i="1"/>
  <c r="I11" i="1"/>
  <c r="I12" i="1"/>
  <c r="I15" i="1"/>
  <c r="I18" i="1"/>
  <c r="I19" i="1"/>
  <c r="I22" i="1"/>
  <c r="I23" i="1"/>
  <c r="I24" i="1"/>
  <c r="I27" i="1"/>
  <c r="I30" i="1"/>
  <c r="I31" i="1"/>
  <c r="I34" i="1"/>
  <c r="I35" i="1"/>
  <c r="I38" i="1"/>
  <c r="C38" i="1"/>
  <c r="C35" i="1"/>
  <c r="C34" i="1"/>
  <c r="C31" i="1"/>
  <c r="C30" i="1"/>
  <c r="C27" i="1"/>
  <c r="C24" i="1"/>
  <c r="C23" i="1"/>
  <c r="C22" i="1"/>
  <c r="C19" i="1"/>
  <c r="C18" i="1"/>
  <c r="C15" i="1"/>
  <c r="C12" i="1"/>
  <c r="C11" i="1"/>
  <c r="C7" i="1" l="1"/>
  <c r="C8" i="1"/>
  <c r="E8" i="1" s="1"/>
  <c r="G8" i="1" s="1"/>
  <c r="C6" i="1"/>
  <c r="E6" i="1" s="1"/>
  <c r="G6" i="1" s="1"/>
  <c r="C3" i="1"/>
  <c r="C2" i="1"/>
  <c r="E38" i="1"/>
  <c r="G38" i="1" s="1"/>
  <c r="E35" i="1"/>
  <c r="G35" i="1" s="1"/>
  <c r="E34" i="1"/>
  <c r="G34" i="1" s="1"/>
  <c r="E24" i="1"/>
  <c r="G24" i="1" s="1"/>
  <c r="E23" i="1"/>
  <c r="G23" i="1" s="1"/>
  <c r="E19" i="1"/>
  <c r="G19" i="1" s="1"/>
  <c r="E18" i="1"/>
  <c r="G18" i="1" s="1"/>
  <c r="E15" i="1"/>
  <c r="G15" i="1" s="1"/>
  <c r="E31" i="1" l="1"/>
  <c r="G31" i="1" s="1"/>
  <c r="E30" i="1"/>
  <c r="G30" i="1" s="1"/>
  <c r="E27" i="1"/>
  <c r="G27" i="1" s="1"/>
  <c r="E22" i="1"/>
  <c r="G22" i="1" s="1"/>
  <c r="E12" i="1"/>
  <c r="G12" i="1" s="1"/>
  <c r="E11" i="1"/>
  <c r="G11" i="1" s="1"/>
  <c r="E7" i="1"/>
  <c r="G7" i="1" s="1"/>
  <c r="E3" i="1"/>
  <c r="G3" i="1" s="1"/>
  <c r="E2" i="1"/>
  <c r="G2" i="1" s="1"/>
</calcChain>
</file>

<file path=xl/sharedStrings.xml><?xml version="1.0" encoding="utf-8"?>
<sst xmlns="http://schemas.openxmlformats.org/spreadsheetml/2006/main" count="109" uniqueCount="25">
  <si>
    <t xml:space="preserve"> 1  bdrm</t>
  </si>
  <si>
    <t xml:space="preserve"> 4  bdrm</t>
  </si>
  <si>
    <t>FMR</t>
  </si>
  <si>
    <t>80% of FMR</t>
  </si>
  <si>
    <t>Current Flat Rent</t>
  </si>
  <si>
    <t>Cerro Gordo - Clear Lake</t>
  </si>
  <si>
    <t xml:space="preserve"> 2  bdrm</t>
  </si>
  <si>
    <t xml:space="preserve"> 3  bdrm</t>
  </si>
  <si>
    <t>Floyd - Rockford</t>
  </si>
  <si>
    <t>Kossuth - Algona</t>
  </si>
  <si>
    <t>Mitchell - Osage</t>
  </si>
  <si>
    <t>Winnebago - Forest City</t>
  </si>
  <si>
    <t>Worth - Manly</t>
  </si>
  <si>
    <t>Worth - Northwood</t>
  </si>
  <si>
    <t>Hancock - Britt</t>
  </si>
  <si>
    <t>Franklin - Sheffield</t>
  </si>
  <si>
    <t>Franklin - Hampton</t>
  </si>
  <si>
    <t>Utility Allowance</t>
  </si>
  <si>
    <t>New Flat Rent</t>
  </si>
  <si>
    <t>Tenants paying flat rent currently?</t>
  </si>
  <si>
    <t>y</t>
  </si>
  <si>
    <t>n</t>
  </si>
  <si>
    <t>2025 Phase In</t>
  </si>
  <si>
    <t>80% FMR - Utility Allowance</t>
  </si>
  <si>
    <t>Flat Rent Proposed 1-1-2025 Phase 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</si>
</sst>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1" fontId="1" fillId="0" borderId="1" xfId="0" applyNumberFormat="1" applyFont="1" applyBorder="1" applyAlignment="1">
      <alignment horizontal="center" wrapText="1"/>
    </xf>
    <xf numFmtId="1" fontId="0" fillId="0" borderId="0" xfId="0" applyNumberForma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center"/>
    </xf>
    <xf numFmtId="1" fontId="1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I39"/>
  <sheetViews>
    <sheetView tabSelected="1" zoomScale="120" zoomScaleNormal="120" workbookViewId="0">
      <selection activeCell="G2" sqref="G2"/>
    </sheetView>
  </sheetViews>
  <sheetFormatPr baseColWidth="10" defaultColWidth="8.83203125" defaultRowHeight="15" x14ac:dyDescent="0.2"/>
  <cols>
    <col min="1" max="1" width="34.1640625" customWidth="1"/>
    <col min="2" max="2" width="9.1640625" style="5"/>
    <col min="4" max="4" width="10.6640625" customWidth="1"/>
    <col min="6" max="6" width="9.1640625" style="8"/>
    <col min="7" max="7" width="8.33203125" style="22" customWidth="1"/>
    <col min="8" max="9" width="0" hidden="1" customWidth="1"/>
  </cols>
  <sheetData>
    <row r="1" spans="1:9" ht="63" customHeight="1" x14ac:dyDescent="0.2">
      <c r="A1" s="2" t="s">
        <v>5</v>
      </c>
      <c r="B1" s="3" t="s">
        <v>2</v>
      </c>
      <c r="C1" s="4" t="s">
        <v>3</v>
      </c>
      <c r="D1" s="4" t="s">
        <v>17</v>
      </c>
      <c r="E1" s="4" t="s">
        <v>23</v>
      </c>
      <c r="F1" s="7" t="s">
        <v>4</v>
      </c>
      <c r="G1" s="18" t="s">
        <v>24</v>
      </c>
      <c r="H1" s="9" t="s">
        <v>19</v>
      </c>
    </row>
    <row r="2" spans="1:9" x14ac:dyDescent="0.2">
      <c r="A2" s="1" t="s">
        <v>6</v>
      </c>
      <c r="B2" s="10">
        <v>917</v>
      </c>
      <c r="C2" s="11">
        <f>B2*0.8</f>
        <v>733.6</v>
      </c>
      <c r="D2" s="11">
        <v>210</v>
      </c>
      <c r="E2" s="11">
        <f>SUM(+C2-D2)</f>
        <v>523.6</v>
      </c>
      <c r="F2" s="12">
        <v>347</v>
      </c>
      <c r="G2" s="19">
        <f>MIN((ROUNDDOWN((F2*1.35), 0)), E2)</f>
        <v>468</v>
      </c>
      <c r="H2" s="13" t="s">
        <v>20</v>
      </c>
      <c r="I2" s="13">
        <f>ROUNDDOWN((F2*1.35), 0)</f>
        <v>468</v>
      </c>
    </row>
    <row r="3" spans="1:9" x14ac:dyDescent="0.2">
      <c r="A3" s="1" t="s">
        <v>7</v>
      </c>
      <c r="B3" s="10">
        <v>1175</v>
      </c>
      <c r="C3" s="11">
        <f>B3*0.8</f>
        <v>940</v>
      </c>
      <c r="D3" s="11">
        <v>257</v>
      </c>
      <c r="E3" s="11">
        <f>SUM(+C3-D3)</f>
        <v>683</v>
      </c>
      <c r="F3" s="12">
        <v>472</v>
      </c>
      <c r="G3" s="19">
        <f>MIN((ROUNDDOWN((F3*1.35), 0)), E3)</f>
        <v>637</v>
      </c>
      <c r="H3" s="13" t="s">
        <v>20</v>
      </c>
      <c r="I3" s="13">
        <f>ROUNDDOWN((F3*1.35), 0)</f>
        <v>637</v>
      </c>
    </row>
    <row r="4" spans="1:9" x14ac:dyDescent="0.2">
      <c r="B4" s="14"/>
      <c r="C4" s="13"/>
      <c r="D4" s="13"/>
      <c r="E4" s="13"/>
      <c r="F4" s="15"/>
      <c r="G4" s="20"/>
      <c r="H4" s="13"/>
      <c r="I4" s="13"/>
    </row>
    <row r="5" spans="1:9" ht="32" x14ac:dyDescent="0.2">
      <c r="A5" s="2" t="s">
        <v>8</v>
      </c>
      <c r="B5" s="10" t="s">
        <v>2</v>
      </c>
      <c r="C5" s="11" t="s">
        <v>3</v>
      </c>
      <c r="D5" s="11" t="s">
        <v>17</v>
      </c>
      <c r="E5" s="11" t="s">
        <v>18</v>
      </c>
      <c r="F5" s="16" t="s">
        <v>4</v>
      </c>
      <c r="G5" s="21" t="s">
        <v>22</v>
      </c>
      <c r="H5" s="13"/>
      <c r="I5" s="13"/>
    </row>
    <row r="6" spans="1:9" x14ac:dyDescent="0.2">
      <c r="A6" s="1" t="s">
        <v>0</v>
      </c>
      <c r="B6" s="10">
        <v>668</v>
      </c>
      <c r="C6" s="11">
        <f>B6*0.8</f>
        <v>534.4</v>
      </c>
      <c r="D6" s="11">
        <v>207</v>
      </c>
      <c r="E6" s="11">
        <f t="shared" ref="E6:E8" si="0">SUM(+C6-D6)</f>
        <v>327.39999999999998</v>
      </c>
      <c r="F6" s="12">
        <v>275</v>
      </c>
      <c r="G6" s="19">
        <f>MIN((ROUNDDOWN((F6*1.35), 0)), E6)</f>
        <v>327.39999999999998</v>
      </c>
      <c r="H6" s="13" t="s">
        <v>21</v>
      </c>
      <c r="I6" s="13">
        <f t="shared" ref="I6:I38" si="1">F6*1.35</f>
        <v>371.25</v>
      </c>
    </row>
    <row r="7" spans="1:9" x14ac:dyDescent="0.2">
      <c r="A7" s="1" t="s">
        <v>6</v>
      </c>
      <c r="B7" s="10">
        <v>877</v>
      </c>
      <c r="C7" s="11">
        <f t="shared" ref="C7:C8" si="2">B7*0.8</f>
        <v>701.6</v>
      </c>
      <c r="D7" s="11">
        <v>262</v>
      </c>
      <c r="E7" s="11">
        <f t="shared" si="0"/>
        <v>439.6</v>
      </c>
      <c r="F7" s="12">
        <v>233</v>
      </c>
      <c r="G7" s="19">
        <f t="shared" ref="G7:G38" si="3">MIN((ROUNDDOWN((F7*1.35), 0)), E7)</f>
        <v>314</v>
      </c>
      <c r="H7" s="13" t="s">
        <v>20</v>
      </c>
      <c r="I7" s="13">
        <f t="shared" si="1"/>
        <v>314.55</v>
      </c>
    </row>
    <row r="8" spans="1:9" x14ac:dyDescent="0.2">
      <c r="A8" s="1" t="s">
        <v>7</v>
      </c>
      <c r="B8" s="10">
        <v>1150</v>
      </c>
      <c r="C8" s="11">
        <f t="shared" si="2"/>
        <v>920</v>
      </c>
      <c r="D8" s="11">
        <v>320</v>
      </c>
      <c r="E8" s="11">
        <f t="shared" si="0"/>
        <v>600</v>
      </c>
      <c r="F8" s="12">
        <v>378</v>
      </c>
      <c r="G8" s="19">
        <f t="shared" si="3"/>
        <v>510</v>
      </c>
      <c r="H8" s="13" t="s">
        <v>21</v>
      </c>
      <c r="I8" s="13">
        <f t="shared" si="1"/>
        <v>510.3</v>
      </c>
    </row>
    <row r="9" spans="1:9" x14ac:dyDescent="0.2">
      <c r="B9" s="14"/>
      <c r="C9" s="13"/>
      <c r="D9" s="13"/>
      <c r="E9" s="13"/>
      <c r="F9" s="15"/>
      <c r="G9" s="19"/>
      <c r="H9" s="13"/>
      <c r="I9" s="13"/>
    </row>
    <row r="10" spans="1:9" ht="29.25" customHeight="1" x14ac:dyDescent="0.2">
      <c r="A10" s="2" t="s">
        <v>16</v>
      </c>
      <c r="B10" s="10" t="s">
        <v>2</v>
      </c>
      <c r="C10" s="11" t="s">
        <v>3</v>
      </c>
      <c r="D10" s="11" t="s">
        <v>17</v>
      </c>
      <c r="E10" s="11" t="s">
        <v>18</v>
      </c>
      <c r="F10" s="16" t="s">
        <v>4</v>
      </c>
      <c r="G10" s="18" t="s">
        <v>22</v>
      </c>
      <c r="H10" s="13"/>
      <c r="I10" s="13"/>
    </row>
    <row r="11" spans="1:9" x14ac:dyDescent="0.2">
      <c r="A11" s="1" t="s">
        <v>0</v>
      </c>
      <c r="B11" s="10">
        <v>668</v>
      </c>
      <c r="C11" s="11">
        <f t="shared" ref="C11:C12" si="4">B11*0.8</f>
        <v>534.4</v>
      </c>
      <c r="D11" s="11">
        <v>0</v>
      </c>
      <c r="E11" s="11">
        <f t="shared" ref="E11:E12" si="5">SUM(+C11-D11)</f>
        <v>534.4</v>
      </c>
      <c r="F11" s="12">
        <v>342</v>
      </c>
      <c r="G11" s="19">
        <f t="shared" si="3"/>
        <v>461</v>
      </c>
      <c r="H11" s="13" t="s">
        <v>20</v>
      </c>
      <c r="I11" s="13">
        <f t="shared" si="1"/>
        <v>461.70000000000005</v>
      </c>
    </row>
    <row r="12" spans="1:9" x14ac:dyDescent="0.2">
      <c r="A12" s="1" t="s">
        <v>6</v>
      </c>
      <c r="B12" s="10">
        <v>877</v>
      </c>
      <c r="C12" s="11">
        <f t="shared" si="4"/>
        <v>701.6</v>
      </c>
      <c r="D12" s="11">
        <v>0</v>
      </c>
      <c r="E12" s="11">
        <f t="shared" si="5"/>
        <v>701.6</v>
      </c>
      <c r="F12" s="12">
        <v>463</v>
      </c>
      <c r="G12" s="19">
        <f t="shared" si="3"/>
        <v>625</v>
      </c>
      <c r="H12" s="13" t="s">
        <v>20</v>
      </c>
      <c r="I12" s="13">
        <f t="shared" si="1"/>
        <v>625.05000000000007</v>
      </c>
    </row>
    <row r="13" spans="1:9" x14ac:dyDescent="0.2">
      <c r="B13" s="14"/>
      <c r="C13" s="17"/>
      <c r="D13" s="17"/>
      <c r="E13" s="17"/>
      <c r="F13" s="15"/>
      <c r="G13" s="19"/>
      <c r="H13" s="13"/>
      <c r="I13" s="13"/>
    </row>
    <row r="14" spans="1:9" ht="29.25" customHeight="1" x14ac:dyDescent="0.2">
      <c r="A14" s="2" t="s">
        <v>15</v>
      </c>
      <c r="B14" s="10" t="s">
        <v>2</v>
      </c>
      <c r="C14" s="11" t="s">
        <v>3</v>
      </c>
      <c r="D14" s="11" t="s">
        <v>17</v>
      </c>
      <c r="E14" s="11" t="s">
        <v>18</v>
      </c>
      <c r="F14" s="16" t="s">
        <v>4</v>
      </c>
      <c r="G14" s="18" t="s">
        <v>22</v>
      </c>
      <c r="H14" s="13"/>
      <c r="I14" s="13"/>
    </row>
    <row r="15" spans="1:9" x14ac:dyDescent="0.2">
      <c r="A15" s="1" t="s">
        <v>6</v>
      </c>
      <c r="B15" s="10">
        <v>877</v>
      </c>
      <c r="C15" s="11">
        <f t="shared" ref="C15" si="6">B15*0.8</f>
        <v>701.6</v>
      </c>
      <c r="D15" s="11">
        <v>206</v>
      </c>
      <c r="E15" s="11">
        <f>SUM(+C15-D15)</f>
        <v>495.6</v>
      </c>
      <c r="F15" s="12">
        <v>291</v>
      </c>
      <c r="G15" s="19">
        <f t="shared" si="3"/>
        <v>392</v>
      </c>
      <c r="H15" s="13" t="s">
        <v>20</v>
      </c>
      <c r="I15" s="13">
        <f t="shared" si="1"/>
        <v>392.85</v>
      </c>
    </row>
    <row r="16" spans="1:9" x14ac:dyDescent="0.2">
      <c r="B16" s="14"/>
      <c r="C16" s="17"/>
      <c r="D16" s="17"/>
      <c r="E16" s="17"/>
      <c r="F16" s="15"/>
      <c r="G16" s="19"/>
      <c r="H16" s="13"/>
      <c r="I16" s="13"/>
    </row>
    <row r="17" spans="1:9" ht="32" x14ac:dyDescent="0.2">
      <c r="A17" s="2" t="s">
        <v>14</v>
      </c>
      <c r="B17" s="10" t="s">
        <v>2</v>
      </c>
      <c r="C17" s="11" t="s">
        <v>3</v>
      </c>
      <c r="D17" s="11" t="s">
        <v>17</v>
      </c>
      <c r="E17" s="11" t="s">
        <v>18</v>
      </c>
      <c r="F17" s="16" t="s">
        <v>4</v>
      </c>
      <c r="G17" s="18" t="s">
        <v>22</v>
      </c>
      <c r="H17" s="13"/>
      <c r="I17" s="13"/>
    </row>
    <row r="18" spans="1:9" x14ac:dyDescent="0.2">
      <c r="A18" s="1" t="s">
        <v>6</v>
      </c>
      <c r="B18" s="10">
        <v>877</v>
      </c>
      <c r="C18" s="11">
        <f t="shared" ref="C18:C19" si="7">B18*0.8</f>
        <v>701.6</v>
      </c>
      <c r="D18" s="11">
        <v>319</v>
      </c>
      <c r="E18" s="11">
        <f t="shared" ref="E18:E19" si="8">SUM(+C18-D18)</f>
        <v>382.6</v>
      </c>
      <c r="F18" s="12">
        <v>283</v>
      </c>
      <c r="G18" s="19">
        <f t="shared" si="3"/>
        <v>382</v>
      </c>
      <c r="H18" s="13" t="s">
        <v>20</v>
      </c>
      <c r="I18" s="13">
        <f t="shared" si="1"/>
        <v>382.05</v>
      </c>
    </row>
    <row r="19" spans="1:9" x14ac:dyDescent="0.2">
      <c r="A19" s="1" t="s">
        <v>7</v>
      </c>
      <c r="B19" s="10">
        <v>1182</v>
      </c>
      <c r="C19" s="11">
        <f t="shared" si="7"/>
        <v>945.6</v>
      </c>
      <c r="D19" s="11">
        <v>402</v>
      </c>
      <c r="E19" s="11">
        <f t="shared" si="8"/>
        <v>543.6</v>
      </c>
      <c r="F19" s="12">
        <v>375</v>
      </c>
      <c r="G19" s="19">
        <f t="shared" si="3"/>
        <v>506</v>
      </c>
      <c r="H19" s="13" t="s">
        <v>21</v>
      </c>
      <c r="I19" s="13">
        <f t="shared" si="1"/>
        <v>506.25000000000006</v>
      </c>
    </row>
    <row r="20" spans="1:9" x14ac:dyDescent="0.2">
      <c r="B20" s="14"/>
      <c r="C20" s="13"/>
      <c r="D20" s="13"/>
      <c r="E20" s="13"/>
      <c r="F20" s="15"/>
      <c r="G20" s="19"/>
      <c r="H20" s="13"/>
      <c r="I20" s="13"/>
    </row>
    <row r="21" spans="1:9" ht="32" x14ac:dyDescent="0.2">
      <c r="A21" s="2" t="s">
        <v>9</v>
      </c>
      <c r="B21" s="10" t="s">
        <v>2</v>
      </c>
      <c r="C21" s="11" t="s">
        <v>3</v>
      </c>
      <c r="D21" s="11" t="s">
        <v>17</v>
      </c>
      <c r="E21" s="11" t="s">
        <v>18</v>
      </c>
      <c r="F21" s="16" t="s">
        <v>4</v>
      </c>
      <c r="G21" s="18" t="s">
        <v>22</v>
      </c>
      <c r="H21" s="13"/>
      <c r="I21" s="13"/>
    </row>
    <row r="22" spans="1:9" x14ac:dyDescent="0.2">
      <c r="A22" s="1" t="s">
        <v>6</v>
      </c>
      <c r="B22" s="10">
        <v>877</v>
      </c>
      <c r="C22" s="11">
        <f t="shared" ref="C22:C24" si="9">B22*0.8</f>
        <v>701.6</v>
      </c>
      <c r="D22" s="11">
        <v>276</v>
      </c>
      <c r="E22" s="11">
        <f t="shared" ref="E22:E24" si="10">SUM(+C22-D22)</f>
        <v>425.6</v>
      </c>
      <c r="F22" s="12">
        <v>279</v>
      </c>
      <c r="G22" s="19">
        <f t="shared" si="3"/>
        <v>376</v>
      </c>
      <c r="H22" s="13" t="s">
        <v>20</v>
      </c>
      <c r="I22" s="13">
        <f t="shared" si="1"/>
        <v>376.65000000000003</v>
      </c>
    </row>
    <row r="23" spans="1:9" x14ac:dyDescent="0.2">
      <c r="A23" s="1" t="s">
        <v>7</v>
      </c>
      <c r="B23" s="10">
        <v>1057</v>
      </c>
      <c r="C23" s="11">
        <f t="shared" si="9"/>
        <v>845.6</v>
      </c>
      <c r="D23" s="11">
        <v>335</v>
      </c>
      <c r="E23" s="11">
        <f t="shared" si="10"/>
        <v>510.6</v>
      </c>
      <c r="F23" s="12">
        <v>392</v>
      </c>
      <c r="G23" s="19">
        <f t="shared" si="3"/>
        <v>510.6</v>
      </c>
      <c r="H23" s="13" t="s">
        <v>21</v>
      </c>
      <c r="I23" s="13">
        <f t="shared" si="1"/>
        <v>529.20000000000005</v>
      </c>
    </row>
    <row r="24" spans="1:9" x14ac:dyDescent="0.2">
      <c r="A24" s="1" t="s">
        <v>1</v>
      </c>
      <c r="B24" s="10">
        <v>1209</v>
      </c>
      <c r="C24" s="11">
        <f t="shared" si="9"/>
        <v>967.2</v>
      </c>
      <c r="D24" s="11">
        <v>388</v>
      </c>
      <c r="E24" s="11">
        <f t="shared" si="10"/>
        <v>579.20000000000005</v>
      </c>
      <c r="F24" s="12">
        <v>389</v>
      </c>
      <c r="G24" s="19">
        <f t="shared" si="3"/>
        <v>525</v>
      </c>
      <c r="H24" s="13" t="s">
        <v>20</v>
      </c>
      <c r="I24" s="13">
        <f t="shared" si="1"/>
        <v>525.15000000000009</v>
      </c>
    </row>
    <row r="25" spans="1:9" x14ac:dyDescent="0.2">
      <c r="B25" s="14"/>
      <c r="C25" s="13"/>
      <c r="D25" s="13"/>
      <c r="E25" s="13"/>
      <c r="F25" s="15"/>
      <c r="G25" s="19"/>
      <c r="H25" s="13"/>
      <c r="I25" s="13"/>
    </row>
    <row r="26" spans="1:9" ht="32" x14ac:dyDescent="0.2">
      <c r="A26" s="2" t="s">
        <v>10</v>
      </c>
      <c r="B26" s="10" t="s">
        <v>2</v>
      </c>
      <c r="C26" s="11" t="s">
        <v>3</v>
      </c>
      <c r="D26" s="11" t="s">
        <v>17</v>
      </c>
      <c r="E26" s="11" t="s">
        <v>18</v>
      </c>
      <c r="F26" s="16" t="s">
        <v>4</v>
      </c>
      <c r="G26" s="18" t="s">
        <v>22</v>
      </c>
      <c r="H26" s="13"/>
      <c r="I26" s="13"/>
    </row>
    <row r="27" spans="1:9" x14ac:dyDescent="0.2">
      <c r="A27" s="1" t="s">
        <v>6</v>
      </c>
      <c r="B27" s="10">
        <v>877</v>
      </c>
      <c r="C27" s="11">
        <f t="shared" ref="C27" si="11">B27*0.8</f>
        <v>701.6</v>
      </c>
      <c r="D27" s="11">
        <v>129</v>
      </c>
      <c r="E27" s="11">
        <f>SUM(+C27-D27)</f>
        <v>572.6</v>
      </c>
      <c r="F27" s="12">
        <v>300</v>
      </c>
      <c r="G27" s="19">
        <f t="shared" si="3"/>
        <v>405</v>
      </c>
      <c r="H27" s="13" t="s">
        <v>20</v>
      </c>
      <c r="I27" s="13">
        <f t="shared" si="1"/>
        <v>405</v>
      </c>
    </row>
    <row r="28" spans="1:9" x14ac:dyDescent="0.2">
      <c r="B28" s="14"/>
      <c r="C28" s="17"/>
      <c r="D28" s="17"/>
      <c r="E28" s="17"/>
      <c r="F28" s="15"/>
      <c r="G28" s="19"/>
      <c r="H28" s="13"/>
      <c r="I28" s="13"/>
    </row>
    <row r="29" spans="1:9" ht="32" x14ac:dyDescent="0.2">
      <c r="A29" s="2" t="s">
        <v>11</v>
      </c>
      <c r="B29" s="10" t="s">
        <v>2</v>
      </c>
      <c r="C29" s="11" t="s">
        <v>3</v>
      </c>
      <c r="D29" s="11" t="s">
        <v>17</v>
      </c>
      <c r="E29" s="11" t="s">
        <v>18</v>
      </c>
      <c r="F29" s="16" t="s">
        <v>4</v>
      </c>
      <c r="G29" s="18" t="s">
        <v>22</v>
      </c>
      <c r="H29" s="13"/>
      <c r="I29" s="13"/>
    </row>
    <row r="30" spans="1:9" x14ac:dyDescent="0.2">
      <c r="A30" s="1" t="s">
        <v>6</v>
      </c>
      <c r="B30" s="10">
        <v>877</v>
      </c>
      <c r="C30" s="11">
        <f t="shared" ref="C30:C31" si="12">B30*0.8</f>
        <v>701.6</v>
      </c>
      <c r="D30" s="11">
        <v>241</v>
      </c>
      <c r="E30" s="11">
        <f t="shared" ref="E30:E31" si="13">SUM(+C30-D30)</f>
        <v>460.6</v>
      </c>
      <c r="F30" s="12">
        <v>269</v>
      </c>
      <c r="G30" s="19">
        <f t="shared" si="3"/>
        <v>363</v>
      </c>
      <c r="H30" s="13" t="s">
        <v>20</v>
      </c>
      <c r="I30" s="13">
        <f t="shared" si="1"/>
        <v>363.15000000000003</v>
      </c>
    </row>
    <row r="31" spans="1:9" x14ac:dyDescent="0.2">
      <c r="A31" s="1" t="s">
        <v>7</v>
      </c>
      <c r="B31" s="10">
        <v>1182</v>
      </c>
      <c r="C31" s="11">
        <f t="shared" si="12"/>
        <v>945.6</v>
      </c>
      <c r="D31" s="11">
        <v>291</v>
      </c>
      <c r="E31" s="11">
        <f t="shared" si="13"/>
        <v>654.6</v>
      </c>
      <c r="F31" s="12">
        <v>445</v>
      </c>
      <c r="G31" s="19">
        <f t="shared" si="3"/>
        <v>600</v>
      </c>
      <c r="H31" s="13" t="s">
        <v>20</v>
      </c>
      <c r="I31" s="13">
        <f t="shared" si="1"/>
        <v>600.75</v>
      </c>
    </row>
    <row r="32" spans="1:9" x14ac:dyDescent="0.2">
      <c r="B32" s="14"/>
      <c r="C32" s="17"/>
      <c r="D32" s="17"/>
      <c r="E32" s="17"/>
      <c r="F32" s="15"/>
      <c r="G32" s="19"/>
      <c r="H32" s="13"/>
      <c r="I32" s="13"/>
    </row>
    <row r="33" spans="1:9" ht="32" x14ac:dyDescent="0.2">
      <c r="A33" s="2" t="s">
        <v>12</v>
      </c>
      <c r="B33" s="10" t="s">
        <v>2</v>
      </c>
      <c r="C33" s="11" t="s">
        <v>3</v>
      </c>
      <c r="D33" s="11" t="s">
        <v>17</v>
      </c>
      <c r="E33" s="11" t="s">
        <v>18</v>
      </c>
      <c r="F33" s="16" t="s">
        <v>4</v>
      </c>
      <c r="G33" s="18" t="s">
        <v>22</v>
      </c>
      <c r="H33" s="13"/>
      <c r="I33" s="13"/>
    </row>
    <row r="34" spans="1:9" x14ac:dyDescent="0.2">
      <c r="A34" s="1" t="s">
        <v>0</v>
      </c>
      <c r="B34" s="10">
        <v>668</v>
      </c>
      <c r="C34" s="11">
        <f t="shared" ref="C34:C35" si="14">B34*0.8</f>
        <v>534.4</v>
      </c>
      <c r="D34" s="11">
        <v>113</v>
      </c>
      <c r="E34" s="11">
        <f t="shared" ref="E34:E35" si="15">SUM(+C34-D34)</f>
        <v>421.4</v>
      </c>
      <c r="F34" s="12">
        <v>288</v>
      </c>
      <c r="G34" s="19">
        <f t="shared" si="3"/>
        <v>388</v>
      </c>
      <c r="H34" s="13" t="s">
        <v>20</v>
      </c>
      <c r="I34" s="13">
        <f t="shared" si="1"/>
        <v>388.8</v>
      </c>
    </row>
    <row r="35" spans="1:9" x14ac:dyDescent="0.2">
      <c r="A35" s="1" t="s">
        <v>6</v>
      </c>
      <c r="B35" s="10">
        <v>877</v>
      </c>
      <c r="C35" s="11">
        <f t="shared" si="14"/>
        <v>701.6</v>
      </c>
      <c r="D35" s="11">
        <v>152</v>
      </c>
      <c r="E35" s="11">
        <f t="shared" si="15"/>
        <v>549.6</v>
      </c>
      <c r="F35" s="12">
        <v>333</v>
      </c>
      <c r="G35" s="19">
        <f t="shared" si="3"/>
        <v>449</v>
      </c>
      <c r="H35" s="13" t="s">
        <v>21</v>
      </c>
      <c r="I35" s="13">
        <f t="shared" si="1"/>
        <v>449.55</v>
      </c>
    </row>
    <row r="36" spans="1:9" x14ac:dyDescent="0.2">
      <c r="B36" s="14"/>
      <c r="C36" s="13"/>
      <c r="D36" s="13"/>
      <c r="E36" s="13"/>
      <c r="F36" s="15"/>
      <c r="G36" s="19"/>
      <c r="H36" s="13"/>
      <c r="I36" s="13"/>
    </row>
    <row r="37" spans="1:9" ht="32" x14ac:dyDescent="0.2">
      <c r="A37" s="2" t="s">
        <v>13</v>
      </c>
      <c r="B37" s="10" t="s">
        <v>2</v>
      </c>
      <c r="C37" s="11" t="s">
        <v>3</v>
      </c>
      <c r="D37" s="11" t="s">
        <v>17</v>
      </c>
      <c r="E37" s="11" t="s">
        <v>18</v>
      </c>
      <c r="F37" s="16" t="s">
        <v>4</v>
      </c>
      <c r="G37" s="18" t="s">
        <v>22</v>
      </c>
      <c r="H37" s="13"/>
      <c r="I37" s="13"/>
    </row>
    <row r="38" spans="1:9" x14ac:dyDescent="0.2">
      <c r="A38" s="1" t="s">
        <v>7</v>
      </c>
      <c r="B38" s="10">
        <v>1229</v>
      </c>
      <c r="C38" s="11">
        <f t="shared" ref="C38" si="16">B38*0.8</f>
        <v>983.2</v>
      </c>
      <c r="D38" s="11">
        <v>331</v>
      </c>
      <c r="E38" s="11">
        <f>SUM(+C38-D38)</f>
        <v>652.20000000000005</v>
      </c>
      <c r="F38" s="12">
        <v>365</v>
      </c>
      <c r="G38" s="19">
        <f t="shared" si="3"/>
        <v>492</v>
      </c>
      <c r="H38" s="13" t="s">
        <v>20</v>
      </c>
      <c r="I38" s="13">
        <f t="shared" si="1"/>
        <v>492.75000000000006</v>
      </c>
    </row>
    <row r="39" spans="1:9" ht="7.5" customHeight="1" x14ac:dyDescent="0.2">
      <c r="C39" s="6"/>
      <c r="D39" s="6"/>
      <c r="E39" s="6"/>
    </row>
  </sheetData>
  <pageMargins left="0.7" right="0.7" top="0.35" bottom="0.38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423B18FAD3A349A18BB9ACCE407517" ma:contentTypeVersion="18" ma:contentTypeDescription="Create a new document." ma:contentTypeScope="" ma:versionID="00485aa4436000b1389d75630b1bfd03">
  <xsd:schema xmlns:xsd="http://www.w3.org/2001/XMLSchema" xmlns:xs="http://www.w3.org/2001/XMLSchema" xmlns:p="http://schemas.microsoft.com/office/2006/metadata/properties" xmlns:ns2="7b75186a-f5f5-4a9b-ad31-9e6265751989" xmlns:ns3="741deebc-b7f4-4051-97ef-3f84fc8053a4" targetNamespace="http://schemas.microsoft.com/office/2006/metadata/properties" ma:root="true" ma:fieldsID="ff4d026c34415cd12d39577493758fae" ns2:_="" ns3:_="">
    <xsd:import namespace="7b75186a-f5f5-4a9b-ad31-9e6265751989"/>
    <xsd:import namespace="741deebc-b7f4-4051-97ef-3f84fc8053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75186a-f5f5-4a9b-ad31-9e62657519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e2c0ca7-ad78-43ae-b23b-515e84a85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1deebc-b7f4-4051-97ef-3f84fc8053a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96ea4be-28d4-415c-8883-3d3260feecc8}" ma:internalName="TaxCatchAll" ma:showField="CatchAllData" ma:web="741deebc-b7f4-4051-97ef-3f84fc8053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75186a-f5f5-4a9b-ad31-9e6265751989">
      <Terms xmlns="http://schemas.microsoft.com/office/infopath/2007/PartnerControls"/>
    </lcf76f155ced4ddcb4097134ff3c332f>
    <TaxCatchAll xmlns="741deebc-b7f4-4051-97ef-3f84fc8053a4" xsi:nil="true"/>
  </documentManagement>
</p:properties>
</file>

<file path=customXml/itemProps1.xml><?xml version="1.0" encoding="utf-8"?>
<ds:datastoreItem xmlns:ds="http://schemas.openxmlformats.org/officeDocument/2006/customXml" ds:itemID="{9FF5D75E-9F74-4397-BD38-8F9FE56DE5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75186a-f5f5-4a9b-ad31-9e6265751989"/>
    <ds:schemaRef ds:uri="741deebc-b7f4-4051-97ef-3f84fc8053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DD239E-AC13-43D0-A0C9-FE32322361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123604-0462-40DD-B68F-7FB0007973AC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7b75186a-f5f5-4a9b-ad31-9e6265751989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741deebc-b7f4-4051-97ef-3f84fc8053a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Flat Rent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Justin Stotts</dc:creator>
  <cp:keywords/>
  <dc:description/>
  <cp:lastModifiedBy>Justin Stotts</cp:lastModifiedBy>
  <cp:lastPrinted>2017-10-16T16:59:31Z</cp:lastPrinted>
  <dcterms:created xsi:type="dcterms:W3CDTF">2014-02-24T22:03:17Z</dcterms:created>
  <dcterms:modified xsi:type="dcterms:W3CDTF">2024-10-30T19:02:57Z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0x01010061423B18FAD3A349A18BB9ACCE407517</vt:lpwstr>
  </property>
  <property fmtid="{D5CDD505-2E9C-101B-9397-08002B2CF9AE}" pid="3" name="MediaServiceImageTags">
    <vt:lpwstr/>
  </property>
</Properties>
</file>