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90" windowHeight="5660" activeTab="0"/>
  </bookViews>
  <sheets>
    <sheet name="Variances" sheetId="1" r:id="rId1"/>
    <sheet name="Reserves" sheetId="2" r:id="rId2"/>
  </sheets>
  <definedNames>
    <definedName name="_xlnm.Print_Area" localSheetId="0">'Variances'!$A$1:$N$39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<sst xmlns="http://schemas.openxmlformats.org/spreadsheetml/2006/main" count="53" uniqueCount="46">
  <si>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</si>
  <si>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</si>
  <si>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</si>
  <si>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</si>
  <si>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</si>
  <si>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</si>
  <si>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</si>
  <si>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</si>
  <si>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</si>
  <si>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</si>
  <si>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</si>
  <si>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</si>
  <si>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</si>
  <si>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</si>
  <si>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</si>
  <si>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</si>
  <si>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</si>
  <si>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</si>
  <si>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</si>
  <si>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</si>
  <si>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</si>
  <si>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</si>
  <si>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</si>
  <si>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</si>
  <si>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</si>
  <si>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</si>
  <si>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</si>
  <si>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</si>
  <si>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</si>
  <si>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</si>
  <si>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</si>
  <si>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</si>
  <si>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</si>
  <si>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</si>
  <si>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</si>
  <si>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</si>
  <si>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</si>
  <si>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</si>
  <si>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</si>
  <si>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2020/21</t>
  </si>
  <si>
    <t xml:space="preserve">
</t>
  </si>
  <si>
    <t xml:space="preserve">WEST DEAN PARISH COUNCIL </t>
  </si>
  <si>
    <t>2020/21 National Salary Award - payscale uplifts</t>
  </si>
  <si>
    <t>2019/20:-
£642.70 Defib Grant
£3576 Playground resurfacing Grant
£1968.33 VAT reclaim</t>
  </si>
  <si>
    <t xml:space="preserve">2020/21 Increased village maintenance costs:-
£4K Grass cutting contract put in place 
£660 Dun River Restoration Project </t>
  </si>
  <si>
    <t>2019/20:-
£1,302.40 Purchase Defib 
£6,840 playground resurfacing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</si>
</sst>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1" sqref="A1:N3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37</v>
      </c>
    </row>
    <row r="5" spans="1:13" ht="83.25" customHeight="1">
      <c r="A5" s="50" t="s">
        <v>35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8451</v>
      </c>
      <c r="F11" s="8">
        <v>7137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63" customHeight="1" thickBot="1">
      <c r="A13" s="47" t="s">
        <v>20</v>
      </c>
      <c r="B13" s="48"/>
      <c r="C13" s="49"/>
      <c r="D13" s="8">
        <v>9700</v>
      </c>
      <c r="F13" s="8">
        <v>11200</v>
      </c>
      <c r="G13" s="5">
        <f>F13-D13</f>
        <v>1500</v>
      </c>
      <c r="H13" s="6">
        <f>IF((D13&gt;F13),(D13-F13)/D13,IF(D13&lt;F13,-(D13-F13)/D13,IF(D13=F13,0)))</f>
        <v>0.15463917525773196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">
        <v>40</v>
      </c>
      <c r="N13" s="42" t="s">
        <v>44</v>
      </c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7.75" customHeight="1" thickBot="1">
      <c r="A15" s="43" t="s">
        <v>3</v>
      </c>
      <c r="B15" s="43"/>
      <c r="C15" s="43"/>
      <c r="D15" s="8">
        <v>6433</v>
      </c>
      <c r="F15" s="8">
        <v>1555</v>
      </c>
      <c r="G15" s="5">
        <f>F15-D15</f>
        <v>-4878</v>
      </c>
      <c r="H15" s="6">
        <f>IF((D15&gt;F15),(D15-F15)/D15,IF(D15&lt;F15,-(D15-F15)/D15,IF(D15=F15,0)))</f>
        <v>0.758277630965335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42" t="s">
        <v>43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36" customHeight="1" thickBot="1">
      <c r="A17" s="43" t="s">
        <v>4</v>
      </c>
      <c r="B17" s="43"/>
      <c r="C17" s="43"/>
      <c r="D17" s="8">
        <v>4360</v>
      </c>
      <c r="F17" s="8">
        <v>5576</v>
      </c>
      <c r="G17" s="5">
        <f>F17-D17</f>
        <v>1216</v>
      </c>
      <c r="H17" s="6">
        <f>IF((D17&gt;F17),(D17-F17)/D17,IF(D17&lt;F17,-(D17-F17)/D17,IF(D17=F17,0)))</f>
        <v>0.27889908256880735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/>
      <c r="N17" s="42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51" customHeight="1" thickBot="1">
      <c r="A21" s="43" t="s">
        <v>21</v>
      </c>
      <c r="B21" s="43"/>
      <c r="C21" s="43"/>
      <c r="D21" s="8">
        <v>13087</v>
      </c>
      <c r="F21" s="8">
        <v>8650</v>
      </c>
      <c r="G21" s="5">
        <f>F21-D21</f>
        <v>-4437</v>
      </c>
      <c r="H21" s="6">
        <f>IF((D21&gt;F21),(D21-F21)/D21,IF(D21&lt;F21,-(D21-F21)/D21,IF(D21=F21,0)))</f>
        <v>0.3390387407350806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42" t="s">
        <v>45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7137</v>
      </c>
      <c r="F23" s="2">
        <f>F11+F13+F15-F17-F19-F21</f>
        <v>5666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7137</v>
      </c>
      <c r="F26" s="8">
        <v>5666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45" customHeight="1" thickBot="1">
      <c r="A28" s="43" t="s">
        <v>8</v>
      </c>
      <c r="B28" s="43"/>
      <c r="C28" s="43"/>
      <c r="D28" s="8">
        <v>50761</v>
      </c>
      <c r="F28" s="8">
        <v>50761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/>
      <c r="N28" s="42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/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Melanie Camilleri</cp:lastModifiedBy>
  <cp:lastPrinted>2021-04-30T16:54:02Z</cp:lastPrinted>
  <dcterms:created xsi:type="dcterms:W3CDTF">2012-07-11T10:01:28Z</dcterms:created>
  <dcterms:modified xsi:type="dcterms:W3CDTF">2021-04-30T16:54:09Z</dcterms:modified>
  <cp:category/>
  <cp:version/>
  <cp:contentType/>
  <cp:contentStatus/>
</cp:coreProperties>
</file>