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Instructions" sheetId="1" r:id="rId1"/>
    <sheet name="Assumptions" sheetId="2" r:id="rId2"/>
    <sheet name="PMM Rating Input and Scores " sheetId="3" r:id="rId3"/>
    <sheet name=" Measurement Area Scores" sheetId="4" state="hidden" r:id="rId4"/>
    <sheet name="Graphed Measurement Area Scores" sheetId="5" r:id="rId5"/>
    <sheet name="PMM Comparison Calculation" sheetId="6" state="hidden" r:id="rId6"/>
    <sheet name="Graphical PMM Comparison" sheetId="7" r:id="rId7"/>
  </sheets>
  <definedNames>
    <definedName name="_xlnm.Print_Titles" localSheetId="2">'PMM Rating Input and Scores '!$1:$1</definedName>
  </definedNames>
  <calcPr fullCalcOnLoad="1"/>
</workbook>
</file>

<file path=xl/sharedStrings.xml><?xml version="1.0" encoding="utf-8"?>
<sst xmlns="http://schemas.openxmlformats.org/spreadsheetml/2006/main" count="321" uniqueCount="252">
  <si>
    <t>0. No strategic plan.
1. Strategic plan exists; documented; department staff unfamiliar with plan.
2. Strategic plan exists, documented; department staff familiar with plan or can easily locate for reference.
3. Strategic plan exists, documented; department staff familiar with plan; executive management has approved and resourced plan.</t>
  </si>
  <si>
    <t>0. No vision statement.
1. Vision statement exists; documented; department staff cannot recite or easily identify location.
2. Vision statement exists, documented; department staff can recite or easily identify location.
3. Vision statement exists, documented; department staff can recite or easily identify location; regularly evaluated.</t>
  </si>
  <si>
    <t>Documented and current vision statement that department staff can either recite or easily locate for reference.</t>
  </si>
  <si>
    <t>0. No defined approval authority levels.
1. Approval authority levels amounts are minimal (meaning the amount of approval authority) and reflect excessive financial controls.
2. Approval authority levels are reasonable and reflect prudent financial controls.
3. Approval authority levels are reasonable and reflect prudent financial controls; documented guidelines exist for financial responsibilities.</t>
  </si>
  <si>
    <t>0. No such plan.
1. Plan exists; incomplete or not current.
2. Plan exists; complete and current; procurement department staff familiar with document.
3. Plan exists; complete and current; procurement department staff familiar with document and cross-trained; plan has been tested.</t>
  </si>
  <si>
    <t>0. "Rogue" spending prevalent.
1. Substantial spend delegated to departments or individuals outside of the procurement department.
2. Documented delegation of spend judiciously and appropriately made within reasonable spend percentages; designated departments or individuals perform procurement function with no oversight or procurement standards provided by the procurement department.
3. Documented delegation of spend judiciously and appropriately made within reasonable spend percentages; delegated departments or individuals must adhere to certain or all procurement standards.
3. No spend delegated outside of the procurement department.</t>
  </si>
  <si>
    <t>0. Authority for procurement department to purchase undefined.
1. Authority to procurement department to purchase defined; not documented.
2. Authority for procurement department to purchase defined; documented.
3. Authority for procurement department to purchase defined; documented; regularly evaluated.</t>
  </si>
  <si>
    <t>0. No such document.
1. Document exists; incomplete or not current.
2. Document exists; complete and current; procurement department staff familiar with document.
3. Document exists; complete and current; procurement department staff  and internal customers familiar with document.</t>
  </si>
  <si>
    <t>0. Competitive bidding not routinely conducted.
1. No plan for anticipated competitive bids.
2. Some anticipated competitive bids documented; mostly an ad hoc process.
3. Anticipated competitive bids documented; obtained through expiring / terminating contracts reports and through meetings with internal customers.</t>
  </si>
  <si>
    <t>0. No vendor categorization process.
1. Vendor categorization process exists; vendors categorized on an ad hoc basis.
2. Formal process exists; process followed / performed.
3. Formal process followed / performed; internal customers understand process for decision-making purposes.</t>
  </si>
  <si>
    <t>0. No vendor qualification process.
1. Vendor qualification process exists; vendors qualified on an ad hoc basis.
2. Formal process exists; process followed / performed.
3. Formal process followed / performed using an automated system.</t>
  </si>
  <si>
    <t>0. No plan for cost reduction associated with pre-existing procurement spend.
1. Plan exists; incomplete.
2. Plan exists; not resourced.
3. Plan exists; completed and resourced.</t>
  </si>
  <si>
    <t>0. No forecast for cost avoidance associated with projected procurement spend.
1. Forecast exists; incomplete.
2. Forecast exists; not resourced.
3. Forecast exists; completed and resourced.</t>
  </si>
  <si>
    <t>0. Majority of negotations ad hoc and unplanned.
1. Significant amount of negotiations ad hoc and unplanned.
2. Planning either informal or formal planning limited to only the largest negotiations.
3. Majority of negotiations planned; formal structure exists for developing negotiation strategy.</t>
  </si>
  <si>
    <t>0. Procurement department staff do not receive general training (customer service, "soft skills," and tools-based skills) training, or training is conducted in an ad hoc or unstructured manner.
1. Procurement department staff receive less than twenty-four hours of general training.
2. Procurement department staff receive at least twenty-four hours of general training.
3. Procurement department staff receive at least twenty-four hours of general training; formal or external (not CBT)</t>
  </si>
  <si>
    <t>0. Procurement department staff do not receive commodity training, or training is conducted in an ad hoc or unstructured manner.
1. Procurement department staff receive less than twenty-four hours of commodity training.
2. Procurement department staff receive at least twenty-four hours of commodity training.
3. Procurement department staff receive at least twenty-four hours of commodity training; formal or external (not CBT).</t>
  </si>
  <si>
    <t>0. No minimum procurement department staff job qualifications.
1. Undocumented job qualifications for procurement department staff.
2. Documented job qualifications for procurement department staff; not well-defined.
3. Documented job qualifications for procurement department staff; certification, college degree, industry involvement, and significant experience required for mid- to senior-level positions.</t>
  </si>
  <si>
    <t>0. Procurement department staff do not have performance objectives.
2. Procurement department staff do not have a documented performance objectives.
2. Procurement department staff have a documented performance plan; ambiguous or poorly defined performance objectives.
3. Procurement department staff have a documented performance plan; well-reasoned and detailed performance objectives.</t>
  </si>
  <si>
    <t>0. Procurement department staff do not receive procurement training, or training is conducted in an ad hoc or unstructured manner.
1. Procurement department staff receive less than twenty-four hours of procurement training.
2. Procurement department staff receive at least twenty-four hours of procurement training.
3. Procurement department staff receive at least twenty-four hours of procurement training; formal or external (no CBT).</t>
  </si>
  <si>
    <t>The PMM is not based on empirical data, nor are the results statistically objective.  Rather, the PMM was developed using real-world expertise from a variety of procurement professionals with an intent of creating a useable versus scientific model.</t>
  </si>
  <si>
    <t>PROCUREMENT MATURITY MODEL V2.1</t>
  </si>
  <si>
    <t>0. Not measured or vendors' contract templates used exclusively.
1. Less than 50% of all contracts executed using procurement department contract templates.
2. 50% or greater, but less than 80%, of all contracts executed using procurement department contract templates.
3. 80% or greater of all contracts executed using procurement department contract templates.</t>
  </si>
  <si>
    <t>0. Not measured.
1. Less than 50% of all contracts negotiated and executed within 30 calendar days.
2. 50% or greater, but less than 80%, of all contracts negotiated and executed within 30 calendar days.
3. 80% or greater of all contracts negotiated and executed within 30 calendar days.</t>
  </si>
  <si>
    <t>0. Not measured.
1. Less than 50% of all RFx projects completed and contracted within 60 calendar days.
2. Greater than 50%, but less than 80%, of all RFx projects completed and contracted within 60 calendar days.
3. 80% or greater of all RFx projects completed and contracted within 60 calendar days.</t>
  </si>
  <si>
    <t>Subject Procurement Department</t>
  </si>
  <si>
    <t>0. Purchase orders not generated.
1. Purchase orders generated manually.
2. Purchase orders electronically generated; not used across majority of spend / commodities.
3. Purchase orders electronically generated; used across majority of spend / commodities.</t>
  </si>
  <si>
    <t>0. Professional certification not required.
1. Professional certification required (may be required only at certain levels); employee funded.
2. Professional certification required (may be required only at certain levels); employer funded.
3. Professional certification required (may be required only at certain levels); employer funded; employees actively obtaining CEUs.</t>
  </si>
  <si>
    <t>0. No automated system.
1. Automated system exists; not widely used.
2. Automated system (developed in-house) implemented and in use.
3. Automated system (third-party) implemented and in use.</t>
  </si>
  <si>
    <t>0. No access to third-party research.
1. Access to Internet research.
2. Access to required research; requires some intervention or higher-level approval before obtaining.
3. Access to required research; no or reasonable restrictions to access.</t>
  </si>
  <si>
    <t>0. Not defined or not measured.
1. Defined and measured; no goal
2. Defined and measured; goal approved by management; goal not met.
3. Defined and measured; goal approved by management; goal met or exceeded.</t>
  </si>
  <si>
    <t>Cost avoidance / cost savings defined, measured, annual goal approved by management, and goal met.</t>
  </si>
  <si>
    <t>Cost Reduction Plans</t>
  </si>
  <si>
    <t>Regularly-scheduled reports, provided to customers in a sortable electronic format, that provides current and accurate status of negotiated purchases (such as RFx and contract negotiations).</t>
  </si>
  <si>
    <t>Strategic plan is supported by executive management, and support is evidenced by the allocation of resources, such as budget, headcount, and training opportunities.</t>
  </si>
  <si>
    <t>Tools</t>
  </si>
  <si>
    <t>Policy</t>
  </si>
  <si>
    <t>Engagement</t>
  </si>
  <si>
    <t>Status Reporting</t>
  </si>
  <si>
    <t>Satisfaction</t>
  </si>
  <si>
    <t>Business Plan</t>
  </si>
  <si>
    <t xml:space="preserve">The purpose of the Procurement Maturity Model or "PMM" is to provide a comparison of the current practices of a procurement department to objective and qualitative best practices in procurement.  The best practices provided in the model were based on a variety of sources, and the best practices are categorized by Measurement Area and Measurement Element.  In the PMM Rating Input and Scores tab, the user inputs his or her Your Rating for a particular best practice based on the Current Practice, and formulas then calculate a rating based on the associated weighting.  The %age Difference Between Your Score and Best Practice Score column indicates, by color, areas for possible improvement.
</t>
  </si>
  <si>
    <t>While this model represents best practices for the type of procurement department indicated under the Assumptions tab, the model can be customized as needed.</t>
  </si>
  <si>
    <t>Assumptions - Describes the organizational profile of the procurement department most applicable to the PMM.</t>
  </si>
  <si>
    <t>Graphical PMM Comparison - A graphical representation of the different levels of the PMM model and how your procurement department compares.</t>
  </si>
  <si>
    <t>There is more than one staff person; each staff person is 100% dedicated to the procurement function.</t>
  </si>
  <si>
    <t>The procurement function does not include ancillary functions, such as warehouse management or traffic management.</t>
  </si>
  <si>
    <t>The best practices contained in the Procurement Maturity Model are based on a procurement department with the following attributes:</t>
  </si>
  <si>
    <t>At least $50M in spend.</t>
  </si>
  <si>
    <t>Documented procurement instructions manual (or catalog), which describes means by which internal customers acquire goods or services, made electronically available to internal customers.</t>
  </si>
  <si>
    <t>Documented annual business plan developed with department staff input and purposeful thought, aligned with the vision and mission of the procurement department.  Business plan items are specific, measurable, actionable, relevant, and time-bound.</t>
  </si>
  <si>
    <t>0. Executive management is unfamiliar with the procurement department.
1. Executive management is familiar with the procurement department.
2. Executive management is familiar with the procurement department; has demonstrated some degree of support.
3. Executive management is familiar with the procurement department; has demonstrated some or substantial degree of support through budget, allocation of resources, or the like.</t>
  </si>
  <si>
    <t>Highly centralized procurement department which is responsible for at least 90% of all company spend on procurement spend.</t>
  </si>
  <si>
    <t>Defined, formalized, and documented procurement accountability and authority.</t>
  </si>
  <si>
    <t>0. No procurement department audits performed.
1. Departmental audits performed; conducted by department.
2. Departmental audits performed; sporadically or infrequently conducted by independent party.
3. Departmental audits performed; routinely performed by independent party.</t>
  </si>
  <si>
    <t>To ensure compliance with policies, procedures, and processes, procurement department is routinely audited (no less than annually)  by an independent party.</t>
  </si>
  <si>
    <t>C.P.M. or other industry-relevant certification required for procurement department staff (subject to job level).</t>
  </si>
  <si>
    <t>Customers view procurement department staff as virtual extensions of their own staff, engaging procurement department staff in customer-specific processes, such as customer staff meetings.</t>
  </si>
  <si>
    <t>The Measurement Area Scores tab (hidden) then summarizes the consolidated Measurement Areas against best practices and provides an overall PMM  score.  The Graphed Measurement Area Scores tab is a graphical representation of the PMM score.
Finally, the PMM Comparison Calculation tab (hidden) calculates data to populate the Graphical PMM Comparison tab, which compares the scores of the input procurement department against different maturity levels, including world class.</t>
  </si>
  <si>
    <t>Third-party surveys conducted annually to determine level of procurement department staff employee engagement; results are benchmarked against other organizations and are acted upon to improve survey results.</t>
  </si>
  <si>
    <t>Documented job qualifications for procurement department staff, staff seeking mid- to senior-level positions required to have one or more professional designations / certifications, bachelor's degree in a relevant discipline, involvement in the procurement industry, and significant procurement experience.</t>
  </si>
  <si>
    <t>Annual, documented performance plans that align with annual procurement department strategic plan and business plan.</t>
  </si>
  <si>
    <t>80% or more of all contracts executed using procurement department contract templates.</t>
  </si>
  <si>
    <t>Vendor performance is objectively measured using pre-defined metrics, with performance recorded and tracked in a contract management or related system.  Vendor performance measurement may be related to procurement-specific metrics (such as RFx win rate) and / or contract-specific metrics (such as service levels).</t>
  </si>
  <si>
    <t>0. Customers avoid use of procurement department.
1. Procurement department reactive and demand driven; very few RFx projects.
2. Tendency for procurement department to be reactive; some pro-active involvement with customers; few RFx projects.
3. Significant pro-active involvement with customers early in their project cycle; frequent RFx projects.</t>
  </si>
  <si>
    <t>Procurement Instructions</t>
  </si>
  <si>
    <t>0. No Procurement Instructions Manual.
1. Procurement Instructions Manual exists; incomplete or not current.
2. Procurement Instructions Manual exists; complete and current.
3. Procurement Instructions Manual exists; complete and current; available electronically (e.g., company intranet).</t>
  </si>
  <si>
    <t>Procurement department staff understand the essential need of customer relationship management, and actively and purposefully cultivate and maintain relationships with customers beyond the framework / lifespan of a transaction.</t>
  </si>
  <si>
    <t>Documented, formal business continuity plan that identifies mission critical vendors and procedures for acquiring products and services in the case of a business disruption.  Mock scenarios are conducted with vendors no less than annually to assess the capabilities of vendors as well as the accuracy and comprehensiveness of the plan.  Procurement department staff are cross-trained and have the ability to work remotely to performance critical job functions.</t>
  </si>
  <si>
    <t>Procurement Authority</t>
  </si>
  <si>
    <t>Procurement Policy</t>
  </si>
  <si>
    <t>Procurement Standards</t>
  </si>
  <si>
    <t>Procurement department staff received twenty-four or more hours of commodity training annually.</t>
  </si>
  <si>
    <t>0. Procurement department staff relatively unknown to customer; staff unfamiliar with customer's business.
1. Procurement department staff known to customer; staff minimally familiar with customer's business.
2. Procurement department staff valued by customer; staff has some familiarity of customer's business.
3. Procurement department staff is integrated with customer department; staff has solid understanding of customer's business.</t>
  </si>
  <si>
    <t>0. Procurement department staff not surveyed to determine level of employee engagement.
1. Procurement department staff surveyed on an informal basis to determine level of employee engagement.
2. Procurement department staff surveyed by a third party to determine level of employee engagement.
3. Procurement department staff surveyed by a third party to determine level of employee engagement, and data is benchmarked against other organizations (e.g., Gallup)</t>
  </si>
  <si>
    <t>Procurement department staff receive twenty-four or more hours of general training annually in the areas of customer service, "soft skills," and tools-based skills.</t>
  </si>
  <si>
    <t>Procurement Training</t>
  </si>
  <si>
    <t>Standard RFx templates exist and are actively used by procurement department staff.  Procurement staff follow a standard process for conducting RFx projects.</t>
  </si>
  <si>
    <t>0. No satisfaction surveys conducted.
1. Customers sporadically solicited for verbal feedback.
2. Satisfaction surveys conducted on a regularly scheduled basis; no substantial corrective actions taken.
3. Satisfaction surveys conducted on a regularly scheduled basis; corrective actions taken and reported back to customers.</t>
  </si>
  <si>
    <t>Regularly-scheduled (no less than annual) customer satisfaction survey actively used by procurement department to identify deficiencies for which corrective action is subsequently taken.  Customers made aware of survey results and corrective actions planned / taken.</t>
  </si>
  <si>
    <t>0. No best practices objective.
1. Best practices objectives; not documented.
2. Best practices objectives; documented; no or limited progress.
3. Best practices objectives; documented; substantial progress made.</t>
  </si>
  <si>
    <t>0. Decentralized; highly-fragmented; procurement may be done informally by individuals or business unit departments (not procurement departments).
1. Hybrid of centralized and decentralized procurement; business unit procurement departments dotted-line to a company-wide procurement function (e.g., a procurement council).
2. Hybrid of centralized and decentralized procurement; business unit procurement departments hard-line to a company-wide procurement department.
3. Centralized procurement department; raw materials sourced by a separate department.
3. Centralized procurement department responsible for company-wide procurement of all goods and services, including direct and raw commodities.</t>
  </si>
  <si>
    <t>Documented and current procurement standards, containing relevant and quality content, that department staff are familiar with and adhere to.</t>
  </si>
  <si>
    <t>Documented and current procurement policy, containing relevant and quality content, that department staff and internal customers are familiar with.</t>
  </si>
  <si>
    <t>Spend profile is extracted (no less than quarterly) from a financial system and indicates spend by vendor and major commodity.  The spend plan is used to identify opportunities for savings, vendor rationalization, and driving low-value procurement to automation.</t>
  </si>
  <si>
    <t>Procurement department staff receive twenty-four or more hours of formal and external procurement training annually.</t>
  </si>
  <si>
    <t>Documented, formal training plan in place for procurement department staff, closely followed, and training objectives included in annual performance plan.  Training described by the plan comprises no less than seventy-two hours annually.</t>
  </si>
  <si>
    <t>Training Plan</t>
  </si>
  <si>
    <t>0. Procurement department staff do not have a documented training plan.
1. Procurement department staff have a documented training plan; sporadically followed.
2. Procurement department staff have a documented training plan; closely followed.
3. Procurement department staff have a documented training plan; closely followed; staff have training objectives included in annual performance plan.</t>
  </si>
  <si>
    <t>Dynamic internal website exists, provides information to internal customers and access to e-procurement systems such as an e-catalog.</t>
  </si>
  <si>
    <t>Dynamic external website exists, provides information to vendors and access to e-procurement systems such as a vendor portal (for activities such as vendor registration).</t>
  </si>
  <si>
    <r>
      <t>PMM Rating Input and Scores</t>
    </r>
    <r>
      <rPr>
        <sz val="10"/>
        <rFont val="Arial"/>
        <family val="0"/>
      </rPr>
      <t xml:space="preserve"> - Describes the </t>
    </r>
    <r>
      <rPr>
        <i/>
        <sz val="10"/>
        <rFont val="Arial"/>
        <family val="2"/>
      </rPr>
      <t>Measurement Area</t>
    </r>
    <r>
      <rPr>
        <sz val="10"/>
        <rFont val="Arial"/>
        <family val="0"/>
      </rPr>
      <t xml:space="preserve">, </t>
    </r>
    <r>
      <rPr>
        <i/>
        <sz val="10"/>
        <rFont val="Arial"/>
        <family val="2"/>
      </rPr>
      <t>Measurement Element</t>
    </r>
    <r>
      <rPr>
        <sz val="10"/>
        <rFont val="Arial"/>
        <family val="0"/>
      </rPr>
      <t xml:space="preserve">, </t>
    </r>
    <r>
      <rPr>
        <i/>
        <sz val="10"/>
        <rFont val="Arial"/>
        <family val="2"/>
      </rPr>
      <t>Current Practice</t>
    </r>
    <r>
      <rPr>
        <sz val="10"/>
        <rFont val="Arial"/>
        <family val="0"/>
      </rPr>
      <t xml:space="preserve"> (ranked by point-based rating), </t>
    </r>
    <r>
      <rPr>
        <i/>
        <sz val="10"/>
        <rFont val="Arial"/>
        <family val="2"/>
      </rPr>
      <t>Your Rating</t>
    </r>
    <r>
      <rPr>
        <sz val="10"/>
        <rFont val="Arial"/>
        <family val="0"/>
      </rPr>
      <t xml:space="preserve"> (an input of the Current Practice point-based rating), </t>
    </r>
    <r>
      <rPr>
        <i/>
        <sz val="10"/>
        <rFont val="Arial"/>
        <family val="2"/>
      </rPr>
      <t>Weighting</t>
    </r>
    <r>
      <rPr>
        <sz val="10"/>
        <rFont val="Arial"/>
        <family val="2"/>
      </rPr>
      <t xml:space="preserve"> (hidden column "E")</t>
    </r>
    <r>
      <rPr>
        <sz val="10"/>
        <rFont val="Arial"/>
        <family val="0"/>
      </rPr>
      <t xml:space="preserve">, </t>
    </r>
    <r>
      <rPr>
        <i/>
        <sz val="10"/>
        <rFont val="Arial"/>
        <family val="2"/>
      </rPr>
      <t>Your Calculated Score</t>
    </r>
    <r>
      <rPr>
        <sz val="10"/>
        <rFont val="Arial"/>
        <family val="0"/>
      </rPr>
      <t xml:space="preserve">, </t>
    </r>
    <r>
      <rPr>
        <i/>
        <sz val="10"/>
        <rFont val="Arial"/>
        <family val="2"/>
      </rPr>
      <t>Best Practice</t>
    </r>
    <r>
      <rPr>
        <sz val="10"/>
        <rFont val="Arial"/>
        <family val="0"/>
      </rPr>
      <t xml:space="preserve"> standard, Best in Class Rating (hidden column "H"), calculated </t>
    </r>
    <r>
      <rPr>
        <i/>
        <sz val="10"/>
        <rFont val="Arial"/>
        <family val="2"/>
      </rPr>
      <t>Best Practice Score</t>
    </r>
    <r>
      <rPr>
        <sz val="10"/>
        <rFont val="Arial"/>
        <family val="0"/>
      </rPr>
      <t xml:space="preserve">, </t>
    </r>
    <r>
      <rPr>
        <i/>
        <sz val="10"/>
        <rFont val="Arial"/>
        <family val="2"/>
      </rPr>
      <t>Calculated and Area Weighted Variance</t>
    </r>
    <r>
      <rPr>
        <sz val="10"/>
        <rFont val="Arial"/>
        <family val="0"/>
      </rPr>
      <t xml:space="preserve"> (hidden column "J," used to determine variance between </t>
    </r>
    <r>
      <rPr>
        <i/>
        <sz val="10"/>
        <rFont val="Arial"/>
        <family val="2"/>
      </rPr>
      <t>Your Calculated Score</t>
    </r>
    <r>
      <rPr>
        <sz val="10"/>
        <rFont val="Arial"/>
        <family val="0"/>
      </rPr>
      <t xml:space="preserve"> and the </t>
    </r>
    <r>
      <rPr>
        <i/>
        <sz val="10"/>
        <rFont val="Arial"/>
        <family val="2"/>
      </rPr>
      <t>Best Practice Score</t>
    </r>
    <r>
      <rPr>
        <sz val="10"/>
        <rFont val="Arial"/>
        <family val="0"/>
      </rPr>
      <t xml:space="preserve">), </t>
    </r>
    <r>
      <rPr>
        <i/>
        <sz val="10"/>
        <rFont val="Arial"/>
        <family val="2"/>
      </rPr>
      <t>Significance of Gap</t>
    </r>
    <r>
      <rPr>
        <sz val="10"/>
        <rFont val="Arial"/>
        <family val="0"/>
      </rPr>
      <t xml:space="preserve"> (color-coded to indicate areas of possible improvement), and </t>
    </r>
    <r>
      <rPr>
        <i/>
        <sz val="10"/>
        <rFont val="Arial"/>
        <family val="2"/>
      </rPr>
      <t>Measurement Area Weighting</t>
    </r>
    <r>
      <rPr>
        <sz val="10"/>
        <rFont val="Arial"/>
        <family val="0"/>
      </rPr>
      <t xml:space="preserve"> (hidden column "L").</t>
    </r>
  </si>
  <si>
    <r>
      <t>Measurement Area Scores</t>
    </r>
    <r>
      <rPr>
        <sz val="10"/>
        <rFont val="Arial"/>
        <family val="0"/>
      </rPr>
      <t xml:space="preserve"> - Summarizes Your </t>
    </r>
    <r>
      <rPr>
        <i/>
        <sz val="10"/>
        <rFont val="Arial"/>
        <family val="2"/>
      </rPr>
      <t>Measurement Area</t>
    </r>
    <r>
      <rPr>
        <sz val="10"/>
        <rFont val="Arial"/>
        <family val="0"/>
      </rPr>
      <t xml:space="preserve"> scores and adjusts the scores by additional </t>
    </r>
    <r>
      <rPr>
        <i/>
        <sz val="10"/>
        <rFont val="Arial"/>
        <family val="2"/>
      </rPr>
      <t>Weighting</t>
    </r>
    <r>
      <rPr>
        <sz val="10"/>
        <rFont val="Arial"/>
        <family val="0"/>
      </rPr>
      <t xml:space="preserve"> (hidden column "D") criteria to calculate the </t>
    </r>
    <r>
      <rPr>
        <i/>
        <sz val="10"/>
        <rFont val="Arial"/>
        <family val="2"/>
      </rPr>
      <t>Adjusted Your Measurement Area Score</t>
    </r>
    <r>
      <rPr>
        <sz val="10"/>
        <rFont val="Arial"/>
        <family val="0"/>
      </rPr>
      <t xml:space="preserve">.  An </t>
    </r>
    <r>
      <rPr>
        <i/>
        <sz val="10"/>
        <rFont val="Arial"/>
        <family val="2"/>
      </rPr>
      <t>Overall PMM Score</t>
    </r>
    <r>
      <rPr>
        <sz val="10"/>
        <rFont val="Arial"/>
        <family val="0"/>
      </rPr>
      <t xml:space="preserve"> is also calculated.</t>
    </r>
  </si>
  <si>
    <t>Online reverse auctioning frequently used for commodity purchases, and guidelines established for use of the tool.</t>
  </si>
  <si>
    <t>For commodities requiring research, procurement department staff have required access to third-party research.</t>
  </si>
  <si>
    <t>Vendors are provided with an external portal using a third-party automated system to permit vendors to conduct certain administrative functions (such as submitting a W-9, certificate of insurance, or financial information).</t>
  </si>
  <si>
    <t>Vendor information, such as account contact information and metrics (such as service levels), are actively maintained and utilized using a third-party automated system.</t>
  </si>
  <si>
    <t>Fully automated requisitions and purchase system, through which purchase orders are generated for a significant portion (80% or greater) of procurement spend.</t>
  </si>
  <si>
    <t>80% or more of all contracts negotiated and executed within 30 calendar days, with 95% or more of all contracts negotiated and executed within 60 calendar days.</t>
  </si>
  <si>
    <t>80% or more of all RFx projects completed and contracted within 60 calendar days, with 95% or more of all RFx projects completed and contracted within 90 calendar days.</t>
  </si>
  <si>
    <t>0. No contract templates; vendors' contract templates used exclusively.
1. Some contract templates exist.
2. Substantial number of contract templates exist.
3. Substantial number of contract templates exist; procurement department staff are well-trained on their use.</t>
  </si>
  <si>
    <t>Substantial number of contract templates exist, and procurement department staff are trained on their use, to address at least 80% of possible procurement scenarios.</t>
  </si>
  <si>
    <t>0. No RFx templates.
1. RFx templates exist; procurement department staff use personal variations of templates.
2. RFx templates exist; procurement department staff use standardized templates.
3. RFx templates exist; procurement department staff use standardized templates; procurement department staff are well-trained on their use.</t>
  </si>
  <si>
    <t>0. Customers viewed as adversaries.
1. Customers are "tolerated;" unplanned or unintentional relationship cultivation and maintenance.
2. Relationships occur within the framework / lifespan of a transaction; some planned relationship cultivation and maintenance; e.g., with key customers.
3. Relationships with customers actively and purposefully cultivated and maintained.</t>
  </si>
  <si>
    <t>0. No mission statement.
1. Mission statement exists; documented; department staff cannot recite or easily identify location.
2. Mission statement exists, documented; department staff can recite or easily identify location.
3. Mission statement exists, documented; department staff can recite or easily identify location; regularly evaluated.</t>
  </si>
  <si>
    <t>Documented and current mission statement that department staff can either recite or easily locate for reference.</t>
  </si>
  <si>
    <t>Best Practices</t>
  </si>
  <si>
    <t>Competitive Bidding Plan</t>
  </si>
  <si>
    <t>Forecast</t>
  </si>
  <si>
    <t>Audit</t>
  </si>
  <si>
    <t>Contract Disputes</t>
  </si>
  <si>
    <t>Customer Engagement</t>
  </si>
  <si>
    <t>Documented and formalized record retention policy, consistent with organizational and / or regulatory requirements, and compliance verified.</t>
  </si>
  <si>
    <t>Purchase orders generated electronically, and cover 80% of all procurement spend.</t>
  </si>
  <si>
    <t>Formal process exists which facilitates the involvement of staff early in the customers' project cycle such that an effective competitive bidding process can be conducted.</t>
  </si>
  <si>
    <t>Risk level of contracts are objectively determined using pre-defined criteria, with the risk level being recorded in a contract management system.</t>
  </si>
  <si>
    <t>0. Vendor performance not measured.
1. Vendor performance is measured anecdotally; not recorded.
2. Vendor performance is measured anecdotally; performance recorded and tracked in a contract management or related system.
3. Vendor performance is measured objectively using pre-defined metrics; performance recorded and tracked in a contract management or related system.</t>
  </si>
  <si>
    <t>0. Not measured.
1. Contract risk level is measured anecdotally; not recorded.
2. Contract risk level is measured anecdotally; risk level recorded in a contract management system.
3. Contract risk level is measured objectively using pre-defined criteria; risk level recorded in a contract management system.</t>
  </si>
  <si>
    <t>0. No reporting.
1. On demand or ad hoc reporting.
2. Scheduled reporting; incomplete, not current, or not useful for customer's needs.
3. Scheduled reporting; complete, current, and useful.</t>
  </si>
  <si>
    <t>Weighting</t>
  </si>
  <si>
    <t>Customers Subtotal</t>
  </si>
  <si>
    <t>Organization Subtotal</t>
  </si>
  <si>
    <t>Policy Subtotal</t>
  </si>
  <si>
    <t>Processes Subtotal</t>
  </si>
  <si>
    <t>Staff Subtotal</t>
  </si>
  <si>
    <t>Tools Subtotal</t>
  </si>
  <si>
    <t>Value Subtotal</t>
  </si>
  <si>
    <t>Vendors Subtotal</t>
  </si>
  <si>
    <t>Measurement Area</t>
  </si>
  <si>
    <t>Measurement Area Weighting</t>
  </si>
  <si>
    <t>Your Measurement Area Score</t>
  </si>
  <si>
    <t>Best in Class Rating</t>
  </si>
  <si>
    <r>
      <t>Graphed Measurement Area Scores</t>
    </r>
    <r>
      <rPr>
        <sz val="10"/>
        <rFont val="Arial"/>
        <family val="0"/>
      </rPr>
      <t xml:space="preserve"> - A graphical representation of the </t>
    </r>
    <r>
      <rPr>
        <i/>
        <sz val="10"/>
        <rFont val="Arial"/>
        <family val="2"/>
      </rPr>
      <t>Adjusted Your Measurement Area Scores</t>
    </r>
    <r>
      <rPr>
        <sz val="10"/>
        <rFont val="Arial"/>
        <family val="0"/>
      </rPr>
      <t xml:space="preserve"> compared to the </t>
    </r>
    <r>
      <rPr>
        <i/>
        <sz val="10"/>
        <rFont val="Arial"/>
        <family val="2"/>
      </rPr>
      <t>Adjusted Best Practice Measurement Area Scores</t>
    </r>
    <r>
      <rPr>
        <sz val="10"/>
        <rFont val="Arial"/>
        <family val="0"/>
      </rPr>
      <t xml:space="preserve"> contained in the </t>
    </r>
    <r>
      <rPr>
        <i/>
        <sz val="10"/>
        <rFont val="Arial"/>
        <family val="2"/>
      </rPr>
      <t>Measurement Area Scores</t>
    </r>
    <r>
      <rPr>
        <sz val="10"/>
        <rFont val="Arial"/>
        <family val="0"/>
      </rPr>
      <t xml:space="preserve"> tab.</t>
    </r>
  </si>
  <si>
    <t>ASSUMPTIONS</t>
  </si>
  <si>
    <t>Indicates an input area</t>
  </si>
  <si>
    <t>Indicates a calculation</t>
  </si>
  <si>
    <t>COLOR LEGEND</t>
  </si>
  <si>
    <t>Your Rating</t>
  </si>
  <si>
    <t>World Class</t>
  </si>
  <si>
    <t>Commodities are predominately domestic.</t>
  </si>
  <si>
    <r>
      <t>Measurement Areas</t>
    </r>
    <r>
      <rPr>
        <sz val="10"/>
        <rFont val="Arial"/>
        <family val="0"/>
      </rPr>
      <t xml:space="preserve"> and </t>
    </r>
    <r>
      <rPr>
        <i/>
        <sz val="10"/>
        <rFont val="Arial"/>
        <family val="2"/>
      </rPr>
      <t xml:space="preserve">Measurement Elements </t>
    </r>
    <r>
      <rPr>
        <sz val="10"/>
        <rFont val="Arial"/>
        <family val="0"/>
      </rPr>
      <t xml:space="preserve">can be added or deleted, provided that </t>
    </r>
    <r>
      <rPr>
        <i/>
        <sz val="10"/>
        <rFont val="Arial"/>
        <family val="2"/>
      </rPr>
      <t>Weighting</t>
    </r>
    <r>
      <rPr>
        <sz val="10"/>
        <rFont val="Arial"/>
        <family val="0"/>
      </rPr>
      <t xml:space="preserve"> is adjusted to equal 100% per </t>
    </r>
    <r>
      <rPr>
        <i/>
        <sz val="10"/>
        <rFont val="Arial"/>
        <family val="2"/>
      </rPr>
      <t>Measurement Area</t>
    </r>
    <r>
      <rPr>
        <sz val="10"/>
        <rFont val="Arial"/>
        <family val="0"/>
      </rPr>
      <t>.</t>
    </r>
  </si>
  <si>
    <t>Your Calculated Score</t>
  </si>
  <si>
    <t>Best Practice Score</t>
  </si>
  <si>
    <t>Adjusted Your Measurement Area Score</t>
  </si>
  <si>
    <t>Overall PMM Score</t>
  </si>
  <si>
    <t>Adjusted Best Practice Measurement Area Score</t>
  </si>
  <si>
    <t>Best in Class Measurement Area Score</t>
  </si>
  <si>
    <t>0. Not measured.
1. The number of contract disputes are measured anecdotally; not recorded.
2. More than 1% of all contracts executed result in a contract dispute within the 12-month period following contract execution.
3. 1% or less of all contracts executed result in a contract dispute within the 12-month period following contract execution.</t>
  </si>
  <si>
    <t>Significance of Gap</t>
  </si>
  <si>
    <t>Calculated and Area Weighted Variance</t>
  </si>
  <si>
    <t>0. No spend profile.
1. Only anecdotal or stale spend data exists.
2. Spend profile is documented, but may be stale or provides only partial information (e.g., spend by vendor but not by commodity).
3. A spend profile is well-documented, refreshed no less than quarterly, which indicates spend by vendor and major commodity; actively used by procurement department staff to seek opportunities for savings, vendor rationalization, and automation.</t>
  </si>
  <si>
    <t>0. No automated system.
1. Automated system exists; not widely used.
2. Automated system (developed in-house) implemented and in use.
3. Automated system (third-party) implemented and in use.
X. No business case to support use of an automated system (contract labor does not exceed 100 contractors annually).</t>
  </si>
  <si>
    <t>0. No automated system.
1. Automated system exists; not widely used.
2. Automated system (developed in-house) implemented and in use.
3. Automated system (third-party) implemented and in use.
X. No business case to support an automated system.</t>
  </si>
  <si>
    <t>0. No website presence.
1. Static website presence; not current.
2. Static website presence; current.
3. Dynamic website presence oriented to vendors; interfaces to e-procurement systems (such as vendor portal).
X. No business case to support use of tool.</t>
  </si>
  <si>
    <t>0. No website presence.
1. Static website presence; not current.
2. Static website presence; current.
3. Dynamic website presence oriented to internal customers; interfaces to e-procurement systems (such as an e-catalog).
X. No business case to support use of tool.</t>
  </si>
  <si>
    <t>0. P-Cards not used.
1. P-cards implemented; minimal use.
2. P-cards implemented; use is sporadic.
3. P-cards implemented; use is defined (e.g., via policy).
X. No business case to support use of tool.</t>
  </si>
  <si>
    <t>0. No procure-to-pay process.
1. Limited procure-to-pay processes; some steps manual.
2. Fully automated procure-to-pay processes; less than 50% of procurement spend flows through the processes.
3. Fully automated procure-to-pay processes; 50% or greater of procurement spend flows through the processes.
X. No business case to support use of a procure-to-pay process.</t>
  </si>
  <si>
    <t>0. Reverse auctioning system not used for commodity purchases.
1. Reverse auctioning system available for commodity purchases; infrequently used.
2. Reverse auctioning system available for commodity purchases; frequently used.
3. Reverse auctioning system available for commodity purchases; frequently used; documented guideslines for use.
X. No business case to support use of tool.</t>
  </si>
  <si>
    <t>DISCLAIMER</t>
  </si>
  <si>
    <t>Inhibiting</t>
  </si>
  <si>
    <t>Enabling</t>
  </si>
  <si>
    <t>Optimizing</t>
  </si>
  <si>
    <t>Performing (Miminum Acceptability)</t>
  </si>
  <si>
    <t>Best In Class</t>
  </si>
  <si>
    <t>INSTRUCTIONS / NOTES</t>
  </si>
  <si>
    <t>TAB DESCRIPTIONS</t>
  </si>
  <si>
    <t>DESCRIPTION</t>
  </si>
  <si>
    <t>0. No business plan.
1. Business plan may exist; incomplete, ambiguous, or not fully documented.
2. Basic business plan documented; no staff input or vision / mission alignment.
3. Business plan documented; complete, staff input and vision / mission alignment. Business plan items are specific, measurable, actionable, relevant, and time-bound.</t>
  </si>
  <si>
    <t>Vendor rationalization program exists where the vendor base is reduced subject to program criteria and the vendor base is pro-actively managed to the pre-defined level.</t>
  </si>
  <si>
    <t>0. No vendor rationalization program.
1. Formal program exists; program not followed / performed.
2. No formal program; vendor rationalization performed on an ad hoc basis.
3. Formal program exists; program followed / performed.</t>
  </si>
  <si>
    <t>Prospective vendors are qualified using a formal, automated process.</t>
  </si>
  <si>
    <t>0. No vendor recognition program.
1. Formal program exists; program not followed / performed.
2. No formal program; vendors recognized on an ad hoc basis.
3. Formal program exists; program followed / performed.</t>
  </si>
  <si>
    <t>Contract approvals and workflow are managed using a third-party automated system.</t>
  </si>
  <si>
    <t>0. No performance management process.
1. Performance management conducted informally.
2. Performance management conducted formally; annual or exception-driven process.
3. Performance management conducted formally; annual process with semi-annual or quarterly reviews.</t>
  </si>
  <si>
    <t>Formal hierarchy of vendor categories exist, with vendors assigned (via a system or documentation) to the categories.  Customers understand the process, and use the process for decision-making purposes.</t>
  </si>
  <si>
    <t>Vendor recognition program exists where vendors are selected (based on quantitative and qualitative criteria) and recognized (with some sort of formal recognition, such as a press release) for their performance.</t>
  </si>
  <si>
    <t>Spend is predominately for indirect commodities.</t>
  </si>
  <si>
    <t>Job Qualifications</t>
  </si>
  <si>
    <t>Where contract labor exceeds 100 contractors annually, an automated third-party system exists to intake contract labor needs from the end customer based on labor profile templates, routes the need to approved vendors, and intakes proposals / resumes from the approved vendors.</t>
  </si>
  <si>
    <t>Automated third-party system exists to manage contracts, from the point of intake, through negotiation, and to record retention.  System allows for input of vendor and contract data, identification of key issues, documentation of cost savings / avoidance, input of scanned items such as executed contract, and reporting.</t>
  </si>
  <si>
    <t>0. No approved vendor list.
1. Approved vendor list; not maintained, not current.
2. Approved vendor list; actively maintained; less than 75% of spend is through approved vendors.
3. Approved vendor list; actively maintained; 75% or greater of spend is through approved vendors.</t>
  </si>
  <si>
    <t>Formal, current, and documented approved vendor list exists, and is used to ensure that 75% or greater of spend is through approved vendors.</t>
  </si>
  <si>
    <t>Documented competitive bidding plans created (annually) and resourced to identify and address potential opportunities for expiring / terminating contracts, re-bids, and new purchases.</t>
  </si>
  <si>
    <t>Documented spend forecasts created (annually) and resourced to identify and address potential opportunities for costing avoidance on projected procurement spend.</t>
  </si>
  <si>
    <t>Documented cost reduction plans created (annually) and resourced to identify and address potential opportunities for cost savings related to pre-existing procurement spend.</t>
  </si>
  <si>
    <t>P-cards widely used, and a card issuer rebate has been negotiated where p-card related spend exceeds $1,000,000.</t>
  </si>
  <si>
    <t>Fully automated procure-to-pay processes, through which a significant portion (50% or greater) of procurement spend flows.</t>
  </si>
  <si>
    <t>Third-party eRFx system used for 80% of competitive bids.</t>
  </si>
  <si>
    <t>Best Practice</t>
  </si>
  <si>
    <t>Organization</t>
  </si>
  <si>
    <t>Documented objectives directed toward achievement of identified, externally-developed best practices.</t>
  </si>
  <si>
    <t>Mission Statement</t>
  </si>
  <si>
    <t>Vision Statement</t>
  </si>
  <si>
    <t>Strategic Plan</t>
  </si>
  <si>
    <t>Executive Support</t>
  </si>
  <si>
    <t>Delegation of Spend</t>
  </si>
  <si>
    <t>Involved in at least 95% of the total spend profile.  Where spend categories or commodities are excluded or delegated, such exclusions or delegations are documented and formalized.</t>
  </si>
  <si>
    <t>Current Practice</t>
  </si>
  <si>
    <t>Measurement
Area</t>
  </si>
  <si>
    <t>Measurement
Element</t>
  </si>
  <si>
    <t>Staff</t>
  </si>
  <si>
    <t>Commodity Training</t>
  </si>
  <si>
    <t>Certification</t>
  </si>
  <si>
    <t>General Training</t>
  </si>
  <si>
    <t>Performance Objectives</t>
  </si>
  <si>
    <t>Performance Management</t>
  </si>
  <si>
    <t>Processes</t>
  </si>
  <si>
    <t>Spend Profile</t>
  </si>
  <si>
    <t>Vendor Rationalization</t>
  </si>
  <si>
    <t>Contract Templates</t>
  </si>
  <si>
    <t>Contract Management System</t>
  </si>
  <si>
    <t>P-Cards</t>
  </si>
  <si>
    <t>Vendor Categorization</t>
  </si>
  <si>
    <t>RFx Templates</t>
  </si>
  <si>
    <t>eRFx</t>
  </si>
  <si>
    <t>Reverse Auctions</t>
  </si>
  <si>
    <t>Vendor Relationship Management System</t>
  </si>
  <si>
    <t>Third-party Research</t>
  </si>
  <si>
    <t>Internal Website</t>
  </si>
  <si>
    <t>External Website</t>
  </si>
  <si>
    <t>Record Retention</t>
  </si>
  <si>
    <t>Negotiation Planning</t>
  </si>
  <si>
    <t>Customers</t>
  </si>
  <si>
    <t>Vendors</t>
  </si>
  <si>
    <t>Relationship Management</t>
  </si>
  <si>
    <t>Employee Engagement</t>
  </si>
  <si>
    <t>Contract Template Ratio</t>
  </si>
  <si>
    <t>Contract Turn-around Time</t>
  </si>
  <si>
    <t>RFx Turn-around Time</t>
  </si>
  <si>
    <t>Contract Risk Level</t>
  </si>
  <si>
    <t>Value</t>
  </si>
  <si>
    <t>Procure-to-Pay Process</t>
  </si>
  <si>
    <t>Approved Vendor List</t>
  </si>
  <si>
    <t>Measurements and Metrics</t>
  </si>
  <si>
    <t>Vendor Recognition</t>
  </si>
  <si>
    <t>Structure</t>
  </si>
  <si>
    <t>Contract Labor Sourcing System</t>
  </si>
  <si>
    <t>Vendor Profile System / Vendor Portal</t>
  </si>
  <si>
    <t>Formal, documented performance management process, with at least semi-annual reviews, where employee's past and current performance is reviewed and corrective action is discussed openly.</t>
  </si>
  <si>
    <t>Business Continuity Plan</t>
  </si>
  <si>
    <t>Purchase Order Generation</t>
  </si>
  <si>
    <t>Requisition / Purchase Order System</t>
  </si>
  <si>
    <t>Contract Approval Workflow Automation</t>
  </si>
  <si>
    <t>Approval Authority Levels</t>
  </si>
  <si>
    <t>Vendor Qualification</t>
  </si>
  <si>
    <t>0. No record retention policy.
1. No record retention policy; staff maintain records based on personal work practice.
2. Record retention policy exists; not adhered to or verified.
3. Record retention policy exists; adhered to and verified.</t>
  </si>
  <si>
    <t>Documented, formal approval authority levels that are both reasonable (meaning few) and financially prudent.</t>
  </si>
  <si>
    <t>Negotiations planned for majority of procurements, using a formalized structure for negotiation strategy development.  Negotiation planning process tends to be inclusive of internal customers and seeks their input.</t>
  </si>
  <si>
    <t>1% or less of all contracts executed result in a contract dispute within the 12-month period following contract execution.</t>
  </si>
  <si>
    <t>Cost Avoidance / Cost Savings</t>
  </si>
  <si>
    <r>
      <t>Weighting</t>
    </r>
    <r>
      <rPr>
        <sz val="10"/>
        <rFont val="Arial"/>
        <family val="2"/>
      </rPr>
      <t xml:space="preserve"> can be adjusted, provided that total of </t>
    </r>
    <r>
      <rPr>
        <i/>
        <sz val="10"/>
        <rFont val="Arial"/>
        <family val="2"/>
      </rPr>
      <t xml:space="preserve">Weighting </t>
    </r>
    <r>
      <rPr>
        <sz val="10"/>
        <rFont val="Arial"/>
        <family val="2"/>
      </rPr>
      <t>equal 100% per</t>
    </r>
    <r>
      <rPr>
        <i/>
        <sz val="10"/>
        <rFont val="Arial"/>
        <family val="2"/>
      </rPr>
      <t xml:space="preserve"> Measurement Area.</t>
    </r>
  </si>
  <si>
    <r>
      <t>Weighting</t>
    </r>
    <r>
      <rPr>
        <sz val="10"/>
        <rFont val="Arial"/>
        <family val="0"/>
      </rPr>
      <t xml:space="preserve"> data is contained in hidden columns.  See "Tab Descriptions" for more information on weighting criteria.</t>
    </r>
  </si>
  <si>
    <t>Documented and current strategic plan, containing relevant and quality content, approved and resourced by executive management, that department staff are familiar with.</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</si>
</sst>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 numFmtId="171" formatCode="0.000%"/>
    <numFmt numFmtId="172" formatCode="0.0"/>
    <numFmt numFmtId="173" formatCode="0.00000"/>
    <numFmt numFmtId="174" formatCode="0.000000"/>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0000000000000000"/>
    <numFmt numFmtId="186" formatCode="0.000000000000000000"/>
  </numFmts>
  <fonts count="11">
    <font>
      <sz val="10"/>
      <name val="Arial"/>
      <family val="0"/>
    </font>
    <font>
      <sz val="8"/>
      <name val="Arial"/>
      <family val="0"/>
    </font>
    <font>
      <b/>
      <sz val="10"/>
      <name val="Arial"/>
      <family val="2"/>
    </font>
    <font>
      <b/>
      <sz val="14"/>
      <name val="Arial"/>
      <family val="2"/>
    </font>
    <font>
      <i/>
      <sz val="10"/>
      <name val="Arial"/>
      <family val="2"/>
    </font>
    <font>
      <b/>
      <sz val="12"/>
      <name val="Arial"/>
      <family val="0"/>
    </font>
    <font>
      <sz val="9"/>
      <name val="Arial"/>
      <family val="2"/>
    </font>
    <font>
      <b/>
      <sz val="18"/>
      <name val="Arial"/>
      <family val="0"/>
    </font>
    <font>
      <sz val="15"/>
      <name val="Arial"/>
      <family val="0"/>
    </font>
    <font>
      <b/>
      <sz val="15"/>
      <name val="Arial"/>
      <family val="0"/>
    </font>
    <font>
      <sz val="8"/>
      <name val="Tahoma"/>
      <family val="2"/>
    </font>
  </fonts>
  <fills count="5">
    <fill>
      <patternFill/>
    </fill>
    <fill>
      <patternFill patternType="gray125"/>
    </fill>
    <fill>
      <patternFill patternType="solid">
        <fgColor indexed="22"/>
        <bgColor indexed="64"/>
      </patternFill>
    </fill>
    <fill>
      <patternFill patternType="solid">
        <fgColor indexed="46"/>
        <bgColor indexed="64"/>
      </patternFill>
    </fill>
    <fill>
      <patternFill patternType="solid">
        <fgColor indexed="44"/>
        <bgColor indexed="64"/>
      </patternFill>
    </fill>
  </fills>
  <borders count="4">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horizontal="center"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left" indent="1"/>
    </xf>
    <xf numFmtId="0" fontId="2" fillId="0" borderId="0" xfId="0" applyFont="1" applyAlignment="1">
      <alignment/>
    </xf>
    <xf numFmtId="0" fontId="0" fillId="2" borderId="0" xfId="0" applyFill="1" applyAlignment="1">
      <alignment/>
    </xf>
    <xf numFmtId="0" fontId="0" fillId="0" borderId="0" xfId="0" applyAlignment="1">
      <alignment horizontal="center" wrapText="1"/>
    </xf>
    <xf numFmtId="0" fontId="0" fillId="2" borderId="0" xfId="0" applyFill="1" applyAlignment="1">
      <alignment horizontal="center" wrapText="1"/>
    </xf>
    <xf numFmtId="0" fontId="0" fillId="0" borderId="0" xfId="0" applyAlignment="1">
      <alignment horizontal="center"/>
    </xf>
    <xf numFmtId="0" fontId="0" fillId="2" borderId="0" xfId="0" applyFill="1" applyAlignment="1">
      <alignment horizontal="center"/>
    </xf>
    <xf numFmtId="0" fontId="2" fillId="2" borderId="0" xfId="0" applyFont="1" applyFill="1" applyAlignment="1">
      <alignment horizontal="center" wrapText="1"/>
    </xf>
    <xf numFmtId="9" fontId="2" fillId="2" borderId="0" xfId="19" applyFont="1" applyFill="1" applyAlignment="1">
      <alignment horizontal="center" wrapText="1"/>
    </xf>
    <xf numFmtId="0" fontId="2" fillId="2" borderId="0" xfId="0" applyFont="1" applyFill="1" applyAlignment="1">
      <alignment horizontal="center"/>
    </xf>
    <xf numFmtId="9" fontId="0" fillId="2" borderId="0" xfId="19" applyFill="1" applyAlignment="1">
      <alignment horizontal="center"/>
    </xf>
    <xf numFmtId="0" fontId="0" fillId="0" borderId="0" xfId="0" applyFill="1" applyAlignment="1">
      <alignment/>
    </xf>
    <xf numFmtId="0" fontId="0" fillId="0" borderId="0" xfId="0" applyFill="1" applyAlignment="1">
      <alignment horizontal="center"/>
    </xf>
    <xf numFmtId="0" fontId="3" fillId="0" borderId="0" xfId="0" applyFont="1" applyAlignment="1">
      <alignment/>
    </xf>
    <xf numFmtId="0" fontId="0" fillId="0" borderId="0" xfId="0" applyAlignment="1">
      <alignment horizontal="left" vertical="top" wrapText="1"/>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center" wrapText="1"/>
    </xf>
    <xf numFmtId="2" fontId="0" fillId="2" borderId="0" xfId="0" applyNumberFormat="1" applyFill="1" applyAlignment="1">
      <alignment/>
    </xf>
    <xf numFmtId="10" fontId="0" fillId="0" borderId="0" xfId="19" applyNumberFormat="1" applyFill="1" applyAlignment="1">
      <alignment horizontal="center" wrapText="1"/>
    </xf>
    <xf numFmtId="0" fontId="2" fillId="0" borderId="1" xfId="0" applyFont="1" applyBorder="1" applyAlignment="1">
      <alignment/>
    </xf>
    <xf numFmtId="0" fontId="0" fillId="0" borderId="2" xfId="0" applyBorder="1" applyAlignment="1">
      <alignment horizontal="left" vertical="top" wrapText="1"/>
    </xf>
    <xf numFmtId="0" fontId="0" fillId="0" borderId="3" xfId="0"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0" fillId="0" borderId="2" xfId="0" applyBorder="1" applyAlignment="1">
      <alignment horizontal="left" indent="1"/>
    </xf>
    <xf numFmtId="0" fontId="0" fillId="0" borderId="3" xfId="0" applyBorder="1" applyAlignment="1">
      <alignment horizontal="left" indent="1"/>
    </xf>
    <xf numFmtId="0" fontId="0" fillId="0" borderId="2" xfId="0" applyBorder="1" applyAlignment="1">
      <alignment wrapText="1"/>
    </xf>
    <xf numFmtId="0" fontId="2" fillId="0" borderId="1" xfId="0" applyFont="1" applyFill="1" applyBorder="1" applyAlignment="1">
      <alignment horizontal="left"/>
    </xf>
    <xf numFmtId="0" fontId="0" fillId="0" borderId="3" xfId="0" applyFill="1" applyBorder="1" applyAlignment="1">
      <alignment horizontal="left" wrapText="1" indent="1"/>
    </xf>
    <xf numFmtId="0" fontId="0" fillId="2" borderId="3" xfId="0" applyFill="1" applyBorder="1" applyAlignment="1">
      <alignment/>
    </xf>
    <xf numFmtId="0" fontId="0" fillId="3" borderId="2" xfId="0" applyFill="1" applyBorder="1" applyAlignment="1">
      <alignment/>
    </xf>
    <xf numFmtId="9" fontId="0" fillId="0" borderId="0" xfId="19" applyFont="1" applyAlignment="1">
      <alignment horizontal="center"/>
    </xf>
    <xf numFmtId="0" fontId="0" fillId="0" borderId="0" xfId="0" applyFont="1" applyAlignment="1">
      <alignment horizontal="center"/>
    </xf>
    <xf numFmtId="0" fontId="0" fillId="4" borderId="0" xfId="0" applyFill="1" applyAlignment="1">
      <alignment horizontal="center" vertical="center" wrapText="1"/>
    </xf>
    <xf numFmtId="0" fontId="0" fillId="0" borderId="0" xfId="0" applyAlignment="1">
      <alignment horizontal="center" vertical="center"/>
    </xf>
    <xf numFmtId="0" fontId="0" fillId="3" borderId="0" xfId="0" applyFill="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dxfs count="3">
    <dxf>
      <fill>
        <patternFill>
          <bgColor rgb="FFFF8080"/>
        </patternFill>
      </fill>
      <border/>
    </dxf>
    <dxf>
      <fill>
        <patternFill>
          <bgColor rgb="FFFFFFCC"/>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Procurement Maturity Model Score Comparison</a:t>
            </a:r>
          </a:p>
        </c:rich>
      </c:tx>
      <c:layout/>
      <c:spPr>
        <a:noFill/>
        <a:ln>
          <a:noFill/>
        </a:ln>
      </c:spPr>
    </c:title>
    <c:plotArea>
      <c:layout/>
      <c:lineChart>
        <c:grouping val="standard"/>
        <c:varyColors val="0"/>
        <c:ser>
          <c:idx val="0"/>
          <c:order val="0"/>
          <c:tx>
            <c:strRef>
              <c:f>' Measurement Area Scores'!$B$1</c:f>
              <c:strCache>
                <c:ptCount val="1"/>
                <c:pt idx="0">
                  <c:v>Your Measurement Area 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strRef>
              <c:f>' Measurement Area Scores'!$A$2:$A$9</c:f>
              <c:strCache>
                <c:ptCount val="8"/>
                <c:pt idx="0">
                  <c:v>Customers</c:v>
                </c:pt>
                <c:pt idx="1">
                  <c:v>Organization</c:v>
                </c:pt>
                <c:pt idx="2">
                  <c:v>Policy</c:v>
                </c:pt>
                <c:pt idx="3">
                  <c:v>Processes</c:v>
                </c:pt>
                <c:pt idx="4">
                  <c:v>Staff</c:v>
                </c:pt>
                <c:pt idx="5">
                  <c:v>Tools</c:v>
                </c:pt>
                <c:pt idx="6">
                  <c:v>Value</c:v>
                </c:pt>
                <c:pt idx="7">
                  <c:v>Vendors</c:v>
                </c:pt>
              </c:strCache>
            </c:strRef>
          </c:cat>
          <c:val>
            <c:numRef>
              <c:f>' Measurement Area Scores'!$B$2:$B$9</c:f>
              <c:numCache>
                <c:ptCount val="8"/>
                <c:pt idx="0">
                  <c:v>0</c:v>
                </c:pt>
                <c:pt idx="1">
                  <c:v>0</c:v>
                </c:pt>
                <c:pt idx="2">
                  <c:v>0</c:v>
                </c:pt>
                <c:pt idx="3">
                  <c:v>0</c:v>
                </c:pt>
                <c:pt idx="4">
                  <c:v>0</c:v>
                </c:pt>
                <c:pt idx="5">
                  <c:v>0</c:v>
                </c:pt>
                <c:pt idx="6">
                  <c:v>0</c:v>
                </c:pt>
                <c:pt idx="7">
                  <c:v>0</c:v>
                </c:pt>
              </c:numCache>
            </c:numRef>
          </c:val>
          <c:smooth val="0"/>
        </c:ser>
        <c:ser>
          <c:idx val="1"/>
          <c:order val="1"/>
          <c:tx>
            <c:strRef>
              <c:f>' Measurement Area Scores'!$C$1</c:f>
              <c:strCache>
                <c:ptCount val="1"/>
                <c:pt idx="0">
                  <c:v>Best in Class Measurement Area 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0080"/>
              </a:solidFill>
              <a:ln>
                <a:solidFill>
                  <a:srgbClr val="000080"/>
                </a:solidFill>
              </a:ln>
            </c:spPr>
          </c:marker>
          <c:cat>
            <c:strRef>
              <c:f>' Measurement Area Scores'!$A$2:$A$9</c:f>
              <c:strCache>
                <c:ptCount val="8"/>
                <c:pt idx="0">
                  <c:v>Customers</c:v>
                </c:pt>
                <c:pt idx="1">
                  <c:v>Organization</c:v>
                </c:pt>
                <c:pt idx="2">
                  <c:v>Policy</c:v>
                </c:pt>
                <c:pt idx="3">
                  <c:v>Processes</c:v>
                </c:pt>
                <c:pt idx="4">
                  <c:v>Staff</c:v>
                </c:pt>
                <c:pt idx="5">
                  <c:v>Tools</c:v>
                </c:pt>
                <c:pt idx="6">
                  <c:v>Value</c:v>
                </c:pt>
                <c:pt idx="7">
                  <c:v>Vendors</c:v>
                </c:pt>
              </c:strCache>
            </c:strRef>
          </c:cat>
          <c:val>
            <c:numRef>
              <c:f>' Measurement Area Scores'!$C$2:$C$9</c:f>
              <c:numCache>
                <c:ptCount val="8"/>
                <c:pt idx="0">
                  <c:v>2.9999999999999996</c:v>
                </c:pt>
                <c:pt idx="1">
                  <c:v>3</c:v>
                </c:pt>
                <c:pt idx="2">
                  <c:v>3.0000000000000004</c:v>
                </c:pt>
                <c:pt idx="3">
                  <c:v>3</c:v>
                </c:pt>
                <c:pt idx="4">
                  <c:v>3</c:v>
                </c:pt>
                <c:pt idx="5">
                  <c:v>3.0000000000000004</c:v>
                </c:pt>
                <c:pt idx="6">
                  <c:v>3</c:v>
                </c:pt>
                <c:pt idx="7">
                  <c:v>3</c:v>
                </c:pt>
              </c:numCache>
            </c:numRef>
          </c:val>
          <c:smooth val="0"/>
        </c:ser>
        <c:marker val="1"/>
        <c:axId val="57205974"/>
        <c:axId val="45091719"/>
      </c:lineChart>
      <c:catAx>
        <c:axId val="57205974"/>
        <c:scaling>
          <c:orientation val="minMax"/>
        </c:scaling>
        <c:axPos val="b"/>
        <c:delete val="0"/>
        <c:numFmt formatCode="General" sourceLinked="1"/>
        <c:majorTickMark val="out"/>
        <c:minorTickMark val="none"/>
        <c:tickLblPos val="nextTo"/>
        <c:crossAx val="45091719"/>
        <c:crosses val="autoZero"/>
        <c:auto val="1"/>
        <c:lblOffset val="100"/>
        <c:noMultiLvlLbl val="0"/>
      </c:catAx>
      <c:valAx>
        <c:axId val="45091719"/>
        <c:scaling>
          <c:orientation val="minMax"/>
        </c:scaling>
        <c:axPos val="l"/>
        <c:title>
          <c:tx>
            <c:rich>
              <a:bodyPr vert="horz" rot="-5400000" anchor="ctr"/>
              <a:lstStyle/>
              <a:p>
                <a:pPr algn="ctr">
                  <a:defRPr/>
                </a:pPr>
                <a:r>
                  <a:rPr lang="en-US" cap="none" sz="1000" b="1" i="0" u="none" baseline="0">
                    <a:latin typeface="Arial"/>
                    <a:ea typeface="Arial"/>
                    <a:cs typeface="Arial"/>
                  </a:rPr>
                  <a:t>Score</a:t>
                </a:r>
              </a:p>
            </c:rich>
          </c:tx>
          <c:layout/>
          <c:overlay val="0"/>
          <c:spPr>
            <a:noFill/>
            <a:ln>
              <a:noFill/>
            </a:ln>
          </c:spPr>
        </c:title>
        <c:majorGridlines/>
        <c:delete val="0"/>
        <c:numFmt formatCode="General" sourceLinked="1"/>
        <c:majorTickMark val="out"/>
        <c:minorTickMark val="none"/>
        <c:tickLblPos val="nextTo"/>
        <c:crossAx val="57205974"/>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Procurement Maturity Model Comparison</a:t>
            </a:r>
          </a:p>
        </c:rich>
      </c:tx>
      <c:layout/>
      <c:spPr>
        <a:noFill/>
        <a:ln>
          <a:noFill/>
        </a:ln>
      </c:spPr>
    </c:title>
    <c:plotArea>
      <c:layout/>
      <c:lineChart>
        <c:grouping val="standard"/>
        <c:varyColors val="0"/>
        <c:ser>
          <c:idx val="0"/>
          <c:order val="0"/>
          <c:tx>
            <c:v>Overall PMM Score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dPt>
            <c:idx val="4"/>
            <c:spPr>
              <a:ln w="3175">
                <a:noFill/>
              </a:ln>
            </c:spPr>
            <c:marker>
              <c:size val="10"/>
              <c:spPr>
                <a:solidFill>
                  <a:srgbClr val="000080"/>
                </a:solidFill>
                <a:ln>
                  <a:solidFill>
                    <a:srgbClr val="000080"/>
                  </a:solidFill>
                </a:ln>
              </c:spPr>
            </c:marker>
          </c:dPt>
          <c:dPt>
            <c:idx val="5"/>
            <c:spPr>
              <a:ln w="3175">
                <a:noFill/>
              </a:ln>
            </c:spPr>
            <c:marker>
              <c:size val="10"/>
              <c:spPr>
                <a:solidFill>
                  <a:srgbClr val="000080"/>
                </a:solidFill>
                <a:ln>
                  <a:solidFill>
                    <a:srgbClr val="000080"/>
                  </a:solidFill>
                </a:ln>
              </c:spPr>
            </c:marker>
          </c:dPt>
          <c:dPt>
            <c:idx val="6"/>
            <c:spPr>
              <a:ln w="3175">
                <a:noFill/>
              </a:ln>
            </c:spPr>
            <c:marker>
              <c:size val="10"/>
              <c:spPr>
                <a:solidFill>
                  <a:srgbClr val="FF0000"/>
                </a:solidFill>
                <a:ln>
                  <a:solidFill>
                    <a:srgbClr val="FF0000"/>
                  </a:solidFill>
                </a:ln>
              </c:spPr>
            </c:marker>
          </c:dPt>
          <c:cat>
            <c:strRef>
              <c:f>'PMM Comparison Calculation'!$A$1:$A$7</c:f>
              <c:strCache>
                <c:ptCount val="7"/>
                <c:pt idx="0">
                  <c:v>Inhibiting</c:v>
                </c:pt>
                <c:pt idx="1">
                  <c:v>Performing (Miminum Acceptability)</c:v>
                </c:pt>
                <c:pt idx="2">
                  <c:v>Enabling</c:v>
                </c:pt>
                <c:pt idx="3">
                  <c:v>Optimizing</c:v>
                </c:pt>
                <c:pt idx="4">
                  <c:v>Best In Class</c:v>
                </c:pt>
                <c:pt idx="5">
                  <c:v>World Class</c:v>
                </c:pt>
                <c:pt idx="6">
                  <c:v>Subject Procurement Department</c:v>
                </c:pt>
              </c:strCache>
            </c:strRef>
          </c:cat>
          <c:val>
            <c:numRef>
              <c:f>'PMM Comparison Calculation'!$B$1:$B$7</c:f>
              <c:numCache>
                <c:ptCount val="7"/>
                <c:pt idx="0">
                  <c:v>0.5</c:v>
                </c:pt>
                <c:pt idx="1">
                  <c:v>1</c:v>
                </c:pt>
                <c:pt idx="2">
                  <c:v>1.5</c:v>
                </c:pt>
                <c:pt idx="3">
                  <c:v>2</c:v>
                </c:pt>
                <c:pt idx="4">
                  <c:v>2.5</c:v>
                </c:pt>
                <c:pt idx="5">
                  <c:v>3</c:v>
                </c:pt>
                <c:pt idx="6">
                  <c:v>0</c:v>
                </c:pt>
              </c:numCache>
            </c:numRef>
          </c:val>
          <c:smooth val="0"/>
        </c:ser>
        <c:marker val="1"/>
        <c:axId val="3172288"/>
        <c:axId val="28550593"/>
      </c:lineChart>
      <c:catAx>
        <c:axId val="3172288"/>
        <c:scaling>
          <c:orientation val="minMax"/>
        </c:scaling>
        <c:axPos val="b"/>
        <c:delete val="0"/>
        <c:numFmt formatCode="General" sourceLinked="1"/>
        <c:majorTickMark val="out"/>
        <c:minorTickMark val="none"/>
        <c:tickLblPos val="nextTo"/>
        <c:crossAx val="28550593"/>
        <c:crosses val="autoZero"/>
        <c:auto val="1"/>
        <c:lblOffset val="100"/>
        <c:noMultiLvlLbl val="0"/>
      </c:catAx>
      <c:valAx>
        <c:axId val="28550593"/>
        <c:scaling>
          <c:orientation val="minMax"/>
        </c:scaling>
        <c:axPos val="l"/>
        <c:title>
          <c:tx>
            <c:rich>
              <a:bodyPr vert="horz" rot="-5400000" anchor="ctr"/>
              <a:lstStyle/>
              <a:p>
                <a:pPr algn="ctr">
                  <a:defRPr/>
                </a:pPr>
                <a:r>
                  <a:rPr lang="en-US" cap="none" sz="1500" b="1" i="0" u="none" baseline="0">
                    <a:latin typeface="Arial"/>
                    <a:ea typeface="Arial"/>
                    <a:cs typeface="Arial"/>
                  </a:rPr>
                  <a:t>Degree of Best Practices</a:t>
                </a:r>
              </a:p>
            </c:rich>
          </c:tx>
          <c:layout/>
          <c:overlay val="0"/>
          <c:spPr>
            <a:noFill/>
            <a:ln>
              <a:noFill/>
            </a:ln>
          </c:spPr>
        </c:title>
        <c:majorGridlines>
          <c:spPr>
            <a:ln w="3175">
              <a:solidFill>
                <a:srgbClr val="C0C0C0"/>
              </a:solidFill>
            </a:ln>
          </c:spPr>
        </c:majorGridlines>
        <c:delete val="1"/>
        <c:majorTickMark val="out"/>
        <c:minorTickMark val="none"/>
        <c:tickLblPos val="nextTo"/>
        <c:crossAx val="3172288"/>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22"/>
  <sheetViews>
    <sheetView tabSelected="1" workbookViewId="0" topLeftCell="A1">
      <selection activeCell="A1" sqref="A1"/>
    </sheetView>
  </sheetViews>
  <sheetFormatPr defaultColWidth="9.140625" defaultRowHeight="12.75"/>
  <cols>
    <col min="1" max="1" width="77.8515625" style="0" customWidth="1"/>
  </cols>
  <sheetData>
    <row r="1" ht="18">
      <c r="A1" s="17" t="s">
        <v>20</v>
      </c>
    </row>
    <row r="2" ht="13.5" thickBot="1"/>
    <row r="3" ht="12.75">
      <c r="A3" s="24" t="s">
        <v>165</v>
      </c>
    </row>
    <row r="4" ht="108.75" customHeight="1">
      <c r="A4" s="25" t="s">
        <v>40</v>
      </c>
    </row>
    <row r="5" ht="90" thickBot="1">
      <c r="A5" s="26" t="s">
        <v>57</v>
      </c>
    </row>
    <row r="6" ht="13.5" thickBot="1">
      <c r="A6" s="18"/>
    </row>
    <row r="7" ht="12.75">
      <c r="A7" s="24" t="s">
        <v>163</v>
      </c>
    </row>
    <row r="8" ht="25.5">
      <c r="A8" s="25" t="s">
        <v>41</v>
      </c>
    </row>
    <row r="9" ht="25.5">
      <c r="A9" s="27" t="s">
        <v>139</v>
      </c>
    </row>
    <row r="10" ht="25.5">
      <c r="A10" s="27" t="s">
        <v>249</v>
      </c>
    </row>
    <row r="11" ht="26.25" thickBot="1">
      <c r="A11" s="28" t="s">
        <v>250</v>
      </c>
    </row>
    <row r="12" ht="13.5" thickBot="1"/>
    <row r="13" ht="12.75">
      <c r="A13" s="24" t="s">
        <v>164</v>
      </c>
    </row>
    <row r="14" ht="25.5">
      <c r="A14" s="27" t="s">
        <v>42</v>
      </c>
    </row>
    <row r="15" ht="108.75" customHeight="1">
      <c r="A15" s="27" t="s">
        <v>90</v>
      </c>
    </row>
    <row r="16" ht="38.25">
      <c r="A16" s="27" t="s">
        <v>91</v>
      </c>
    </row>
    <row r="17" ht="38.25">
      <c r="A17" s="27" t="s">
        <v>131</v>
      </c>
    </row>
    <row r="18" ht="26.25" thickBot="1">
      <c r="A18" s="28" t="s">
        <v>43</v>
      </c>
    </row>
    <row r="19" ht="13.5" thickBot="1"/>
    <row r="20" ht="12.75">
      <c r="A20" s="24" t="s">
        <v>135</v>
      </c>
    </row>
    <row r="21" ht="12.75">
      <c r="A21" s="35" t="s">
        <v>133</v>
      </c>
    </row>
    <row r="22" ht="13.5" thickBot="1">
      <c r="A22" s="34" t="s">
        <v>134</v>
      </c>
    </row>
  </sheetData>
  <sheetProtection sheet="1" objects="1" scenarios="1" selectLockedCells="1" selectUnlockedCells="1"/>
  <printOptions gridLines="1"/>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10"/>
  <sheetViews>
    <sheetView workbookViewId="0" topLeftCell="A1">
      <selection activeCell="A1" sqref="A1"/>
    </sheetView>
  </sheetViews>
  <sheetFormatPr defaultColWidth="9.140625" defaultRowHeight="12.75"/>
  <cols>
    <col min="1" max="1" width="102.421875" style="0" bestFit="1" customWidth="1"/>
  </cols>
  <sheetData>
    <row r="1" ht="12.75">
      <c r="A1" s="24" t="s">
        <v>132</v>
      </c>
    </row>
    <row r="2" ht="25.5">
      <c r="A2" s="31" t="s">
        <v>46</v>
      </c>
    </row>
    <row r="3" ht="12.75">
      <c r="A3" s="29" t="s">
        <v>47</v>
      </c>
    </row>
    <row r="4" ht="12.75">
      <c r="A4" s="29" t="s">
        <v>175</v>
      </c>
    </row>
    <row r="5" ht="12.75">
      <c r="A5" s="29" t="s">
        <v>138</v>
      </c>
    </row>
    <row r="6" ht="12.75">
      <c r="A6" s="29" t="s">
        <v>44</v>
      </c>
    </row>
    <row r="7" ht="13.5" thickBot="1">
      <c r="A7" s="30" t="s">
        <v>45</v>
      </c>
    </row>
    <row r="8" ht="13.5" thickBot="1">
      <c r="A8" s="4"/>
    </row>
    <row r="9" ht="12.75">
      <c r="A9" s="32" t="s">
        <v>157</v>
      </c>
    </row>
    <row r="10" ht="39" thickBot="1">
      <c r="A10" s="33" t="s">
        <v>19</v>
      </c>
    </row>
  </sheetData>
  <sheetProtection sheet="1" objects="1" scenarios="1" selectLockedCells="1" selectUnlockedCells="1"/>
  <printOptions/>
  <pageMargins left="0.75" right="0.75" top="1" bottom="1"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72"/>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D2" sqref="D2"/>
    </sheetView>
  </sheetViews>
  <sheetFormatPr defaultColWidth="9.140625" defaultRowHeight="12.75"/>
  <cols>
    <col min="1" max="1" width="18.7109375" style="0" customWidth="1"/>
    <col min="2" max="2" width="18.7109375" style="2" customWidth="1"/>
    <col min="3" max="3" width="60.7109375" style="2" customWidth="1"/>
    <col min="4" max="4" width="6.8515625" style="2" bestFit="1" customWidth="1"/>
    <col min="5" max="5" width="10.28125" style="2" hidden="1" customWidth="1"/>
    <col min="6" max="6" width="10.7109375" style="2" customWidth="1"/>
    <col min="7" max="7" width="40.7109375" style="2" customWidth="1"/>
    <col min="8" max="8" width="10.7109375" style="7" hidden="1" customWidth="1"/>
    <col min="9" max="9" width="9.140625" style="9" customWidth="1"/>
    <col min="10" max="10" width="23.57421875" style="0" hidden="1" customWidth="1"/>
    <col min="11" max="11" width="21.140625" style="7" customWidth="1"/>
    <col min="12" max="12" width="13.421875" style="0" hidden="1" customWidth="1"/>
  </cols>
  <sheetData>
    <row r="1" spans="1:12" s="1" customFormat="1" ht="38.25">
      <c r="A1" s="3" t="s">
        <v>197</v>
      </c>
      <c r="B1" s="3" t="s">
        <v>198</v>
      </c>
      <c r="C1" s="3" t="s">
        <v>196</v>
      </c>
      <c r="D1" s="3" t="s">
        <v>136</v>
      </c>
      <c r="E1" s="3" t="s">
        <v>118</v>
      </c>
      <c r="F1" s="3" t="s">
        <v>140</v>
      </c>
      <c r="G1" s="3" t="s">
        <v>187</v>
      </c>
      <c r="H1" s="3" t="s">
        <v>130</v>
      </c>
      <c r="I1" s="1" t="s">
        <v>141</v>
      </c>
      <c r="J1" s="1" t="s">
        <v>148</v>
      </c>
      <c r="K1" s="1" t="s">
        <v>147</v>
      </c>
      <c r="L1" s="1" t="s">
        <v>128</v>
      </c>
    </row>
    <row r="2" spans="1:12" ht="89.25">
      <c r="A2" t="s">
        <v>221</v>
      </c>
      <c r="B2" s="2" t="s">
        <v>36</v>
      </c>
      <c r="C2" s="2" t="s">
        <v>63</v>
      </c>
      <c r="D2" s="40">
        <v>0</v>
      </c>
      <c r="E2" s="23">
        <v>0.4</v>
      </c>
      <c r="F2" s="8">
        <f>D2*E2</f>
        <v>0</v>
      </c>
      <c r="G2" s="2" t="s">
        <v>113</v>
      </c>
      <c r="H2" s="8">
        <v>3</v>
      </c>
      <c r="I2" s="10">
        <f>H2*E2</f>
        <v>1.2000000000000002</v>
      </c>
      <c r="J2" s="6">
        <f aca="true" t="shared" si="0" ref="J2:J33">VAR(F2,I2)*L2</f>
        <v>0.14400000000000004</v>
      </c>
      <c r="K2" s="38" t="str">
        <f aca="true" t="shared" si="1" ref="K2:K64">IF(D2="X","Not Applicable",IF(J2=0,"Best Practice Achieved",IF(J2&lt;0.0015,"Minimal Gap",IF(J2&lt;0.015,"Significant Gap","Substantial Gap"))))</f>
        <v>Substantial Gap</v>
      </c>
      <c r="L2" s="36">
        <v>0.2</v>
      </c>
    </row>
    <row r="3" spans="1:12" ht="63.75">
      <c r="A3" t="s">
        <v>221</v>
      </c>
      <c r="B3" s="2" t="s">
        <v>64</v>
      </c>
      <c r="C3" s="2" t="s">
        <v>65</v>
      </c>
      <c r="D3" s="40">
        <v>0</v>
      </c>
      <c r="E3" s="23">
        <v>0.025</v>
      </c>
      <c r="F3" s="8">
        <f>D3*E3</f>
        <v>0</v>
      </c>
      <c r="G3" s="2" t="s">
        <v>48</v>
      </c>
      <c r="H3" s="8">
        <v>3</v>
      </c>
      <c r="I3" s="10">
        <f>H3*E3</f>
        <v>0.07500000000000001</v>
      </c>
      <c r="J3" s="6">
        <f t="shared" si="0"/>
        <v>0.0005625000000000002</v>
      </c>
      <c r="K3" s="38" t="str">
        <f t="shared" si="1"/>
        <v>Minimal Gap</v>
      </c>
      <c r="L3" s="36">
        <v>0.2</v>
      </c>
    </row>
    <row r="4" spans="1:12" ht="102">
      <c r="A4" t="s">
        <v>221</v>
      </c>
      <c r="B4" s="2" t="s">
        <v>223</v>
      </c>
      <c r="C4" s="2" t="s">
        <v>102</v>
      </c>
      <c r="D4" s="40">
        <v>0</v>
      </c>
      <c r="E4" s="23">
        <v>0.3</v>
      </c>
      <c r="F4" s="8">
        <f>D4*E4</f>
        <v>0</v>
      </c>
      <c r="G4" s="2" t="s">
        <v>66</v>
      </c>
      <c r="H4" s="8">
        <v>3</v>
      </c>
      <c r="I4" s="10">
        <f>H4*E4</f>
        <v>0.8999999999999999</v>
      </c>
      <c r="J4" s="6">
        <f t="shared" si="0"/>
        <v>0.08099999999999999</v>
      </c>
      <c r="K4" s="38" t="str">
        <f t="shared" si="1"/>
        <v>Substantial Gap</v>
      </c>
      <c r="L4" s="36">
        <v>0.2</v>
      </c>
    </row>
    <row r="5" spans="1:12" ht="89.25">
      <c r="A5" t="s">
        <v>221</v>
      </c>
      <c r="B5" s="2" t="s">
        <v>38</v>
      </c>
      <c r="C5" s="2" t="s">
        <v>77</v>
      </c>
      <c r="D5" s="40">
        <v>0</v>
      </c>
      <c r="E5" s="23">
        <v>0.225</v>
      </c>
      <c r="F5" s="8">
        <f>D5*E5</f>
        <v>0</v>
      </c>
      <c r="G5" s="2" t="s">
        <v>78</v>
      </c>
      <c r="H5" s="8">
        <v>3</v>
      </c>
      <c r="I5" s="10">
        <f>H5*E5</f>
        <v>0.675</v>
      </c>
      <c r="J5" s="6">
        <f t="shared" si="0"/>
        <v>0.045562500000000006</v>
      </c>
      <c r="K5" s="38" t="str">
        <f t="shared" si="1"/>
        <v>Substantial Gap</v>
      </c>
      <c r="L5" s="36">
        <v>0.2</v>
      </c>
    </row>
    <row r="6" spans="1:12" ht="63.75">
      <c r="A6" t="s">
        <v>221</v>
      </c>
      <c r="B6" s="2" t="s">
        <v>37</v>
      </c>
      <c r="C6" s="2" t="s">
        <v>117</v>
      </c>
      <c r="D6" s="40">
        <v>0</v>
      </c>
      <c r="E6" s="23">
        <v>0.05</v>
      </c>
      <c r="F6" s="8">
        <f>D6*E6</f>
        <v>0</v>
      </c>
      <c r="G6" s="2" t="s">
        <v>32</v>
      </c>
      <c r="H6" s="8">
        <v>3</v>
      </c>
      <c r="I6" s="10">
        <f>H6*E6</f>
        <v>0.15000000000000002</v>
      </c>
      <c r="J6" s="6">
        <f t="shared" si="0"/>
        <v>0.0022500000000000007</v>
      </c>
      <c r="K6" s="38" t="str">
        <f t="shared" si="1"/>
        <v>Significant Gap</v>
      </c>
      <c r="L6" s="36">
        <v>0.2</v>
      </c>
    </row>
    <row r="7" spans="1:12" s="5" customFormat="1" ht="12.75">
      <c r="A7" s="19" t="s">
        <v>119</v>
      </c>
      <c r="B7" s="20"/>
      <c r="C7" s="20"/>
      <c r="D7"/>
      <c r="E7" s="12">
        <f>SUM(E2:E6)</f>
        <v>1</v>
      </c>
      <c r="F7" s="11">
        <f>SUM(F2:F6)</f>
        <v>0</v>
      </c>
      <c r="G7" s="20"/>
      <c r="H7" s="21"/>
      <c r="I7" s="13">
        <f>SUM(I2:I6)</f>
        <v>2.9999999999999996</v>
      </c>
      <c r="J7" s="15"/>
      <c r="K7" s="39"/>
      <c r="L7" s="36"/>
    </row>
    <row r="8" spans="1:12" ht="51">
      <c r="A8" t="s">
        <v>188</v>
      </c>
      <c r="B8" s="2" t="s">
        <v>105</v>
      </c>
      <c r="C8" s="2" t="s">
        <v>79</v>
      </c>
      <c r="D8" s="40">
        <v>0</v>
      </c>
      <c r="E8" s="23">
        <v>0.1</v>
      </c>
      <c r="F8" s="8">
        <f aca="true" t="shared" si="2" ref="F8:F14">D8*E8</f>
        <v>0</v>
      </c>
      <c r="G8" s="2" t="s">
        <v>189</v>
      </c>
      <c r="H8" s="8">
        <v>3</v>
      </c>
      <c r="I8" s="10">
        <f aca="true" t="shared" si="3" ref="I8:I14">H8*E8</f>
        <v>0.30000000000000004</v>
      </c>
      <c r="J8" s="6">
        <f t="shared" si="0"/>
        <v>0.004500000000000001</v>
      </c>
      <c r="K8" s="38" t="str">
        <f t="shared" si="1"/>
        <v>Significant Gap</v>
      </c>
      <c r="L8" s="36">
        <v>0.1</v>
      </c>
    </row>
    <row r="9" spans="1:12" ht="102">
      <c r="A9" t="s">
        <v>188</v>
      </c>
      <c r="B9" s="2" t="s">
        <v>39</v>
      </c>
      <c r="C9" s="2" t="s">
        <v>166</v>
      </c>
      <c r="D9" s="40">
        <v>0</v>
      </c>
      <c r="E9" s="23">
        <v>0.2</v>
      </c>
      <c r="F9" s="8">
        <f t="shared" si="2"/>
        <v>0</v>
      </c>
      <c r="G9" s="2" t="s">
        <v>49</v>
      </c>
      <c r="H9" s="8">
        <v>3</v>
      </c>
      <c r="I9" s="10">
        <f t="shared" si="3"/>
        <v>0.6000000000000001</v>
      </c>
      <c r="J9" s="6">
        <f t="shared" si="0"/>
        <v>0.018000000000000006</v>
      </c>
      <c r="K9" s="38" t="str">
        <f t="shared" si="1"/>
        <v>Substantial Gap</v>
      </c>
      <c r="L9" s="36">
        <v>0.1</v>
      </c>
    </row>
    <row r="10" spans="1:12" ht="114.75">
      <c r="A10" t="s">
        <v>188</v>
      </c>
      <c r="B10" s="2" t="s">
        <v>193</v>
      </c>
      <c r="C10" s="2" t="s">
        <v>50</v>
      </c>
      <c r="D10" s="40">
        <v>0</v>
      </c>
      <c r="E10" s="23">
        <v>0.25</v>
      </c>
      <c r="F10" s="8">
        <f t="shared" si="2"/>
        <v>0</v>
      </c>
      <c r="G10" s="2" t="s">
        <v>33</v>
      </c>
      <c r="H10" s="8">
        <v>3</v>
      </c>
      <c r="I10" s="10">
        <f t="shared" si="3"/>
        <v>0.75</v>
      </c>
      <c r="J10" s="6">
        <f t="shared" si="0"/>
        <v>0.028125</v>
      </c>
      <c r="K10" s="38" t="str">
        <f t="shared" si="1"/>
        <v>Substantial Gap</v>
      </c>
      <c r="L10" s="36">
        <v>0.1</v>
      </c>
    </row>
    <row r="11" spans="1:12" ht="89.25">
      <c r="A11" t="s">
        <v>188</v>
      </c>
      <c r="B11" s="2" t="s">
        <v>190</v>
      </c>
      <c r="C11" s="2" t="s">
        <v>103</v>
      </c>
      <c r="D11" s="40">
        <v>0</v>
      </c>
      <c r="E11" s="23">
        <v>0.05</v>
      </c>
      <c r="F11" s="8">
        <f t="shared" si="2"/>
        <v>0</v>
      </c>
      <c r="G11" s="2" t="s">
        <v>104</v>
      </c>
      <c r="H11" s="8">
        <v>3</v>
      </c>
      <c r="I11" s="10">
        <f t="shared" si="3"/>
        <v>0.15000000000000002</v>
      </c>
      <c r="J11" s="6">
        <f t="shared" si="0"/>
        <v>0.0011250000000000003</v>
      </c>
      <c r="K11" s="38" t="str">
        <f t="shared" si="1"/>
        <v>Minimal Gap</v>
      </c>
      <c r="L11" s="36">
        <v>0.1</v>
      </c>
    </row>
    <row r="12" spans="1:12" ht="89.25">
      <c r="A12" t="s">
        <v>188</v>
      </c>
      <c r="B12" s="2" t="s">
        <v>192</v>
      </c>
      <c r="C12" s="2" t="s">
        <v>0</v>
      </c>
      <c r="D12" s="40">
        <v>0</v>
      </c>
      <c r="E12" s="23">
        <v>0.05</v>
      </c>
      <c r="F12" s="8">
        <f t="shared" si="2"/>
        <v>0</v>
      </c>
      <c r="G12" s="2" t="s">
        <v>251</v>
      </c>
      <c r="H12" s="8">
        <v>3</v>
      </c>
      <c r="I12" s="10">
        <f t="shared" si="3"/>
        <v>0.15000000000000002</v>
      </c>
      <c r="J12" s="6">
        <f t="shared" si="0"/>
        <v>0.0011250000000000003</v>
      </c>
      <c r="K12" s="38" t="str">
        <f t="shared" si="1"/>
        <v>Minimal Gap</v>
      </c>
      <c r="L12" s="36">
        <v>0.1</v>
      </c>
    </row>
    <row r="13" spans="1:12" ht="178.5">
      <c r="A13" t="s">
        <v>188</v>
      </c>
      <c r="B13" s="2" t="s">
        <v>234</v>
      </c>
      <c r="C13" s="2" t="s">
        <v>80</v>
      </c>
      <c r="D13" s="40">
        <v>0</v>
      </c>
      <c r="E13" s="23">
        <v>0.3</v>
      </c>
      <c r="F13" s="8">
        <f t="shared" si="2"/>
        <v>0</v>
      </c>
      <c r="G13" s="2" t="s">
        <v>51</v>
      </c>
      <c r="H13" s="8">
        <v>3</v>
      </c>
      <c r="I13" s="10">
        <f t="shared" si="3"/>
        <v>0.8999999999999999</v>
      </c>
      <c r="J13" s="6">
        <f t="shared" si="0"/>
        <v>0.040499999999999994</v>
      </c>
      <c r="K13" s="38" t="str">
        <f t="shared" si="1"/>
        <v>Substantial Gap</v>
      </c>
      <c r="L13" s="36">
        <v>0.1</v>
      </c>
    </row>
    <row r="14" spans="1:12" ht="89.25">
      <c r="A14" t="s">
        <v>188</v>
      </c>
      <c r="B14" s="2" t="s">
        <v>191</v>
      </c>
      <c r="C14" s="2" t="s">
        <v>1</v>
      </c>
      <c r="D14" s="40">
        <v>0</v>
      </c>
      <c r="E14" s="23">
        <v>0.05</v>
      </c>
      <c r="F14" s="8">
        <f t="shared" si="2"/>
        <v>0</v>
      </c>
      <c r="G14" s="2" t="s">
        <v>2</v>
      </c>
      <c r="H14" s="8">
        <v>3</v>
      </c>
      <c r="I14" s="10">
        <f t="shared" si="3"/>
        <v>0.15000000000000002</v>
      </c>
      <c r="J14" s="6">
        <f t="shared" si="0"/>
        <v>0.0011250000000000003</v>
      </c>
      <c r="K14" s="38" t="str">
        <f t="shared" si="1"/>
        <v>Minimal Gap</v>
      </c>
      <c r="L14" s="36">
        <v>0.1</v>
      </c>
    </row>
    <row r="15" spans="1:12" s="5" customFormat="1" ht="12.75">
      <c r="A15" s="19" t="s">
        <v>120</v>
      </c>
      <c r="B15" s="20"/>
      <c r="C15" s="20"/>
      <c r="D15"/>
      <c r="E15" s="12">
        <f>SUM(E8:E14)</f>
        <v>1.0000000000000002</v>
      </c>
      <c r="F15" s="11">
        <f>SUM(F8:F14)</f>
        <v>0</v>
      </c>
      <c r="G15" s="20"/>
      <c r="H15" s="21"/>
      <c r="I15" s="13">
        <f>SUM(I8:I14)</f>
        <v>3</v>
      </c>
      <c r="J15" s="15"/>
      <c r="K15" s="39"/>
      <c r="L15" s="37"/>
    </row>
    <row r="16" spans="1:12" ht="89.25">
      <c r="A16" t="s">
        <v>35</v>
      </c>
      <c r="B16" s="2" t="s">
        <v>242</v>
      </c>
      <c r="C16" s="2" t="s">
        <v>3</v>
      </c>
      <c r="D16" s="40">
        <v>0</v>
      </c>
      <c r="E16" s="23">
        <v>0.05</v>
      </c>
      <c r="F16" s="8">
        <f aca="true" t="shared" si="4" ref="F16:F22">D16*E16</f>
        <v>0</v>
      </c>
      <c r="G16" s="2" t="s">
        <v>245</v>
      </c>
      <c r="H16" s="8">
        <v>3</v>
      </c>
      <c r="I16" s="10">
        <f aca="true" t="shared" si="5" ref="I16:I22">H16*E16</f>
        <v>0.15000000000000002</v>
      </c>
      <c r="J16" s="6">
        <f t="shared" si="0"/>
        <v>0.0005625000000000002</v>
      </c>
      <c r="K16" s="38" t="str">
        <f t="shared" si="1"/>
        <v>Minimal Gap</v>
      </c>
      <c r="L16" s="36">
        <v>0.05</v>
      </c>
    </row>
    <row r="17" spans="1:12" ht="140.25">
      <c r="A17" t="s">
        <v>35</v>
      </c>
      <c r="B17" s="2" t="s">
        <v>238</v>
      </c>
      <c r="C17" s="2" t="s">
        <v>4</v>
      </c>
      <c r="D17" s="40">
        <v>0</v>
      </c>
      <c r="E17" s="23">
        <v>0.2</v>
      </c>
      <c r="F17" s="8">
        <f t="shared" si="4"/>
        <v>0</v>
      </c>
      <c r="G17" s="2" t="s">
        <v>67</v>
      </c>
      <c r="H17" s="8">
        <v>3</v>
      </c>
      <c r="I17" s="10">
        <f t="shared" si="5"/>
        <v>0.6000000000000001</v>
      </c>
      <c r="J17" s="6">
        <f t="shared" si="0"/>
        <v>0.009000000000000003</v>
      </c>
      <c r="K17" s="38" t="str">
        <f t="shared" si="1"/>
        <v>Significant Gap</v>
      </c>
      <c r="L17" s="36">
        <v>0.05</v>
      </c>
    </row>
    <row r="18" spans="1:12" ht="140.25">
      <c r="A18" t="s">
        <v>35</v>
      </c>
      <c r="B18" s="2" t="s">
        <v>194</v>
      </c>
      <c r="C18" s="2" t="s">
        <v>5</v>
      </c>
      <c r="D18" s="40">
        <v>0</v>
      </c>
      <c r="E18" s="23">
        <v>0.15</v>
      </c>
      <c r="F18" s="8">
        <f t="shared" si="4"/>
        <v>0</v>
      </c>
      <c r="G18" s="2" t="s">
        <v>195</v>
      </c>
      <c r="H18" s="8">
        <v>3</v>
      </c>
      <c r="I18" s="10">
        <f t="shared" si="5"/>
        <v>0.44999999999999996</v>
      </c>
      <c r="J18" s="6">
        <f t="shared" si="0"/>
        <v>0.005062499999999999</v>
      </c>
      <c r="K18" s="38" t="str">
        <f t="shared" si="1"/>
        <v>Significant Gap</v>
      </c>
      <c r="L18" s="36">
        <v>0.05</v>
      </c>
    </row>
    <row r="19" spans="1:12" ht="89.25">
      <c r="A19" t="s">
        <v>35</v>
      </c>
      <c r="B19" s="2" t="s">
        <v>68</v>
      </c>
      <c r="C19" s="2" t="s">
        <v>6</v>
      </c>
      <c r="D19" s="40">
        <v>0</v>
      </c>
      <c r="E19" s="23">
        <v>0.1</v>
      </c>
      <c r="F19" s="8">
        <f t="shared" si="4"/>
        <v>0</v>
      </c>
      <c r="G19" s="2" t="s">
        <v>52</v>
      </c>
      <c r="H19" s="8">
        <v>3</v>
      </c>
      <c r="I19" s="10">
        <f t="shared" si="5"/>
        <v>0.30000000000000004</v>
      </c>
      <c r="J19" s="6">
        <f t="shared" si="0"/>
        <v>0.0022500000000000007</v>
      </c>
      <c r="K19" s="38" t="str">
        <f t="shared" si="1"/>
        <v>Significant Gap</v>
      </c>
      <c r="L19" s="36">
        <v>0.05</v>
      </c>
    </row>
    <row r="20" spans="1:12" ht="76.5">
      <c r="A20" t="s">
        <v>35</v>
      </c>
      <c r="B20" s="2" t="s">
        <v>69</v>
      </c>
      <c r="C20" s="2" t="s">
        <v>7</v>
      </c>
      <c r="D20" s="40">
        <v>0</v>
      </c>
      <c r="E20" s="23">
        <v>0.3</v>
      </c>
      <c r="F20" s="8">
        <f t="shared" si="4"/>
        <v>0</v>
      </c>
      <c r="G20" s="2" t="s">
        <v>82</v>
      </c>
      <c r="H20" s="8">
        <v>3</v>
      </c>
      <c r="I20" s="10">
        <f t="shared" si="5"/>
        <v>0.8999999999999999</v>
      </c>
      <c r="J20" s="6">
        <f t="shared" si="0"/>
        <v>0.020249999999999997</v>
      </c>
      <c r="K20" s="38" t="str">
        <f t="shared" si="1"/>
        <v>Substantial Gap</v>
      </c>
      <c r="L20" s="36">
        <v>0.05</v>
      </c>
    </row>
    <row r="21" spans="1:12" ht="76.5">
      <c r="A21" t="s">
        <v>35</v>
      </c>
      <c r="B21" s="2" t="s">
        <v>70</v>
      </c>
      <c r="C21" s="2" t="s">
        <v>7</v>
      </c>
      <c r="D21" s="40">
        <v>0</v>
      </c>
      <c r="E21" s="23">
        <v>0.15</v>
      </c>
      <c r="F21" s="8">
        <f t="shared" si="4"/>
        <v>0</v>
      </c>
      <c r="G21" s="2" t="s">
        <v>81</v>
      </c>
      <c r="H21" s="8">
        <v>3</v>
      </c>
      <c r="I21" s="10">
        <f t="shared" si="5"/>
        <v>0.44999999999999996</v>
      </c>
      <c r="J21" s="6">
        <f t="shared" si="0"/>
        <v>0.005062499999999999</v>
      </c>
      <c r="K21" s="38" t="str">
        <f t="shared" si="1"/>
        <v>Significant Gap</v>
      </c>
      <c r="L21" s="36">
        <v>0.05</v>
      </c>
    </row>
    <row r="22" spans="1:12" ht="63.75">
      <c r="A22" t="s">
        <v>35</v>
      </c>
      <c r="B22" s="2" t="s">
        <v>219</v>
      </c>
      <c r="C22" s="2" t="s">
        <v>244</v>
      </c>
      <c r="D22" s="40">
        <v>0</v>
      </c>
      <c r="E22" s="23">
        <v>0.05</v>
      </c>
      <c r="F22" s="8">
        <f t="shared" si="4"/>
        <v>0</v>
      </c>
      <c r="G22" s="2" t="s">
        <v>111</v>
      </c>
      <c r="H22" s="8">
        <v>3</v>
      </c>
      <c r="I22" s="10">
        <f t="shared" si="5"/>
        <v>0.15000000000000002</v>
      </c>
      <c r="J22" s="6">
        <f t="shared" si="0"/>
        <v>0.0005625000000000002</v>
      </c>
      <c r="K22" s="38" t="str">
        <f t="shared" si="1"/>
        <v>Minimal Gap</v>
      </c>
      <c r="L22" s="36">
        <v>0.05</v>
      </c>
    </row>
    <row r="23" spans="1:12" s="5" customFormat="1" ht="12.75">
      <c r="A23" s="19" t="s">
        <v>121</v>
      </c>
      <c r="B23" s="20"/>
      <c r="C23" s="20"/>
      <c r="D23"/>
      <c r="E23" s="12">
        <f>SUM(E16:E22)</f>
        <v>1</v>
      </c>
      <c r="F23" s="11">
        <f>SUM(F16:F22)</f>
        <v>0</v>
      </c>
      <c r="G23" s="20"/>
      <c r="H23" s="21"/>
      <c r="I23" s="13">
        <f>SUM(I16:I22)</f>
        <v>3.0000000000000004</v>
      </c>
      <c r="J23" s="15"/>
      <c r="K23" s="39"/>
      <c r="L23" s="37"/>
    </row>
    <row r="24" spans="1:12" ht="76.5">
      <c r="A24" t="s">
        <v>205</v>
      </c>
      <c r="B24" s="2" t="s">
        <v>108</v>
      </c>
      <c r="C24" s="2" t="s">
        <v>53</v>
      </c>
      <c r="D24" s="40">
        <v>0</v>
      </c>
      <c r="E24" s="23">
        <v>0.05</v>
      </c>
      <c r="F24" s="8">
        <f aca="true" t="shared" si="6" ref="F24:F30">D24*E24</f>
        <v>0</v>
      </c>
      <c r="G24" s="2" t="s">
        <v>54</v>
      </c>
      <c r="H24" s="8">
        <v>3</v>
      </c>
      <c r="I24" s="10">
        <f aca="true" t="shared" si="7" ref="I24:I30">H24*E24</f>
        <v>0.15000000000000002</v>
      </c>
      <c r="J24" s="6">
        <f t="shared" si="0"/>
        <v>0.0011250000000000003</v>
      </c>
      <c r="K24" s="38" t="str">
        <f t="shared" si="1"/>
        <v>Minimal Gap</v>
      </c>
      <c r="L24" s="36">
        <v>0.1</v>
      </c>
    </row>
    <row r="25" spans="1:12" ht="89.25">
      <c r="A25" t="s">
        <v>205</v>
      </c>
      <c r="B25" s="2" t="s">
        <v>106</v>
      </c>
      <c r="C25" s="2" t="s">
        <v>8</v>
      </c>
      <c r="D25" s="40">
        <v>0</v>
      </c>
      <c r="E25" s="23">
        <v>0.25</v>
      </c>
      <c r="F25" s="8">
        <f t="shared" si="6"/>
        <v>0</v>
      </c>
      <c r="G25" s="2" t="s">
        <v>181</v>
      </c>
      <c r="H25" s="8">
        <v>3</v>
      </c>
      <c r="I25" s="10">
        <f t="shared" si="7"/>
        <v>0.75</v>
      </c>
      <c r="J25" s="6">
        <f t="shared" si="0"/>
        <v>0.028125</v>
      </c>
      <c r="K25" s="38" t="str">
        <f t="shared" si="1"/>
        <v>Substantial Gap</v>
      </c>
      <c r="L25" s="36">
        <v>0.1</v>
      </c>
    </row>
    <row r="26" spans="1:12" ht="63.75">
      <c r="A26" t="s">
        <v>205</v>
      </c>
      <c r="B26" s="2" t="s">
        <v>31</v>
      </c>
      <c r="C26" s="2" t="s">
        <v>11</v>
      </c>
      <c r="D26" s="40">
        <v>0</v>
      </c>
      <c r="E26" s="23">
        <v>0.15</v>
      </c>
      <c r="F26" s="8">
        <f t="shared" si="6"/>
        <v>0</v>
      </c>
      <c r="G26" s="2" t="s">
        <v>183</v>
      </c>
      <c r="H26" s="8">
        <v>3</v>
      </c>
      <c r="I26" s="10">
        <f t="shared" si="7"/>
        <v>0.44999999999999996</v>
      </c>
      <c r="J26" s="6">
        <f t="shared" si="0"/>
        <v>0.010124999999999999</v>
      </c>
      <c r="K26" s="38" t="str">
        <f t="shared" si="1"/>
        <v>Significant Gap</v>
      </c>
      <c r="L26" s="36">
        <v>0.1</v>
      </c>
    </row>
    <row r="27" spans="1:12" ht="63.75">
      <c r="A27" t="s">
        <v>205</v>
      </c>
      <c r="B27" s="2" t="s">
        <v>107</v>
      </c>
      <c r="C27" s="2" t="s">
        <v>12</v>
      </c>
      <c r="D27" s="40">
        <v>0</v>
      </c>
      <c r="E27" s="23">
        <v>0.15</v>
      </c>
      <c r="F27" s="8">
        <f t="shared" si="6"/>
        <v>0</v>
      </c>
      <c r="G27" s="2" t="s">
        <v>182</v>
      </c>
      <c r="H27" s="8">
        <v>3</v>
      </c>
      <c r="I27" s="10">
        <f t="shared" si="7"/>
        <v>0.44999999999999996</v>
      </c>
      <c r="J27" s="6">
        <f t="shared" si="0"/>
        <v>0.010124999999999999</v>
      </c>
      <c r="K27" s="38" t="str">
        <f t="shared" si="1"/>
        <v>Significant Gap</v>
      </c>
      <c r="L27" s="36">
        <v>0.1</v>
      </c>
    </row>
    <row r="28" spans="1:12" ht="76.5">
      <c r="A28" t="s">
        <v>205</v>
      </c>
      <c r="B28" s="2" t="s">
        <v>220</v>
      </c>
      <c r="C28" s="2" t="s">
        <v>13</v>
      </c>
      <c r="D28" s="40">
        <v>0</v>
      </c>
      <c r="E28" s="23">
        <v>0.2</v>
      </c>
      <c r="F28" s="8">
        <f t="shared" si="6"/>
        <v>0</v>
      </c>
      <c r="G28" s="2" t="s">
        <v>246</v>
      </c>
      <c r="H28" s="8">
        <v>3</v>
      </c>
      <c r="I28" s="10">
        <f t="shared" si="7"/>
        <v>0.6000000000000001</v>
      </c>
      <c r="J28" s="6">
        <f t="shared" si="0"/>
        <v>0.018000000000000006</v>
      </c>
      <c r="K28" s="38" t="str">
        <f t="shared" si="1"/>
        <v>Substantial Gap</v>
      </c>
      <c r="L28" s="36">
        <v>0.1</v>
      </c>
    </row>
    <row r="29" spans="1:12" ht="76.5">
      <c r="A29" t="s">
        <v>205</v>
      </c>
      <c r="B29" s="2" t="s">
        <v>239</v>
      </c>
      <c r="C29" s="2" t="s">
        <v>25</v>
      </c>
      <c r="D29" s="40">
        <v>0</v>
      </c>
      <c r="E29" s="23">
        <v>0.1</v>
      </c>
      <c r="F29" s="8">
        <f t="shared" si="6"/>
        <v>0</v>
      </c>
      <c r="G29" s="2" t="s">
        <v>112</v>
      </c>
      <c r="H29" s="8">
        <v>3</v>
      </c>
      <c r="I29" s="10">
        <f t="shared" si="7"/>
        <v>0.30000000000000004</v>
      </c>
      <c r="J29" s="6">
        <f t="shared" si="0"/>
        <v>0.004500000000000001</v>
      </c>
      <c r="K29" s="38" t="str">
        <f t="shared" si="1"/>
        <v>Significant Gap</v>
      </c>
      <c r="L29" s="36">
        <v>0.1</v>
      </c>
    </row>
    <row r="30" spans="1:12" ht="102">
      <c r="A30" t="s">
        <v>205</v>
      </c>
      <c r="B30" s="2" t="s">
        <v>206</v>
      </c>
      <c r="C30" s="2" t="s">
        <v>149</v>
      </c>
      <c r="D30" s="40">
        <v>0</v>
      </c>
      <c r="E30" s="23">
        <v>0.1</v>
      </c>
      <c r="F30" s="8">
        <f t="shared" si="6"/>
        <v>0</v>
      </c>
      <c r="G30" s="2" t="s">
        <v>83</v>
      </c>
      <c r="H30" s="8">
        <v>3</v>
      </c>
      <c r="I30" s="10">
        <f t="shared" si="7"/>
        <v>0.30000000000000004</v>
      </c>
      <c r="J30" s="6">
        <f t="shared" si="0"/>
        <v>0.004500000000000001</v>
      </c>
      <c r="K30" s="38" t="str">
        <f t="shared" si="1"/>
        <v>Significant Gap</v>
      </c>
      <c r="L30" s="36">
        <v>0.1</v>
      </c>
    </row>
    <row r="31" spans="1:12" s="5" customFormat="1" ht="12.75">
      <c r="A31" s="19" t="s">
        <v>122</v>
      </c>
      <c r="B31" s="20"/>
      <c r="C31" s="20"/>
      <c r="D31"/>
      <c r="E31" s="12">
        <f>SUM(E24:E30)</f>
        <v>1</v>
      </c>
      <c r="F31" s="11">
        <f>SUM(F24:F30)</f>
        <v>0</v>
      </c>
      <c r="G31" s="20"/>
      <c r="H31" s="21"/>
      <c r="I31" s="13">
        <f>SUM(I24:I30)</f>
        <v>3</v>
      </c>
      <c r="J31" s="15"/>
      <c r="K31" s="39"/>
      <c r="L31" s="37"/>
    </row>
    <row r="32" spans="1:12" ht="89.25">
      <c r="A32" t="s">
        <v>199</v>
      </c>
      <c r="B32" s="2" t="s">
        <v>201</v>
      </c>
      <c r="C32" s="2" t="s">
        <v>26</v>
      </c>
      <c r="D32" s="40">
        <v>0</v>
      </c>
      <c r="E32" s="23">
        <v>0.05</v>
      </c>
      <c r="F32" s="8">
        <f aca="true" t="shared" si="8" ref="F32:F41">D32*E32</f>
        <v>0</v>
      </c>
      <c r="G32" s="2" t="s">
        <v>55</v>
      </c>
      <c r="H32" s="8">
        <v>3</v>
      </c>
      <c r="I32" s="10">
        <f aca="true" t="shared" si="9" ref="I32:I41">H32*E32</f>
        <v>0.15000000000000002</v>
      </c>
      <c r="J32" s="6">
        <f t="shared" si="0"/>
        <v>0.0022500000000000007</v>
      </c>
      <c r="K32" s="38" t="str">
        <f t="shared" si="1"/>
        <v>Significant Gap</v>
      </c>
      <c r="L32" s="36">
        <v>0.2</v>
      </c>
    </row>
    <row r="33" spans="1:12" ht="102">
      <c r="A33" t="s">
        <v>199</v>
      </c>
      <c r="B33" s="2" t="s">
        <v>200</v>
      </c>
      <c r="C33" s="2" t="s">
        <v>15</v>
      </c>
      <c r="D33" s="40">
        <v>0</v>
      </c>
      <c r="E33" s="23">
        <v>0.05</v>
      </c>
      <c r="F33" s="8">
        <f t="shared" si="8"/>
        <v>0</v>
      </c>
      <c r="G33" s="2" t="s">
        <v>71</v>
      </c>
      <c r="H33" s="8">
        <v>3</v>
      </c>
      <c r="I33" s="10">
        <f t="shared" si="9"/>
        <v>0.15000000000000002</v>
      </c>
      <c r="J33" s="6">
        <f t="shared" si="0"/>
        <v>0.0022500000000000007</v>
      </c>
      <c r="K33" s="38" t="str">
        <f t="shared" si="1"/>
        <v>Significant Gap</v>
      </c>
      <c r="L33" s="36">
        <v>0.2</v>
      </c>
    </row>
    <row r="34" spans="1:12" ht="102">
      <c r="A34" t="s">
        <v>199</v>
      </c>
      <c r="B34" s="2" t="s">
        <v>110</v>
      </c>
      <c r="C34" s="2" t="s">
        <v>72</v>
      </c>
      <c r="D34" s="40">
        <v>0</v>
      </c>
      <c r="E34" s="23">
        <v>0.15</v>
      </c>
      <c r="F34" s="8">
        <f t="shared" si="8"/>
        <v>0</v>
      </c>
      <c r="G34" s="2" t="s">
        <v>56</v>
      </c>
      <c r="H34" s="8">
        <v>3</v>
      </c>
      <c r="I34" s="10">
        <f t="shared" si="9"/>
        <v>0.44999999999999996</v>
      </c>
      <c r="J34" s="6">
        <f aca="true" t="shared" si="10" ref="J34:J64">VAR(F34,I34)*L34</f>
        <v>0.020249999999999997</v>
      </c>
      <c r="K34" s="38" t="str">
        <f t="shared" si="1"/>
        <v>Substantial Gap</v>
      </c>
      <c r="L34" s="36">
        <v>0.2</v>
      </c>
    </row>
    <row r="35" spans="1:12" ht="114.75">
      <c r="A35" t="s">
        <v>199</v>
      </c>
      <c r="B35" s="2" t="s">
        <v>224</v>
      </c>
      <c r="C35" s="2" t="s">
        <v>73</v>
      </c>
      <c r="D35" s="40">
        <v>0</v>
      </c>
      <c r="E35" s="23">
        <v>0.15</v>
      </c>
      <c r="F35" s="8">
        <f t="shared" si="8"/>
        <v>0</v>
      </c>
      <c r="G35" s="2" t="s">
        <v>58</v>
      </c>
      <c r="H35" s="8">
        <v>3</v>
      </c>
      <c r="I35" s="10">
        <f t="shared" si="9"/>
        <v>0.44999999999999996</v>
      </c>
      <c r="J35" s="6">
        <f t="shared" si="10"/>
        <v>0.020249999999999997</v>
      </c>
      <c r="K35" s="38" t="str">
        <f t="shared" si="1"/>
        <v>Substantial Gap</v>
      </c>
      <c r="L35" s="36">
        <v>0.2</v>
      </c>
    </row>
    <row r="36" spans="1:12" ht="114.75">
      <c r="A36" t="s">
        <v>199</v>
      </c>
      <c r="B36" s="2" t="s">
        <v>202</v>
      </c>
      <c r="C36" s="2" t="s">
        <v>14</v>
      </c>
      <c r="D36" s="40">
        <v>0</v>
      </c>
      <c r="E36" s="23">
        <v>0.05</v>
      </c>
      <c r="F36" s="8">
        <f t="shared" si="8"/>
        <v>0</v>
      </c>
      <c r="G36" s="2" t="s">
        <v>74</v>
      </c>
      <c r="H36" s="8">
        <v>3</v>
      </c>
      <c r="I36" s="10">
        <f t="shared" si="9"/>
        <v>0.15000000000000002</v>
      </c>
      <c r="J36" s="6">
        <f t="shared" si="10"/>
        <v>0.0022500000000000007</v>
      </c>
      <c r="K36" s="38" t="str">
        <f t="shared" si="1"/>
        <v>Significant Gap</v>
      </c>
      <c r="L36" s="36">
        <v>0.2</v>
      </c>
    </row>
    <row r="37" spans="1:12" ht="89.25">
      <c r="A37" t="s">
        <v>199</v>
      </c>
      <c r="B37" s="2" t="s">
        <v>176</v>
      </c>
      <c r="C37" s="2" t="s">
        <v>16</v>
      </c>
      <c r="D37" s="40">
        <v>0</v>
      </c>
      <c r="E37" s="23">
        <v>0.15</v>
      </c>
      <c r="F37" s="8">
        <f t="shared" si="8"/>
        <v>0</v>
      </c>
      <c r="G37" s="2" t="s">
        <v>59</v>
      </c>
      <c r="H37" s="8">
        <v>3</v>
      </c>
      <c r="I37" s="10">
        <f t="shared" si="9"/>
        <v>0.44999999999999996</v>
      </c>
      <c r="J37" s="6">
        <f t="shared" si="10"/>
        <v>0.020249999999999997</v>
      </c>
      <c r="K37" s="38" t="str">
        <f t="shared" si="1"/>
        <v>Substantial Gap</v>
      </c>
      <c r="L37" s="36">
        <v>0.2</v>
      </c>
    </row>
    <row r="38" spans="1:12" ht="76.5">
      <c r="A38" t="s">
        <v>199</v>
      </c>
      <c r="B38" s="2" t="s">
        <v>204</v>
      </c>
      <c r="C38" s="2" t="s">
        <v>172</v>
      </c>
      <c r="D38" s="40">
        <v>0</v>
      </c>
      <c r="E38" s="23">
        <v>0.15</v>
      </c>
      <c r="F38" s="8">
        <f t="shared" si="8"/>
        <v>0</v>
      </c>
      <c r="G38" s="2" t="s">
        <v>237</v>
      </c>
      <c r="H38" s="8">
        <v>3</v>
      </c>
      <c r="I38" s="10">
        <f t="shared" si="9"/>
        <v>0.44999999999999996</v>
      </c>
      <c r="J38" s="6">
        <f t="shared" si="10"/>
        <v>0.020249999999999997</v>
      </c>
      <c r="K38" s="38" t="str">
        <f t="shared" si="1"/>
        <v>Substantial Gap</v>
      </c>
      <c r="L38" s="36">
        <v>0.2</v>
      </c>
    </row>
    <row r="39" spans="1:12" ht="89.25">
      <c r="A39" t="s">
        <v>199</v>
      </c>
      <c r="B39" s="2" t="s">
        <v>203</v>
      </c>
      <c r="C39" s="2" t="s">
        <v>17</v>
      </c>
      <c r="D39" s="40">
        <v>0</v>
      </c>
      <c r="E39" s="23">
        <v>0.125</v>
      </c>
      <c r="F39" s="8">
        <f t="shared" si="8"/>
        <v>0</v>
      </c>
      <c r="G39" s="2" t="s">
        <v>60</v>
      </c>
      <c r="H39" s="8">
        <v>3</v>
      </c>
      <c r="I39" s="10">
        <f t="shared" si="9"/>
        <v>0.375</v>
      </c>
      <c r="J39" s="6">
        <f t="shared" si="10"/>
        <v>0.0140625</v>
      </c>
      <c r="K39" s="38" t="str">
        <f t="shared" si="1"/>
        <v>Significant Gap</v>
      </c>
      <c r="L39" s="36">
        <v>0.2</v>
      </c>
    </row>
    <row r="40" spans="1:12" ht="102">
      <c r="A40" t="s">
        <v>199</v>
      </c>
      <c r="B40" s="2" t="s">
        <v>75</v>
      </c>
      <c r="C40" s="2" t="s">
        <v>18</v>
      </c>
      <c r="D40" s="40">
        <v>0</v>
      </c>
      <c r="E40" s="23">
        <v>0.1</v>
      </c>
      <c r="F40" s="8">
        <f t="shared" si="8"/>
        <v>0</v>
      </c>
      <c r="G40" s="2" t="s">
        <v>84</v>
      </c>
      <c r="H40" s="8">
        <v>3</v>
      </c>
      <c r="I40" s="10">
        <f t="shared" si="9"/>
        <v>0.30000000000000004</v>
      </c>
      <c r="J40" s="6">
        <f t="shared" si="10"/>
        <v>0.009000000000000003</v>
      </c>
      <c r="K40" s="38" t="str">
        <f t="shared" si="1"/>
        <v>Significant Gap</v>
      </c>
      <c r="L40" s="36">
        <v>0.2</v>
      </c>
    </row>
    <row r="41" spans="1:12" ht="114.75">
      <c r="A41" t="s">
        <v>199</v>
      </c>
      <c r="B41" s="2" t="s">
        <v>86</v>
      </c>
      <c r="C41" s="2" t="s">
        <v>87</v>
      </c>
      <c r="D41" s="40">
        <v>0</v>
      </c>
      <c r="E41" s="23">
        <v>0.025</v>
      </c>
      <c r="F41" s="8">
        <f t="shared" si="8"/>
        <v>0</v>
      </c>
      <c r="G41" s="2" t="s">
        <v>85</v>
      </c>
      <c r="H41" s="8">
        <v>3</v>
      </c>
      <c r="I41" s="10">
        <f t="shared" si="9"/>
        <v>0.07500000000000001</v>
      </c>
      <c r="J41" s="6">
        <f t="shared" si="10"/>
        <v>0.0005625000000000002</v>
      </c>
      <c r="K41" s="38" t="str">
        <f t="shared" si="1"/>
        <v>Minimal Gap</v>
      </c>
      <c r="L41" s="36">
        <v>0.2</v>
      </c>
    </row>
    <row r="42" spans="1:12" s="5" customFormat="1" ht="12.75">
      <c r="A42" s="19" t="s">
        <v>123</v>
      </c>
      <c r="B42" s="20"/>
      <c r="C42" s="20"/>
      <c r="D42"/>
      <c r="E42" s="12">
        <f>SUM(E32:E41)</f>
        <v>1</v>
      </c>
      <c r="F42" s="11">
        <f>SUM(F32:F41)</f>
        <v>0</v>
      </c>
      <c r="G42" s="20"/>
      <c r="H42" s="21"/>
      <c r="I42" s="13">
        <f>SUM(I32:I41)</f>
        <v>3</v>
      </c>
      <c r="J42" s="15"/>
      <c r="K42" s="39"/>
      <c r="L42" s="37"/>
    </row>
    <row r="43" spans="1:12" ht="63.75">
      <c r="A43" t="s">
        <v>34</v>
      </c>
      <c r="B43" s="2" t="s">
        <v>241</v>
      </c>
      <c r="C43" s="2" t="s">
        <v>151</v>
      </c>
      <c r="D43" s="40">
        <v>0</v>
      </c>
      <c r="E43" s="23">
        <v>0.025</v>
      </c>
      <c r="F43" s="8">
        <f aca="true" t="shared" si="11" ref="F43:F56">IF(D43="X","",D43*E43)</f>
        <v>0</v>
      </c>
      <c r="G43" s="2" t="s">
        <v>171</v>
      </c>
      <c r="H43" s="8">
        <v>3</v>
      </c>
      <c r="I43" s="10">
        <f aca="true" t="shared" si="12" ref="I43:I56">IF(D43="X","",H43*E43)</f>
        <v>0.07500000000000001</v>
      </c>
      <c r="J43" s="6">
        <f t="shared" si="10"/>
        <v>0.0002812500000000001</v>
      </c>
      <c r="K43" s="38" t="str">
        <f t="shared" si="1"/>
        <v>Minimal Gap</v>
      </c>
      <c r="L43" s="36">
        <v>0.1</v>
      </c>
    </row>
    <row r="44" spans="1:12" ht="89.25">
      <c r="A44" t="s">
        <v>34</v>
      </c>
      <c r="B44" s="2" t="s">
        <v>235</v>
      </c>
      <c r="C44" s="2" t="s">
        <v>150</v>
      </c>
      <c r="D44" s="40">
        <v>0</v>
      </c>
      <c r="E44" s="23">
        <v>0.05</v>
      </c>
      <c r="F44" s="8">
        <f t="shared" si="11"/>
        <v>0</v>
      </c>
      <c r="G44" s="2" t="s">
        <v>177</v>
      </c>
      <c r="H44" s="8">
        <v>3</v>
      </c>
      <c r="I44" s="10">
        <f t="shared" si="12"/>
        <v>0.15000000000000002</v>
      </c>
      <c r="J44" s="6">
        <f t="shared" si="10"/>
        <v>0.0011250000000000003</v>
      </c>
      <c r="K44" s="38" t="str">
        <f t="shared" si="1"/>
        <v>Minimal Gap</v>
      </c>
      <c r="L44" s="36">
        <v>0.1</v>
      </c>
    </row>
    <row r="45" spans="1:12" ht="102">
      <c r="A45" t="s">
        <v>34</v>
      </c>
      <c r="B45" s="2" t="s">
        <v>209</v>
      </c>
      <c r="C45" s="2" t="s">
        <v>27</v>
      </c>
      <c r="D45" s="40">
        <v>0</v>
      </c>
      <c r="E45" s="23">
        <v>0.2</v>
      </c>
      <c r="F45" s="8">
        <f t="shared" si="11"/>
        <v>0</v>
      </c>
      <c r="G45" s="2" t="s">
        <v>178</v>
      </c>
      <c r="H45" s="8">
        <v>3</v>
      </c>
      <c r="I45" s="10">
        <f t="shared" si="12"/>
        <v>0.6000000000000001</v>
      </c>
      <c r="J45" s="6">
        <f t="shared" si="10"/>
        <v>0.018000000000000006</v>
      </c>
      <c r="K45" s="38" t="str">
        <f t="shared" si="1"/>
        <v>Substantial Gap</v>
      </c>
      <c r="L45" s="36">
        <v>0.1</v>
      </c>
    </row>
    <row r="46" spans="1:12" ht="76.5">
      <c r="A46" t="s">
        <v>34</v>
      </c>
      <c r="B46" s="2" t="s">
        <v>208</v>
      </c>
      <c r="C46" s="2" t="s">
        <v>99</v>
      </c>
      <c r="D46" s="40">
        <v>0</v>
      </c>
      <c r="E46" s="23">
        <v>0.2</v>
      </c>
      <c r="F46" s="8">
        <f t="shared" si="11"/>
        <v>0</v>
      </c>
      <c r="G46" s="2" t="s">
        <v>100</v>
      </c>
      <c r="H46" s="8">
        <v>3</v>
      </c>
      <c r="I46" s="10">
        <f t="shared" si="12"/>
        <v>0.6000000000000001</v>
      </c>
      <c r="J46" s="6">
        <f t="shared" si="10"/>
        <v>0.018000000000000006</v>
      </c>
      <c r="K46" s="38" t="str">
        <f t="shared" si="1"/>
        <v>Substantial Gap</v>
      </c>
      <c r="L46" s="36">
        <v>0.1</v>
      </c>
    </row>
    <row r="47" spans="1:12" ht="63.75">
      <c r="A47" t="s">
        <v>34</v>
      </c>
      <c r="B47" s="2" t="s">
        <v>213</v>
      </c>
      <c r="C47" s="2" t="s">
        <v>151</v>
      </c>
      <c r="D47" s="40">
        <v>0</v>
      </c>
      <c r="E47" s="23">
        <v>0.05</v>
      </c>
      <c r="F47" s="8">
        <f t="shared" si="11"/>
        <v>0</v>
      </c>
      <c r="G47" s="2" t="s">
        <v>186</v>
      </c>
      <c r="H47" s="8">
        <v>3</v>
      </c>
      <c r="I47" s="10">
        <f t="shared" si="12"/>
        <v>0.15000000000000002</v>
      </c>
      <c r="J47" s="6">
        <f t="shared" si="10"/>
        <v>0.0011250000000000003</v>
      </c>
      <c r="K47" s="38" t="str">
        <f t="shared" si="1"/>
        <v>Minimal Gap</v>
      </c>
      <c r="L47" s="36">
        <v>0.1</v>
      </c>
    </row>
    <row r="48" spans="1:12" ht="76.5">
      <c r="A48" t="s">
        <v>34</v>
      </c>
      <c r="B48" s="2" t="s">
        <v>218</v>
      </c>
      <c r="C48" s="2" t="s">
        <v>152</v>
      </c>
      <c r="D48" s="40">
        <v>0</v>
      </c>
      <c r="E48" s="23">
        <v>0.025</v>
      </c>
      <c r="F48" s="8">
        <f t="shared" si="11"/>
        <v>0</v>
      </c>
      <c r="G48" s="2" t="s">
        <v>89</v>
      </c>
      <c r="H48" s="8">
        <v>3</v>
      </c>
      <c r="I48" s="10">
        <f t="shared" si="12"/>
        <v>0.07500000000000001</v>
      </c>
      <c r="J48" s="6">
        <f t="shared" si="10"/>
        <v>0.0002812500000000001</v>
      </c>
      <c r="K48" s="38" t="str">
        <f t="shared" si="1"/>
        <v>Minimal Gap</v>
      </c>
      <c r="L48" s="36">
        <v>0.1</v>
      </c>
    </row>
    <row r="49" spans="1:12" ht="76.5">
      <c r="A49" t="s">
        <v>34</v>
      </c>
      <c r="B49" s="2" t="s">
        <v>217</v>
      </c>
      <c r="C49" s="2" t="s">
        <v>153</v>
      </c>
      <c r="D49" s="40">
        <v>0</v>
      </c>
      <c r="E49" s="23">
        <v>0.025</v>
      </c>
      <c r="F49" s="8">
        <f t="shared" si="11"/>
        <v>0</v>
      </c>
      <c r="G49" s="2" t="s">
        <v>88</v>
      </c>
      <c r="H49" s="8">
        <v>3</v>
      </c>
      <c r="I49" s="10">
        <f t="shared" si="12"/>
        <v>0.07500000000000001</v>
      </c>
      <c r="J49" s="6">
        <f t="shared" si="10"/>
        <v>0.0002812500000000001</v>
      </c>
      <c r="K49" s="38" t="str">
        <f t="shared" si="1"/>
        <v>Minimal Gap</v>
      </c>
      <c r="L49" s="36">
        <v>0.1</v>
      </c>
    </row>
    <row r="50" spans="1:12" ht="63.75">
      <c r="A50" t="s">
        <v>34</v>
      </c>
      <c r="B50" s="2" t="s">
        <v>210</v>
      </c>
      <c r="C50" s="2" t="s">
        <v>154</v>
      </c>
      <c r="D50" s="40">
        <v>0</v>
      </c>
      <c r="E50" s="23">
        <v>0.05</v>
      </c>
      <c r="F50" s="8">
        <f t="shared" si="11"/>
        <v>0</v>
      </c>
      <c r="G50" s="2" t="s">
        <v>184</v>
      </c>
      <c r="H50" s="8">
        <v>3</v>
      </c>
      <c r="I50" s="10">
        <f t="shared" si="12"/>
        <v>0.15000000000000002</v>
      </c>
      <c r="J50" s="6">
        <f t="shared" si="10"/>
        <v>0.0011250000000000003</v>
      </c>
      <c r="K50" s="38" t="str">
        <f t="shared" si="1"/>
        <v>Minimal Gap</v>
      </c>
      <c r="L50" s="36">
        <v>0.1</v>
      </c>
    </row>
    <row r="51" spans="1:12" ht="89.25">
      <c r="A51" t="s">
        <v>34</v>
      </c>
      <c r="B51" s="2" t="s">
        <v>230</v>
      </c>
      <c r="C51" s="2" t="s">
        <v>155</v>
      </c>
      <c r="D51" s="40">
        <v>0</v>
      </c>
      <c r="E51" s="23">
        <v>0.05</v>
      </c>
      <c r="F51" s="8">
        <f t="shared" si="11"/>
        <v>0</v>
      </c>
      <c r="G51" s="2" t="s">
        <v>185</v>
      </c>
      <c r="H51" s="8">
        <v>3</v>
      </c>
      <c r="I51" s="10">
        <f t="shared" si="12"/>
        <v>0.15000000000000002</v>
      </c>
      <c r="J51" s="6">
        <f t="shared" si="10"/>
        <v>0.0011250000000000003</v>
      </c>
      <c r="K51" s="38" t="str">
        <f t="shared" si="1"/>
        <v>Minimal Gap</v>
      </c>
      <c r="L51" s="36">
        <v>0.1</v>
      </c>
    </row>
    <row r="52" spans="1:12" ht="63.75">
      <c r="A52" t="s">
        <v>34</v>
      </c>
      <c r="B52" s="2" t="s">
        <v>240</v>
      </c>
      <c r="C52" s="2" t="s">
        <v>151</v>
      </c>
      <c r="D52" s="40">
        <v>0</v>
      </c>
      <c r="E52" s="23">
        <v>0.1</v>
      </c>
      <c r="F52" s="8">
        <f t="shared" si="11"/>
        <v>0</v>
      </c>
      <c r="G52" s="2" t="s">
        <v>96</v>
      </c>
      <c r="H52" s="8">
        <v>3</v>
      </c>
      <c r="I52" s="10">
        <f t="shared" si="12"/>
        <v>0.30000000000000004</v>
      </c>
      <c r="J52" s="6">
        <f t="shared" si="10"/>
        <v>0.004500000000000001</v>
      </c>
      <c r="K52" s="38" t="str">
        <f t="shared" si="1"/>
        <v>Significant Gap</v>
      </c>
      <c r="L52" s="36">
        <v>0.1</v>
      </c>
    </row>
    <row r="53" spans="1:12" ht="102">
      <c r="A53" t="s">
        <v>34</v>
      </c>
      <c r="B53" s="2" t="s">
        <v>214</v>
      </c>
      <c r="C53" s="2" t="s">
        <v>156</v>
      </c>
      <c r="D53" s="40">
        <v>0</v>
      </c>
      <c r="E53" s="23">
        <v>0.025</v>
      </c>
      <c r="F53" s="8">
        <f t="shared" si="11"/>
        <v>0</v>
      </c>
      <c r="G53" s="2" t="s">
        <v>92</v>
      </c>
      <c r="H53" s="8">
        <v>3</v>
      </c>
      <c r="I53" s="10">
        <f t="shared" si="12"/>
        <v>0.07500000000000001</v>
      </c>
      <c r="J53" s="6">
        <f t="shared" si="10"/>
        <v>0.0002812500000000001</v>
      </c>
      <c r="K53" s="38" t="str">
        <f t="shared" si="1"/>
        <v>Minimal Gap</v>
      </c>
      <c r="L53" s="36">
        <v>0.1</v>
      </c>
    </row>
    <row r="54" spans="1:12" ht="102">
      <c r="A54" t="s">
        <v>34</v>
      </c>
      <c r="B54" s="2" t="s">
        <v>212</v>
      </c>
      <c r="C54" s="2" t="s">
        <v>101</v>
      </c>
      <c r="D54" s="40">
        <v>0</v>
      </c>
      <c r="E54" s="23">
        <v>0.1</v>
      </c>
      <c r="F54" s="8">
        <f t="shared" si="11"/>
        <v>0</v>
      </c>
      <c r="G54" s="2" t="s">
        <v>76</v>
      </c>
      <c r="H54" s="8">
        <v>3</v>
      </c>
      <c r="I54" s="10">
        <f t="shared" si="12"/>
        <v>0.30000000000000004</v>
      </c>
      <c r="J54" s="6">
        <f t="shared" si="10"/>
        <v>0.004500000000000001</v>
      </c>
      <c r="K54" s="38" t="str">
        <f t="shared" si="1"/>
        <v>Significant Gap</v>
      </c>
      <c r="L54" s="36">
        <v>0.1</v>
      </c>
    </row>
    <row r="55" spans="1:12" ht="76.5">
      <c r="A55" t="s">
        <v>34</v>
      </c>
      <c r="B55" s="2" t="s">
        <v>216</v>
      </c>
      <c r="C55" s="2" t="s">
        <v>28</v>
      </c>
      <c r="D55" s="40">
        <v>0</v>
      </c>
      <c r="E55" s="23">
        <v>0.025</v>
      </c>
      <c r="F55" s="8">
        <f t="shared" si="11"/>
        <v>0</v>
      </c>
      <c r="G55" s="2" t="s">
        <v>93</v>
      </c>
      <c r="H55" s="8">
        <v>3</v>
      </c>
      <c r="I55" s="10">
        <f t="shared" si="12"/>
        <v>0.07500000000000001</v>
      </c>
      <c r="J55" s="6">
        <f t="shared" si="10"/>
        <v>0.0002812500000000001</v>
      </c>
      <c r="K55" s="38" t="str">
        <f t="shared" si="1"/>
        <v>Minimal Gap</v>
      </c>
      <c r="L55" s="36">
        <v>0.1</v>
      </c>
    </row>
    <row r="56" spans="1:12" ht="76.5">
      <c r="A56" t="s">
        <v>34</v>
      </c>
      <c r="B56" s="2" t="s">
        <v>236</v>
      </c>
      <c r="C56" s="2" t="s">
        <v>151</v>
      </c>
      <c r="D56" s="40">
        <v>0</v>
      </c>
      <c r="E56" s="23">
        <v>0.025</v>
      </c>
      <c r="F56" s="8">
        <f t="shared" si="11"/>
        <v>0</v>
      </c>
      <c r="G56" s="2" t="s">
        <v>94</v>
      </c>
      <c r="H56" s="8">
        <v>3</v>
      </c>
      <c r="I56" s="10">
        <f t="shared" si="12"/>
        <v>0.07500000000000001</v>
      </c>
      <c r="J56" s="6">
        <f t="shared" si="10"/>
        <v>0.0002812500000000001</v>
      </c>
      <c r="K56" s="38" t="str">
        <f t="shared" si="1"/>
        <v>Minimal Gap</v>
      </c>
      <c r="L56" s="36">
        <v>0.1</v>
      </c>
    </row>
    <row r="57" spans="1:12" ht="63.75">
      <c r="A57" t="s">
        <v>34</v>
      </c>
      <c r="B57" s="2" t="s">
        <v>215</v>
      </c>
      <c r="C57" s="2" t="s">
        <v>151</v>
      </c>
      <c r="D57" s="40">
        <v>0</v>
      </c>
      <c r="E57" s="23">
        <v>0.05</v>
      </c>
      <c r="F57" s="8">
        <f>IF(D57="X","",D57*E57)</f>
        <v>0</v>
      </c>
      <c r="G57" s="2" t="s">
        <v>95</v>
      </c>
      <c r="H57" s="8">
        <v>3</v>
      </c>
      <c r="I57" s="10">
        <f>IF(D57="X","",H57*E57)</f>
        <v>0.15000000000000002</v>
      </c>
      <c r="J57" s="6">
        <f t="shared" si="10"/>
        <v>0.0011250000000000003</v>
      </c>
      <c r="K57" s="38" t="str">
        <f t="shared" si="1"/>
        <v>Minimal Gap</v>
      </c>
      <c r="L57" s="36">
        <v>0.1</v>
      </c>
    </row>
    <row r="58" spans="1:12" s="5" customFormat="1" ht="12.75">
      <c r="A58" s="19" t="s">
        <v>124</v>
      </c>
      <c r="B58" s="20"/>
      <c r="C58" s="20"/>
      <c r="D58"/>
      <c r="E58" s="12">
        <f>SUM(E43:E57)</f>
        <v>1.0000000000000002</v>
      </c>
      <c r="F58" s="11">
        <f>SUM(F43:F57)</f>
        <v>0</v>
      </c>
      <c r="G58" s="20"/>
      <c r="H58" s="21"/>
      <c r="I58" s="13">
        <f>SUM(I43:I57)</f>
        <v>3.0000000000000004</v>
      </c>
      <c r="J58" s="15"/>
      <c r="K58" s="39"/>
      <c r="L58" s="37"/>
    </row>
    <row r="59" spans="1:12" ht="89.25">
      <c r="A59" t="s">
        <v>229</v>
      </c>
      <c r="B59" s="2" t="s">
        <v>109</v>
      </c>
      <c r="C59" s="2" t="s">
        <v>146</v>
      </c>
      <c r="D59" s="40">
        <v>0</v>
      </c>
      <c r="E59" s="23">
        <v>0.1</v>
      </c>
      <c r="F59" s="8">
        <f aca="true" t="shared" si="13" ref="F59:F64">D59*E59</f>
        <v>0</v>
      </c>
      <c r="G59" s="2" t="s">
        <v>247</v>
      </c>
      <c r="H59" s="8">
        <v>3</v>
      </c>
      <c r="I59" s="10">
        <f aca="true" t="shared" si="14" ref="I59:I64">H59*E59</f>
        <v>0.30000000000000004</v>
      </c>
      <c r="J59" s="6">
        <f t="shared" si="10"/>
        <v>0.004500000000000001</v>
      </c>
      <c r="K59" s="38" t="str">
        <f t="shared" si="1"/>
        <v>Significant Gap</v>
      </c>
      <c r="L59" s="36">
        <v>0.1</v>
      </c>
    </row>
    <row r="60" spans="1:12" ht="76.5">
      <c r="A60" t="s">
        <v>229</v>
      </c>
      <c r="B60" s="2" t="s">
        <v>228</v>
      </c>
      <c r="C60" s="2" t="s">
        <v>116</v>
      </c>
      <c r="D60" s="40">
        <v>0</v>
      </c>
      <c r="E60" s="23">
        <v>0.1</v>
      </c>
      <c r="F60" s="8">
        <f t="shared" si="13"/>
        <v>0</v>
      </c>
      <c r="G60" s="2" t="s">
        <v>114</v>
      </c>
      <c r="H60" s="8">
        <v>3</v>
      </c>
      <c r="I60" s="10">
        <f t="shared" si="14"/>
        <v>0.30000000000000004</v>
      </c>
      <c r="J60" s="6">
        <f t="shared" si="10"/>
        <v>0.004500000000000001</v>
      </c>
      <c r="K60" s="38" t="str">
        <f t="shared" si="1"/>
        <v>Significant Gap</v>
      </c>
      <c r="L60" s="36">
        <v>0.1</v>
      </c>
    </row>
    <row r="61" spans="1:12" ht="89.25">
      <c r="A61" t="s">
        <v>229</v>
      </c>
      <c r="B61" s="2" t="s">
        <v>225</v>
      </c>
      <c r="C61" s="2" t="s">
        <v>21</v>
      </c>
      <c r="D61" s="40">
        <v>0</v>
      </c>
      <c r="E61" s="23">
        <v>0.25</v>
      </c>
      <c r="F61" s="8">
        <f t="shared" si="13"/>
        <v>0</v>
      </c>
      <c r="G61" s="2" t="s">
        <v>61</v>
      </c>
      <c r="H61" s="8">
        <v>3</v>
      </c>
      <c r="I61" s="10">
        <f t="shared" si="14"/>
        <v>0.75</v>
      </c>
      <c r="J61" s="6">
        <f t="shared" si="10"/>
        <v>0.028125</v>
      </c>
      <c r="K61" s="38" t="str">
        <f t="shared" si="1"/>
        <v>Substantial Gap</v>
      </c>
      <c r="L61" s="36">
        <v>0.1</v>
      </c>
    </row>
    <row r="62" spans="1:12" ht="89.25">
      <c r="A62" t="s">
        <v>229</v>
      </c>
      <c r="B62" s="2" t="s">
        <v>226</v>
      </c>
      <c r="C62" s="2" t="s">
        <v>22</v>
      </c>
      <c r="D62" s="40">
        <v>0</v>
      </c>
      <c r="E62" s="23">
        <v>0.2</v>
      </c>
      <c r="F62" s="8">
        <f t="shared" si="13"/>
        <v>0</v>
      </c>
      <c r="G62" s="2" t="s">
        <v>97</v>
      </c>
      <c r="H62" s="8">
        <v>3</v>
      </c>
      <c r="I62" s="10">
        <f t="shared" si="14"/>
        <v>0.6000000000000001</v>
      </c>
      <c r="J62" s="6">
        <f t="shared" si="10"/>
        <v>0.018000000000000006</v>
      </c>
      <c r="K62" s="38" t="str">
        <f t="shared" si="1"/>
        <v>Substantial Gap</v>
      </c>
      <c r="L62" s="36">
        <v>0.1</v>
      </c>
    </row>
    <row r="63" spans="1:12" ht="76.5">
      <c r="A63" t="s">
        <v>229</v>
      </c>
      <c r="B63" s="2" t="s">
        <v>248</v>
      </c>
      <c r="C63" s="2" t="s">
        <v>29</v>
      </c>
      <c r="D63" s="40">
        <v>0</v>
      </c>
      <c r="E63" s="23">
        <v>0.25</v>
      </c>
      <c r="F63" s="8">
        <f t="shared" si="13"/>
        <v>0</v>
      </c>
      <c r="G63" s="2" t="s">
        <v>30</v>
      </c>
      <c r="H63" s="8">
        <v>3</v>
      </c>
      <c r="I63" s="10">
        <f t="shared" si="14"/>
        <v>0.75</v>
      </c>
      <c r="J63" s="6">
        <f t="shared" si="10"/>
        <v>0.028125</v>
      </c>
      <c r="K63" s="38" t="str">
        <f t="shared" si="1"/>
        <v>Substantial Gap</v>
      </c>
      <c r="L63" s="36">
        <v>0.1</v>
      </c>
    </row>
    <row r="64" spans="1:12" ht="89.25">
      <c r="A64" t="s">
        <v>229</v>
      </c>
      <c r="B64" s="2" t="s">
        <v>227</v>
      </c>
      <c r="C64" s="2" t="s">
        <v>23</v>
      </c>
      <c r="D64" s="40">
        <v>0</v>
      </c>
      <c r="E64" s="23">
        <v>0.1</v>
      </c>
      <c r="F64" s="8">
        <f t="shared" si="13"/>
        <v>0</v>
      </c>
      <c r="G64" s="2" t="s">
        <v>98</v>
      </c>
      <c r="H64" s="8">
        <v>3</v>
      </c>
      <c r="I64" s="10">
        <f t="shared" si="14"/>
        <v>0.30000000000000004</v>
      </c>
      <c r="J64" s="6">
        <f t="shared" si="10"/>
        <v>0.004500000000000001</v>
      </c>
      <c r="K64" s="38" t="str">
        <f t="shared" si="1"/>
        <v>Significant Gap</v>
      </c>
      <c r="L64" s="36">
        <v>0.1</v>
      </c>
    </row>
    <row r="65" spans="1:12" s="5" customFormat="1" ht="12.75">
      <c r="A65" s="19" t="s">
        <v>125</v>
      </c>
      <c r="B65" s="20"/>
      <c r="C65" s="20"/>
      <c r="D65"/>
      <c r="E65" s="12">
        <f>SUM(E59:E64)</f>
        <v>1</v>
      </c>
      <c r="F65" s="11">
        <f>SUM(F59:F64)</f>
        <v>0</v>
      </c>
      <c r="G65" s="20"/>
      <c r="H65" s="21"/>
      <c r="I65" s="13">
        <f>SUM(I59:I64)</f>
        <v>3</v>
      </c>
      <c r="J65" s="15"/>
      <c r="K65" s="39"/>
      <c r="L65" s="37"/>
    </row>
    <row r="66" spans="1:12" ht="76.5">
      <c r="A66" t="s">
        <v>222</v>
      </c>
      <c r="B66" s="2" t="s">
        <v>231</v>
      </c>
      <c r="C66" s="2" t="s">
        <v>179</v>
      </c>
      <c r="D66" s="40">
        <v>0</v>
      </c>
      <c r="E66" s="23">
        <v>0.25</v>
      </c>
      <c r="F66" s="8">
        <f aca="true" t="shared" si="15" ref="F66:F71">D66*E66</f>
        <v>0</v>
      </c>
      <c r="G66" s="2" t="s">
        <v>180</v>
      </c>
      <c r="H66" s="8">
        <v>3</v>
      </c>
      <c r="I66" s="10">
        <f aca="true" t="shared" si="16" ref="I66:I71">H66*E66</f>
        <v>0.75</v>
      </c>
      <c r="J66" s="6">
        <f aca="true" t="shared" si="17" ref="J66:J71">VAR(F66,I66)*L66</f>
        <v>0.042187499999999996</v>
      </c>
      <c r="K66" s="38" t="str">
        <f aca="true" t="shared" si="18" ref="K66:K71">IF(D66="X","Not Applicable",IF(J66=0,"Best Practice Achieved",IF(J66&lt;0.0015,"Minimal Gap",IF(J66&lt;0.015,"Significant Gap","Substantial Gap"))))</f>
        <v>Substantial Gap</v>
      </c>
      <c r="L66" s="36">
        <v>0.15</v>
      </c>
    </row>
    <row r="67" spans="1:12" ht="102">
      <c r="A67" t="s">
        <v>222</v>
      </c>
      <c r="B67" s="2" t="s">
        <v>232</v>
      </c>
      <c r="C67" s="2" t="s">
        <v>115</v>
      </c>
      <c r="D67" s="40">
        <v>0</v>
      </c>
      <c r="E67" s="23">
        <v>0.3</v>
      </c>
      <c r="F67" s="8">
        <f t="shared" si="15"/>
        <v>0</v>
      </c>
      <c r="G67" s="2" t="s">
        <v>62</v>
      </c>
      <c r="H67" s="8">
        <v>3</v>
      </c>
      <c r="I67" s="10">
        <f t="shared" si="16"/>
        <v>0.8999999999999999</v>
      </c>
      <c r="J67" s="6">
        <f t="shared" si="17"/>
        <v>0.060749999999999985</v>
      </c>
      <c r="K67" s="38" t="str">
        <f t="shared" si="18"/>
        <v>Substantial Gap</v>
      </c>
      <c r="L67" s="36">
        <v>0.15</v>
      </c>
    </row>
    <row r="68" spans="1:12" ht="76.5">
      <c r="A68" t="s">
        <v>222</v>
      </c>
      <c r="B68" s="2" t="s">
        <v>211</v>
      </c>
      <c r="C68" s="2" t="s">
        <v>9</v>
      </c>
      <c r="D68" s="40">
        <v>0</v>
      </c>
      <c r="E68" s="23">
        <v>0.15</v>
      </c>
      <c r="F68" s="8">
        <f t="shared" si="15"/>
        <v>0</v>
      </c>
      <c r="G68" s="2" t="s">
        <v>173</v>
      </c>
      <c r="H68" s="8">
        <v>3</v>
      </c>
      <c r="I68" s="10">
        <f t="shared" si="16"/>
        <v>0.44999999999999996</v>
      </c>
      <c r="J68" s="6">
        <f t="shared" si="17"/>
        <v>0.015187499999999996</v>
      </c>
      <c r="K68" s="38" t="str">
        <f t="shared" si="18"/>
        <v>Substantial Gap</v>
      </c>
      <c r="L68" s="36">
        <v>0.15</v>
      </c>
    </row>
    <row r="69" spans="1:12" ht="63.75">
      <c r="A69" t="s">
        <v>222</v>
      </c>
      <c r="B69" s="2" t="s">
        <v>243</v>
      </c>
      <c r="C69" s="2" t="s">
        <v>10</v>
      </c>
      <c r="D69" s="40">
        <v>0</v>
      </c>
      <c r="E69" s="23">
        <v>0.175</v>
      </c>
      <c r="F69" s="8">
        <f t="shared" si="15"/>
        <v>0</v>
      </c>
      <c r="G69" s="2" t="s">
        <v>169</v>
      </c>
      <c r="H69" s="8">
        <v>3</v>
      </c>
      <c r="I69" s="10">
        <f t="shared" si="16"/>
        <v>0.5249999999999999</v>
      </c>
      <c r="J69" s="6">
        <f t="shared" si="17"/>
        <v>0.020671874999999992</v>
      </c>
      <c r="K69" s="38" t="str">
        <f t="shared" si="18"/>
        <v>Substantial Gap</v>
      </c>
      <c r="L69" s="36">
        <v>0.15</v>
      </c>
    </row>
    <row r="70" spans="1:12" ht="63.75">
      <c r="A70" t="s">
        <v>222</v>
      </c>
      <c r="B70" s="2" t="s">
        <v>207</v>
      </c>
      <c r="C70" s="2" t="s">
        <v>168</v>
      </c>
      <c r="D70" s="40">
        <v>0</v>
      </c>
      <c r="E70" s="23">
        <v>0.1</v>
      </c>
      <c r="F70" s="8">
        <f t="shared" si="15"/>
        <v>0</v>
      </c>
      <c r="G70" s="2" t="s">
        <v>167</v>
      </c>
      <c r="H70" s="8">
        <v>3</v>
      </c>
      <c r="I70" s="10">
        <f t="shared" si="16"/>
        <v>0.30000000000000004</v>
      </c>
      <c r="J70" s="6">
        <f t="shared" si="17"/>
        <v>0.006750000000000002</v>
      </c>
      <c r="K70" s="38" t="str">
        <f t="shared" si="18"/>
        <v>Significant Gap</v>
      </c>
      <c r="L70" s="36">
        <v>0.15</v>
      </c>
    </row>
    <row r="71" spans="1:12" ht="63.75">
      <c r="A71" t="s">
        <v>222</v>
      </c>
      <c r="B71" s="2" t="s">
        <v>233</v>
      </c>
      <c r="C71" s="2" t="s">
        <v>170</v>
      </c>
      <c r="D71" s="40">
        <v>0</v>
      </c>
      <c r="E71" s="23">
        <v>0.025</v>
      </c>
      <c r="F71" s="8">
        <f t="shared" si="15"/>
        <v>0</v>
      </c>
      <c r="G71" s="2" t="s">
        <v>174</v>
      </c>
      <c r="H71" s="8">
        <v>3</v>
      </c>
      <c r="I71" s="10">
        <f t="shared" si="16"/>
        <v>0.07500000000000001</v>
      </c>
      <c r="J71" s="6">
        <f t="shared" si="17"/>
        <v>0.0004218750000000001</v>
      </c>
      <c r="K71" s="38" t="str">
        <f t="shared" si="18"/>
        <v>Minimal Gap</v>
      </c>
      <c r="L71" s="36">
        <v>0.15</v>
      </c>
    </row>
    <row r="72" spans="1:12" s="5" customFormat="1" ht="12.75">
      <c r="A72" s="19" t="s">
        <v>126</v>
      </c>
      <c r="B72" s="20"/>
      <c r="C72" s="20"/>
      <c r="D72" s="21"/>
      <c r="E72" s="12">
        <f>SUM(E66:E71)</f>
        <v>1</v>
      </c>
      <c r="F72" s="11">
        <f>SUM(F66:F71)</f>
        <v>0</v>
      </c>
      <c r="G72" s="20"/>
      <c r="H72" s="21"/>
      <c r="I72" s="13">
        <f>SUM(I66:I71)</f>
        <v>3</v>
      </c>
      <c r="J72"/>
      <c r="K72"/>
      <c r="L72"/>
    </row>
  </sheetData>
  <sheetProtection sheet="1" objects="1" scenarios="1" selectLockedCells="1"/>
  <conditionalFormatting sqref="K2:K6 K8:K14 K16:K22 K24:K30 K32:K41 K43:K57 K59:K64 K66:K71">
    <cfRule type="cellIs" priority="1" dxfId="0" operator="equal" stopIfTrue="1">
      <formula>"Substantial Gap"</formula>
    </cfRule>
    <cfRule type="cellIs" priority="2" dxfId="1" operator="equal" stopIfTrue="1">
      <formula>"Significant Gap"</formula>
    </cfRule>
    <cfRule type="cellIs" priority="3" dxfId="2" operator="equal" stopIfTrue="1">
      <formula>"Minimal Gap"</formula>
    </cfRule>
  </conditionalFormatting>
  <dataValidations count="2">
    <dataValidation type="list" showInputMessage="1" showErrorMessage="1" sqref="D32:D41 D45:D46 D54:D55 D2:D6 D8:D14 D16:D22 D24:D30 D59:D64 D66:D71">
      <formula1>"0,1,2,3"</formula1>
    </dataValidation>
    <dataValidation type="list" showInputMessage="1" showErrorMessage="1" sqref="D43:D44 D47:D53 D56:D57">
      <formula1>"0,1,2,3,X"</formula1>
    </dataValidation>
  </dataValidations>
  <printOptions gridLines="1" horizontalCentered="1"/>
  <pageMargins left="0.25" right="0.25" top="0.75" bottom="0.75" header="0.5" footer="0.5"/>
  <pageSetup fitToHeight="12" fitToWidth="1" horizontalDpi="600" verticalDpi="600" orientation="landscape" scale="73" r:id="rId1"/>
  <headerFooter alignWithMargins="0">
    <oddFooter>&amp;LPage &amp;P of &amp;N&amp;RCopyright (c) 2008 by Stephen R. Guth, Esq.</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E11" sqref="E11"/>
    </sheetView>
  </sheetViews>
  <sheetFormatPr defaultColWidth="9.140625" defaultRowHeight="12.75"/>
  <cols>
    <col min="1" max="1" width="18.7109375" style="0" bestFit="1" customWidth="1"/>
    <col min="2" max="3" width="16.7109375" style="0" customWidth="1"/>
    <col min="4" max="4" width="18.421875" style="0" hidden="1" customWidth="1"/>
    <col min="5" max="5" width="16.421875" style="0" customWidth="1"/>
    <col min="6" max="6" width="16.421875" style="0" bestFit="1" customWidth="1"/>
    <col min="7" max="7" width="19.00390625" style="0" customWidth="1"/>
  </cols>
  <sheetData>
    <row r="1" spans="1:6" ht="51">
      <c r="A1" s="1" t="s">
        <v>127</v>
      </c>
      <c r="B1" s="1" t="s">
        <v>129</v>
      </c>
      <c r="C1" s="1" t="s">
        <v>145</v>
      </c>
      <c r="D1" s="1" t="s">
        <v>128</v>
      </c>
      <c r="E1" s="1" t="s">
        <v>142</v>
      </c>
      <c r="F1" s="1" t="s">
        <v>144</v>
      </c>
    </row>
    <row r="2" spans="1:6" ht="12.75">
      <c r="A2" s="15" t="s">
        <v>221</v>
      </c>
      <c r="B2" s="8">
        <f>'PMM Rating Input and Scores '!$F$7</f>
        <v>0</v>
      </c>
      <c r="C2" s="8">
        <f>'PMM Rating Input and Scores '!$I$7</f>
        <v>2.9999999999999996</v>
      </c>
      <c r="D2" s="23">
        <v>0.2</v>
      </c>
      <c r="E2" s="10">
        <f>B2*D2</f>
        <v>0</v>
      </c>
      <c r="F2" s="6">
        <f>C2*D2</f>
        <v>0.6</v>
      </c>
    </row>
    <row r="3" spans="1:6" ht="12.75">
      <c r="A3" s="15" t="s">
        <v>188</v>
      </c>
      <c r="B3" s="8">
        <f>'PMM Rating Input and Scores '!$F$15</f>
        <v>0</v>
      </c>
      <c r="C3" s="8">
        <f>'PMM Rating Input and Scores '!$I$15</f>
        <v>3</v>
      </c>
      <c r="D3" s="23">
        <v>0.1</v>
      </c>
      <c r="E3" s="10">
        <f aca="true" t="shared" si="0" ref="E3:E9">B3*D3</f>
        <v>0</v>
      </c>
      <c r="F3" s="6">
        <f aca="true" t="shared" si="1" ref="F3:F9">C3*D3</f>
        <v>0.30000000000000004</v>
      </c>
    </row>
    <row r="4" spans="1:6" ht="12.75">
      <c r="A4" s="15" t="s">
        <v>35</v>
      </c>
      <c r="B4" s="8">
        <f>'PMM Rating Input and Scores '!$F$23</f>
        <v>0</v>
      </c>
      <c r="C4" s="8">
        <f>'PMM Rating Input and Scores '!$I$23</f>
        <v>3.0000000000000004</v>
      </c>
      <c r="D4" s="23">
        <v>0.05</v>
      </c>
      <c r="E4" s="10">
        <f t="shared" si="0"/>
        <v>0</v>
      </c>
      <c r="F4" s="6">
        <f t="shared" si="1"/>
        <v>0.15000000000000002</v>
      </c>
    </row>
    <row r="5" spans="1:6" ht="12.75">
      <c r="A5" s="15" t="s">
        <v>205</v>
      </c>
      <c r="B5" s="8">
        <f>'PMM Rating Input and Scores '!$F$31</f>
        <v>0</v>
      </c>
      <c r="C5" s="8">
        <f>'PMM Rating Input and Scores '!$I$31</f>
        <v>3</v>
      </c>
      <c r="D5" s="23">
        <v>0.1</v>
      </c>
      <c r="E5" s="10">
        <f t="shared" si="0"/>
        <v>0</v>
      </c>
      <c r="F5" s="6">
        <f t="shared" si="1"/>
        <v>0.30000000000000004</v>
      </c>
    </row>
    <row r="6" spans="1:6" ht="12.75">
      <c r="A6" s="15" t="s">
        <v>199</v>
      </c>
      <c r="B6" s="8">
        <f>'PMM Rating Input and Scores '!$F$42</f>
        <v>0</v>
      </c>
      <c r="C6" s="8">
        <f>'PMM Rating Input and Scores '!$I$42</f>
        <v>3</v>
      </c>
      <c r="D6" s="23">
        <v>0.2</v>
      </c>
      <c r="E6" s="10">
        <f t="shared" si="0"/>
        <v>0</v>
      </c>
      <c r="F6" s="6">
        <f t="shared" si="1"/>
        <v>0.6000000000000001</v>
      </c>
    </row>
    <row r="7" spans="1:6" ht="12.75">
      <c r="A7" s="15" t="s">
        <v>34</v>
      </c>
      <c r="B7" s="8">
        <f>'PMM Rating Input and Scores '!$F$58</f>
        <v>0</v>
      </c>
      <c r="C7" s="8">
        <f>'PMM Rating Input and Scores '!$I$58</f>
        <v>3.0000000000000004</v>
      </c>
      <c r="D7" s="23">
        <v>0.1</v>
      </c>
      <c r="E7" s="10">
        <f t="shared" si="0"/>
        <v>0</v>
      </c>
      <c r="F7" s="6">
        <f t="shared" si="1"/>
        <v>0.30000000000000004</v>
      </c>
    </row>
    <row r="8" spans="1:6" ht="12.75">
      <c r="A8" s="15" t="s">
        <v>229</v>
      </c>
      <c r="B8" s="8">
        <f>'PMM Rating Input and Scores '!$F$65</f>
        <v>0</v>
      </c>
      <c r="C8" s="8">
        <f>'PMM Rating Input and Scores '!$I$65</f>
        <v>3</v>
      </c>
      <c r="D8" s="23">
        <v>0.1</v>
      </c>
      <c r="E8" s="10">
        <f t="shared" si="0"/>
        <v>0</v>
      </c>
      <c r="F8" s="6">
        <f t="shared" si="1"/>
        <v>0.30000000000000004</v>
      </c>
    </row>
    <row r="9" spans="1:6" ht="12.75">
      <c r="A9" s="15" t="s">
        <v>222</v>
      </c>
      <c r="B9" s="8">
        <f>'PMM Rating Input and Scores '!$F$72</f>
        <v>0</v>
      </c>
      <c r="C9" s="8">
        <f>'PMM Rating Input and Scores '!$I$72</f>
        <v>3</v>
      </c>
      <c r="D9" s="23">
        <v>0.15</v>
      </c>
      <c r="E9" s="10">
        <f t="shared" si="0"/>
        <v>0</v>
      </c>
      <c r="F9" s="6">
        <f t="shared" si="1"/>
        <v>0.44999999999999996</v>
      </c>
    </row>
    <row r="10" spans="1:4" ht="12.75">
      <c r="A10" s="15"/>
      <c r="B10" s="16"/>
      <c r="C10" s="16"/>
      <c r="D10" s="14">
        <f>SUM(D2:D9)</f>
        <v>1</v>
      </c>
    </row>
    <row r="11" spans="1:6" ht="12.75">
      <c r="A11" s="19" t="s">
        <v>143</v>
      </c>
      <c r="E11" s="13">
        <f>SUM(E2:E9)</f>
        <v>0</v>
      </c>
      <c r="F11" s="13">
        <f>SUM(F2:F9)</f>
        <v>3</v>
      </c>
    </row>
  </sheetData>
  <sheetProtection sheet="1" objects="1" scenarios="1" selectLockedCells="1" selectUnlockedCells="1"/>
  <printOptions gridLines="1"/>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A1" sqref="A1"/>
    </sheetView>
  </sheetViews>
  <sheetFormatPr defaultColWidth="9.140625" defaultRowHeight="12.75"/>
  <cols>
    <col min="1" max="1" width="29.28125" style="0" bestFit="1" customWidth="1"/>
  </cols>
  <sheetData>
    <row r="1" spans="1:2" ht="12.75">
      <c r="A1" s="6" t="s">
        <v>158</v>
      </c>
      <c r="B1" s="22">
        <f>2.5-(3-B2)</f>
        <v>0.5</v>
      </c>
    </row>
    <row r="2" spans="1:2" ht="12.75">
      <c r="A2" s="6" t="s">
        <v>161</v>
      </c>
      <c r="B2" s="22">
        <f>2.5-(3-B3)</f>
        <v>1</v>
      </c>
    </row>
    <row r="3" spans="1:2" ht="12.75">
      <c r="A3" s="6" t="s">
        <v>159</v>
      </c>
      <c r="B3" s="22">
        <f>2.5-(3-B4)</f>
        <v>1.5</v>
      </c>
    </row>
    <row r="4" spans="1:2" ht="12.75">
      <c r="A4" s="6" t="s">
        <v>160</v>
      </c>
      <c r="B4" s="22">
        <f>2.5-(3-B5)</f>
        <v>2</v>
      </c>
    </row>
    <row r="5" spans="1:2" ht="12.75">
      <c r="A5" s="6" t="s">
        <v>162</v>
      </c>
      <c r="B5" s="22">
        <f>2.5-(3-B6)</f>
        <v>2.5</v>
      </c>
    </row>
    <row r="6" spans="1:2" ht="12.75">
      <c r="A6" s="6" t="s">
        <v>137</v>
      </c>
      <c r="B6" s="22">
        <f>' Measurement Area Scores'!$F$11</f>
        <v>3</v>
      </c>
    </row>
    <row r="7" spans="1:2" ht="12.75">
      <c r="A7" s="6" t="s">
        <v>24</v>
      </c>
      <c r="B7" s="22">
        <f>' Measurement Area Scores'!$E$11</f>
        <v>0</v>
      </c>
    </row>
  </sheetData>
  <sheetProtection sheet="1" objects="1" scenarios="1" selectLockedCells="1" selectUnlockedCells="1"/>
  <printOptions horizontalCentered="1" verticalCentered="1"/>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R. Guth, Esq.</dc:creator>
  <cp:keywords/>
  <dc:description/>
  <cp:lastModifiedBy>Stephen R. Guth, Esq.</cp:lastModifiedBy>
  <cp:lastPrinted>2008-03-24T20:44:40Z</cp:lastPrinted>
  <dcterms:created xsi:type="dcterms:W3CDTF">2008-01-30T19:00:58Z</dcterms:created>
  <dcterms:modified xsi:type="dcterms:W3CDTF">2008-03-26T13:20:22Z</dcterms:modified>
  <cp:category/>
  <cp:version/>
  <cp:contentType/>
  <cp:contentStatus/>
</cp:coreProperties>
</file>