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cepa/Downloads/"/>
    </mc:Choice>
  </mc:AlternateContent>
  <xr:revisionPtr revIDLastSave="0" documentId="13_ncr:1_{847273E1-EAE2-734B-8643-A804F72F0478}" xr6:coauthVersionLast="47" xr6:coauthVersionMax="47" xr10:uidLastSave="{00000000-0000-0000-0000-000000000000}"/>
  <bookViews>
    <workbookView xWindow="0" yWindow="740" windowWidth="28940" windowHeight="17720" xr2:uid="{805F01B3-04C7-5D40-AAF1-1FAD3D0F0DF6}"/>
  </bookViews>
  <sheets>
    <sheet name="Original" sheetId="3" r:id="rId1"/>
    <sheet name="VIEW ONLY (TMO)" sheetId="5" r:id="rId2"/>
    <sheet name="Sheet2" sheetId="2" r:id="rId3"/>
  </sheets>
  <definedNames>
    <definedName name="_xlnm.Print_Area" localSheetId="0">Original!$A$1:$M$33</definedName>
    <definedName name="_xlnm.Print_Area" localSheetId="1">'VIEW ONLY (TMO)'!$A$1:$M$33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9" i="3" l="1" a="1"/>
  <c r="G29" i="3" s="1"/>
  <c r="F24" i="5"/>
  <c r="F23" i="5"/>
  <c r="F22" i="5"/>
  <c r="F21" i="5"/>
  <c r="F20" i="5"/>
  <c r="F19" i="5"/>
  <c r="F18" i="5"/>
  <c r="F17" i="5"/>
  <c r="F16" i="5"/>
  <c r="F15" i="5"/>
  <c r="F14" i="5"/>
  <c r="F13" i="5"/>
  <c r="E24" i="5"/>
  <c r="E23" i="5"/>
  <c r="E22" i="5"/>
  <c r="E21" i="5"/>
  <c r="E20" i="5"/>
  <c r="E19" i="5"/>
  <c r="E18" i="5"/>
  <c r="E17" i="5"/>
  <c r="E16" i="5"/>
  <c r="E15" i="5"/>
  <c r="E14" i="5"/>
  <c r="E13" i="5"/>
  <c r="F12" i="5"/>
  <c r="E12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B12" i="5"/>
  <c r="B10" i="5"/>
  <c r="D10" i="5"/>
  <c r="E10" i="5"/>
  <c r="F10" i="5"/>
  <c r="B11" i="5"/>
  <c r="D11" i="5"/>
  <c r="E11" i="5"/>
  <c r="F11" i="5"/>
  <c r="B13" i="5"/>
  <c r="B14" i="5"/>
  <c r="B15" i="5"/>
  <c r="B16" i="5"/>
  <c r="B17" i="5"/>
  <c r="B18" i="5"/>
  <c r="B19" i="5"/>
  <c r="B20" i="5"/>
  <c r="B21" i="5"/>
  <c r="B22" i="5"/>
  <c r="B23" i="5"/>
  <c r="B24" i="5"/>
  <c r="D3" i="5"/>
  <c r="D4" i="5"/>
  <c r="M24" i="5" l="1"/>
  <c r="M23" i="5"/>
  <c r="M22" i="5"/>
  <c r="M21" i="5"/>
  <c r="M20" i="5"/>
  <c r="M19" i="5"/>
  <c r="M18" i="5"/>
  <c r="M17" i="5"/>
  <c r="M16" i="5"/>
  <c r="M15" i="5"/>
  <c r="M14" i="5"/>
  <c r="M13" i="5"/>
  <c r="M12" i="5"/>
  <c r="M11" i="5"/>
  <c r="L24" i="5"/>
  <c r="L23" i="5"/>
  <c r="L22" i="5"/>
  <c r="L21" i="5"/>
  <c r="L20" i="5"/>
  <c r="L19" i="5"/>
  <c r="L18" i="5"/>
  <c r="L17" i="5"/>
  <c r="L16" i="5"/>
  <c r="L15" i="5"/>
  <c r="L14" i="5"/>
  <c r="L13" i="5"/>
  <c r="L12" i="5"/>
  <c r="L11" i="5"/>
  <c r="M10" i="5"/>
  <c r="L10" i="5"/>
  <c r="K24" i="5"/>
  <c r="K23" i="5"/>
  <c r="K22" i="5"/>
  <c r="K21" i="5"/>
  <c r="K20" i="5"/>
  <c r="K19" i="5"/>
  <c r="K18" i="5"/>
  <c r="K17" i="5"/>
  <c r="K16" i="5"/>
  <c r="K15" i="5"/>
  <c r="K14" i="5"/>
  <c r="K13" i="5"/>
  <c r="K12" i="5"/>
  <c r="K11" i="5"/>
  <c r="K10" i="5"/>
  <c r="I24" i="5"/>
  <c r="I23" i="5"/>
  <c r="I22" i="5"/>
  <c r="I21" i="5"/>
  <c r="I20" i="5"/>
  <c r="I19" i="5"/>
  <c r="I18" i="5"/>
  <c r="I17" i="5"/>
  <c r="I16" i="5"/>
  <c r="I15" i="5"/>
  <c r="I14" i="5"/>
  <c r="I13" i="5"/>
  <c r="I12" i="5"/>
  <c r="I11" i="5"/>
  <c r="I10" i="5"/>
  <c r="K6" i="5"/>
  <c r="K4" i="5"/>
  <c r="K3" i="5"/>
  <c r="G29" i="5" a="1"/>
  <c r="G29" i="5" s="1"/>
  <c r="F5" i="5"/>
  <c r="C5" i="5"/>
  <c r="D27" i="3"/>
  <c r="E27" i="3"/>
  <c r="E28" i="3" s="1"/>
  <c r="D27" i="5" l="1" a="1"/>
  <c r="D27" i="5" s="1"/>
  <c r="D28" i="5" s="1"/>
  <c r="G27" i="3"/>
  <c r="E27" i="5"/>
  <c r="E28" i="5" s="1"/>
  <c r="D28" i="3"/>
  <c r="G28" i="3" s="1"/>
  <c r="G30" i="3" s="1"/>
  <c r="G28" i="5" l="1"/>
  <c r="G30" i="5" s="1"/>
  <c r="G27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<sst xmlns="http://schemas.openxmlformats.org/spreadsheetml/2006/main" count="74" uniqueCount="54">
  <si>
    <t>Vessel Entry Permit</t>
  </si>
  <si>
    <t>Vessel Name</t>
  </si>
  <si>
    <t>No. of Crew</t>
  </si>
  <si>
    <t>No. of Dive Masters</t>
  </si>
  <si>
    <t>Name</t>
  </si>
  <si>
    <t>Age</t>
  </si>
  <si>
    <t>Gender</t>
  </si>
  <si>
    <t>Captain's Name</t>
  </si>
  <si>
    <t>Trips Dates</t>
  </si>
  <si>
    <t>Nationality</t>
  </si>
  <si>
    <t>Do no write anything beyond this point (to be filled by TMO Only)</t>
  </si>
  <si>
    <t>Trip No.</t>
  </si>
  <si>
    <t>Total Count for this trip</t>
  </si>
  <si>
    <t>Total Amount</t>
  </si>
  <si>
    <t>Vessel Entry Fee</t>
  </si>
  <si>
    <t>Total</t>
  </si>
  <si>
    <t>Payment Reference No.:</t>
  </si>
  <si>
    <t>Payment Method:</t>
  </si>
  <si>
    <t>Guests</t>
  </si>
  <si>
    <t>Dive Master</t>
  </si>
  <si>
    <t>Navis 1</t>
  </si>
  <si>
    <t>Gypsy</t>
  </si>
  <si>
    <t>Almaroon Explorer</t>
  </si>
  <si>
    <t>Almaroon Intrepid</t>
  </si>
  <si>
    <t>Stella Maris Explorer</t>
  </si>
  <si>
    <t>Resolute</t>
  </si>
  <si>
    <t>Philippine Siren 2</t>
  </si>
  <si>
    <t>Seadoors</t>
  </si>
  <si>
    <t>Dolphin</t>
  </si>
  <si>
    <t>Palausport</t>
  </si>
  <si>
    <t>Discovery Palawan</t>
  </si>
  <si>
    <t>Zamerdius</t>
  </si>
  <si>
    <t>Oceana Maria Scuba</t>
  </si>
  <si>
    <t>Infiniti</t>
  </si>
  <si>
    <t>Narayana</t>
  </si>
  <si>
    <t>Solitude One</t>
  </si>
  <si>
    <t>Boat Name</t>
  </si>
  <si>
    <t>Price</t>
  </si>
  <si>
    <t>Validated By:</t>
  </si>
  <si>
    <t>______________________</t>
  </si>
  <si>
    <t>Approved by:</t>
  </si>
  <si>
    <t>Angelique M. Songco</t>
  </si>
  <si>
    <t>Protected Area Superintendent</t>
  </si>
  <si>
    <t>Remarks:</t>
  </si>
  <si>
    <t>Prepared by:                         (Signature)</t>
  </si>
  <si>
    <t>Name &amp; Date</t>
  </si>
  <si>
    <t>__ Bank Deposit</t>
  </si>
  <si>
    <t>__ QR PH</t>
  </si>
  <si>
    <t>I certify that the information in this permit is true and correct. My company acknowledges Tubbataha’s rules and takes full responsibility for any violations by our crew or guests. I understand that this permit may be revoked for any violations.</t>
  </si>
  <si>
    <t>___________</t>
  </si>
  <si>
    <r>
      <t xml:space="preserve">Please indicate if Dive Master </t>
    </r>
    <r>
      <rPr>
        <b/>
        <i/>
        <sz val="8"/>
        <color rgb="FF0070C0"/>
        <rFont val="Arial"/>
        <family val="2"/>
      </rPr>
      <t>(DM)</t>
    </r>
  </si>
  <si>
    <t>Atlantis Adventurer</t>
  </si>
  <si>
    <t>Marie Ines</t>
  </si>
  <si>
    <t>Happy Hours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</si>
</sst>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₱&quot;#,##0"/>
  </numFmts>
  <fonts count="19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9"/>
      <color theme="1"/>
      <name val="Helvetica"/>
      <family val="2"/>
    </font>
    <font>
      <b/>
      <sz val="8"/>
      <color theme="1"/>
      <name val="Arial"/>
      <family val="2"/>
    </font>
    <font>
      <b/>
      <sz val="8"/>
      <color theme="1"/>
      <name val="Calibri"/>
      <family val="2"/>
      <scheme val="minor"/>
    </font>
    <font>
      <i/>
      <sz val="8"/>
      <color theme="1"/>
      <name val="Arial"/>
      <family val="2"/>
    </font>
    <font>
      <i/>
      <sz val="8"/>
      <color rgb="FFFF0000"/>
      <name val="Arial"/>
      <family val="2"/>
    </font>
    <font>
      <b/>
      <u/>
      <sz val="10"/>
      <color theme="1"/>
      <name val="Arial"/>
      <family val="2"/>
    </font>
    <font>
      <b/>
      <i/>
      <sz val="8"/>
      <color rgb="FF0070C0"/>
      <name val="Arial"/>
      <family val="2"/>
    </font>
    <font>
      <sz val="9"/>
      <color rgb="FF000000"/>
      <name val="Arial"/>
      <family val="2"/>
    </font>
    <font>
      <sz val="10"/>
      <color rgb="FF000000"/>
      <name val="Arial"/>
      <family val="2"/>
    </font>
    <font>
      <sz val="10"/>
      <color theme="2" tint="-9.9978637043366805E-2"/>
      <name val="Arial"/>
      <family val="2"/>
    </font>
    <font>
      <sz val="10"/>
      <color theme="2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FFFFFF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hidden="1"/>
    </xf>
    <xf numFmtId="0" fontId="4" fillId="0" borderId="0" xfId="0" applyFont="1" applyAlignment="1" applyProtection="1">
      <alignment horizontal="center"/>
      <protection hidden="1"/>
    </xf>
    <xf numFmtId="4" fontId="5" fillId="0" borderId="0" xfId="0" applyNumberFormat="1" applyFont="1" applyAlignment="1" applyProtection="1">
      <alignment horizontal="center"/>
      <protection hidden="1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0" borderId="4" xfId="0" applyFont="1" applyBorder="1" applyProtection="1">
      <protection locked="0"/>
    </xf>
    <xf numFmtId="0" fontId="8" fillId="0" borderId="4" xfId="0" applyFont="1" applyBorder="1" applyProtection="1">
      <protection locked="0"/>
    </xf>
    <xf numFmtId="0" fontId="3" fillId="0" borderId="2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/>
    </xf>
    <xf numFmtId="0" fontId="2" fillId="0" borderId="16" xfId="0" applyFont="1" applyBorder="1"/>
    <xf numFmtId="0" fontId="2" fillId="0" borderId="0" xfId="0" applyFont="1"/>
    <xf numFmtId="0" fontId="2" fillId="2" borderId="1" xfId="0" applyFont="1" applyFill="1" applyBorder="1"/>
    <xf numFmtId="0" fontId="2" fillId="0" borderId="0" xfId="0" applyFont="1" applyAlignment="1">
      <alignment vertical="top"/>
    </xf>
    <xf numFmtId="0" fontId="8" fillId="0" borderId="4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4" fontId="16" fillId="0" borderId="1" xfId="0" applyNumberFormat="1" applyFont="1" applyBorder="1" applyAlignment="1">
      <alignment horizontal="center" vertical="center"/>
    </xf>
    <xf numFmtId="0" fontId="17" fillId="0" borderId="42" xfId="0" applyFont="1" applyBorder="1" applyAlignment="1" applyProtection="1">
      <alignment horizontal="center" vertical="center" wrapText="1" readingOrder="1"/>
      <protection locked="0"/>
    </xf>
    <xf numFmtId="0" fontId="17" fillId="3" borderId="42" xfId="0" applyFont="1" applyFill="1" applyBorder="1" applyAlignment="1" applyProtection="1">
      <alignment horizontal="center" vertical="center" wrapText="1" readingOrder="1"/>
      <protection locked="0"/>
    </xf>
    <xf numFmtId="0" fontId="17" fillId="0" borderId="42" xfId="0" applyFont="1" applyBorder="1" applyAlignment="1" applyProtection="1">
      <alignment horizontal="center" wrapText="1" readingOrder="1"/>
      <protection locked="0"/>
    </xf>
    <xf numFmtId="0" fontId="16" fillId="0" borderId="0" xfId="0" applyFont="1" applyAlignment="1">
      <alignment horizontal="center"/>
    </xf>
    <xf numFmtId="0" fontId="16" fillId="0" borderId="0" xfId="0" applyFont="1"/>
    <xf numFmtId="0" fontId="2" fillId="0" borderId="2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3" xfId="0" applyFont="1" applyBorder="1" applyAlignment="1">
      <alignment horizontal="right"/>
    </xf>
    <xf numFmtId="0" fontId="2" fillId="0" borderId="32" xfId="0" applyFont="1" applyBorder="1" applyAlignment="1">
      <alignment horizontal="right"/>
    </xf>
    <xf numFmtId="164" fontId="15" fillId="0" borderId="2" xfId="0" applyNumberFormat="1" applyFont="1" applyBorder="1" applyAlignment="1">
      <alignment horizontal="center"/>
    </xf>
    <xf numFmtId="164" fontId="15" fillId="0" borderId="29" xfId="0" applyNumberFormat="1" applyFont="1" applyBorder="1" applyAlignment="1">
      <alignment horizontal="center"/>
    </xf>
    <xf numFmtId="164" fontId="15" fillId="0" borderId="28" xfId="0" applyNumberFormat="1" applyFont="1" applyBorder="1" applyAlignment="1">
      <alignment horizontal="center"/>
    </xf>
    <xf numFmtId="0" fontId="2" fillId="0" borderId="25" xfId="0" applyFont="1" applyBorder="1" applyAlignment="1">
      <alignment horizontal="right" vertical="center"/>
    </xf>
    <xf numFmtId="0" fontId="2" fillId="0" borderId="26" xfId="0" applyFont="1" applyBorder="1" applyAlignment="1">
      <alignment horizontal="right" vertical="center"/>
    </xf>
    <xf numFmtId="0" fontId="2" fillId="0" borderId="26" xfId="0" applyFont="1" applyBorder="1" applyAlignment="1">
      <alignment horizontal="center" vertical="center"/>
    </xf>
    <xf numFmtId="0" fontId="2" fillId="0" borderId="26" xfId="0" applyFont="1" applyBorder="1" applyAlignment="1">
      <alignment horizontal="left" vertical="center"/>
    </xf>
    <xf numFmtId="0" fontId="2" fillId="0" borderId="27" xfId="0" applyFont="1" applyBorder="1" applyAlignment="1">
      <alignment horizontal="left" vertical="center"/>
    </xf>
    <xf numFmtId="0" fontId="2" fillId="0" borderId="2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2" fillId="0" borderId="24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top"/>
    </xf>
    <xf numFmtId="164" fontId="16" fillId="0" borderId="2" xfId="0" applyNumberFormat="1" applyFont="1" applyBorder="1" applyAlignment="1">
      <alignment horizontal="center" vertical="center"/>
    </xf>
    <xf numFmtId="164" fontId="16" fillId="0" borderId="3" xfId="0" applyNumberFormat="1" applyFont="1" applyBorder="1" applyAlignment="1">
      <alignment horizontal="center" vertical="center"/>
    </xf>
    <xf numFmtId="164" fontId="16" fillId="0" borderId="29" xfId="0" applyNumberFormat="1" applyFont="1" applyBorder="1" applyAlignment="1">
      <alignment horizontal="center" vertical="center"/>
    </xf>
    <xf numFmtId="164" fontId="16" fillId="0" borderId="28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41" xfId="0" applyFont="1" applyBorder="1" applyAlignment="1" applyProtection="1">
      <alignment horizontal="center"/>
      <protection locked="0"/>
    </xf>
    <xf numFmtId="0" fontId="7" fillId="0" borderId="6" xfId="0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8" fillId="0" borderId="6" xfId="0" applyFont="1" applyBorder="1" applyAlignment="1" applyProtection="1">
      <alignment horizontal="center"/>
      <protection locked="0"/>
    </xf>
    <xf numFmtId="0" fontId="8" fillId="0" borderId="8" xfId="0" applyFont="1" applyBorder="1" applyAlignment="1" applyProtection="1">
      <alignment horizontal="center"/>
      <protection locked="0"/>
    </xf>
    <xf numFmtId="0" fontId="10" fillId="0" borderId="7" xfId="0" applyFont="1" applyBorder="1" applyAlignment="1">
      <alignment horizontal="left"/>
    </xf>
    <xf numFmtId="0" fontId="2" fillId="0" borderId="12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39" xfId="0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2" fillId="0" borderId="38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/>
    </xf>
    <xf numFmtId="0" fontId="2" fillId="2" borderId="35" xfId="0" applyFont="1" applyFill="1" applyBorder="1" applyAlignment="1">
      <alignment horizontal="center"/>
    </xf>
    <xf numFmtId="0" fontId="2" fillId="2" borderId="36" xfId="0" applyFont="1" applyFill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28" xfId="0" applyFont="1" applyBorder="1" applyAlignment="1">
      <alignment horizontal="center" wrapText="1"/>
    </xf>
    <xf numFmtId="16" fontId="7" fillId="0" borderId="6" xfId="0" applyNumberFormat="1" applyFont="1" applyBorder="1" applyAlignment="1" applyProtection="1">
      <alignment horizontal="center"/>
      <protection locked="0"/>
    </xf>
    <xf numFmtId="16" fontId="7" fillId="0" borderId="7" xfId="0" applyNumberFormat="1" applyFont="1" applyBorder="1" applyAlignment="1" applyProtection="1">
      <alignment horizontal="center"/>
      <protection locked="0"/>
    </xf>
    <xf numFmtId="16" fontId="7" fillId="0" borderId="8" xfId="0" applyNumberFormat="1" applyFont="1" applyBorder="1" applyAlignment="1" applyProtection="1">
      <alignment horizontal="center"/>
      <protection locked="0"/>
    </xf>
    <xf numFmtId="0" fontId="14" fillId="0" borderId="26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9" fillId="0" borderId="14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2" borderId="33" xfId="0" applyFont="1" applyFill="1" applyBorder="1" applyAlignment="1">
      <alignment horizontal="center"/>
    </xf>
    <xf numFmtId="0" fontId="2" fillId="2" borderId="34" xfId="0" applyFont="1" applyFill="1" applyBorder="1" applyAlignment="1">
      <alignment horizontal="center"/>
    </xf>
    <xf numFmtId="0" fontId="2" fillId="0" borderId="9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/>
    </xf>
    <xf numFmtId="0" fontId="13" fillId="0" borderId="13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7" fillId="0" borderId="7" xfId="0" applyFont="1" applyBorder="1" applyAlignment="1" applyProtection="1">
      <alignment horizontal="center"/>
      <protection locked="0"/>
    </xf>
    <xf numFmtId="0" fontId="3" fillId="0" borderId="17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13" fillId="0" borderId="2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3" fillId="0" borderId="17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6" fillId="0" borderId="6" xfId="0" applyFont="1" applyBorder="1" applyAlignment="1" applyProtection="1">
      <alignment horizontal="center"/>
      <protection locked="0"/>
    </xf>
    <xf numFmtId="0" fontId="6" fillId="0" borderId="7" xfId="0" applyFont="1" applyBorder="1" applyAlignment="1" applyProtection="1">
      <alignment horizontal="center"/>
      <protection locked="0"/>
    </xf>
    <xf numFmtId="0" fontId="6" fillId="0" borderId="8" xfId="0" applyFont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13" fillId="0" borderId="2" xfId="0" applyFont="1" applyBorder="1" applyAlignment="1">
      <alignment horizontal="center"/>
    </xf>
    <xf numFmtId="0" fontId="13" fillId="0" borderId="29" xfId="0" applyFont="1" applyBorder="1" applyAlignment="1">
      <alignment horizontal="center"/>
    </xf>
    <xf numFmtId="0" fontId="13" fillId="0" borderId="28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14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164" fontId="2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/>
    </xf>
    <xf numFmtId="0" fontId="16" fillId="0" borderId="0" xfId="0" applyFont="1" applyAlignment="1">
      <alignment horizontal="right"/>
    </xf>
    <xf numFmtId="0" fontId="16" fillId="0" borderId="0" xfId="0" applyFont="1" applyAlignment="1">
      <alignment horizontal="right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</cellXfs>
  <cellStyles count="1">
    <cellStyle name="Normal" xfId="0" builtinId="0"/>
  </cellStyles>
  <dxfs count="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6CFBD-5B76-4243-9824-C274B709514D}">
  <sheetPr codeName="Sheet3">
    <pageSetUpPr autoPageBreaks="0" fitToPage="1"/>
  </sheetPr>
  <dimension ref="A1:M33"/>
  <sheetViews>
    <sheetView showGridLines="0" tabSelected="1" zoomScale="83" zoomScaleNormal="83" zoomScaleSheetLayoutView="132" zoomScalePageLayoutView="87" workbookViewId="0">
      <selection activeCell="M17" sqref="M17"/>
    </sheetView>
  </sheetViews>
  <sheetFormatPr baseColWidth="10" defaultColWidth="10.83203125" defaultRowHeight="16" x14ac:dyDescent="0.2"/>
  <cols>
    <col min="1" max="1" width="3.1640625" style="1" bestFit="1" customWidth="1"/>
    <col min="2" max="4" width="10.83203125" style="1"/>
    <col min="5" max="5" width="4.33203125" style="1" bestFit="1" customWidth="1"/>
    <col min="6" max="6" width="7" style="1" bestFit="1" customWidth="1"/>
    <col min="7" max="7" width="2.5" style="1" customWidth="1"/>
    <col min="8" max="8" width="3.1640625" style="1" bestFit="1" customWidth="1"/>
    <col min="9" max="9" width="11" style="1" customWidth="1"/>
    <col min="10" max="10" width="13.1640625" style="1" customWidth="1"/>
    <col min="11" max="11" width="11.1640625" style="1" customWidth="1"/>
    <col min="12" max="12" width="4.33203125" style="1" bestFit="1" customWidth="1"/>
    <col min="13" max="13" width="7" style="1" bestFit="1" customWidth="1"/>
    <col min="14" max="16384" width="10.83203125" style="1"/>
  </cols>
  <sheetData>
    <row r="1" spans="1:13" ht="37" customHeight="1" x14ac:dyDescent="0.2">
      <c r="A1" s="116"/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</row>
    <row r="2" spans="1:13" ht="27" customHeight="1" thickBot="1" x14ac:dyDescent="0.25">
      <c r="A2" s="117" t="s">
        <v>0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</row>
    <row r="3" spans="1:13" ht="27" customHeight="1" thickBot="1" x14ac:dyDescent="0.25">
      <c r="A3" s="118" t="s">
        <v>1</v>
      </c>
      <c r="B3" s="119"/>
      <c r="C3" s="120"/>
      <c r="D3" s="65"/>
      <c r="E3" s="101"/>
      <c r="F3" s="101"/>
      <c r="G3" s="101"/>
      <c r="H3" s="66"/>
      <c r="I3" s="102" t="s">
        <v>8</v>
      </c>
      <c r="J3" s="103"/>
      <c r="K3" s="85"/>
      <c r="L3" s="101"/>
      <c r="M3" s="66"/>
    </row>
    <row r="4" spans="1:13" ht="27" customHeight="1" thickBot="1" x14ac:dyDescent="0.25">
      <c r="A4" s="98" t="s">
        <v>7</v>
      </c>
      <c r="B4" s="99"/>
      <c r="C4" s="100"/>
      <c r="D4" s="65"/>
      <c r="E4" s="101"/>
      <c r="F4" s="101"/>
      <c r="G4" s="101"/>
      <c r="H4" s="66"/>
      <c r="I4" s="102" t="s">
        <v>9</v>
      </c>
      <c r="J4" s="103"/>
      <c r="K4" s="65"/>
      <c r="L4" s="101"/>
      <c r="M4" s="66"/>
    </row>
    <row r="5" spans="1:13" ht="34" customHeight="1" thickBot="1" x14ac:dyDescent="0.25">
      <c r="A5" s="104" t="s">
        <v>2</v>
      </c>
      <c r="B5" s="105"/>
      <c r="C5" s="5"/>
      <c r="D5" s="106" t="s">
        <v>3</v>
      </c>
      <c r="E5" s="107"/>
      <c r="F5" s="108"/>
      <c r="G5" s="109"/>
      <c r="H5" s="110"/>
      <c r="I5" s="111" t="s">
        <v>44</v>
      </c>
      <c r="J5" s="112"/>
      <c r="K5" s="113"/>
      <c r="L5" s="114"/>
      <c r="M5" s="115"/>
    </row>
    <row r="6" spans="1:13" ht="22" customHeight="1" thickBot="1" x14ac:dyDescent="0.25">
      <c r="A6" s="80"/>
      <c r="B6" s="81"/>
      <c r="C6" s="81"/>
      <c r="D6" s="81"/>
      <c r="E6" s="81"/>
      <c r="F6" s="81"/>
      <c r="G6" s="81"/>
      <c r="H6" s="82"/>
      <c r="I6" s="83" t="s">
        <v>45</v>
      </c>
      <c r="J6" s="84"/>
      <c r="K6" s="85"/>
      <c r="L6" s="86"/>
      <c r="M6" s="87"/>
    </row>
    <row r="7" spans="1:13" ht="36" customHeight="1" thickBot="1" x14ac:dyDescent="0.25">
      <c r="A7" s="88" t="s">
        <v>48</v>
      </c>
      <c r="B7" s="88"/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</row>
    <row r="8" spans="1:13" ht="13" customHeight="1" x14ac:dyDescent="0.2">
      <c r="A8" s="89" t="s">
        <v>50</v>
      </c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1"/>
    </row>
    <row r="9" spans="1:13" ht="27" customHeight="1" thickBot="1" x14ac:dyDescent="0.25">
      <c r="A9" s="92" t="s">
        <v>4</v>
      </c>
      <c r="B9" s="93"/>
      <c r="C9" s="94"/>
      <c r="D9" s="11" t="s">
        <v>9</v>
      </c>
      <c r="E9" s="11" t="s">
        <v>5</v>
      </c>
      <c r="F9" s="11" t="s">
        <v>6</v>
      </c>
      <c r="G9" s="95"/>
      <c r="H9" s="97" t="s">
        <v>4</v>
      </c>
      <c r="I9" s="93"/>
      <c r="J9" s="94"/>
      <c r="K9" s="11" t="s">
        <v>9</v>
      </c>
      <c r="L9" s="11" t="s">
        <v>5</v>
      </c>
      <c r="M9" s="12" t="s">
        <v>6</v>
      </c>
    </row>
    <row r="10" spans="1:13" ht="27" customHeight="1" thickBot="1" x14ac:dyDescent="0.25">
      <c r="A10" s="19">
        <v>1</v>
      </c>
      <c r="B10" s="63"/>
      <c r="C10" s="64"/>
      <c r="D10" s="6"/>
      <c r="E10" s="5"/>
      <c r="F10" s="5"/>
      <c r="G10" s="95"/>
      <c r="H10" s="8">
        <v>16</v>
      </c>
      <c r="I10" s="65"/>
      <c r="J10" s="66"/>
      <c r="K10" s="6"/>
      <c r="L10" s="5"/>
      <c r="M10" s="5"/>
    </row>
    <row r="11" spans="1:13" ht="27" customHeight="1" thickBot="1" x14ac:dyDescent="0.25">
      <c r="A11" s="20">
        <v>2</v>
      </c>
      <c r="B11" s="63"/>
      <c r="C11" s="64"/>
      <c r="D11" s="6"/>
      <c r="E11" s="5"/>
      <c r="F11" s="5"/>
      <c r="G11" s="95"/>
      <c r="H11" s="9">
        <v>17</v>
      </c>
      <c r="I11" s="65"/>
      <c r="J11" s="66"/>
      <c r="K11" s="6"/>
      <c r="L11" s="5"/>
      <c r="M11" s="5"/>
    </row>
    <row r="12" spans="1:13" ht="27" customHeight="1" thickBot="1" x14ac:dyDescent="0.25">
      <c r="A12" s="20">
        <v>3</v>
      </c>
      <c r="B12" s="63"/>
      <c r="C12" s="64"/>
      <c r="D12" s="6"/>
      <c r="E12" s="5"/>
      <c r="F12" s="5"/>
      <c r="G12" s="95"/>
      <c r="H12" s="9">
        <v>18</v>
      </c>
      <c r="I12" s="65"/>
      <c r="J12" s="66"/>
      <c r="K12" s="6"/>
      <c r="L12" s="5"/>
      <c r="M12" s="5"/>
    </row>
    <row r="13" spans="1:13" ht="27" customHeight="1" thickBot="1" x14ac:dyDescent="0.25">
      <c r="A13" s="20">
        <v>4</v>
      </c>
      <c r="B13" s="63"/>
      <c r="C13" s="64"/>
      <c r="D13" s="6"/>
      <c r="E13" s="5"/>
      <c r="F13" s="5"/>
      <c r="G13" s="95"/>
      <c r="H13" s="9">
        <v>19</v>
      </c>
      <c r="I13" s="65"/>
      <c r="J13" s="66"/>
      <c r="K13" s="6"/>
      <c r="L13" s="5"/>
      <c r="M13" s="5"/>
    </row>
    <row r="14" spans="1:13" ht="27" customHeight="1" thickBot="1" x14ac:dyDescent="0.25">
      <c r="A14" s="20">
        <v>5</v>
      </c>
      <c r="B14" s="63"/>
      <c r="C14" s="64"/>
      <c r="D14" s="6"/>
      <c r="E14" s="29"/>
      <c r="F14" s="5"/>
      <c r="G14" s="95"/>
      <c r="H14" s="9">
        <v>20</v>
      </c>
      <c r="I14" s="65"/>
      <c r="J14" s="66"/>
      <c r="K14" s="6"/>
      <c r="L14" s="5"/>
      <c r="M14" s="5"/>
    </row>
    <row r="15" spans="1:13" ht="27" customHeight="1" thickBot="1" x14ac:dyDescent="0.25">
      <c r="A15" s="20">
        <v>6</v>
      </c>
      <c r="B15" s="65"/>
      <c r="C15" s="66"/>
      <c r="D15" s="6"/>
      <c r="E15" s="29"/>
      <c r="F15" s="5"/>
      <c r="G15" s="95"/>
      <c r="H15" s="9">
        <v>21</v>
      </c>
      <c r="I15" s="65"/>
      <c r="J15" s="66"/>
      <c r="K15" s="6"/>
      <c r="L15" s="5"/>
      <c r="M15" s="5"/>
    </row>
    <row r="16" spans="1:13" ht="27" customHeight="1" thickBot="1" x14ac:dyDescent="0.25">
      <c r="A16" s="20">
        <v>7</v>
      </c>
      <c r="B16" s="63"/>
      <c r="C16" s="64"/>
      <c r="D16" s="6"/>
      <c r="E16" s="29"/>
      <c r="F16" s="5"/>
      <c r="G16" s="95"/>
      <c r="H16" s="9">
        <v>22</v>
      </c>
      <c r="I16" s="65"/>
      <c r="J16" s="66"/>
      <c r="K16" s="6"/>
      <c r="L16" s="5"/>
      <c r="M16" s="5"/>
    </row>
    <row r="17" spans="1:13" ht="27" customHeight="1" thickBot="1" x14ac:dyDescent="0.25">
      <c r="A17" s="20">
        <v>8</v>
      </c>
      <c r="B17" s="63"/>
      <c r="C17" s="64"/>
      <c r="D17" s="6"/>
      <c r="E17" s="30"/>
      <c r="F17" s="5"/>
      <c r="G17" s="95"/>
      <c r="H17" s="9">
        <v>23</v>
      </c>
      <c r="I17" s="65"/>
      <c r="J17" s="66"/>
      <c r="K17" s="6"/>
      <c r="L17" s="5"/>
      <c r="M17" s="5"/>
    </row>
    <row r="18" spans="1:13" ht="27" customHeight="1" thickBot="1" x14ac:dyDescent="0.25">
      <c r="A18" s="20">
        <v>9</v>
      </c>
      <c r="B18" s="63"/>
      <c r="C18" s="64"/>
      <c r="D18" s="6"/>
      <c r="E18" s="30"/>
      <c r="F18" s="5"/>
      <c r="G18" s="95"/>
      <c r="H18" s="9">
        <v>24</v>
      </c>
      <c r="I18" s="65"/>
      <c r="J18" s="66"/>
      <c r="K18" s="6"/>
      <c r="L18" s="5"/>
      <c r="M18" s="5"/>
    </row>
    <row r="19" spans="1:13" ht="27" customHeight="1" thickBot="1" x14ac:dyDescent="0.25">
      <c r="A19" s="20">
        <v>10</v>
      </c>
      <c r="B19" s="63"/>
      <c r="C19" s="64"/>
      <c r="D19" s="6"/>
      <c r="E19" s="30"/>
      <c r="F19" s="5"/>
      <c r="G19" s="95"/>
      <c r="H19" s="9">
        <v>25</v>
      </c>
      <c r="I19" s="65"/>
      <c r="J19" s="66"/>
      <c r="K19" s="6"/>
      <c r="L19" s="5"/>
      <c r="M19" s="5"/>
    </row>
    <row r="20" spans="1:13" ht="27" customHeight="1" thickBot="1" x14ac:dyDescent="0.25">
      <c r="A20" s="20">
        <v>11</v>
      </c>
      <c r="B20" s="63"/>
      <c r="C20" s="64"/>
      <c r="D20" s="6"/>
      <c r="E20" s="31"/>
      <c r="F20" s="5"/>
      <c r="G20" s="95"/>
      <c r="H20" s="9">
        <v>26</v>
      </c>
      <c r="I20" s="65"/>
      <c r="J20" s="66"/>
      <c r="K20" s="6"/>
      <c r="L20" s="5"/>
      <c r="M20" s="5"/>
    </row>
    <row r="21" spans="1:13" ht="27" customHeight="1" thickBot="1" x14ac:dyDescent="0.25">
      <c r="A21" s="20">
        <v>12</v>
      </c>
      <c r="B21" s="63"/>
      <c r="C21" s="64"/>
      <c r="D21" s="6"/>
      <c r="E21" s="31"/>
      <c r="F21" s="5"/>
      <c r="G21" s="95"/>
      <c r="H21" s="9">
        <v>27</v>
      </c>
      <c r="I21" s="65"/>
      <c r="J21" s="66"/>
      <c r="K21" s="6"/>
      <c r="L21" s="5"/>
      <c r="M21" s="5"/>
    </row>
    <row r="22" spans="1:13" ht="27" customHeight="1" thickBot="1" x14ac:dyDescent="0.25">
      <c r="A22" s="20">
        <v>13</v>
      </c>
      <c r="B22" s="63"/>
      <c r="C22" s="64"/>
      <c r="D22" s="6"/>
      <c r="E22" s="31"/>
      <c r="F22" s="5"/>
      <c r="G22" s="95"/>
      <c r="H22" s="9">
        <v>28</v>
      </c>
      <c r="I22" s="65"/>
      <c r="J22" s="66"/>
      <c r="K22" s="6"/>
      <c r="L22" s="5"/>
      <c r="M22" s="5"/>
    </row>
    <row r="23" spans="1:13" ht="27" customHeight="1" thickBot="1" x14ac:dyDescent="0.25">
      <c r="A23" s="20">
        <v>14</v>
      </c>
      <c r="B23" s="63"/>
      <c r="C23" s="64"/>
      <c r="D23" s="6"/>
      <c r="E23" s="31"/>
      <c r="F23" s="5"/>
      <c r="G23" s="95"/>
      <c r="H23" s="9">
        <v>29</v>
      </c>
      <c r="I23" s="65"/>
      <c r="J23" s="66"/>
      <c r="K23" s="6"/>
      <c r="L23" s="5"/>
      <c r="M23" s="5"/>
    </row>
    <row r="24" spans="1:13" ht="27" customHeight="1" thickBot="1" x14ac:dyDescent="0.25">
      <c r="A24" s="21">
        <v>15</v>
      </c>
      <c r="B24" s="67"/>
      <c r="C24" s="68"/>
      <c r="D24" s="6"/>
      <c r="E24" s="18"/>
      <c r="F24" s="18"/>
      <c r="G24" s="96"/>
      <c r="H24" s="10">
        <v>30</v>
      </c>
      <c r="I24" s="67"/>
      <c r="J24" s="68"/>
      <c r="K24" s="7"/>
      <c r="L24" s="18"/>
      <c r="M24" s="18"/>
    </row>
    <row r="25" spans="1:13" ht="17" thickBot="1" x14ac:dyDescent="0.25">
      <c r="A25" s="69" t="s">
        <v>10</v>
      </c>
      <c r="B25" s="69"/>
      <c r="C25" s="69"/>
      <c r="D25" s="69"/>
      <c r="E25" s="69"/>
      <c r="F25" s="69"/>
      <c r="G25" s="69"/>
      <c r="H25" s="69"/>
      <c r="I25" s="69"/>
      <c r="J25" s="70"/>
      <c r="K25" s="70"/>
      <c r="L25" s="70"/>
      <c r="M25" s="70"/>
    </row>
    <row r="26" spans="1:13" ht="22" customHeight="1" x14ac:dyDescent="0.2">
      <c r="A26" s="71" t="s">
        <v>11</v>
      </c>
      <c r="B26" s="72"/>
      <c r="C26" s="14" t="s">
        <v>49</v>
      </c>
      <c r="D26" s="13" t="s">
        <v>18</v>
      </c>
      <c r="E26" s="73" t="s">
        <v>19</v>
      </c>
      <c r="F26" s="72"/>
      <c r="G26" s="73" t="s">
        <v>15</v>
      </c>
      <c r="H26" s="74"/>
      <c r="I26" s="75"/>
      <c r="J26" s="35"/>
      <c r="K26" s="35"/>
      <c r="L26" s="35"/>
      <c r="M26" s="35"/>
    </row>
    <row r="27" spans="1:13" ht="22" customHeight="1" x14ac:dyDescent="0.2">
      <c r="A27" s="58" t="s">
        <v>12</v>
      </c>
      <c r="B27" s="59"/>
      <c r="C27" s="60"/>
      <c r="D27" s="27">
        <f>COUNTIFS(B10:B24, "&lt;&gt;*DM*", B10:B24, "&lt;&gt;") + COUNTIFS(I10:I24, "&lt;&gt;*DM*", I10:I24, "&lt;&gt;")</f>
        <v>0</v>
      </c>
      <c r="E27" s="76">
        <f>COUNTIF(B10:B24, "*(DM)*") + COUNTIF(I10:I24, "*(DM)*")</f>
        <v>0</v>
      </c>
      <c r="F27" s="77"/>
      <c r="G27" s="76">
        <f>SUM(D27:F27)</f>
        <v>0</v>
      </c>
      <c r="H27" s="78"/>
      <c r="I27" s="79"/>
      <c r="J27" s="35"/>
      <c r="K27" s="35"/>
      <c r="L27" s="35"/>
      <c r="M27" s="35"/>
    </row>
    <row r="28" spans="1:13" ht="22" customHeight="1" x14ac:dyDescent="0.2">
      <c r="A28" s="58" t="s">
        <v>13</v>
      </c>
      <c r="B28" s="59"/>
      <c r="C28" s="60"/>
      <c r="D28" s="28">
        <f>D27*5000</f>
        <v>0</v>
      </c>
      <c r="E28" s="54">
        <f>E27*500</f>
        <v>0</v>
      </c>
      <c r="F28" s="55"/>
      <c r="G28" s="54">
        <f>SUM(D28:F28)</f>
        <v>0</v>
      </c>
      <c r="H28" s="56"/>
      <c r="I28" s="57"/>
      <c r="J28" s="15" t="s">
        <v>38</v>
      </c>
      <c r="K28" s="35" t="s">
        <v>39</v>
      </c>
      <c r="L28" s="35"/>
      <c r="M28" s="35"/>
    </row>
    <row r="29" spans="1:13" ht="22" customHeight="1" x14ac:dyDescent="0.2">
      <c r="A29" s="58" t="s">
        <v>14</v>
      </c>
      <c r="B29" s="59"/>
      <c r="C29" s="60"/>
      <c r="D29" s="16"/>
      <c r="E29" s="61"/>
      <c r="F29" s="62"/>
      <c r="G29" s="39" t="e" cm="1">
        <f t="array" ref="G29">INDEX(Sheet2!B2:B20, MATCH(TRUE, ISNUMBER(SEARCH(Sheet2!A2:A20, D3)), 0))</f>
        <v>#N/A</v>
      </c>
      <c r="H29" s="40"/>
      <c r="I29" s="41"/>
      <c r="J29" s="34"/>
      <c r="K29" s="35"/>
      <c r="L29" s="35"/>
      <c r="M29" s="35"/>
    </row>
    <row r="30" spans="1:13" ht="22" customHeight="1" x14ac:dyDescent="0.2">
      <c r="A30" s="36" t="s">
        <v>15</v>
      </c>
      <c r="B30" s="37"/>
      <c r="C30" s="37"/>
      <c r="D30" s="37"/>
      <c r="E30" s="37"/>
      <c r="F30" s="38"/>
      <c r="G30" s="39" t="e">
        <f>SUM(G28:I29)</f>
        <v>#N/A</v>
      </c>
      <c r="H30" s="40"/>
      <c r="I30" s="41"/>
      <c r="J30" s="34"/>
      <c r="K30" s="35"/>
      <c r="L30" s="35"/>
      <c r="M30" s="35"/>
    </row>
    <row r="31" spans="1:13" ht="22" customHeight="1" x14ac:dyDescent="0.2">
      <c r="A31" s="47" t="s">
        <v>43</v>
      </c>
      <c r="B31" s="48"/>
      <c r="C31" s="48"/>
      <c r="D31" s="48"/>
      <c r="E31" s="48"/>
      <c r="F31" s="48"/>
      <c r="G31" s="48"/>
      <c r="H31" s="48"/>
      <c r="I31" s="49"/>
      <c r="J31" s="15" t="s">
        <v>40</v>
      </c>
      <c r="K31" s="50" t="s">
        <v>41</v>
      </c>
      <c r="L31" s="50"/>
      <c r="M31" s="50"/>
    </row>
    <row r="32" spans="1:13" ht="22" customHeight="1" x14ac:dyDescent="0.2">
      <c r="A32" s="51" t="s">
        <v>16</v>
      </c>
      <c r="B32" s="52"/>
      <c r="C32" s="52"/>
      <c r="D32" s="48"/>
      <c r="E32" s="48"/>
      <c r="F32" s="48"/>
      <c r="G32" s="48"/>
      <c r="H32" s="48"/>
      <c r="I32" s="49"/>
      <c r="J32" s="17"/>
      <c r="K32" s="53" t="s">
        <v>42</v>
      </c>
      <c r="L32" s="53"/>
      <c r="M32" s="53"/>
    </row>
    <row r="33" spans="1:13" ht="22" customHeight="1" thickBot="1" x14ac:dyDescent="0.25">
      <c r="A33" s="42" t="s">
        <v>17</v>
      </c>
      <c r="B33" s="43"/>
      <c r="C33" s="43"/>
      <c r="D33" s="44" t="s">
        <v>46</v>
      </c>
      <c r="E33" s="44"/>
      <c r="F33" s="45" t="s">
        <v>47</v>
      </c>
      <c r="G33" s="45"/>
      <c r="H33" s="45"/>
      <c r="I33" s="46"/>
      <c r="J33" s="34"/>
      <c r="K33" s="35"/>
      <c r="L33" s="35"/>
      <c r="M33" s="35"/>
    </row>
  </sheetData>
  <sheetProtection algorithmName="SHA-512" hashValue="iXWtgo6qLd75k4Szd0/8MCbxOjCWn60iXsdtNGLl5iJbHywCnIJkX5bRb3Ch5kmuzH3urG35GSki50xpTSksyw==" saltValue="4jitNHfn1/bH6ghfqHpzTA==" spinCount="100000" sheet="1" selectLockedCells="1"/>
  <mergeCells count="81">
    <mergeCell ref="A1:M1"/>
    <mergeCell ref="A2:M2"/>
    <mergeCell ref="A3:C3"/>
    <mergeCell ref="D3:H3"/>
    <mergeCell ref="I3:J3"/>
    <mergeCell ref="K3:M3"/>
    <mergeCell ref="A4:C4"/>
    <mergeCell ref="D4:H4"/>
    <mergeCell ref="I4:J4"/>
    <mergeCell ref="K4:M4"/>
    <mergeCell ref="A5:B5"/>
    <mergeCell ref="D5:E5"/>
    <mergeCell ref="F5:H5"/>
    <mergeCell ref="I5:J5"/>
    <mergeCell ref="K5:M5"/>
    <mergeCell ref="A9:C9"/>
    <mergeCell ref="G9:G24"/>
    <mergeCell ref="H9:J9"/>
    <mergeCell ref="B10:C10"/>
    <mergeCell ref="I10:J10"/>
    <mergeCell ref="B11:C11"/>
    <mergeCell ref="I11:J11"/>
    <mergeCell ref="B12:C12"/>
    <mergeCell ref="I12:J12"/>
    <mergeCell ref="B13:C13"/>
    <mergeCell ref="I13:J13"/>
    <mergeCell ref="B14:C14"/>
    <mergeCell ref="I14:J14"/>
    <mergeCell ref="B15:C15"/>
    <mergeCell ref="I15:J15"/>
    <mergeCell ref="B16:C16"/>
    <mergeCell ref="A6:H6"/>
    <mergeCell ref="I6:J6"/>
    <mergeCell ref="K6:M6"/>
    <mergeCell ref="A7:M7"/>
    <mergeCell ref="A8:M8"/>
    <mergeCell ref="I16:J16"/>
    <mergeCell ref="B17:C17"/>
    <mergeCell ref="I17:J17"/>
    <mergeCell ref="B18:C18"/>
    <mergeCell ref="I18:J18"/>
    <mergeCell ref="B19:C19"/>
    <mergeCell ref="I19:J19"/>
    <mergeCell ref="B20:C20"/>
    <mergeCell ref="I20:J20"/>
    <mergeCell ref="B21:C21"/>
    <mergeCell ref="I21:J21"/>
    <mergeCell ref="B22:C22"/>
    <mergeCell ref="I22:J22"/>
    <mergeCell ref="K28:M28"/>
    <mergeCell ref="B23:C23"/>
    <mergeCell ref="I23:J23"/>
    <mergeCell ref="B24:C24"/>
    <mergeCell ref="I24:J24"/>
    <mergeCell ref="A25:I25"/>
    <mergeCell ref="J25:M27"/>
    <mergeCell ref="A26:B26"/>
    <mergeCell ref="E26:F26"/>
    <mergeCell ref="G26:I26"/>
    <mergeCell ref="A27:C27"/>
    <mergeCell ref="E27:F27"/>
    <mergeCell ref="G27:I27"/>
    <mergeCell ref="A28:C28"/>
    <mergeCell ref="E28:F28"/>
    <mergeCell ref="G28:I28"/>
    <mergeCell ref="A29:C29"/>
    <mergeCell ref="E29:F29"/>
    <mergeCell ref="G29:I29"/>
    <mergeCell ref="J29:M30"/>
    <mergeCell ref="A30:F30"/>
    <mergeCell ref="G30:I30"/>
    <mergeCell ref="A33:C33"/>
    <mergeCell ref="D33:E33"/>
    <mergeCell ref="F33:I33"/>
    <mergeCell ref="J33:M33"/>
    <mergeCell ref="A31:B31"/>
    <mergeCell ref="C31:I31"/>
    <mergeCell ref="K31:M31"/>
    <mergeCell ref="A32:C32"/>
    <mergeCell ref="D32:I32"/>
    <mergeCell ref="K32:M32"/>
  </mergeCells>
  <conditionalFormatting sqref="A3:C3">
    <cfRule type="expression" dxfId="3" priority="2">
      <formula>CELL("format",$A$10:$A$24)="P2"</formula>
    </cfRule>
  </conditionalFormatting>
  <conditionalFormatting sqref="A8:M8">
    <cfRule type="expression" dxfId="2" priority="1">
      <formula>CELL("format",$A$10:$A$24)="P2"</formula>
    </cfRule>
  </conditionalFormatting>
  <pageMargins left="0.7" right="0.7" top="0.75" bottom="0.75" header="0.3" footer="0.3"/>
  <pageSetup paperSize="9" scale="82" orientation="portrait" horizontalDpi="0" verticalDpi="0" copies="3"/>
  <headerFooter>
    <oddHeader xml:space="preserve">&amp;L&amp;G
&amp;C&amp;"Calibri Bold,Bold"&amp;K000000Tubbataha Protected Area Management Board&amp;"Calibri,Regular"
Tubbataha Reefs Natural Park and World Heritage Site&amp;R&amp;"Calibri,Regular"&amp;8&amp;K000000No. &amp;"Calibri Bold,Bold"&amp;KF6000A1705&amp;"Calibri,Regular"&amp;K000000
Series of 2025
</oddHeader>
    <oddFooter xml:space="preserve">&amp;RRevised as per TPAMB Resolution No. 25-01
Originally adopted through TPAMB Resolution No. 18-07
</oddFooter>
  </headerFooter>
  <legacyDrawingHF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D4A71-42C3-0F43-BEFF-52FBAF2A4784}">
  <sheetPr>
    <pageSetUpPr autoPageBreaks="0" fitToPage="1"/>
  </sheetPr>
  <dimension ref="A1:M33"/>
  <sheetViews>
    <sheetView showGridLines="0" zoomScale="132" zoomScaleNormal="132" zoomScaleSheetLayoutView="132" zoomScalePageLayoutView="87" workbookViewId="0">
      <selection activeCell="N15" sqref="N15"/>
    </sheetView>
  </sheetViews>
  <sheetFormatPr baseColWidth="10" defaultColWidth="10.83203125" defaultRowHeight="16" x14ac:dyDescent="0.2"/>
  <cols>
    <col min="1" max="1" width="3.1640625" style="1" bestFit="1" customWidth="1"/>
    <col min="2" max="4" width="10.83203125" style="1"/>
    <col min="5" max="5" width="4.33203125" style="1" bestFit="1" customWidth="1"/>
    <col min="6" max="6" width="7" style="1" bestFit="1" customWidth="1"/>
    <col min="7" max="7" width="2.5" style="1" customWidth="1"/>
    <col min="8" max="8" width="3.1640625" style="1" bestFit="1" customWidth="1"/>
    <col min="9" max="9" width="11" style="1" customWidth="1"/>
    <col min="10" max="10" width="13.1640625" style="1" customWidth="1"/>
    <col min="11" max="11" width="11.1640625" style="1" customWidth="1"/>
    <col min="12" max="12" width="4.33203125" style="1" bestFit="1" customWidth="1"/>
    <col min="13" max="13" width="7" style="1" bestFit="1" customWidth="1"/>
    <col min="14" max="16384" width="10.83203125" style="1"/>
  </cols>
  <sheetData>
    <row r="1" spans="1:13" ht="37" customHeight="1" x14ac:dyDescent="0.2">
      <c r="A1" s="116"/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  <c r="M1" s="116"/>
    </row>
    <row r="2" spans="1:13" ht="27" customHeight="1" x14ac:dyDescent="0.2">
      <c r="A2" s="117"/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</row>
    <row r="3" spans="1:13" ht="27" customHeight="1" x14ac:dyDescent="0.2">
      <c r="A3" s="121"/>
      <c r="B3" s="121"/>
      <c r="C3" s="121"/>
      <c r="D3" s="122">
        <f>Original!D3</f>
        <v>0</v>
      </c>
      <c r="E3" s="122"/>
      <c r="F3" s="122"/>
      <c r="G3" s="122"/>
      <c r="H3" s="122"/>
      <c r="I3" s="123"/>
      <c r="J3" s="123"/>
      <c r="K3" s="122">
        <f>Original!K3</f>
        <v>0</v>
      </c>
      <c r="L3" s="122"/>
      <c r="M3" s="122"/>
    </row>
    <row r="4" spans="1:13" ht="27" customHeight="1" x14ac:dyDescent="0.2">
      <c r="A4" s="121"/>
      <c r="B4" s="121"/>
      <c r="C4" s="121"/>
      <c r="D4" s="122">
        <f>Original!D4</f>
        <v>0</v>
      </c>
      <c r="E4" s="122"/>
      <c r="F4" s="122"/>
      <c r="G4" s="122"/>
      <c r="H4" s="122"/>
      <c r="I4" s="123"/>
      <c r="J4" s="123"/>
      <c r="K4" s="122">
        <f>Original!K4</f>
        <v>0</v>
      </c>
      <c r="L4" s="122"/>
      <c r="M4" s="122"/>
    </row>
    <row r="5" spans="1:13" ht="34" customHeight="1" x14ac:dyDescent="0.2">
      <c r="A5" s="124"/>
      <c r="B5" s="124"/>
      <c r="C5" s="24">
        <f>Original!C5</f>
        <v>0</v>
      </c>
      <c r="D5" s="125"/>
      <c r="E5" s="125"/>
      <c r="F5" s="126">
        <f>Original!F5</f>
        <v>0</v>
      </c>
      <c r="G5" s="126"/>
      <c r="H5" s="126"/>
      <c r="I5" s="127"/>
      <c r="J5" s="127"/>
      <c r="K5" s="122"/>
      <c r="L5" s="122"/>
      <c r="M5" s="122"/>
    </row>
    <row r="6" spans="1:13" ht="22" customHeight="1" x14ac:dyDescent="0.2">
      <c r="A6" s="35"/>
      <c r="B6" s="35"/>
      <c r="C6" s="35"/>
      <c r="D6" s="35"/>
      <c r="E6" s="35"/>
      <c r="F6" s="35"/>
      <c r="G6" s="35"/>
      <c r="H6" s="35"/>
      <c r="I6" s="123"/>
      <c r="J6" s="123"/>
      <c r="K6" s="122">
        <f>Original!K6</f>
        <v>0</v>
      </c>
      <c r="L6" s="122"/>
      <c r="M6" s="122"/>
    </row>
    <row r="7" spans="1:13" ht="36" customHeight="1" x14ac:dyDescent="0.2">
      <c r="A7" s="128"/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</row>
    <row r="8" spans="1:13" ht="13" customHeight="1" x14ac:dyDescent="0.2">
      <c r="A8" s="129"/>
      <c r="B8" s="129"/>
      <c r="C8" s="129"/>
      <c r="D8" s="129"/>
      <c r="E8" s="129"/>
      <c r="F8" s="129"/>
      <c r="G8" s="129"/>
      <c r="H8" s="129"/>
      <c r="I8" s="129"/>
      <c r="J8" s="129"/>
      <c r="K8" s="129"/>
      <c r="L8" s="129"/>
      <c r="M8" s="129"/>
    </row>
    <row r="9" spans="1:13" ht="27" customHeight="1" x14ac:dyDescent="0.2">
      <c r="A9" s="48"/>
      <c r="B9" s="48"/>
      <c r="C9" s="48"/>
      <c r="D9" s="22"/>
      <c r="E9" s="22"/>
      <c r="F9" s="22"/>
      <c r="G9" s="48"/>
      <c r="H9" s="48"/>
      <c r="I9" s="48"/>
      <c r="J9" s="48"/>
      <c r="K9" s="22"/>
      <c r="L9" s="22"/>
      <c r="M9" s="22"/>
    </row>
    <row r="10" spans="1:13" ht="27" customHeight="1" x14ac:dyDescent="0.2">
      <c r="A10" s="23"/>
      <c r="B10" s="126" t="str">
        <f>IF(Original!B10="","",Original!B10)</f>
        <v/>
      </c>
      <c r="C10" s="126"/>
      <c r="D10" s="24">
        <f>Original!D10</f>
        <v>0</v>
      </c>
      <c r="E10" s="24">
        <f>Original!E10</f>
        <v>0</v>
      </c>
      <c r="F10" s="24">
        <f>Original!F10</f>
        <v>0</v>
      </c>
      <c r="G10" s="48"/>
      <c r="H10" s="25"/>
      <c r="I10" s="126" t="str">
        <f>IF(Original!I10="","",Original!I10)</f>
        <v/>
      </c>
      <c r="J10" s="126"/>
      <c r="K10" s="24" t="str">
        <f>IF(Original!K10="","",Original!K10)</f>
        <v/>
      </c>
      <c r="L10" s="24" t="str">
        <f>IF(Original!L10="","",Original!L10)</f>
        <v/>
      </c>
      <c r="M10" s="24" t="str">
        <f>IF(Original!M10="","",Original!M10)</f>
        <v/>
      </c>
    </row>
    <row r="11" spans="1:13" ht="27" customHeight="1" x14ac:dyDescent="0.2">
      <c r="A11" s="23"/>
      <c r="B11" s="126" t="str">
        <f>IF(Original!B11="","",Original!B11)</f>
        <v/>
      </c>
      <c r="C11" s="126"/>
      <c r="D11" s="24">
        <f>Original!D11</f>
        <v>0</v>
      </c>
      <c r="E11" s="24">
        <f>Original!E11</f>
        <v>0</v>
      </c>
      <c r="F11" s="24">
        <f>Original!F11</f>
        <v>0</v>
      </c>
      <c r="G11" s="48"/>
      <c r="H11" s="25"/>
      <c r="I11" s="126" t="str">
        <f>IF(Original!I11="","",Original!I11)</f>
        <v/>
      </c>
      <c r="J11" s="126"/>
      <c r="K11" s="24" t="str">
        <f>IF(Original!K11="","",Original!K11)</f>
        <v/>
      </c>
      <c r="L11" s="24" t="str">
        <f>IF(Original!L11="","",Original!L11)</f>
        <v/>
      </c>
      <c r="M11" s="24" t="str">
        <f>IF(Original!M11="","",Original!M11)</f>
        <v/>
      </c>
    </row>
    <row r="12" spans="1:13" ht="27" customHeight="1" x14ac:dyDescent="0.2">
      <c r="A12" s="23"/>
      <c r="B12" s="126" t="str">
        <f>IF(Original!B12="","",Original!B12)</f>
        <v/>
      </c>
      <c r="C12" s="126"/>
      <c r="D12" s="24" t="str">
        <f>IF(Original!D12="","",Original!D12)</f>
        <v/>
      </c>
      <c r="E12" s="24" t="str">
        <f>IF(Original!E12="","",Original!E12)</f>
        <v/>
      </c>
      <c r="F12" s="24" t="str">
        <f>IF(Original!F12="","",Original!F12)</f>
        <v/>
      </c>
      <c r="G12" s="48"/>
      <c r="H12" s="25"/>
      <c r="I12" s="126" t="str">
        <f>IF(Original!I12="","",Original!I12)</f>
        <v/>
      </c>
      <c r="J12" s="126"/>
      <c r="K12" s="24" t="str">
        <f>IF(Original!K12="","",Original!K12)</f>
        <v/>
      </c>
      <c r="L12" s="24" t="str">
        <f>IF(Original!L12="","",Original!L12)</f>
        <v/>
      </c>
      <c r="M12" s="24" t="str">
        <f>IF(Original!M12="","",Original!M12)</f>
        <v/>
      </c>
    </row>
    <row r="13" spans="1:13" ht="27" customHeight="1" x14ac:dyDescent="0.2">
      <c r="A13" s="23"/>
      <c r="B13" s="126" t="str">
        <f>IF(Original!B13="","",Original!B13)</f>
        <v/>
      </c>
      <c r="C13" s="126"/>
      <c r="D13" s="24" t="str">
        <f>IF(Original!D13="","",Original!D13)</f>
        <v/>
      </c>
      <c r="E13" s="24" t="str">
        <f>IF(Original!E13="","",Original!E13)</f>
        <v/>
      </c>
      <c r="F13" s="24" t="str">
        <f>IF(Original!F13="","",Original!F13)</f>
        <v/>
      </c>
      <c r="G13" s="48"/>
      <c r="H13" s="25"/>
      <c r="I13" s="126" t="str">
        <f>IF(Original!I13="","",Original!I13)</f>
        <v/>
      </c>
      <c r="J13" s="126"/>
      <c r="K13" s="24" t="str">
        <f>IF(Original!K13="","",Original!K13)</f>
        <v/>
      </c>
      <c r="L13" s="24" t="str">
        <f>IF(Original!L13="","",Original!L13)</f>
        <v/>
      </c>
      <c r="M13" s="24" t="str">
        <f>IF(Original!M13="","",Original!M13)</f>
        <v/>
      </c>
    </row>
    <row r="14" spans="1:13" ht="27" customHeight="1" x14ac:dyDescent="0.2">
      <c r="A14" s="23"/>
      <c r="B14" s="126" t="str">
        <f>IF(Original!B14="","",Original!B14)</f>
        <v/>
      </c>
      <c r="C14" s="126"/>
      <c r="D14" s="24" t="str">
        <f>IF(Original!D14="","",Original!D14)</f>
        <v/>
      </c>
      <c r="E14" s="24" t="str">
        <f>IF(Original!E14="","",Original!E14)</f>
        <v/>
      </c>
      <c r="F14" s="24" t="str">
        <f>IF(Original!F14="","",Original!F14)</f>
        <v/>
      </c>
      <c r="G14" s="48"/>
      <c r="H14" s="25"/>
      <c r="I14" s="126" t="str">
        <f>IF(Original!I14="","",Original!I14)</f>
        <v/>
      </c>
      <c r="J14" s="126"/>
      <c r="K14" s="24" t="str">
        <f>IF(Original!K14="","",Original!K14)</f>
        <v/>
      </c>
      <c r="L14" s="24" t="str">
        <f>IF(Original!L14="","",Original!L14)</f>
        <v/>
      </c>
      <c r="M14" s="24" t="str">
        <f>IF(Original!M14="","",Original!M14)</f>
        <v/>
      </c>
    </row>
    <row r="15" spans="1:13" ht="27" customHeight="1" x14ac:dyDescent="0.2">
      <c r="A15" s="23"/>
      <c r="B15" s="126" t="str">
        <f>IF(Original!B15="","",Original!B15)</f>
        <v/>
      </c>
      <c r="C15" s="126"/>
      <c r="D15" s="24" t="str">
        <f>IF(Original!D15="","",Original!D15)</f>
        <v/>
      </c>
      <c r="E15" s="24" t="str">
        <f>IF(Original!E15="","",Original!E15)</f>
        <v/>
      </c>
      <c r="F15" s="24" t="str">
        <f>IF(Original!F15="","",Original!F15)</f>
        <v/>
      </c>
      <c r="G15" s="48"/>
      <c r="H15" s="25"/>
      <c r="I15" s="126" t="str">
        <f>IF(Original!I15="","",Original!I15)</f>
        <v/>
      </c>
      <c r="J15" s="126"/>
      <c r="K15" s="24" t="str">
        <f>IF(Original!K15="","",Original!K15)</f>
        <v/>
      </c>
      <c r="L15" s="24" t="str">
        <f>IF(Original!L15="","",Original!L15)</f>
        <v/>
      </c>
      <c r="M15" s="24" t="str">
        <f>IF(Original!M15="","",Original!M15)</f>
        <v/>
      </c>
    </row>
    <row r="16" spans="1:13" ht="27" customHeight="1" x14ac:dyDescent="0.2">
      <c r="A16" s="23"/>
      <c r="B16" s="126" t="str">
        <f>IF(Original!B16="","",Original!B16)</f>
        <v/>
      </c>
      <c r="C16" s="126"/>
      <c r="D16" s="24" t="str">
        <f>IF(Original!D16="","",Original!D16)</f>
        <v/>
      </c>
      <c r="E16" s="24" t="str">
        <f>IF(Original!E16="","",Original!E16)</f>
        <v/>
      </c>
      <c r="F16" s="24" t="str">
        <f>IF(Original!F16="","",Original!F16)</f>
        <v/>
      </c>
      <c r="G16" s="48"/>
      <c r="H16" s="25"/>
      <c r="I16" s="126" t="str">
        <f>IF(Original!I16="","",Original!I16)</f>
        <v/>
      </c>
      <c r="J16" s="126"/>
      <c r="K16" s="24" t="str">
        <f>IF(Original!K16="","",Original!K16)</f>
        <v/>
      </c>
      <c r="L16" s="24" t="str">
        <f>IF(Original!L16="","",Original!L16)</f>
        <v/>
      </c>
      <c r="M16" s="24" t="str">
        <f>IF(Original!M16="","",Original!M16)</f>
        <v/>
      </c>
    </row>
    <row r="17" spans="1:13" ht="27" customHeight="1" x14ac:dyDescent="0.2">
      <c r="A17" s="23"/>
      <c r="B17" s="126" t="str">
        <f>IF(Original!B17="","",Original!B17)</f>
        <v/>
      </c>
      <c r="C17" s="126"/>
      <c r="D17" s="24" t="str">
        <f>IF(Original!D17="","",Original!D17)</f>
        <v/>
      </c>
      <c r="E17" s="24" t="str">
        <f>IF(Original!E17="","",Original!E17)</f>
        <v/>
      </c>
      <c r="F17" s="24" t="str">
        <f>IF(Original!F17="","",Original!F17)</f>
        <v/>
      </c>
      <c r="G17" s="48"/>
      <c r="H17" s="25"/>
      <c r="I17" s="126" t="str">
        <f>IF(Original!I17="","",Original!I17)</f>
        <v/>
      </c>
      <c r="J17" s="126"/>
      <c r="K17" s="24" t="str">
        <f>IF(Original!K17="","",Original!K17)</f>
        <v/>
      </c>
      <c r="L17" s="24" t="str">
        <f>IF(Original!L17="","",Original!L17)</f>
        <v/>
      </c>
      <c r="M17" s="24" t="str">
        <f>IF(Original!M17="","",Original!M17)</f>
        <v/>
      </c>
    </row>
    <row r="18" spans="1:13" ht="27" customHeight="1" x14ac:dyDescent="0.2">
      <c r="A18" s="23"/>
      <c r="B18" s="126" t="str">
        <f>IF(Original!B18="","",Original!B18)</f>
        <v/>
      </c>
      <c r="C18" s="126"/>
      <c r="D18" s="24" t="str">
        <f>IF(Original!D18="","",Original!D18)</f>
        <v/>
      </c>
      <c r="E18" s="24" t="str">
        <f>IF(Original!E18="","",Original!E18)</f>
        <v/>
      </c>
      <c r="F18" s="24" t="str">
        <f>IF(Original!F18="","",Original!F18)</f>
        <v/>
      </c>
      <c r="G18" s="48"/>
      <c r="H18" s="25"/>
      <c r="I18" s="126" t="str">
        <f>IF(Original!I18="","",Original!I18)</f>
        <v/>
      </c>
      <c r="J18" s="126"/>
      <c r="K18" s="24" t="str">
        <f>IF(Original!K18="","",Original!K18)</f>
        <v/>
      </c>
      <c r="L18" s="24" t="str">
        <f>IF(Original!L18="","",Original!L18)</f>
        <v/>
      </c>
      <c r="M18" s="24" t="str">
        <f>IF(Original!M18="","",Original!M18)</f>
        <v/>
      </c>
    </row>
    <row r="19" spans="1:13" ht="27" customHeight="1" x14ac:dyDescent="0.2">
      <c r="A19" s="23"/>
      <c r="B19" s="126" t="str">
        <f>IF(Original!B19="","",Original!B19)</f>
        <v/>
      </c>
      <c r="C19" s="126"/>
      <c r="D19" s="24" t="str">
        <f>IF(Original!D19="","",Original!D19)</f>
        <v/>
      </c>
      <c r="E19" s="24" t="str">
        <f>IF(Original!E19="","",Original!E19)</f>
        <v/>
      </c>
      <c r="F19" s="24" t="str">
        <f>IF(Original!F19="","",Original!F19)</f>
        <v/>
      </c>
      <c r="G19" s="48"/>
      <c r="H19" s="25"/>
      <c r="I19" s="126" t="str">
        <f>IF(Original!I19="","",Original!I19)</f>
        <v/>
      </c>
      <c r="J19" s="126"/>
      <c r="K19" s="24" t="str">
        <f>IF(Original!K19="","",Original!K19)</f>
        <v/>
      </c>
      <c r="L19" s="24" t="str">
        <f>IF(Original!L19="","",Original!L19)</f>
        <v/>
      </c>
      <c r="M19" s="24" t="str">
        <f>IF(Original!M19="","",Original!M19)</f>
        <v/>
      </c>
    </row>
    <row r="20" spans="1:13" ht="27" customHeight="1" x14ac:dyDescent="0.2">
      <c r="A20" s="23"/>
      <c r="B20" s="126" t="str">
        <f>IF(Original!B20="","",Original!B20)</f>
        <v/>
      </c>
      <c r="C20" s="126"/>
      <c r="D20" s="24" t="str">
        <f>IF(Original!D20="","",Original!D20)</f>
        <v/>
      </c>
      <c r="E20" s="24" t="str">
        <f>IF(Original!E20="","",Original!E20)</f>
        <v/>
      </c>
      <c r="F20" s="24" t="str">
        <f>IF(Original!F20="","",Original!F20)</f>
        <v/>
      </c>
      <c r="G20" s="48"/>
      <c r="H20" s="25"/>
      <c r="I20" s="126" t="str">
        <f>IF(Original!I20="","",Original!I20)</f>
        <v/>
      </c>
      <c r="J20" s="126"/>
      <c r="K20" s="24" t="str">
        <f>IF(Original!K20="","",Original!K20)</f>
        <v/>
      </c>
      <c r="L20" s="24" t="str">
        <f>IF(Original!L20="","",Original!L20)</f>
        <v/>
      </c>
      <c r="M20" s="24" t="str">
        <f>IF(Original!M20="","",Original!M20)</f>
        <v/>
      </c>
    </row>
    <row r="21" spans="1:13" ht="27" customHeight="1" x14ac:dyDescent="0.2">
      <c r="A21" s="23"/>
      <c r="B21" s="126" t="str">
        <f>IF(Original!B21="","",Original!B21)</f>
        <v/>
      </c>
      <c r="C21" s="126"/>
      <c r="D21" s="24" t="str">
        <f>IF(Original!D21="","",Original!D21)</f>
        <v/>
      </c>
      <c r="E21" s="24" t="str">
        <f>IF(Original!E21="","",Original!E21)</f>
        <v/>
      </c>
      <c r="F21" s="24" t="str">
        <f>IF(Original!F21="","",Original!F21)</f>
        <v/>
      </c>
      <c r="G21" s="48"/>
      <c r="H21" s="25"/>
      <c r="I21" s="126" t="str">
        <f>IF(Original!I21="","",Original!I21)</f>
        <v/>
      </c>
      <c r="J21" s="126"/>
      <c r="K21" s="24" t="str">
        <f>IF(Original!K21="","",Original!K21)</f>
        <v/>
      </c>
      <c r="L21" s="24" t="str">
        <f>IF(Original!L21="","",Original!L21)</f>
        <v/>
      </c>
      <c r="M21" s="24" t="str">
        <f>IF(Original!M21="","",Original!M21)</f>
        <v/>
      </c>
    </row>
    <row r="22" spans="1:13" ht="27" customHeight="1" x14ac:dyDescent="0.2">
      <c r="A22" s="23"/>
      <c r="B22" s="126" t="str">
        <f>IF(Original!B22="","",Original!B22)</f>
        <v/>
      </c>
      <c r="C22" s="126"/>
      <c r="D22" s="24" t="str">
        <f>IF(Original!D22="","",Original!D22)</f>
        <v/>
      </c>
      <c r="E22" s="24" t="str">
        <f>IF(Original!E22="","",Original!E22)</f>
        <v/>
      </c>
      <c r="F22" s="24" t="str">
        <f>IF(Original!F22="","",Original!F22)</f>
        <v/>
      </c>
      <c r="G22" s="48"/>
      <c r="H22" s="25"/>
      <c r="I22" s="126" t="str">
        <f>IF(Original!I22="","",Original!I22)</f>
        <v/>
      </c>
      <c r="J22" s="126"/>
      <c r="K22" s="24" t="str">
        <f>IF(Original!K22="","",Original!K22)</f>
        <v/>
      </c>
      <c r="L22" s="24" t="str">
        <f>IF(Original!L22="","",Original!L22)</f>
        <v/>
      </c>
      <c r="M22" s="24" t="str">
        <f>IF(Original!M22="","",Original!M22)</f>
        <v/>
      </c>
    </row>
    <row r="23" spans="1:13" ht="27" customHeight="1" x14ac:dyDescent="0.2">
      <c r="A23" s="23"/>
      <c r="B23" s="126" t="str">
        <f>IF(Original!B23="","",Original!B23)</f>
        <v/>
      </c>
      <c r="C23" s="126"/>
      <c r="D23" s="24" t="str">
        <f>IF(Original!D23="","",Original!D23)</f>
        <v/>
      </c>
      <c r="E23" s="24" t="str">
        <f>IF(Original!E23="","",Original!E23)</f>
        <v/>
      </c>
      <c r="F23" s="24" t="str">
        <f>IF(Original!F23="","",Original!F23)</f>
        <v/>
      </c>
      <c r="G23" s="48"/>
      <c r="H23" s="25"/>
      <c r="I23" s="126" t="str">
        <f>IF(Original!I23="","",Original!I23)</f>
        <v/>
      </c>
      <c r="J23" s="126"/>
      <c r="K23" s="24" t="str">
        <f>IF(Original!K23="","",Original!K23)</f>
        <v/>
      </c>
      <c r="L23" s="24" t="str">
        <f>IF(Original!L23="","",Original!L23)</f>
        <v/>
      </c>
      <c r="M23" s="24" t="str">
        <f>IF(Original!M23="","",Original!M23)</f>
        <v/>
      </c>
    </row>
    <row r="24" spans="1:13" ht="27" customHeight="1" x14ac:dyDescent="0.2">
      <c r="A24" s="23"/>
      <c r="B24" s="126" t="str">
        <f>IF(Original!B24="","",Original!B24)</f>
        <v/>
      </c>
      <c r="C24" s="126"/>
      <c r="D24" s="24" t="str">
        <f>IF(Original!D24="","",Original!D24)</f>
        <v/>
      </c>
      <c r="E24" s="24" t="str">
        <f>IF(Original!E24="","",Original!E24)</f>
        <v/>
      </c>
      <c r="F24" s="24" t="str">
        <f>IF(Original!F24="","",Original!F24)</f>
        <v/>
      </c>
      <c r="G24" s="48"/>
      <c r="H24" s="25"/>
      <c r="I24" s="126" t="str">
        <f>IF(Original!I24="","",Original!I24)</f>
        <v/>
      </c>
      <c r="J24" s="126"/>
      <c r="K24" s="24" t="str">
        <f>IF(Original!K24="","",Original!K24)</f>
        <v/>
      </c>
      <c r="L24" s="24" t="str">
        <f>IF(Original!L24="","",Original!L24)</f>
        <v/>
      </c>
      <c r="M24" s="24" t="str">
        <f>IF(Original!M24="","",Original!M24)</f>
        <v/>
      </c>
    </row>
    <row r="25" spans="1:13" x14ac:dyDescent="0.2">
      <c r="A25" s="130"/>
      <c r="B25" s="130"/>
      <c r="C25" s="130"/>
      <c r="D25" s="130"/>
      <c r="E25" s="130"/>
      <c r="F25" s="130"/>
      <c r="G25" s="130"/>
      <c r="H25" s="130"/>
      <c r="I25" s="130"/>
      <c r="J25" s="35"/>
      <c r="K25" s="35"/>
      <c r="L25" s="35"/>
      <c r="M25" s="35"/>
    </row>
    <row r="26" spans="1:13" ht="22" customHeight="1" x14ac:dyDescent="0.2">
      <c r="A26" s="131" t="s">
        <v>11</v>
      </c>
      <c r="B26" s="131"/>
      <c r="C26" s="33" t="s">
        <v>49</v>
      </c>
      <c r="D26" s="32" t="s">
        <v>18</v>
      </c>
      <c r="E26" s="131" t="s">
        <v>19</v>
      </c>
      <c r="F26" s="131"/>
      <c r="G26" s="131" t="s">
        <v>15</v>
      </c>
      <c r="H26" s="131"/>
      <c r="I26" s="131"/>
      <c r="J26" s="35"/>
      <c r="K26" s="35"/>
      <c r="L26" s="35"/>
      <c r="M26" s="35"/>
    </row>
    <row r="27" spans="1:13" ht="22" customHeight="1" x14ac:dyDescent="0.2">
      <c r="A27" s="131" t="s">
        <v>12</v>
      </c>
      <c r="B27" s="131"/>
      <c r="C27" s="131"/>
      <c r="D27" s="22" cm="1">
        <f t="array" ref="D27">SUMPRODUCT((B10:B24&lt;&gt;"")*(ISERROR(SEARCH("DM",B10:B24)))) +
 SUMPRODUCT((I10:I24&lt;&gt;"")*(ISERROR(SEARCH("DM",I10:I24))))</f>
        <v>0</v>
      </c>
      <c r="E27" s="48">
        <f>COUNTIF(B10:B24, "*(DM)*") + COUNTIF(I10:I24, "*(DM)*")</f>
        <v>0</v>
      </c>
      <c r="F27" s="48"/>
      <c r="G27" s="48">
        <f>SUM(D27:F27)</f>
        <v>0</v>
      </c>
      <c r="H27" s="48"/>
      <c r="I27" s="48"/>
      <c r="J27" s="35"/>
      <c r="K27" s="35"/>
      <c r="L27" s="35"/>
      <c r="M27" s="35"/>
    </row>
    <row r="28" spans="1:13" ht="22" customHeight="1" x14ac:dyDescent="0.2">
      <c r="A28" s="131" t="s">
        <v>13</v>
      </c>
      <c r="B28" s="131"/>
      <c r="C28" s="131"/>
      <c r="D28" s="26">
        <f>D27*5000</f>
        <v>0</v>
      </c>
      <c r="E28" s="132">
        <f>E27*500</f>
        <v>0</v>
      </c>
      <c r="F28" s="132"/>
      <c r="G28" s="132">
        <f>SUM(D28:F28)</f>
        <v>0</v>
      </c>
      <c r="H28" s="132"/>
      <c r="I28" s="132"/>
      <c r="J28" s="15"/>
      <c r="K28" s="35"/>
      <c r="L28" s="35"/>
      <c r="M28" s="35"/>
    </row>
    <row r="29" spans="1:13" ht="22" customHeight="1" x14ac:dyDescent="0.2">
      <c r="A29" s="131" t="s">
        <v>14</v>
      </c>
      <c r="B29" s="131"/>
      <c r="C29" s="131"/>
      <c r="D29" s="15"/>
      <c r="E29" s="35"/>
      <c r="F29" s="35"/>
      <c r="G29" s="133" t="e" cm="1">
        <f t="array" ref="G29">INDEX(Sheet2!B2:B18, MATCH(TRUE, ISNUMBER(SEARCH(Sheet2!A2:A18, D3)), 0))</f>
        <v>#N/A</v>
      </c>
      <c r="H29" s="133"/>
      <c r="I29" s="133"/>
      <c r="J29" s="35"/>
      <c r="K29" s="35"/>
      <c r="L29" s="35"/>
      <c r="M29" s="35"/>
    </row>
    <row r="30" spans="1:13" ht="22" customHeight="1" x14ac:dyDescent="0.2">
      <c r="A30" s="134" t="s">
        <v>15</v>
      </c>
      <c r="B30" s="134"/>
      <c r="C30" s="134"/>
      <c r="D30" s="134"/>
      <c r="E30" s="134"/>
      <c r="F30" s="134"/>
      <c r="G30" s="133" t="e">
        <f>SUM(G28:I29)</f>
        <v>#N/A</v>
      </c>
      <c r="H30" s="133"/>
      <c r="I30" s="133"/>
      <c r="J30" s="35"/>
      <c r="K30" s="35"/>
      <c r="L30" s="35"/>
      <c r="M30" s="35"/>
    </row>
    <row r="31" spans="1:13" ht="22" customHeight="1" x14ac:dyDescent="0.2">
      <c r="A31" s="136" t="s">
        <v>43</v>
      </c>
      <c r="B31" s="136"/>
      <c r="C31" s="138"/>
      <c r="D31" s="138"/>
      <c r="E31" s="138"/>
      <c r="F31" s="138"/>
      <c r="G31" s="138"/>
      <c r="H31" s="138"/>
      <c r="I31" s="138"/>
      <c r="J31" s="15"/>
      <c r="K31" s="50"/>
      <c r="L31" s="50"/>
      <c r="M31" s="50"/>
    </row>
    <row r="32" spans="1:13" ht="22" customHeight="1" x14ac:dyDescent="0.2">
      <c r="A32" s="135" t="s">
        <v>16</v>
      </c>
      <c r="B32" s="135"/>
      <c r="C32" s="135"/>
      <c r="D32" s="139"/>
      <c r="E32" s="139"/>
      <c r="F32" s="139"/>
      <c r="G32" s="139"/>
      <c r="H32" s="139"/>
      <c r="I32" s="139"/>
      <c r="J32" s="17"/>
      <c r="K32" s="53"/>
      <c r="L32" s="53"/>
      <c r="M32" s="53"/>
    </row>
    <row r="33" spans="1:13" ht="22" customHeight="1" x14ac:dyDescent="0.2">
      <c r="A33" s="135" t="s">
        <v>17</v>
      </c>
      <c r="B33" s="135"/>
      <c r="C33" s="135"/>
      <c r="D33" s="136" t="s">
        <v>46</v>
      </c>
      <c r="E33" s="136"/>
      <c r="F33" s="137" t="s">
        <v>47</v>
      </c>
      <c r="G33" s="137"/>
      <c r="H33" s="137"/>
      <c r="I33" s="137"/>
      <c r="J33" s="35"/>
      <c r="K33" s="35"/>
      <c r="L33" s="35"/>
      <c r="M33" s="35"/>
    </row>
  </sheetData>
  <sheetProtection algorithmName="SHA-512" hashValue="hRg4MbqF1byWIdjW4uDGWKBmd8epylpa9DcXnAk2hCF++g2ZSPtZo3m4j6kOinYI2BjZqhgnON7yYBi5UCYCOg==" saltValue="5JKzbNDARSH96etLxPkV8g==" spinCount="100000" sheet="1" selectLockedCells="1"/>
  <mergeCells count="81">
    <mergeCell ref="J29:M30"/>
    <mergeCell ref="A30:F30"/>
    <mergeCell ref="G30:I30"/>
    <mergeCell ref="A33:C33"/>
    <mergeCell ref="D33:E33"/>
    <mergeCell ref="F33:I33"/>
    <mergeCell ref="J33:M33"/>
    <mergeCell ref="A31:B31"/>
    <mergeCell ref="C31:I31"/>
    <mergeCell ref="K31:M31"/>
    <mergeCell ref="A32:C32"/>
    <mergeCell ref="D32:I32"/>
    <mergeCell ref="K32:M32"/>
    <mergeCell ref="E28:F28"/>
    <mergeCell ref="G28:I28"/>
    <mergeCell ref="A29:C29"/>
    <mergeCell ref="E29:F29"/>
    <mergeCell ref="G29:I29"/>
    <mergeCell ref="B22:C22"/>
    <mergeCell ref="I22:J22"/>
    <mergeCell ref="K28:M28"/>
    <mergeCell ref="B23:C23"/>
    <mergeCell ref="I23:J23"/>
    <mergeCell ref="B24:C24"/>
    <mergeCell ref="I24:J24"/>
    <mergeCell ref="A25:I25"/>
    <mergeCell ref="J25:M27"/>
    <mergeCell ref="A26:B26"/>
    <mergeCell ref="E26:F26"/>
    <mergeCell ref="G26:I26"/>
    <mergeCell ref="A27:C27"/>
    <mergeCell ref="E27:F27"/>
    <mergeCell ref="G27:I27"/>
    <mergeCell ref="A28:C28"/>
    <mergeCell ref="B19:C19"/>
    <mergeCell ref="I19:J19"/>
    <mergeCell ref="B20:C20"/>
    <mergeCell ref="I20:J20"/>
    <mergeCell ref="B21:C21"/>
    <mergeCell ref="I21:J21"/>
    <mergeCell ref="I16:J16"/>
    <mergeCell ref="B17:C17"/>
    <mergeCell ref="I17:J17"/>
    <mergeCell ref="B18:C18"/>
    <mergeCell ref="I18:J18"/>
    <mergeCell ref="A6:H6"/>
    <mergeCell ref="I6:J6"/>
    <mergeCell ref="K6:M6"/>
    <mergeCell ref="A7:M7"/>
    <mergeCell ref="A8:M8"/>
    <mergeCell ref="A9:C9"/>
    <mergeCell ref="G9:G24"/>
    <mergeCell ref="H9:J9"/>
    <mergeCell ref="B10:C10"/>
    <mergeCell ref="I10:J10"/>
    <mergeCell ref="B11:C11"/>
    <mergeCell ref="I11:J11"/>
    <mergeCell ref="B12:C12"/>
    <mergeCell ref="I12:J12"/>
    <mergeCell ref="B13:C13"/>
    <mergeCell ref="I13:J13"/>
    <mergeCell ref="B14:C14"/>
    <mergeCell ref="I14:J14"/>
    <mergeCell ref="B15:C15"/>
    <mergeCell ref="I15:J15"/>
    <mergeCell ref="B16:C16"/>
    <mergeCell ref="A4:C4"/>
    <mergeCell ref="D4:H4"/>
    <mergeCell ref="I4:J4"/>
    <mergeCell ref="K4:M4"/>
    <mergeCell ref="A5:B5"/>
    <mergeCell ref="D5:E5"/>
    <mergeCell ref="F5:H5"/>
    <mergeCell ref="I5:J5"/>
    <mergeCell ref="K5:M5"/>
    <mergeCell ref="A1:M1"/>
    <mergeCell ref="A2:M2"/>
    <mergeCell ref="A3:C3"/>
    <mergeCell ref="D3:H3"/>
    <mergeCell ref="I3:J3"/>
    <mergeCell ref="K3:M3"/>
  </mergeCells>
  <conditionalFormatting sqref="A3:C4">
    <cfRule type="expression" dxfId="1" priority="1">
      <formula>CELL("format",$A$10:$A$24)="P2"</formula>
    </cfRule>
  </conditionalFormatting>
  <conditionalFormatting sqref="A8:M8">
    <cfRule type="expression" dxfId="0" priority="2">
      <formula>CELL("format",$A$10:$A$24)="P2"</formula>
    </cfRule>
  </conditionalFormatting>
  <pageMargins left="0.7" right="0.7" top="0.75" bottom="0.75" header="0.3" footer="0.3"/>
  <pageSetup paperSize="9" scale="82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ED4285-B256-424A-B97F-C0AE34E63A36}">
  <sheetPr codeName="Sheet4"/>
  <dimension ref="A1:B20"/>
  <sheetViews>
    <sheetView view="pageLayout" zoomScaleNormal="100" workbookViewId="0">
      <selection activeCell="E3" sqref="E3"/>
    </sheetView>
  </sheetViews>
  <sheetFormatPr baseColWidth="10" defaultColWidth="10.6640625" defaultRowHeight="16" x14ac:dyDescent="0.2"/>
  <cols>
    <col min="1" max="1" width="24" bestFit="1" customWidth="1"/>
  </cols>
  <sheetData>
    <row r="1" spans="1:2" x14ac:dyDescent="0.2">
      <c r="A1" s="2" t="s">
        <v>36</v>
      </c>
      <c r="B1" s="2" t="s">
        <v>37</v>
      </c>
    </row>
    <row r="2" spans="1:2" x14ac:dyDescent="0.2">
      <c r="A2" s="3" t="s">
        <v>22</v>
      </c>
      <c r="B2" s="4">
        <v>11000</v>
      </c>
    </row>
    <row r="3" spans="1:2" x14ac:dyDescent="0.2">
      <c r="A3" s="3" t="s">
        <v>23</v>
      </c>
      <c r="B3" s="4">
        <v>11000</v>
      </c>
    </row>
    <row r="4" spans="1:2" x14ac:dyDescent="0.2">
      <c r="A4" s="3" t="s">
        <v>24</v>
      </c>
      <c r="B4" s="4">
        <v>11000</v>
      </c>
    </row>
    <row r="5" spans="1:2" x14ac:dyDescent="0.2">
      <c r="A5" s="3" t="s">
        <v>51</v>
      </c>
      <c r="B5" s="4">
        <v>8250</v>
      </c>
    </row>
    <row r="6" spans="1:2" x14ac:dyDescent="0.2">
      <c r="A6" s="3" t="s">
        <v>25</v>
      </c>
      <c r="B6" s="4">
        <v>8250</v>
      </c>
    </row>
    <row r="7" spans="1:2" x14ac:dyDescent="0.2">
      <c r="A7" s="3" t="s">
        <v>26</v>
      </c>
      <c r="B7" s="4">
        <v>8250</v>
      </c>
    </row>
    <row r="8" spans="1:2" x14ac:dyDescent="0.2">
      <c r="A8" s="3" t="s">
        <v>27</v>
      </c>
      <c r="B8" s="4">
        <v>5500</v>
      </c>
    </row>
    <row r="9" spans="1:2" x14ac:dyDescent="0.2">
      <c r="A9" s="3" t="s">
        <v>28</v>
      </c>
      <c r="B9" s="4">
        <v>11000</v>
      </c>
    </row>
    <row r="10" spans="1:2" x14ac:dyDescent="0.2">
      <c r="A10" s="3" t="s">
        <v>29</v>
      </c>
      <c r="B10" s="4">
        <v>11000</v>
      </c>
    </row>
    <row r="11" spans="1:2" x14ac:dyDescent="0.2">
      <c r="A11" s="3" t="s">
        <v>30</v>
      </c>
      <c r="B11" s="4">
        <v>11000</v>
      </c>
    </row>
    <row r="12" spans="1:2" x14ac:dyDescent="0.2">
      <c r="A12" s="3" t="s">
        <v>31</v>
      </c>
      <c r="B12" s="4">
        <v>5500</v>
      </c>
    </row>
    <row r="13" spans="1:2" x14ac:dyDescent="0.2">
      <c r="A13" s="3" t="s">
        <v>32</v>
      </c>
      <c r="B13" s="4">
        <v>8250</v>
      </c>
    </row>
    <row r="14" spans="1:2" x14ac:dyDescent="0.2">
      <c r="A14" s="3" t="s">
        <v>33</v>
      </c>
      <c r="B14" s="4">
        <v>11000</v>
      </c>
    </row>
    <row r="15" spans="1:2" x14ac:dyDescent="0.2">
      <c r="A15" s="3" t="s">
        <v>34</v>
      </c>
      <c r="B15" s="4">
        <v>5500</v>
      </c>
    </row>
    <row r="16" spans="1:2" x14ac:dyDescent="0.2">
      <c r="A16" s="3" t="s">
        <v>20</v>
      </c>
      <c r="B16" s="4">
        <v>5500</v>
      </c>
    </row>
    <row r="17" spans="1:2" x14ac:dyDescent="0.2">
      <c r="A17" s="3" t="s">
        <v>35</v>
      </c>
      <c r="B17" s="4">
        <v>11000</v>
      </c>
    </row>
    <row r="18" spans="1:2" x14ac:dyDescent="0.2">
      <c r="A18" s="3" t="s">
        <v>21</v>
      </c>
      <c r="B18" s="4">
        <v>5500</v>
      </c>
    </row>
    <row r="19" spans="1:2" x14ac:dyDescent="0.2">
      <c r="A19" s="3" t="s">
        <v>52</v>
      </c>
      <c r="B19" s="4">
        <v>5500</v>
      </c>
    </row>
    <row r="20" spans="1:2" x14ac:dyDescent="0.2">
      <c r="A20" s="3" t="s">
        <v>53</v>
      </c>
      <c r="B20" s="4">
        <v>5500</v>
      </c>
    </row>
  </sheetData>
  <sheetProtection algorithmName="SHA-512" hashValue="IjwppI+JEoVx0+dOTgCyGD06qNU8EUXAvcMjuxiSbouJ9FaQX05Vo2W2g94+RS8rUTMKyAEv0Ted3NH4q/qFIg==" saltValue="TDcJeo5TtADwF7UHpnGY1Q==" spinCount="100000" sheet="1" objects="1" scenario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Original</vt:lpstr>
      <vt:lpstr>VIEW ONLY (TMO)</vt:lpstr>
      <vt:lpstr>Sheet2</vt:lpstr>
      <vt:lpstr>Original!Print_Area</vt:lpstr>
      <vt:lpstr>'VIEW ONLY (TMO)'!Print_Area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 Cabiles</dc:creator>
  <cp:lastModifiedBy>Jon Andrew</cp:lastModifiedBy>
  <cp:lastPrinted>2025-10-15T01:52:16Z</cp:lastPrinted>
  <dcterms:created xsi:type="dcterms:W3CDTF">2025-02-14T06:45:51Z</dcterms:created>
  <dcterms:modified xsi:type="dcterms:W3CDTF">2026-02-23T08:54:29Z</dcterms:modified>
</cp:coreProperties>
</file>