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mariev\Desktop\Daikin AC\cheat cheets\"/>
    </mc:Choice>
  </mc:AlternateContent>
  <xr:revisionPtr revIDLastSave="0" documentId="8_{E14C3335-6BE9-49F8-BE03-C6E7252A1BC3}" xr6:coauthVersionLast="47" xr6:coauthVersionMax="47" xr10:uidLastSave="{00000000-0000-0000-0000-000000000000}"/>
  <bookViews>
    <workbookView xWindow="3585" yWindow="1575" windowWidth="21600" windowHeight="11295" activeTab="2" xr2:uid="{00000000-000D-0000-FFFF-FFFF00000000}"/>
  </bookViews>
  <sheets>
    <sheet name="R32 ODU" sheetId="1" r:id="rId1"/>
    <sheet name="R32 BSB" sheetId="2" r:id="rId2"/>
    <sheet name="R32 IDU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4" i="3" l="1"/>
  <c r="I63" i="3"/>
  <c r="I62" i="3"/>
  <c r="R61" i="3"/>
  <c r="I61" i="3"/>
  <c r="R60" i="3"/>
  <c r="I60" i="3"/>
  <c r="R59" i="3"/>
  <c r="I59" i="3"/>
  <c r="I57" i="3"/>
  <c r="I56" i="3"/>
  <c r="I55" i="3"/>
  <c r="I54" i="3"/>
  <c r="I53" i="3"/>
  <c r="I52" i="3"/>
  <c r="I51" i="3"/>
  <c r="I50" i="3"/>
  <c r="I49" i="3"/>
  <c r="I48" i="3"/>
  <c r="I46" i="3"/>
  <c r="I45" i="3"/>
  <c r="I44" i="3"/>
  <c r="I43" i="3"/>
  <c r="I42" i="3"/>
  <c r="I39" i="3"/>
  <c r="I38" i="3"/>
  <c r="I37" i="3"/>
  <c r="I36" i="3"/>
  <c r="I35" i="3"/>
  <c r="I34" i="3"/>
  <c r="I33" i="3"/>
  <c r="I32" i="3"/>
  <c r="I31" i="3"/>
  <c r="I30" i="3"/>
  <c r="I28" i="3"/>
  <c r="I27" i="3"/>
  <c r="I26" i="3"/>
  <c r="I25" i="3"/>
  <c r="I24" i="3"/>
  <c r="I23" i="3"/>
  <c r="I22" i="3"/>
  <c r="I20" i="3"/>
  <c r="I19" i="3"/>
  <c r="I18" i="3"/>
  <c r="I17" i="3"/>
  <c r="I16" i="3"/>
  <c r="I15" i="3"/>
  <c r="I14" i="3"/>
  <c r="I13" i="3"/>
  <c r="I12" i="3"/>
  <c r="I11" i="3"/>
  <c r="I10" i="3"/>
  <c r="Q86" i="1"/>
  <c r="M86" i="1"/>
  <c r="Q85" i="1"/>
  <c r="M85" i="1"/>
  <c r="Q84" i="1"/>
  <c r="M84" i="1"/>
  <c r="Q83" i="1"/>
  <c r="M83" i="1"/>
  <c r="Q82" i="1"/>
  <c r="M82" i="1"/>
  <c r="Q81" i="1"/>
  <c r="M81" i="1"/>
  <c r="Q80" i="1"/>
  <c r="M80" i="1"/>
  <c r="Q79" i="1"/>
  <c r="M79" i="1"/>
  <c r="Q78" i="1"/>
  <c r="M78" i="1"/>
  <c r="W77" i="1"/>
  <c r="Q77" i="1"/>
  <c r="M77" i="1"/>
  <c r="Q76" i="1"/>
  <c r="M76" i="1"/>
  <c r="Q75" i="1"/>
  <c r="M75" i="1"/>
  <c r="Q74" i="1"/>
  <c r="M74" i="1"/>
  <c r="Q73" i="1"/>
  <c r="M73" i="1"/>
  <c r="Q72" i="1"/>
  <c r="M72" i="1"/>
  <c r="Q71" i="1"/>
  <c r="M71" i="1"/>
  <c r="Q70" i="1"/>
  <c r="M70" i="1"/>
  <c r="Q69" i="1"/>
  <c r="M69" i="1"/>
  <c r="Q68" i="1"/>
  <c r="M68" i="1"/>
  <c r="Q67" i="1"/>
  <c r="M67" i="1"/>
  <c r="Q66" i="1"/>
  <c r="M66" i="1"/>
  <c r="Q65" i="1"/>
  <c r="M65" i="1"/>
  <c r="Q64" i="1"/>
  <c r="M64" i="1"/>
  <c r="Q63" i="1"/>
  <c r="M63" i="1"/>
  <c r="Q62" i="1"/>
  <c r="M62" i="1"/>
  <c r="Q61" i="1"/>
  <c r="M61" i="1"/>
  <c r="Q60" i="1"/>
  <c r="M60" i="1"/>
  <c r="W59" i="1"/>
  <c r="Q59" i="1"/>
  <c r="M59" i="1"/>
  <c r="Q58" i="1"/>
  <c r="M58" i="1"/>
  <c r="Q57" i="1"/>
  <c r="M57" i="1"/>
  <c r="Q56" i="1"/>
  <c r="M56" i="1"/>
  <c r="Q55" i="1"/>
  <c r="M55" i="1"/>
  <c r="Q54" i="1"/>
  <c r="M54" i="1"/>
  <c r="Q53" i="1"/>
  <c r="M53" i="1"/>
  <c r="Q52" i="1"/>
  <c r="M52" i="1"/>
  <c r="Q51" i="1"/>
  <c r="M51" i="1"/>
  <c r="Q44" i="1"/>
  <c r="M44" i="1"/>
  <c r="Q43" i="1"/>
  <c r="M43" i="1"/>
  <c r="Q42" i="1"/>
  <c r="M42" i="1"/>
  <c r="Q41" i="1"/>
  <c r="M41" i="1"/>
  <c r="Q40" i="1"/>
  <c r="M40" i="1"/>
  <c r="Q39" i="1"/>
  <c r="M39" i="1"/>
  <c r="Q38" i="1"/>
  <c r="M38" i="1"/>
  <c r="Q37" i="1"/>
  <c r="M37" i="1"/>
  <c r="Q36" i="1"/>
  <c r="M36" i="1"/>
  <c r="W35" i="1"/>
  <c r="Q35" i="1"/>
  <c r="M35" i="1"/>
  <c r="Q34" i="1"/>
  <c r="M34" i="1"/>
  <c r="Q33" i="1"/>
  <c r="M33" i="1"/>
  <c r="Q32" i="1"/>
  <c r="M32" i="1"/>
  <c r="Q31" i="1"/>
  <c r="M31" i="1"/>
  <c r="Q30" i="1"/>
  <c r="M30" i="1"/>
  <c r="Q29" i="1"/>
  <c r="M29" i="1"/>
  <c r="Q28" i="1"/>
  <c r="M28" i="1"/>
  <c r="Q27" i="1"/>
  <c r="M27" i="1"/>
  <c r="Q26" i="1"/>
  <c r="M26" i="1"/>
  <c r="Q25" i="1"/>
  <c r="M25" i="1"/>
  <c r="Q24" i="1"/>
  <c r="M24" i="1"/>
  <c r="Q23" i="1"/>
  <c r="M23" i="1"/>
  <c r="Q22" i="1"/>
  <c r="M22" i="1"/>
  <c r="Q21" i="1"/>
  <c r="M21" i="1"/>
  <c r="Q20" i="1"/>
  <c r="M20" i="1"/>
  <c r="Q19" i="1"/>
  <c r="M19" i="1"/>
  <c r="Q18" i="1"/>
  <c r="M18" i="1"/>
  <c r="W17" i="1"/>
  <c r="Q17" i="1"/>
  <c r="M17" i="1"/>
  <c r="Q16" i="1"/>
  <c r="M16" i="1"/>
  <c r="Q15" i="1"/>
  <c r="M15" i="1"/>
  <c r="Q14" i="1"/>
  <c r="M14" i="1"/>
  <c r="Q13" i="1"/>
  <c r="M13" i="1"/>
  <c r="Q12" i="1"/>
  <c r="M12" i="1"/>
  <c r="Q11" i="1"/>
  <c r="M11" i="1"/>
  <c r="Q10" i="1"/>
  <c r="M10" i="1"/>
  <c r="Q9" i="1"/>
  <c r="M9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6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</futureMetadata>
  <valueMetadata count="6">
    <bk>
      <rc t="1" v="0"/>
    </bk>
    <bk>
      <rc t="1" v="1"/>
    </bk>
    <bk>
      <rc t="1" v="2"/>
    </bk>
    <bk>
      <rc t="1" v="3"/>
    </bk>
    <bk>
      <rc t="1" v="4"/>
    </bk>
    <bk>
      <rc t="1" v="5"/>
    </bk>
  </valueMetadata>
</metadata>
</file>

<file path=xl/sharedStrings.xml><?xml version="1.0" encoding="utf-8"?>
<sst xmlns="http://schemas.openxmlformats.org/spreadsheetml/2006/main" count="1490" uniqueCount="399">
  <si>
    <t>DATE REVISED: AT/WN-APR 2025</t>
  </si>
  <si>
    <t xml:space="preserve">R32 </t>
  </si>
  <si>
    <t>NOTES:
1. To Include iTM Centralized Controller with BACnet Gateway 
2. To Include Snow/Hail Gaurds
3. To Include 24" Stand
4. A2L Refrigerant System</t>
  </si>
  <si>
    <r>
      <t xml:space="preserve">R-32 </t>
    </r>
    <r>
      <rPr>
        <b/>
        <sz val="24"/>
        <color rgb="FF00B0F0"/>
        <rFont val="Arial Narrow"/>
        <family val="2"/>
      </rPr>
      <t>HEAT RECOVERY</t>
    </r>
    <r>
      <rPr>
        <sz val="24"/>
        <color rgb="FF00B0F0"/>
        <rFont val="Arial Narrow"/>
        <family val="2"/>
      </rPr>
      <t xml:space="preserve"> - VRV OUTDOOR UNITS</t>
    </r>
  </si>
  <si>
    <t>AIR or WATER</t>
  </si>
  <si>
    <t>FAMILY</t>
  </si>
  <si>
    <t xml:space="preserve">HEAT RECOVERY </t>
  </si>
  <si>
    <t>TAG</t>
  </si>
  <si>
    <t>MODEL</t>
  </si>
  <si>
    <t>NOMINAL
TONNAGE</t>
  </si>
  <si>
    <t>MODULES (Tonnage Combo's)</t>
  </si>
  <si>
    <t>ELECTRICAL</t>
  </si>
  <si>
    <t>DIMENSIONS</t>
  </si>
  <si>
    <t>EFFICIENCY (NonDucted/Ducted or Specific Combo)</t>
  </si>
  <si>
    <t>NOTES</t>
  </si>
  <si>
    <t>VOLTAGE-
PHASE</t>
  </si>
  <si>
    <t>MIN CIRCUIT
AMPS (MCA)</t>
  </si>
  <si>
    <t>MAX OVERCURRENT
PROTECTION (MOP)</t>
  </si>
  <si>
    <t>RUNNING
CURRENT(RLA)</t>
  </si>
  <si>
    <t>mod #1</t>
  </si>
  <si>
    <t>mod #2</t>
  </si>
  <si>
    <t>mod #3</t>
  </si>
  <si>
    <t>TOTAL</t>
  </si>
  <si>
    <t>(WxHxD)
(inch)</t>
  </si>
  <si>
    <t>WEIGHT
(lbs)</t>
  </si>
  <si>
    <t>EER</t>
  </si>
  <si>
    <t>IEER</t>
  </si>
  <si>
    <t>COP47</t>
  </si>
  <si>
    <t>COP17</t>
  </si>
  <si>
    <t>SCHE</t>
  </si>
  <si>
    <t>SEER</t>
  </si>
  <si>
    <t>HSPF</t>
  </si>
  <si>
    <t>AIR COOLED</t>
  </si>
  <si>
    <t>EMERION</t>
  </si>
  <si>
    <t>HEAT RECOVERY</t>
  </si>
  <si>
    <t>208-A-E-HR-6</t>
  </si>
  <si>
    <t>REYA72AATJA</t>
  </si>
  <si>
    <t>208V - 230V 3ph</t>
  </si>
  <si>
    <t>-</t>
  </si>
  <si>
    <t>36.7 x 65.4 x 30.1</t>
  </si>
  <si>
    <t>15.7 / 12.8</t>
  </si>
  <si>
    <t>28.0 / 23.0</t>
  </si>
  <si>
    <t>4.4 / 3.6</t>
  </si>
  <si>
    <t>2.5 / 2.4</t>
  </si>
  <si>
    <t>26.1 / 22.0</t>
  </si>
  <si>
    <t>n/a / n/a</t>
  </si>
  <si>
    <t>~ Heating operation range down to -13 F
~ Cooling operation down to -4 F with Technical Cooling</t>
  </si>
  <si>
    <t>208-A-E-HR-8</t>
  </si>
  <si>
    <t>REYA96AATJA</t>
  </si>
  <si>
    <t>48.8 x 65.4 x 30.1</t>
  </si>
  <si>
    <t>14.6 / 12.8</t>
  </si>
  <si>
    <t>30.0 / 25.3</t>
  </si>
  <si>
    <t>4.3 / 3.6</t>
  </si>
  <si>
    <t>2.5 / 2.3</t>
  </si>
  <si>
    <t>26.1 / 21.1</t>
  </si>
  <si>
    <t>208-A-E-HR-10</t>
  </si>
  <si>
    <t>REYA120AATJA</t>
  </si>
  <si>
    <t>13.2 / 12.4</t>
  </si>
  <si>
    <t>27.5 / 23.5</t>
  </si>
  <si>
    <t>4.0 / 3.5</t>
  </si>
  <si>
    <t>2.4 / 2.3</t>
  </si>
  <si>
    <t>26.1 / 22.2</t>
  </si>
  <si>
    <t>208-A-E-HR-12</t>
  </si>
  <si>
    <t>REYA144AATJA</t>
  </si>
  <si>
    <t>12.5 / 12.0</t>
  </si>
  <si>
    <t>26.5 / 22.5</t>
  </si>
  <si>
    <t>3.8 / 3.4</t>
  </si>
  <si>
    <t>2.2 / 2.1</t>
  </si>
  <si>
    <t>25.6 / 22.1</t>
  </si>
  <si>
    <t>208-A-E-HR-14</t>
  </si>
  <si>
    <t>REYA168AATJA</t>
  </si>
  <si>
    <t>11.5 / 11.1</t>
  </si>
  <si>
    <t>24.0 / 21.4</t>
  </si>
  <si>
    <t>3.5 / 3.2</t>
  </si>
  <si>
    <t>2.1 / 2.1</t>
  </si>
  <si>
    <t>25.6 / 22.3</t>
  </si>
  <si>
    <t>208-A-E-HR-16</t>
  </si>
  <si>
    <t>REYA192AATJA</t>
  </si>
  <si>
    <t>68.9 x 65.4 x 30.1</t>
  </si>
  <si>
    <t>12.3 / 11.5</t>
  </si>
  <si>
    <t>24.0 / 21.0</t>
  </si>
  <si>
    <t>3.9 / 3.5</t>
  </si>
  <si>
    <t>26.6 / 22.80</t>
  </si>
  <si>
    <t>208-A-E-HR-18</t>
  </si>
  <si>
    <t>REYA216AATJA</t>
  </si>
  <si>
    <t>208-A-E-HR-20</t>
  </si>
  <si>
    <t>REYA240AATJA</t>
  </si>
  <si>
    <t>11.0 / 10.8</t>
  </si>
  <si>
    <t>21.6 / 19.7</t>
  </si>
  <si>
    <t>25.6 / 21.8</t>
  </si>
  <si>
    <t>208-A-E-HR-22</t>
  </si>
  <si>
    <t>REYA264AATJA</t>
  </si>
  <si>
    <t>2 (12+10)</t>
  </si>
  <si>
    <t>48.8 x 65.4 x 30.1 + 48.8 x 65.4 x 30.1</t>
  </si>
  <si>
    <t>12.0 / 10.6</t>
  </si>
  <si>
    <t>23.9 / 19.2</t>
  </si>
  <si>
    <t>3.7 / 3.2</t>
  </si>
  <si>
    <t>2.4 / 2.1</t>
  </si>
  <si>
    <t>26.2 / 18.2</t>
  </si>
  <si>
    <t>208-A-E-HR-24</t>
  </si>
  <si>
    <t>REYA288AATJA</t>
  </si>
  <si>
    <t>2 (12+12)</t>
  </si>
  <si>
    <t>12.0 / 11.0</t>
  </si>
  <si>
    <t>23.2 / 19.3</t>
  </si>
  <si>
    <t>3.6 / 3.3</t>
  </si>
  <si>
    <t>23.4 / 20.0</t>
  </si>
  <si>
    <t>208-A-E-HR-26</t>
  </si>
  <si>
    <t>REYA312AATJA</t>
  </si>
  <si>
    <t>2 (14+12)</t>
  </si>
  <si>
    <t>11.3 / 10.8</t>
  </si>
  <si>
    <t>22.8 / 19.2</t>
  </si>
  <si>
    <t>24.4 / 20.8</t>
  </si>
  <si>
    <t>208-A-E-HR-28</t>
  </si>
  <si>
    <t>REYA336AATJA</t>
  </si>
  <si>
    <t>2 (14+14)</t>
  </si>
  <si>
    <t>10.5 / 10.6</t>
  </si>
  <si>
    <t>22.1 / 18.6</t>
  </si>
  <si>
    <t>3.6 / 3.2</t>
  </si>
  <si>
    <t>23.4 / 19.8</t>
  </si>
  <si>
    <t>208-A-E-HR-30</t>
  </si>
  <si>
    <t>REYA360AATJA</t>
  </si>
  <si>
    <t>2 (16+14)</t>
  </si>
  <si>
    <t>68.9 x 65.4 x 30.1 + 48.8 x 65.4 x 30.1</t>
  </si>
  <si>
    <t>11.5 / 10.7</t>
  </si>
  <si>
    <t>21.0 / 18.2</t>
  </si>
  <si>
    <t>23.0 / 19.4</t>
  </si>
  <si>
    <t>208-A-E-HR-32</t>
  </si>
  <si>
    <t>REYA384AATJA</t>
  </si>
  <si>
    <t>2 (16+16)</t>
  </si>
  <si>
    <t>68.9 x 65.4 x 30.1 + 68.9 x 65.4 x 30.1</t>
  </si>
  <si>
    <t>10.7 / 10.5</t>
  </si>
  <si>
    <t>22.0 / 18.8</t>
  </si>
  <si>
    <t>3.4 / 3.3</t>
  </si>
  <si>
    <t>22.0 / 17.0</t>
  </si>
  <si>
    <t>208-A-E-HR-34</t>
  </si>
  <si>
    <t>REYA408AATJA</t>
  </si>
  <si>
    <t>2 (18+16)</t>
  </si>
  <si>
    <t>21.5 / 18.4</t>
  </si>
  <si>
    <t>21.9 / 18.4</t>
  </si>
  <si>
    <t>208-A-E-HR-36</t>
  </si>
  <si>
    <t>REYA432AATJA</t>
  </si>
  <si>
    <t>2 (18+18)</t>
  </si>
  <si>
    <t>10.7 / 10.1</t>
  </si>
  <si>
    <t>21.1 / 18.1</t>
  </si>
  <si>
    <t>20.3 / 18.2</t>
  </si>
  <si>
    <t>208-A-E-HR-38</t>
  </si>
  <si>
    <t>REYA456AATJA</t>
  </si>
  <si>
    <t>2 (20+18)</t>
  </si>
  <si>
    <t>9.9 / 9.8</t>
  </si>
  <si>
    <t>20.2 / 17.5</t>
  </si>
  <si>
    <t>18.9 / 18.0</t>
  </si>
  <si>
    <t>208-A-E-HR-40</t>
  </si>
  <si>
    <t>REYA480AATJA</t>
  </si>
  <si>
    <t>2 (20+20)</t>
  </si>
  <si>
    <t>9.7 / 9.6</t>
  </si>
  <si>
    <t>19.4 / 17.2</t>
  </si>
  <si>
    <t>16.9 / 16.5</t>
  </si>
  <si>
    <t>460-A-E-HR-6</t>
  </si>
  <si>
    <t>REYA72AATDA</t>
  </si>
  <si>
    <t>460V 3ph</t>
  </si>
  <si>
    <t>460-A-E-HR-8</t>
  </si>
  <si>
    <t>REYA96AATDA</t>
  </si>
  <si>
    <t>460-A-E-HR-10</t>
  </si>
  <si>
    <t>REYA120AATDA</t>
  </si>
  <si>
    <t>460-A-E-HR-12</t>
  </si>
  <si>
    <t>REYA144AATDA</t>
  </si>
  <si>
    <t>460-A-E-HR-14</t>
  </si>
  <si>
    <t>REYA168AATDA</t>
  </si>
  <si>
    <t>460-A-E-HR-16</t>
  </si>
  <si>
    <t>REYA192AATDA</t>
  </si>
  <si>
    <t>460-A-E-HR-18</t>
  </si>
  <si>
    <t>REYA216AATDA</t>
  </si>
  <si>
    <t>460-A-E-HR-20</t>
  </si>
  <si>
    <t>REYA240AATDA</t>
  </si>
  <si>
    <t>460-A-E-HR-22</t>
  </si>
  <si>
    <t>REYA264AATDA</t>
  </si>
  <si>
    <t>460-A-E-HR-24</t>
  </si>
  <si>
    <t>REYA288AATDA</t>
  </si>
  <si>
    <t>460-A-E-HR-26</t>
  </si>
  <si>
    <t>REYA312AATDA</t>
  </si>
  <si>
    <t>460-A-E-HR-28</t>
  </si>
  <si>
    <t>REYA336AATDA</t>
  </si>
  <si>
    <t>460-A-E-HR-30</t>
  </si>
  <si>
    <t>REYA360AATDA</t>
  </si>
  <si>
    <t>460-A-E-HR-32</t>
  </si>
  <si>
    <t>REYA384AATDA</t>
  </si>
  <si>
    <t>460-A-E-HR-34</t>
  </si>
  <si>
    <t>REYA408AATDA</t>
  </si>
  <si>
    <t>460-A-E-HR-36</t>
  </si>
  <si>
    <t>REYA432AATDA</t>
  </si>
  <si>
    <t>460-A-E-HR-38</t>
  </si>
  <si>
    <t>REYA456AATDA</t>
  </si>
  <si>
    <t>460-A-E-HR-40</t>
  </si>
  <si>
    <t>REYA480AATDA</t>
  </si>
  <si>
    <r>
      <t xml:space="preserve">R-32 </t>
    </r>
    <r>
      <rPr>
        <b/>
        <sz val="24"/>
        <color rgb="FF00B0F0"/>
        <rFont val="Arial Narrow"/>
        <family val="2"/>
      </rPr>
      <t>HEAT PUMP</t>
    </r>
    <r>
      <rPr>
        <sz val="24"/>
        <color rgb="FF00B0F0"/>
        <rFont val="Arial Narrow"/>
        <family val="2"/>
      </rPr>
      <t xml:space="preserve"> - VRV OUTDOOR UNITS</t>
    </r>
  </si>
  <si>
    <t>HEAT PUMP</t>
  </si>
  <si>
    <t>208-A-E-HP-6</t>
  </si>
  <si>
    <t>RXYA72AATJA</t>
  </si>
  <si>
    <t>208-A-E-HP-8</t>
  </si>
  <si>
    <t>RXYA96AATJA</t>
  </si>
  <si>
    <t>208-A-E-HP-10</t>
  </si>
  <si>
    <t>RXYA120AATJA</t>
  </si>
  <si>
    <t>208-A-E-HP-12</t>
  </si>
  <si>
    <t>RXYA144AATJA</t>
  </si>
  <si>
    <t>208-A-E-HP-14</t>
  </si>
  <si>
    <t>RXYA168AATJA</t>
  </si>
  <si>
    <t>208-A-E-HP-16</t>
  </si>
  <si>
    <t>RXYA192AATJA</t>
  </si>
  <si>
    <t>208-A-E-HP-18</t>
  </si>
  <si>
    <t>RXYA216AATJA</t>
  </si>
  <si>
    <t>208-A-E-HP-20</t>
  </si>
  <si>
    <t>RXYA240AATJA</t>
  </si>
  <si>
    <t>208-A-E-HP-22</t>
  </si>
  <si>
    <t>RXYA264AATJA</t>
  </si>
  <si>
    <t>208-A-E-HP-24</t>
  </si>
  <si>
    <t>RXYA288AATJA</t>
  </si>
  <si>
    <t>208-A-E-HP-26</t>
  </si>
  <si>
    <t>RXYA312AATJA</t>
  </si>
  <si>
    <t>208-A-E-HP-28</t>
  </si>
  <si>
    <t>RXYA336AATJA</t>
  </si>
  <si>
    <t>208-A-E-HP-30</t>
  </si>
  <si>
    <t>RXYA360AATJA</t>
  </si>
  <si>
    <t>208-A-E-HP-32</t>
  </si>
  <si>
    <t>RXYA384AATJA</t>
  </si>
  <si>
    <t>208-A-E-HP-34</t>
  </si>
  <si>
    <t>RXYA408AATJA</t>
  </si>
  <si>
    <t>208-A-E-HP-36</t>
  </si>
  <si>
    <t>RXYA432AATJA</t>
  </si>
  <si>
    <t>208-A-E-HP-38</t>
  </si>
  <si>
    <t>RXYA456AATJA</t>
  </si>
  <si>
    <t>208-A-E-HP-40</t>
  </si>
  <si>
    <t>RXYA480AATJA</t>
  </si>
  <si>
    <t>460-A-E-HP-6</t>
  </si>
  <si>
    <t>RXYA72AAYDA</t>
  </si>
  <si>
    <t>460-A-E-HP-8</t>
  </si>
  <si>
    <t>RXYA96AAYDA</t>
  </si>
  <si>
    <t>460-A-E-HP-10</t>
  </si>
  <si>
    <t>RXYA120AAYDA</t>
  </si>
  <si>
    <t>460-A-E-HP-12</t>
  </si>
  <si>
    <t>RXYA144AAYDA</t>
  </si>
  <si>
    <t>460-A-E-HP-14</t>
  </si>
  <si>
    <t>RXYA168AAYDA</t>
  </si>
  <si>
    <t>460-A-E-HP-16</t>
  </si>
  <si>
    <t>RXYA192AAYDA</t>
  </si>
  <si>
    <t>460-A-E-HP-18</t>
  </si>
  <si>
    <t>RXYA216AAYDA</t>
  </si>
  <si>
    <t>460-A-E-HP-20</t>
  </si>
  <si>
    <t>RXYA240AAYDA</t>
  </si>
  <si>
    <t>460-A-E-HP-22</t>
  </si>
  <si>
    <t>RXYA264AAYDA</t>
  </si>
  <si>
    <t>460-A-E-HP-24</t>
  </si>
  <si>
    <t>RXYA288AAYDA</t>
  </si>
  <si>
    <t>460-A-E-HP-26</t>
  </si>
  <si>
    <t>RXYA312AAYDA</t>
  </si>
  <si>
    <t>460-A-E-HP-28</t>
  </si>
  <si>
    <t>RXYA336AAYDA</t>
  </si>
  <si>
    <t>460-A-E-HP-30</t>
  </si>
  <si>
    <t>RXYA360AAYDA</t>
  </si>
  <si>
    <t>460-A-E-HP-32</t>
  </si>
  <si>
    <t>RXYA384AAYDA</t>
  </si>
  <si>
    <t>460-A-E-HP-34</t>
  </si>
  <si>
    <t>RXYA408AAYDA</t>
  </si>
  <si>
    <t>460-A-E-HP-36</t>
  </si>
  <si>
    <t>RXYA432AAYDA</t>
  </si>
  <si>
    <t>460-A-E-HP-38</t>
  </si>
  <si>
    <t>RXYA456AAYDA</t>
  </si>
  <si>
    <t>460-A-E-HP-40</t>
  </si>
  <si>
    <t>RXYA480AAYDA</t>
  </si>
  <si>
    <t>DATE REVISED: AT/WN-MAR 2025</t>
  </si>
  <si>
    <t>NOTES:
1. To Include Service Ball Valves on both inlet and outlet ports
2. No condensate pump required</t>
  </si>
  <si>
    <t xml:space="preserve">VRV Heat Recovery - BSB's </t>
  </si>
  <si>
    <t># PORTS</t>
  </si>
  <si>
    <t>MIN CIRCUIT AMPS (MCA)</t>
  </si>
  <si>
    <r>
      <rPr>
        <b/>
        <sz val="11"/>
        <color theme="1"/>
        <rFont val="Arial Narrow"/>
        <family val="2"/>
      </rPr>
      <t>MAX</t>
    </r>
    <r>
      <rPr>
        <b/>
        <sz val="8"/>
        <color theme="1"/>
        <rFont val="Arial Narrow"/>
        <family val="2"/>
      </rPr>
      <t xml:space="preserve"> OVERCURRENT PROTECTION </t>
    </r>
    <r>
      <rPr>
        <b/>
        <sz val="11"/>
        <color theme="1"/>
        <rFont val="Arial Narrow"/>
        <family val="2"/>
      </rPr>
      <t>(MOP)</t>
    </r>
  </si>
  <si>
    <t>MAX CAPACITY (per Port)</t>
  </si>
  <si>
    <t>MAX CAPACITY (per Box)</t>
  </si>
  <si>
    <t>DIMENSIONS (WxHxD inch)</t>
  </si>
  <si>
    <t>WEIGHT (lbs)</t>
  </si>
  <si>
    <t>Single Port</t>
  </si>
  <si>
    <t>BS-1</t>
  </si>
  <si>
    <t>BSA36AAVJ</t>
  </si>
  <si>
    <t>208-230V 1ph</t>
  </si>
  <si>
    <t>8-1/8 x 15-1/4 x 16-3/4</t>
  </si>
  <si>
    <t>BSA60AAVJ</t>
  </si>
  <si>
    <t>BSA96AAVJ</t>
  </si>
  <si>
    <t>Flex Series</t>
  </si>
  <si>
    <t>BSF-4</t>
  </si>
  <si>
    <t>BSF4A54AAVJ</t>
  </si>
  <si>
    <t>9-1/2 x 19-5/16 x 27-11/16</t>
  </si>
  <si>
    <t>Capable of Left, Right, or Pass-through configurations. 
Can connect in parallel or series.
Limited to 12 ports when connected in series.
Other limitations in series may apply.</t>
  </si>
  <si>
    <t>BSF-6</t>
  </si>
  <si>
    <t>BSF6A54AAVJ</t>
  </si>
  <si>
    <t>9-1/2 x 33-7/16 x 27-11/16</t>
  </si>
  <si>
    <t>BSF-8</t>
  </si>
  <si>
    <t>BSF8A54AAVJ</t>
  </si>
  <si>
    <t>VRV Heat Pump or Heat Recovery - SSOV's</t>
  </si>
  <si>
    <t>SSOV</t>
  </si>
  <si>
    <t>SSOV-60</t>
  </si>
  <si>
    <t>A &lt; 60</t>
  </si>
  <si>
    <t>Utilized in help Mrel calculations per ASHRAE 15</t>
  </si>
  <si>
    <t>SSVOV-96</t>
  </si>
  <si>
    <t>60 &lt; A &lt; 96</t>
  </si>
  <si>
    <t>NOTES:
1. Standard Limited Warranty: 10-year warranty on compressor and all parts
2. 360 degree airflow distribution and three room sensors enables optimized occupant comfort and efficiency (FXFQ)
3. Optional self-cleaning filter panel to further increase efficiency and reduce maintenance costs (FXFQ)
4. Built-in condensate pump (FXDQ_M, FXFQ_P, FXFQ_T, FXMQ_M, FXMQ_P, FXUQ_P, FXZQ_M)</t>
  </si>
  <si>
    <t>VARIABLE REFRIGERANT VOLUME - INDOOR UNIT SCHEDULE</t>
  </si>
  <si>
    <t>IMAGE</t>
  </si>
  <si>
    <t>BASIS OF DESIGN
(DAIKIN)</t>
  </si>
  <si>
    <t>TYPE</t>
  </si>
  <si>
    <t>SUPPLY FAN</t>
  </si>
  <si>
    <t>COOLING CAPACITY</t>
  </si>
  <si>
    <t>HEATING CAPACITY</t>
  </si>
  <si>
    <t>WEIGHT</t>
  </si>
  <si>
    <t>Options and Accessories</t>
  </si>
  <si>
    <t>AIR FLOW RATE
cfm</t>
  </si>
  <si>
    <t>TOTAL BTU/h</t>
  </si>
  <si>
    <t>SENSIBLE BTU/h</t>
  </si>
  <si>
    <t>ENTERING AIR</t>
  </si>
  <si>
    <t>TOTAL
BTU/h</t>
  </si>
  <si>
    <t>ENTERING AIR
°Fdb</t>
  </si>
  <si>
    <t>Voltage - Phase</t>
  </si>
  <si>
    <t>MCA</t>
  </si>
  <si>
    <t>MOP</t>
  </si>
  <si>
    <t>WxHxD</t>
  </si>
  <si>
    <t>lbs</t>
  </si>
  <si>
    <t>°F DB</t>
  </si>
  <si>
    <t>°F WB</t>
  </si>
  <si>
    <t>DUCTED UNITS</t>
  </si>
  <si>
    <t>FXSA05AAVJU</t>
  </si>
  <si>
    <t>MSP Concealed Ducted Unit (Medium Static)</t>
  </si>
  <si>
    <t>21-11/16 x 9-11/16 x 31-1/2</t>
  </si>
  <si>
    <t xml:space="preserve">BRC1NRV71 (1) </t>
  </si>
  <si>
    <t>FXSA07AAVJU</t>
  </si>
  <si>
    <t>FXSA09AAVJU</t>
  </si>
  <si>
    <t>FXSA12AAVJU</t>
  </si>
  <si>
    <t>FXSA15AAVJU</t>
  </si>
  <si>
    <t>27-9/16 x 9-11/16 x 31-1/2</t>
  </si>
  <si>
    <t>FXSA18AAVJU</t>
  </si>
  <si>
    <t>39-3/8 x 9-11/16 x 31-1/2</t>
  </si>
  <si>
    <t>FXSA24AAVJU</t>
  </si>
  <si>
    <t>FXSA30AAVJU</t>
  </si>
  <si>
    <t>FXSA36AAVJU</t>
  </si>
  <si>
    <t>55-1/8 x 9-11/16 x 31-1/2</t>
  </si>
  <si>
    <t>FXSA48AAVJU</t>
  </si>
  <si>
    <t>FXSA54AAVJU</t>
  </si>
  <si>
    <t>61 x 9-11/16 x 31-1/2</t>
  </si>
  <si>
    <t>FXMA15AAVJU</t>
  </si>
  <si>
    <t>HSP Concealed Ducted Unit (High Static 0.8")</t>
  </si>
  <si>
    <t>FXMA18AAVJU</t>
  </si>
  <si>
    <t>FXMA24AAVJU</t>
  </si>
  <si>
    <t>FXMA30AAVJU</t>
  </si>
  <si>
    <t>FXMA36AAVJU</t>
  </si>
  <si>
    <t>FXMA48AAVJU</t>
  </si>
  <si>
    <t>FXMA54AAVJU</t>
  </si>
  <si>
    <t>FXTA09AAVJUD</t>
  </si>
  <si>
    <t>Multi Position Air Handler (Factory Disconnect)</t>
  </si>
  <si>
    <t>17-1/2 x 45 x 21</t>
  </si>
  <si>
    <t>FXTA12AAVJUD</t>
  </si>
  <si>
    <t>FXTA18AAVJUD</t>
  </si>
  <si>
    <t>FXTA24AAVJUD</t>
  </si>
  <si>
    <t>FXTA30AAVJUD</t>
  </si>
  <si>
    <t>FXTA36AAVJUD</t>
  </si>
  <si>
    <t>FXTA42AAVJUD</t>
  </si>
  <si>
    <t>21 x 53-1/2 x 21</t>
  </si>
  <si>
    <t>FXTA48AAVJUD</t>
  </si>
  <si>
    <t>FXTA54AAVJUD</t>
  </si>
  <si>
    <t>21 x 58 x 24-1/2</t>
  </si>
  <si>
    <t>FXTA60AAVJUD</t>
  </si>
  <si>
    <t>NON DUCTED UNITS</t>
  </si>
  <si>
    <t>FXAA05AAVJU</t>
  </si>
  <si>
    <t>Wall Mounted Unit</t>
  </si>
  <si>
    <t>FXAA07AAVJU</t>
  </si>
  <si>
    <t>33-13/16 x 11-5/8 x 9-3/4</t>
  </si>
  <si>
    <t>FXAA09AAVJU</t>
  </si>
  <si>
    <t>FXAA12AAVJU</t>
  </si>
  <si>
    <t>FXAA18AAVJU</t>
  </si>
  <si>
    <t>44-1/8 x 11-5/8 x 9-3/4</t>
  </si>
  <si>
    <t>FXAA24AAVJU</t>
  </si>
  <si>
    <t>FXFA07AAVJU</t>
  </si>
  <si>
    <t>Round Flow Sensing Cassette</t>
  </si>
  <si>
    <t>33-1/16 x 9-11/16 x 33-1/16</t>
  </si>
  <si>
    <t>FXFA09AAVJU</t>
  </si>
  <si>
    <t>FXFA12AAVJU</t>
  </si>
  <si>
    <t>FXFA15AAVJU</t>
  </si>
  <si>
    <t>FXFA18AAVJU</t>
  </si>
  <si>
    <t>FXFA24AAVJU</t>
  </si>
  <si>
    <t>FXFA30AAVJU</t>
  </si>
  <si>
    <t>33-1/16 x 11-11/32 x 33-1/16</t>
  </si>
  <si>
    <t>FXFA36AAVJU</t>
  </si>
  <si>
    <t>FXFA48AAVJU</t>
  </si>
  <si>
    <t>FXFA54AAVJU</t>
  </si>
  <si>
    <t>33-1/16 x 11-11/32 x 33-1/17</t>
  </si>
  <si>
    <t>FXZA05AAVJU</t>
  </si>
  <si>
    <t>4-Way Discharge Ceiling Cassette Vista (2' x 2') white</t>
  </si>
  <si>
    <t>10-1/4 x 22-5/8 x 22-5/8</t>
  </si>
  <si>
    <t>FXZA07AAVJU</t>
  </si>
  <si>
    <t>FXZA09AAVJU</t>
  </si>
  <si>
    <t>FXZA12AAVJU</t>
  </si>
  <si>
    <t>FXZA15AAVJU</t>
  </si>
  <si>
    <t>FXZA18AAVJU</t>
  </si>
  <si>
    <t>R32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</si>
</sst>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48"/>
      <color rgb="FF00B0F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"/>
      <family val="2"/>
    </font>
    <font>
      <sz val="24"/>
      <color rgb="FF00B0F0"/>
      <name val="Arial Narrow"/>
      <family val="2"/>
    </font>
    <font>
      <b/>
      <sz val="24"/>
      <color rgb="FF00B0F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sz val="10"/>
      <color theme="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FF0000"/>
      <name val="Arial Narrow"/>
      <family val="2"/>
    </font>
    <font>
      <sz val="11"/>
      <name val="Arial Narrow"/>
      <family val="2"/>
    </font>
    <font>
      <b/>
      <sz val="16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22">
    <xf numFmtId="0" fontId="0" fillId="0" borderId="0" xfId="0"/>
    <xf numFmtId="0" fontId="0" fillId="2" borderId="0" xfId="0" applyFill="1"/>
    <xf numFmtId="0" fontId="1" fillId="3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4" borderId="4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3" fillId="4" borderId="8" xfId="1" applyFont="1" applyFill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/>
    </xf>
    <xf numFmtId="0" fontId="2" fillId="5" borderId="9" xfId="1" applyFont="1" applyFill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5" borderId="0" xfId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164" fontId="7" fillId="0" borderId="0" xfId="1" applyNumberFormat="1" applyFont="1" applyAlignment="1">
      <alignment horizontal="center" vertical="center"/>
    </xf>
    <xf numFmtId="164" fontId="9" fillId="0" borderId="0" xfId="1" applyNumberFormat="1" applyFont="1" applyAlignment="1">
      <alignment horizontal="center" vertical="center"/>
    </xf>
    <xf numFmtId="164" fontId="10" fillId="0" borderId="0" xfId="1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5" borderId="13" xfId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2" fillId="6" borderId="9" xfId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2" fillId="6" borderId="0" xfId="1" applyFont="1" applyFill="1" applyAlignment="1">
      <alignment horizontal="center" vertical="center"/>
    </xf>
    <xf numFmtId="0" fontId="2" fillId="6" borderId="13" xfId="1" applyFont="1" applyFill="1" applyBorder="1" applyAlignment="1">
      <alignment horizontal="center" vertical="center"/>
    </xf>
    <xf numFmtId="0" fontId="12" fillId="2" borderId="0" xfId="0" applyFont="1" applyFill="1"/>
    <xf numFmtId="0" fontId="12" fillId="0" borderId="0" xfId="0" applyFont="1"/>
    <xf numFmtId="0" fontId="1" fillId="3" borderId="0" xfId="0" applyFont="1" applyFill="1" applyAlignment="1">
      <alignment horizontal="center" vertical="center"/>
    </xf>
    <xf numFmtId="0" fontId="13" fillId="4" borderId="6" xfId="1" applyFont="1" applyFill="1" applyBorder="1" applyAlignment="1">
      <alignment horizontal="center" vertical="center" wrapText="1"/>
    </xf>
    <xf numFmtId="0" fontId="13" fillId="4" borderId="8" xfId="1" applyFont="1" applyFill="1" applyBorder="1" applyAlignment="1">
      <alignment horizontal="center" vertical="center" wrapText="1"/>
    </xf>
    <xf numFmtId="0" fontId="14" fillId="4" borderId="6" xfId="1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3" fontId="16" fillId="0" borderId="9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3" fontId="16" fillId="0" borderId="13" xfId="0" applyNumberFormat="1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/>
    </xf>
    <xf numFmtId="0" fontId="2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3" fontId="7" fillId="0" borderId="0" xfId="1" applyNumberFormat="1" applyFont="1" applyAlignment="1">
      <alignment horizontal="center"/>
    </xf>
    <xf numFmtId="1" fontId="7" fillId="0" borderId="0" xfId="1" applyNumberFormat="1" applyFont="1" applyAlignment="1">
      <alignment horizontal="center"/>
    </xf>
    <xf numFmtId="0" fontId="9" fillId="0" borderId="0" xfId="1" applyFont="1" applyAlignment="1">
      <alignment horizontal="center"/>
    </xf>
    <xf numFmtId="3" fontId="9" fillId="0" borderId="0" xfId="1" applyNumberFormat="1" applyFont="1" applyAlignment="1">
      <alignment horizontal="center"/>
    </xf>
    <xf numFmtId="1" fontId="9" fillId="0" borderId="0" xfId="1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3" fontId="7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7" fillId="0" borderId="0" xfId="1" applyNumberFormat="1" applyFont="1" applyAlignment="1">
      <alignment horizontal="center"/>
    </xf>
    <xf numFmtId="3" fontId="9" fillId="0" borderId="0" xfId="1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3" fontId="2" fillId="0" borderId="0" xfId="1" applyNumberFormat="1" applyFont="1" applyAlignment="1">
      <alignment horizontal="center"/>
    </xf>
    <xf numFmtId="3" fontId="2" fillId="0" borderId="0" xfId="1" applyNumberFormat="1" applyFont="1" applyAlignment="1">
      <alignment horizontal="center" vertical="center"/>
    </xf>
    <xf numFmtId="1" fontId="2" fillId="0" borderId="0" xfId="1" applyNumberFormat="1" applyFont="1" applyAlignment="1">
      <alignment horizontal="center"/>
    </xf>
    <xf numFmtId="0" fontId="7" fillId="0" borderId="0" xfId="1" applyFont="1" applyAlignment="1">
      <alignment horizontal="center" vertical="center" wrapText="1"/>
    </xf>
    <xf numFmtId="1" fontId="9" fillId="0" borderId="0" xfId="1" applyNumberFormat="1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3" fillId="4" borderId="4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7" fillId="7" borderId="0" xfId="0" applyFont="1" applyFill="1" applyAlignment="1">
      <alignment horizontal="center" vertical="center" textRotation="255"/>
    </xf>
    <xf numFmtId="0" fontId="15" fillId="0" borderId="0" xfId="0" applyFont="1" applyAlignment="1">
      <alignment horizontal="center" vertical="center"/>
    </xf>
    <xf numFmtId="0" fontId="3" fillId="4" borderId="14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12" fillId="7" borderId="12" xfId="0" applyFont="1" applyFill="1" applyBorder="1" applyAlignment="1">
      <alignment horizontal="center"/>
    </xf>
  </cellXfs>
  <cellStyles count="2">
    <cellStyle name="Normal" xfId="0" builtinId="0"/>
    <cellStyle name="Normal 3" xfId="1" xr:uid="{A0316CF5-36ED-4F00-970B-76DC762CD6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6">
  <rv s="0">
    <v>0</v>
    <v>5</v>
  </rv>
  <rv s="0">
    <v>1</v>
    <v>5</v>
  </rv>
  <rv s="0">
    <v>2</v>
    <v>5</v>
  </rv>
  <rv s="0">
    <v>3</v>
    <v>5</v>
  </rv>
  <rv s="0">
    <v>4</v>
    <v>5</v>
  </rv>
  <rv s="0">
    <v>5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E86"/>
  <sheetViews>
    <sheetView workbookViewId="0">
      <selection activeCell="S79" sqref="S79"/>
    </sheetView>
  </sheetViews>
  <sheetFormatPr defaultRowHeight="15" x14ac:dyDescent="0.25"/>
  <cols>
    <col min="1" max="1" width="3.7109375" customWidth="1"/>
    <col min="3" max="3" width="10.7109375" customWidth="1"/>
    <col min="4" max="4" width="12.28515625" customWidth="1"/>
    <col min="5" max="5" width="15.28515625" customWidth="1"/>
    <col min="6" max="6" width="17" customWidth="1"/>
    <col min="9" max="9" width="12.5703125" bestFit="1" customWidth="1"/>
    <col min="22" max="22" width="43" customWidth="1"/>
    <col min="23" max="23" width="11.42578125" customWidth="1"/>
    <col min="31" max="31" width="17" customWidth="1"/>
  </cols>
  <sheetData>
    <row r="1" spans="2:31" x14ac:dyDescent="0.25">
      <c r="B1" s="1" t="s">
        <v>0</v>
      </c>
    </row>
    <row r="3" spans="2:31" ht="69.75" customHeight="1" x14ac:dyDescent="0.25">
      <c r="B3" s="2" t="s">
        <v>1</v>
      </c>
      <c r="C3" s="2"/>
      <c r="D3" s="2"/>
      <c r="E3" s="2"/>
      <c r="F3" s="100" t="s">
        <v>2</v>
      </c>
      <c r="G3" s="101"/>
      <c r="H3" s="101"/>
      <c r="I3" s="101"/>
      <c r="J3" s="101"/>
      <c r="K3" s="101"/>
      <c r="L3" s="101"/>
      <c r="M3" s="101"/>
      <c r="N3" s="101"/>
      <c r="O3" s="3"/>
      <c r="P3" s="3"/>
      <c r="Q3" s="4"/>
      <c r="R3" s="3"/>
      <c r="S3" s="3"/>
      <c r="T3" s="3"/>
      <c r="U3" s="4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2:3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  <c r="N4" s="3"/>
      <c r="O4" s="3"/>
      <c r="P4" s="3"/>
      <c r="Q4" s="4"/>
      <c r="R4" s="3"/>
      <c r="S4" s="3"/>
      <c r="T4" s="3"/>
      <c r="U4" s="4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2:31" ht="30" customHeight="1" x14ac:dyDescent="0.25">
      <c r="B5" s="97" t="s">
        <v>3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9"/>
    </row>
    <row r="6" spans="2:31" ht="15" customHeight="1" x14ac:dyDescent="0.25">
      <c r="B6" s="94" t="s">
        <v>4</v>
      </c>
      <c r="C6" s="94" t="s">
        <v>5</v>
      </c>
      <c r="D6" s="94" t="s">
        <v>6</v>
      </c>
      <c r="E6" s="94" t="s">
        <v>7</v>
      </c>
      <c r="F6" s="94" t="s">
        <v>8</v>
      </c>
      <c r="G6" s="94" t="s">
        <v>9</v>
      </c>
      <c r="H6" s="94" t="s">
        <v>10</v>
      </c>
      <c r="I6" s="95" t="s">
        <v>11</v>
      </c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 t="s">
        <v>12</v>
      </c>
      <c r="W6" s="95"/>
      <c r="X6" s="95" t="s">
        <v>13</v>
      </c>
      <c r="Y6" s="95"/>
      <c r="Z6" s="95"/>
      <c r="AA6" s="95"/>
      <c r="AB6" s="95"/>
      <c r="AC6" s="95"/>
      <c r="AD6" s="95"/>
      <c r="AE6" s="95" t="s">
        <v>14</v>
      </c>
    </row>
    <row r="7" spans="2:31" ht="32.25" customHeight="1" x14ac:dyDescent="0.25">
      <c r="B7" s="94"/>
      <c r="C7" s="94"/>
      <c r="D7" s="94"/>
      <c r="E7" s="94"/>
      <c r="F7" s="94"/>
      <c r="G7" s="94"/>
      <c r="H7" s="94"/>
      <c r="I7" s="95" t="s">
        <v>15</v>
      </c>
      <c r="J7" s="95" t="s">
        <v>16</v>
      </c>
      <c r="K7" s="95"/>
      <c r="L7" s="95"/>
      <c r="M7" s="96"/>
      <c r="N7" s="95" t="s">
        <v>17</v>
      </c>
      <c r="O7" s="95"/>
      <c r="P7" s="95"/>
      <c r="Q7" s="95"/>
      <c r="R7" s="95" t="s">
        <v>18</v>
      </c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</row>
    <row r="8" spans="2:31" ht="25.5" x14ac:dyDescent="0.25">
      <c r="B8" s="94"/>
      <c r="C8" s="94"/>
      <c r="D8" s="94"/>
      <c r="E8" s="94"/>
      <c r="F8" s="94"/>
      <c r="G8" s="94"/>
      <c r="H8" s="94"/>
      <c r="I8" s="95"/>
      <c r="J8" s="6" t="s">
        <v>19</v>
      </c>
      <c r="K8" s="6" t="s">
        <v>20</v>
      </c>
      <c r="L8" s="7" t="s">
        <v>21</v>
      </c>
      <c r="M8" s="5" t="s">
        <v>22</v>
      </c>
      <c r="N8" s="8" t="s">
        <v>19</v>
      </c>
      <c r="O8" s="6" t="s">
        <v>20</v>
      </c>
      <c r="P8" s="6" t="s">
        <v>21</v>
      </c>
      <c r="Q8" s="6" t="s">
        <v>22</v>
      </c>
      <c r="R8" s="6" t="s">
        <v>19</v>
      </c>
      <c r="S8" s="6" t="s">
        <v>20</v>
      </c>
      <c r="T8" s="6" t="s">
        <v>21</v>
      </c>
      <c r="U8" s="6" t="s">
        <v>22</v>
      </c>
      <c r="V8" s="6" t="s">
        <v>23</v>
      </c>
      <c r="W8" s="6" t="s">
        <v>24</v>
      </c>
      <c r="X8" s="5" t="s">
        <v>25</v>
      </c>
      <c r="Y8" s="5" t="s">
        <v>26</v>
      </c>
      <c r="Z8" s="5" t="s">
        <v>27</v>
      </c>
      <c r="AA8" s="5" t="s">
        <v>28</v>
      </c>
      <c r="AB8" s="5" t="s">
        <v>29</v>
      </c>
      <c r="AC8" s="5" t="s">
        <v>30</v>
      </c>
      <c r="AD8" s="5" t="s">
        <v>31</v>
      </c>
      <c r="AE8" s="95"/>
    </row>
    <row r="9" spans="2:31" ht="15" customHeight="1" x14ac:dyDescent="0.25">
      <c r="B9" s="82" t="s">
        <v>32</v>
      </c>
      <c r="C9" s="85" t="s">
        <v>33</v>
      </c>
      <c r="D9" s="88" t="s">
        <v>34</v>
      </c>
      <c r="E9" s="9" t="s">
        <v>35</v>
      </c>
      <c r="F9" s="9" t="s">
        <v>36</v>
      </c>
      <c r="G9" s="9">
        <v>6</v>
      </c>
      <c r="H9" s="9">
        <v>1</v>
      </c>
      <c r="I9" s="10" t="s">
        <v>37</v>
      </c>
      <c r="J9" s="11">
        <v>34</v>
      </c>
      <c r="K9" s="11" t="s">
        <v>38</v>
      </c>
      <c r="L9" s="11" t="s">
        <v>38</v>
      </c>
      <c r="M9" s="12">
        <f t="shared" ref="M9:M16" si="0">J9</f>
        <v>34</v>
      </c>
      <c r="N9" s="11">
        <v>35</v>
      </c>
      <c r="O9" s="11" t="s">
        <v>38</v>
      </c>
      <c r="P9" s="11" t="s">
        <v>38</v>
      </c>
      <c r="Q9" s="13">
        <f t="shared" ref="Q9:Q16" si="1">N9</f>
        <v>35</v>
      </c>
      <c r="R9" s="14"/>
      <c r="S9" s="14" t="s">
        <v>38</v>
      </c>
      <c r="T9" s="14" t="s">
        <v>38</v>
      </c>
      <c r="U9" s="15"/>
      <c r="V9" s="11" t="s">
        <v>39</v>
      </c>
      <c r="W9" s="11">
        <v>525</v>
      </c>
      <c r="X9" s="16" t="s">
        <v>40</v>
      </c>
      <c r="Y9" s="16" t="s">
        <v>41</v>
      </c>
      <c r="Z9" s="16" t="s">
        <v>42</v>
      </c>
      <c r="AA9" s="16" t="s">
        <v>43</v>
      </c>
      <c r="AB9" s="16" t="s">
        <v>44</v>
      </c>
      <c r="AC9" s="16" t="s">
        <v>45</v>
      </c>
      <c r="AD9" s="16" t="s">
        <v>45</v>
      </c>
      <c r="AE9" s="91" t="s">
        <v>46</v>
      </c>
    </row>
    <row r="10" spans="2:31" x14ac:dyDescent="0.25">
      <c r="B10" s="83"/>
      <c r="C10" s="86"/>
      <c r="D10" s="89"/>
      <c r="E10" s="3" t="s">
        <v>47</v>
      </c>
      <c r="F10" s="17" t="s">
        <v>48</v>
      </c>
      <c r="G10" s="3">
        <v>8</v>
      </c>
      <c r="H10" s="3">
        <v>1</v>
      </c>
      <c r="I10" s="18" t="s">
        <v>37</v>
      </c>
      <c r="J10" s="19">
        <v>36.299999999999997</v>
      </c>
      <c r="K10" s="19" t="s">
        <v>38</v>
      </c>
      <c r="L10" s="19" t="s">
        <v>38</v>
      </c>
      <c r="M10" s="12">
        <f t="shared" si="0"/>
        <v>36.299999999999997</v>
      </c>
      <c r="N10" s="19">
        <v>40</v>
      </c>
      <c r="O10" s="19" t="s">
        <v>38</v>
      </c>
      <c r="P10" s="19" t="s">
        <v>38</v>
      </c>
      <c r="Q10" s="12">
        <f t="shared" si="1"/>
        <v>40</v>
      </c>
      <c r="R10" s="20"/>
      <c r="S10" s="20" t="s">
        <v>38</v>
      </c>
      <c r="T10" s="20" t="s">
        <v>38</v>
      </c>
      <c r="U10" s="21"/>
      <c r="V10" s="22" t="s">
        <v>49</v>
      </c>
      <c r="W10" s="19">
        <v>725</v>
      </c>
      <c r="X10" s="23" t="s">
        <v>50</v>
      </c>
      <c r="Y10" s="23" t="s">
        <v>51</v>
      </c>
      <c r="Z10" s="23" t="s">
        <v>52</v>
      </c>
      <c r="AA10" s="23" t="s">
        <v>53</v>
      </c>
      <c r="AB10" s="23" t="s">
        <v>54</v>
      </c>
      <c r="AC10" s="23" t="s">
        <v>45</v>
      </c>
      <c r="AD10" s="23" t="s">
        <v>45</v>
      </c>
      <c r="AE10" s="92"/>
    </row>
    <row r="11" spans="2:31" x14ac:dyDescent="0.25">
      <c r="B11" s="83"/>
      <c r="C11" s="86"/>
      <c r="D11" s="89"/>
      <c r="E11" s="17" t="s">
        <v>55</v>
      </c>
      <c r="F11" s="17" t="s">
        <v>56</v>
      </c>
      <c r="G11" s="17">
        <v>10</v>
      </c>
      <c r="H11" s="17">
        <v>1</v>
      </c>
      <c r="I11" s="18" t="s">
        <v>37</v>
      </c>
      <c r="J11" s="22">
        <v>41.7</v>
      </c>
      <c r="K11" s="22" t="s">
        <v>38</v>
      </c>
      <c r="L11" s="22" t="s">
        <v>38</v>
      </c>
      <c r="M11" s="12">
        <f t="shared" si="0"/>
        <v>41.7</v>
      </c>
      <c r="N11" s="22">
        <v>45</v>
      </c>
      <c r="O11" s="22" t="s">
        <v>38</v>
      </c>
      <c r="P11" s="22" t="s">
        <v>38</v>
      </c>
      <c r="Q11" s="12">
        <f t="shared" si="1"/>
        <v>45</v>
      </c>
      <c r="R11" s="24"/>
      <c r="S11" s="24" t="s">
        <v>38</v>
      </c>
      <c r="T11" s="24" t="s">
        <v>38</v>
      </c>
      <c r="U11" s="25"/>
      <c r="V11" s="22" t="s">
        <v>49</v>
      </c>
      <c r="W11" s="22">
        <v>725</v>
      </c>
      <c r="X11" s="26" t="s">
        <v>57</v>
      </c>
      <c r="Y11" s="26" t="s">
        <v>58</v>
      </c>
      <c r="Z11" s="26" t="s">
        <v>59</v>
      </c>
      <c r="AA11" s="26" t="s">
        <v>60</v>
      </c>
      <c r="AB11" s="26" t="s">
        <v>61</v>
      </c>
      <c r="AC11" s="26" t="s">
        <v>45</v>
      </c>
      <c r="AD11" s="26" t="s">
        <v>45</v>
      </c>
      <c r="AE11" s="92"/>
    </row>
    <row r="12" spans="2:31" x14ac:dyDescent="0.25">
      <c r="B12" s="83"/>
      <c r="C12" s="86"/>
      <c r="D12" s="89"/>
      <c r="E12" s="3" t="s">
        <v>62</v>
      </c>
      <c r="F12" s="17" t="s">
        <v>63</v>
      </c>
      <c r="G12" s="17">
        <v>12</v>
      </c>
      <c r="H12" s="17">
        <v>1</v>
      </c>
      <c r="I12" s="18" t="s">
        <v>37</v>
      </c>
      <c r="J12" s="22">
        <v>52</v>
      </c>
      <c r="K12" s="22" t="s">
        <v>38</v>
      </c>
      <c r="L12" s="22" t="s">
        <v>38</v>
      </c>
      <c r="M12" s="12">
        <f t="shared" si="0"/>
        <v>52</v>
      </c>
      <c r="N12" s="22">
        <v>60</v>
      </c>
      <c r="O12" s="22" t="s">
        <v>38</v>
      </c>
      <c r="P12" s="22" t="s">
        <v>38</v>
      </c>
      <c r="Q12" s="12">
        <f t="shared" si="1"/>
        <v>60</v>
      </c>
      <c r="R12" s="24"/>
      <c r="S12" s="24" t="s">
        <v>38</v>
      </c>
      <c r="T12" s="24" t="s">
        <v>38</v>
      </c>
      <c r="U12" s="25"/>
      <c r="V12" s="22" t="s">
        <v>49</v>
      </c>
      <c r="W12" s="22">
        <v>800</v>
      </c>
      <c r="X12" s="26" t="s">
        <v>64</v>
      </c>
      <c r="Y12" s="26" t="s">
        <v>65</v>
      </c>
      <c r="Z12" s="26" t="s">
        <v>66</v>
      </c>
      <c r="AA12" s="26" t="s">
        <v>67</v>
      </c>
      <c r="AB12" s="26" t="s">
        <v>68</v>
      </c>
      <c r="AC12" s="26" t="s">
        <v>45</v>
      </c>
      <c r="AD12" s="26" t="s">
        <v>45</v>
      </c>
      <c r="AE12" s="92"/>
    </row>
    <row r="13" spans="2:31" x14ac:dyDescent="0.25">
      <c r="B13" s="83"/>
      <c r="C13" s="86"/>
      <c r="D13" s="89"/>
      <c r="E13" s="17" t="s">
        <v>69</v>
      </c>
      <c r="F13" s="17" t="s">
        <v>70</v>
      </c>
      <c r="G13" s="17">
        <v>14</v>
      </c>
      <c r="H13" s="17">
        <v>1</v>
      </c>
      <c r="I13" s="18" t="s">
        <v>37</v>
      </c>
      <c r="J13" s="22">
        <v>62.6</v>
      </c>
      <c r="K13" s="22" t="s">
        <v>38</v>
      </c>
      <c r="L13" s="22" t="s">
        <v>38</v>
      </c>
      <c r="M13" s="12">
        <f t="shared" si="0"/>
        <v>62.6</v>
      </c>
      <c r="N13" s="22">
        <v>70</v>
      </c>
      <c r="O13" s="22" t="s">
        <v>38</v>
      </c>
      <c r="P13" s="22" t="s">
        <v>38</v>
      </c>
      <c r="Q13" s="12">
        <f t="shared" si="1"/>
        <v>70</v>
      </c>
      <c r="R13" s="24"/>
      <c r="S13" s="24" t="s">
        <v>38</v>
      </c>
      <c r="T13" s="24" t="s">
        <v>38</v>
      </c>
      <c r="U13" s="25"/>
      <c r="V13" s="22" t="s">
        <v>49</v>
      </c>
      <c r="W13" s="22">
        <v>800</v>
      </c>
      <c r="X13" s="26" t="s">
        <v>71</v>
      </c>
      <c r="Y13" s="26" t="s">
        <v>72</v>
      </c>
      <c r="Z13" s="26" t="s">
        <v>73</v>
      </c>
      <c r="AA13" s="26" t="s">
        <v>74</v>
      </c>
      <c r="AB13" s="26" t="s">
        <v>75</v>
      </c>
      <c r="AC13" s="26" t="s">
        <v>45</v>
      </c>
      <c r="AD13" s="26" t="s">
        <v>45</v>
      </c>
      <c r="AE13" s="92"/>
    </row>
    <row r="14" spans="2:31" x14ac:dyDescent="0.25">
      <c r="B14" s="83"/>
      <c r="C14" s="86"/>
      <c r="D14" s="89"/>
      <c r="E14" s="3" t="s">
        <v>76</v>
      </c>
      <c r="F14" s="17" t="s">
        <v>77</v>
      </c>
      <c r="G14" s="17">
        <v>16</v>
      </c>
      <c r="H14" s="17">
        <v>1</v>
      </c>
      <c r="I14" s="18" t="s">
        <v>37</v>
      </c>
      <c r="J14" s="27">
        <v>62.4</v>
      </c>
      <c r="K14" s="27" t="s">
        <v>38</v>
      </c>
      <c r="L14" s="27" t="s">
        <v>38</v>
      </c>
      <c r="M14" s="12">
        <f t="shared" si="0"/>
        <v>62.4</v>
      </c>
      <c r="N14" s="19">
        <v>70</v>
      </c>
      <c r="O14" s="27" t="s">
        <v>38</v>
      </c>
      <c r="P14" s="27" t="s">
        <v>38</v>
      </c>
      <c r="Q14" s="12">
        <f t="shared" si="1"/>
        <v>70</v>
      </c>
      <c r="R14" s="28"/>
      <c r="S14" s="28" t="s">
        <v>38</v>
      </c>
      <c r="T14" s="28" t="s">
        <v>38</v>
      </c>
      <c r="U14" s="29"/>
      <c r="V14" s="22" t="s">
        <v>78</v>
      </c>
      <c r="W14" s="22">
        <v>972</v>
      </c>
      <c r="X14" s="26" t="s">
        <v>79</v>
      </c>
      <c r="Y14" s="26" t="s">
        <v>80</v>
      </c>
      <c r="Z14" s="26" t="s">
        <v>81</v>
      </c>
      <c r="AA14" s="26" t="s">
        <v>74</v>
      </c>
      <c r="AB14" s="26" t="s">
        <v>82</v>
      </c>
      <c r="AC14" s="26" t="s">
        <v>45</v>
      </c>
      <c r="AD14" s="26" t="s">
        <v>45</v>
      </c>
      <c r="AE14" s="92"/>
    </row>
    <row r="15" spans="2:31" x14ac:dyDescent="0.25">
      <c r="B15" s="83"/>
      <c r="C15" s="86"/>
      <c r="D15" s="89"/>
      <c r="E15" s="17" t="s">
        <v>83</v>
      </c>
      <c r="F15" s="17" t="s">
        <v>84</v>
      </c>
      <c r="G15" s="3">
        <v>18</v>
      </c>
      <c r="H15" s="3">
        <v>1</v>
      </c>
      <c r="I15" s="18" t="s">
        <v>37</v>
      </c>
      <c r="J15" s="19">
        <v>72.8</v>
      </c>
      <c r="K15" s="19" t="s">
        <v>38</v>
      </c>
      <c r="L15" s="19" t="s">
        <v>38</v>
      </c>
      <c r="M15" s="12">
        <f t="shared" si="0"/>
        <v>72.8</v>
      </c>
      <c r="N15" s="19">
        <v>80</v>
      </c>
      <c r="O15" s="19" t="s">
        <v>38</v>
      </c>
      <c r="P15" s="19" t="s">
        <v>38</v>
      </c>
      <c r="Q15" s="12">
        <f t="shared" si="1"/>
        <v>80</v>
      </c>
      <c r="R15" s="20"/>
      <c r="S15" s="20" t="s">
        <v>38</v>
      </c>
      <c r="T15" s="20" t="s">
        <v>38</v>
      </c>
      <c r="U15" s="21"/>
      <c r="V15" s="22" t="s">
        <v>78</v>
      </c>
      <c r="W15" s="22">
        <v>972</v>
      </c>
      <c r="X15" s="23" t="s">
        <v>71</v>
      </c>
      <c r="Y15" s="23" t="s">
        <v>72</v>
      </c>
      <c r="Z15" s="23" t="s">
        <v>73</v>
      </c>
      <c r="AA15" s="23" t="s">
        <v>74</v>
      </c>
      <c r="AB15" s="23" t="s">
        <v>75</v>
      </c>
      <c r="AC15" s="23" t="s">
        <v>45</v>
      </c>
      <c r="AD15" s="23" t="s">
        <v>45</v>
      </c>
      <c r="AE15" s="92"/>
    </row>
    <row r="16" spans="2:31" x14ac:dyDescent="0.25">
      <c r="B16" s="83"/>
      <c r="C16" s="86"/>
      <c r="D16" s="89"/>
      <c r="E16" s="3" t="s">
        <v>85</v>
      </c>
      <c r="F16" s="17" t="s">
        <v>86</v>
      </c>
      <c r="G16" s="3">
        <v>20</v>
      </c>
      <c r="H16" s="3">
        <v>1</v>
      </c>
      <c r="I16" s="18" t="s">
        <v>37</v>
      </c>
      <c r="J16" s="19">
        <v>84.2</v>
      </c>
      <c r="K16" s="19" t="s">
        <v>38</v>
      </c>
      <c r="L16" s="19" t="s">
        <v>38</v>
      </c>
      <c r="M16" s="12">
        <f t="shared" si="0"/>
        <v>84.2</v>
      </c>
      <c r="N16" s="19">
        <v>90</v>
      </c>
      <c r="O16" s="19" t="s">
        <v>38</v>
      </c>
      <c r="P16" s="19" t="s">
        <v>38</v>
      </c>
      <c r="Q16" s="12">
        <f t="shared" si="1"/>
        <v>90</v>
      </c>
      <c r="R16" s="20"/>
      <c r="S16" s="20" t="s">
        <v>38</v>
      </c>
      <c r="T16" s="20" t="s">
        <v>38</v>
      </c>
      <c r="U16" s="21"/>
      <c r="V16" s="22" t="s">
        <v>78</v>
      </c>
      <c r="W16" s="22">
        <v>972</v>
      </c>
      <c r="X16" s="23" t="s">
        <v>87</v>
      </c>
      <c r="Y16" s="23" t="s">
        <v>88</v>
      </c>
      <c r="Z16" s="23" t="s">
        <v>73</v>
      </c>
      <c r="AA16" s="23" t="s">
        <v>74</v>
      </c>
      <c r="AB16" s="23" t="s">
        <v>89</v>
      </c>
      <c r="AC16" s="23" t="s">
        <v>45</v>
      </c>
      <c r="AD16" s="23" t="s">
        <v>45</v>
      </c>
      <c r="AE16" s="92"/>
    </row>
    <row r="17" spans="2:31" x14ac:dyDescent="0.25">
      <c r="B17" s="83"/>
      <c r="C17" s="86"/>
      <c r="D17" s="89"/>
      <c r="E17" s="17" t="s">
        <v>90</v>
      </c>
      <c r="F17" s="17" t="s">
        <v>91</v>
      </c>
      <c r="G17" s="3">
        <v>22</v>
      </c>
      <c r="H17" s="3" t="s">
        <v>92</v>
      </c>
      <c r="I17" s="18" t="s">
        <v>37</v>
      </c>
      <c r="J17" s="19">
        <v>41.7</v>
      </c>
      <c r="K17" s="19">
        <v>52</v>
      </c>
      <c r="L17" s="22" t="s">
        <v>38</v>
      </c>
      <c r="M17" s="30">
        <f>SUM(J17:K17)</f>
        <v>93.7</v>
      </c>
      <c r="N17" s="19">
        <v>45</v>
      </c>
      <c r="O17" s="19">
        <v>60</v>
      </c>
      <c r="P17" s="22" t="s">
        <v>38</v>
      </c>
      <c r="Q17" s="30">
        <f>SUM(N17:O17)</f>
        <v>105</v>
      </c>
      <c r="R17" s="20"/>
      <c r="S17" s="20"/>
      <c r="T17" s="24" t="s">
        <v>38</v>
      </c>
      <c r="U17" s="21"/>
      <c r="V17" s="22" t="s">
        <v>93</v>
      </c>
      <c r="W17" s="19">
        <f>800+725</f>
        <v>1525</v>
      </c>
      <c r="X17" s="23" t="s">
        <v>94</v>
      </c>
      <c r="Y17" s="23" t="s">
        <v>95</v>
      </c>
      <c r="Z17" s="23" t="s">
        <v>96</v>
      </c>
      <c r="AA17" s="23" t="s">
        <v>97</v>
      </c>
      <c r="AB17" s="23" t="s">
        <v>98</v>
      </c>
      <c r="AC17" s="23" t="s">
        <v>45</v>
      </c>
      <c r="AD17" s="23" t="s">
        <v>45</v>
      </c>
      <c r="AE17" s="92"/>
    </row>
    <row r="18" spans="2:31" x14ac:dyDescent="0.25">
      <c r="B18" s="83"/>
      <c r="C18" s="86"/>
      <c r="D18" s="89"/>
      <c r="E18" s="3" t="s">
        <v>99</v>
      </c>
      <c r="F18" s="17" t="s">
        <v>100</v>
      </c>
      <c r="G18" s="3">
        <v>24</v>
      </c>
      <c r="H18" s="3" t="s">
        <v>101</v>
      </c>
      <c r="I18" s="18" t="s">
        <v>37</v>
      </c>
      <c r="J18" s="19">
        <v>52</v>
      </c>
      <c r="K18" s="19">
        <v>52</v>
      </c>
      <c r="L18" s="19" t="s">
        <v>38</v>
      </c>
      <c r="M18" s="30">
        <f t="shared" ref="M18:M26" si="2">SUM(J18:K18)</f>
        <v>104</v>
      </c>
      <c r="N18" s="19">
        <v>60</v>
      </c>
      <c r="O18" s="19">
        <v>60</v>
      </c>
      <c r="P18" s="19" t="s">
        <v>38</v>
      </c>
      <c r="Q18" s="30">
        <f t="shared" ref="Q18:Q44" si="3">SUM(N18:O18)</f>
        <v>120</v>
      </c>
      <c r="R18" s="20"/>
      <c r="S18" s="20"/>
      <c r="T18" s="20" t="s">
        <v>38</v>
      </c>
      <c r="U18" s="21"/>
      <c r="V18" s="22" t="s">
        <v>93</v>
      </c>
      <c r="W18" s="19">
        <v>1600</v>
      </c>
      <c r="X18" s="23" t="s">
        <v>102</v>
      </c>
      <c r="Y18" s="23" t="s">
        <v>103</v>
      </c>
      <c r="Z18" s="23" t="s">
        <v>104</v>
      </c>
      <c r="AA18" s="23" t="s">
        <v>97</v>
      </c>
      <c r="AB18" s="23" t="s">
        <v>105</v>
      </c>
      <c r="AC18" s="23" t="s">
        <v>45</v>
      </c>
      <c r="AD18" s="23" t="s">
        <v>45</v>
      </c>
      <c r="AE18" s="92"/>
    </row>
    <row r="19" spans="2:31" x14ac:dyDescent="0.25">
      <c r="B19" s="83"/>
      <c r="C19" s="86"/>
      <c r="D19" s="89"/>
      <c r="E19" s="17" t="s">
        <v>106</v>
      </c>
      <c r="F19" s="17" t="s">
        <v>107</v>
      </c>
      <c r="G19" s="3">
        <v>26</v>
      </c>
      <c r="H19" s="3" t="s">
        <v>108</v>
      </c>
      <c r="I19" s="18" t="s">
        <v>37</v>
      </c>
      <c r="J19" s="19">
        <v>52</v>
      </c>
      <c r="K19" s="19">
        <v>62.6</v>
      </c>
      <c r="L19" s="22" t="s">
        <v>38</v>
      </c>
      <c r="M19" s="30">
        <f t="shared" si="2"/>
        <v>114.6</v>
      </c>
      <c r="N19" s="19">
        <v>60</v>
      </c>
      <c r="O19" s="19">
        <v>70</v>
      </c>
      <c r="P19" s="22" t="s">
        <v>38</v>
      </c>
      <c r="Q19" s="30">
        <f t="shared" si="3"/>
        <v>130</v>
      </c>
      <c r="R19" s="20"/>
      <c r="S19" s="20"/>
      <c r="T19" s="24" t="s">
        <v>38</v>
      </c>
      <c r="U19" s="21"/>
      <c r="V19" s="22" t="s">
        <v>93</v>
      </c>
      <c r="W19" s="19">
        <v>1600</v>
      </c>
      <c r="X19" s="23" t="s">
        <v>109</v>
      </c>
      <c r="Y19" s="23" t="s">
        <v>110</v>
      </c>
      <c r="Z19" s="23" t="s">
        <v>104</v>
      </c>
      <c r="AA19" s="23" t="s">
        <v>97</v>
      </c>
      <c r="AB19" s="23" t="s">
        <v>111</v>
      </c>
      <c r="AC19" s="23" t="s">
        <v>45</v>
      </c>
      <c r="AD19" s="23" t="s">
        <v>45</v>
      </c>
      <c r="AE19" s="92"/>
    </row>
    <row r="20" spans="2:31" x14ac:dyDescent="0.25">
      <c r="B20" s="83"/>
      <c r="C20" s="86"/>
      <c r="D20" s="89"/>
      <c r="E20" s="3" t="s">
        <v>112</v>
      </c>
      <c r="F20" s="17" t="s">
        <v>113</v>
      </c>
      <c r="G20" s="3">
        <v>28</v>
      </c>
      <c r="H20" s="3" t="s">
        <v>114</v>
      </c>
      <c r="I20" s="18" t="s">
        <v>37</v>
      </c>
      <c r="J20" s="19">
        <v>62.6</v>
      </c>
      <c r="K20" s="19">
        <v>62.6</v>
      </c>
      <c r="L20" s="22" t="s">
        <v>38</v>
      </c>
      <c r="M20" s="30">
        <f t="shared" si="2"/>
        <v>125.2</v>
      </c>
      <c r="N20" s="19">
        <v>70</v>
      </c>
      <c r="O20" s="19">
        <v>70</v>
      </c>
      <c r="P20" s="22" t="s">
        <v>38</v>
      </c>
      <c r="Q20" s="30">
        <f t="shared" si="3"/>
        <v>140</v>
      </c>
      <c r="R20" s="20"/>
      <c r="S20" s="20"/>
      <c r="T20" s="24" t="s">
        <v>38</v>
      </c>
      <c r="U20" s="21"/>
      <c r="V20" s="22" t="s">
        <v>93</v>
      </c>
      <c r="W20" s="19">
        <v>1600</v>
      </c>
      <c r="X20" s="23" t="s">
        <v>115</v>
      </c>
      <c r="Y20" s="23" t="s">
        <v>116</v>
      </c>
      <c r="Z20" s="23" t="s">
        <v>117</v>
      </c>
      <c r="AA20" s="23" t="s">
        <v>67</v>
      </c>
      <c r="AB20" s="23" t="s">
        <v>118</v>
      </c>
      <c r="AC20" s="23" t="s">
        <v>45</v>
      </c>
      <c r="AD20" s="23" t="s">
        <v>45</v>
      </c>
      <c r="AE20" s="92"/>
    </row>
    <row r="21" spans="2:31" x14ac:dyDescent="0.25">
      <c r="B21" s="83"/>
      <c r="C21" s="86"/>
      <c r="D21" s="89"/>
      <c r="E21" s="17" t="s">
        <v>119</v>
      </c>
      <c r="F21" s="17" t="s">
        <v>120</v>
      </c>
      <c r="G21" s="3">
        <v>30</v>
      </c>
      <c r="H21" s="3" t="s">
        <v>121</v>
      </c>
      <c r="I21" s="18" t="s">
        <v>37</v>
      </c>
      <c r="J21" s="19">
        <v>62.6</v>
      </c>
      <c r="K21" s="19">
        <v>62.4</v>
      </c>
      <c r="L21" s="22" t="s">
        <v>38</v>
      </c>
      <c r="M21" s="30">
        <f t="shared" si="2"/>
        <v>125</v>
      </c>
      <c r="N21" s="19">
        <v>70</v>
      </c>
      <c r="O21" s="19">
        <v>70</v>
      </c>
      <c r="P21" s="22" t="s">
        <v>38</v>
      </c>
      <c r="Q21" s="30">
        <f t="shared" si="3"/>
        <v>140</v>
      </c>
      <c r="R21" s="20"/>
      <c r="S21" s="20"/>
      <c r="T21" s="24" t="s">
        <v>38</v>
      </c>
      <c r="U21" s="21"/>
      <c r="V21" s="22" t="s">
        <v>122</v>
      </c>
      <c r="W21" s="19">
        <v>1772</v>
      </c>
      <c r="X21" s="23" t="s">
        <v>123</v>
      </c>
      <c r="Y21" s="23" t="s">
        <v>124</v>
      </c>
      <c r="Z21" s="23" t="s">
        <v>117</v>
      </c>
      <c r="AA21" s="23" t="s">
        <v>74</v>
      </c>
      <c r="AB21" s="23" t="s">
        <v>125</v>
      </c>
      <c r="AC21" s="23" t="s">
        <v>45</v>
      </c>
      <c r="AD21" s="23" t="s">
        <v>45</v>
      </c>
      <c r="AE21" s="92"/>
    </row>
    <row r="22" spans="2:31" x14ac:dyDescent="0.25">
      <c r="B22" s="83"/>
      <c r="C22" s="86"/>
      <c r="D22" s="89"/>
      <c r="E22" s="3" t="s">
        <v>126</v>
      </c>
      <c r="F22" s="17" t="s">
        <v>127</v>
      </c>
      <c r="G22" s="3">
        <v>32</v>
      </c>
      <c r="H22" s="3" t="s">
        <v>128</v>
      </c>
      <c r="I22" s="18" t="s">
        <v>37</v>
      </c>
      <c r="J22" s="19">
        <v>62.4</v>
      </c>
      <c r="K22" s="19">
        <v>62.4</v>
      </c>
      <c r="L22" s="27" t="s">
        <v>38</v>
      </c>
      <c r="M22" s="30">
        <f t="shared" si="2"/>
        <v>124.8</v>
      </c>
      <c r="N22" s="19">
        <v>70</v>
      </c>
      <c r="O22" s="19">
        <v>70</v>
      </c>
      <c r="P22" s="27" t="s">
        <v>38</v>
      </c>
      <c r="Q22" s="30">
        <f t="shared" si="3"/>
        <v>140</v>
      </c>
      <c r="R22" s="20"/>
      <c r="S22" s="20"/>
      <c r="T22" s="28" t="s">
        <v>38</v>
      </c>
      <c r="U22" s="21"/>
      <c r="V22" s="19" t="s">
        <v>129</v>
      </c>
      <c r="W22" s="19">
        <v>1948</v>
      </c>
      <c r="X22" s="23" t="s">
        <v>130</v>
      </c>
      <c r="Y22" s="23" t="s">
        <v>131</v>
      </c>
      <c r="Z22" s="23" t="s">
        <v>132</v>
      </c>
      <c r="AA22" s="23" t="s">
        <v>74</v>
      </c>
      <c r="AB22" s="23" t="s">
        <v>133</v>
      </c>
      <c r="AC22" s="23" t="s">
        <v>45</v>
      </c>
      <c r="AD22" s="23" t="s">
        <v>45</v>
      </c>
      <c r="AE22" s="92"/>
    </row>
    <row r="23" spans="2:31" x14ac:dyDescent="0.25">
      <c r="B23" s="83"/>
      <c r="C23" s="86"/>
      <c r="D23" s="89"/>
      <c r="E23" s="17" t="s">
        <v>134</v>
      </c>
      <c r="F23" s="17" t="s">
        <v>135</v>
      </c>
      <c r="G23" s="3">
        <v>34</v>
      </c>
      <c r="H23" s="3" t="s">
        <v>136</v>
      </c>
      <c r="I23" s="18" t="s">
        <v>37</v>
      </c>
      <c r="J23" s="19">
        <v>62.4</v>
      </c>
      <c r="K23" s="19">
        <v>72.8</v>
      </c>
      <c r="L23" s="19" t="s">
        <v>38</v>
      </c>
      <c r="M23" s="30">
        <f t="shared" si="2"/>
        <v>135.19999999999999</v>
      </c>
      <c r="N23" s="19">
        <v>70</v>
      </c>
      <c r="O23" s="19">
        <v>80</v>
      </c>
      <c r="P23" s="19" t="s">
        <v>38</v>
      </c>
      <c r="Q23" s="30">
        <f t="shared" si="3"/>
        <v>150</v>
      </c>
      <c r="R23" s="20"/>
      <c r="S23" s="20"/>
      <c r="T23" s="20" t="s">
        <v>38</v>
      </c>
      <c r="U23" s="21"/>
      <c r="V23" s="19" t="s">
        <v>129</v>
      </c>
      <c r="W23" s="19">
        <v>1948</v>
      </c>
      <c r="X23" s="23" t="s">
        <v>130</v>
      </c>
      <c r="Y23" s="23" t="s">
        <v>137</v>
      </c>
      <c r="Z23" s="23" t="s">
        <v>132</v>
      </c>
      <c r="AA23" s="23" t="s">
        <v>74</v>
      </c>
      <c r="AB23" s="23" t="s">
        <v>138</v>
      </c>
      <c r="AC23" s="23" t="s">
        <v>45</v>
      </c>
      <c r="AD23" s="23" t="s">
        <v>45</v>
      </c>
      <c r="AE23" s="92"/>
    </row>
    <row r="24" spans="2:31" x14ac:dyDescent="0.25">
      <c r="B24" s="83"/>
      <c r="C24" s="86"/>
      <c r="D24" s="89"/>
      <c r="E24" s="3" t="s">
        <v>139</v>
      </c>
      <c r="F24" s="17" t="s">
        <v>140</v>
      </c>
      <c r="G24" s="3">
        <v>36</v>
      </c>
      <c r="H24" s="3" t="s">
        <v>141</v>
      </c>
      <c r="I24" s="18" t="s">
        <v>37</v>
      </c>
      <c r="J24" s="19">
        <v>72.8</v>
      </c>
      <c r="K24" s="19">
        <v>72.8</v>
      </c>
      <c r="L24" s="19" t="s">
        <v>38</v>
      </c>
      <c r="M24" s="30">
        <f t="shared" si="2"/>
        <v>145.6</v>
      </c>
      <c r="N24" s="19">
        <v>80</v>
      </c>
      <c r="O24" s="19">
        <v>80</v>
      </c>
      <c r="P24" s="19" t="s">
        <v>38</v>
      </c>
      <c r="Q24" s="30">
        <f t="shared" si="3"/>
        <v>160</v>
      </c>
      <c r="R24" s="20"/>
      <c r="S24" s="20"/>
      <c r="T24" s="20" t="s">
        <v>38</v>
      </c>
      <c r="U24" s="21"/>
      <c r="V24" s="19" t="s">
        <v>129</v>
      </c>
      <c r="W24" s="19">
        <v>1948</v>
      </c>
      <c r="X24" s="23" t="s">
        <v>142</v>
      </c>
      <c r="Y24" s="23" t="s">
        <v>143</v>
      </c>
      <c r="Z24" s="23" t="s">
        <v>132</v>
      </c>
      <c r="AA24" s="23" t="s">
        <v>74</v>
      </c>
      <c r="AB24" s="23" t="s">
        <v>144</v>
      </c>
      <c r="AC24" s="23" t="s">
        <v>45</v>
      </c>
      <c r="AD24" s="23" t="s">
        <v>45</v>
      </c>
      <c r="AE24" s="92"/>
    </row>
    <row r="25" spans="2:31" x14ac:dyDescent="0.25">
      <c r="B25" s="83"/>
      <c r="C25" s="86"/>
      <c r="D25" s="89"/>
      <c r="E25" s="17" t="s">
        <v>145</v>
      </c>
      <c r="F25" s="17" t="s">
        <v>146</v>
      </c>
      <c r="G25" s="3">
        <v>38</v>
      </c>
      <c r="H25" s="3" t="s">
        <v>147</v>
      </c>
      <c r="I25" s="18" t="s">
        <v>37</v>
      </c>
      <c r="J25" s="19">
        <v>72.8</v>
      </c>
      <c r="K25" s="19">
        <v>84.2</v>
      </c>
      <c r="L25" s="19" t="s">
        <v>38</v>
      </c>
      <c r="M25" s="30">
        <f t="shared" si="2"/>
        <v>157</v>
      </c>
      <c r="N25" s="19">
        <v>80</v>
      </c>
      <c r="O25" s="19">
        <v>90</v>
      </c>
      <c r="P25" s="19" t="s">
        <v>38</v>
      </c>
      <c r="Q25" s="30">
        <f t="shared" si="3"/>
        <v>170</v>
      </c>
      <c r="R25" s="20"/>
      <c r="S25" s="20"/>
      <c r="T25" s="20" t="s">
        <v>38</v>
      </c>
      <c r="U25" s="21"/>
      <c r="V25" s="19" t="s">
        <v>129</v>
      </c>
      <c r="W25" s="19">
        <v>1948</v>
      </c>
      <c r="X25" s="23" t="s">
        <v>148</v>
      </c>
      <c r="Y25" s="23" t="s">
        <v>149</v>
      </c>
      <c r="Z25" s="23" t="s">
        <v>132</v>
      </c>
      <c r="AA25" s="23" t="s">
        <v>74</v>
      </c>
      <c r="AB25" s="23" t="s">
        <v>150</v>
      </c>
      <c r="AC25" s="23" t="s">
        <v>45</v>
      </c>
      <c r="AD25" s="23" t="s">
        <v>45</v>
      </c>
      <c r="AE25" s="92"/>
    </row>
    <row r="26" spans="2:31" x14ac:dyDescent="0.25">
      <c r="B26" s="83"/>
      <c r="C26" s="86"/>
      <c r="D26" s="89"/>
      <c r="E26" s="31" t="s">
        <v>151</v>
      </c>
      <c r="F26" s="32" t="s">
        <v>152</v>
      </c>
      <c r="G26" s="31">
        <v>40</v>
      </c>
      <c r="H26" s="31" t="s">
        <v>153</v>
      </c>
      <c r="I26" s="33" t="s">
        <v>37</v>
      </c>
      <c r="J26" s="19">
        <v>84.2</v>
      </c>
      <c r="K26" s="19">
        <v>84.2</v>
      </c>
      <c r="L26" s="34"/>
      <c r="M26" s="35">
        <f t="shared" si="2"/>
        <v>168.4</v>
      </c>
      <c r="N26" s="34">
        <v>90</v>
      </c>
      <c r="O26" s="34">
        <v>90</v>
      </c>
      <c r="P26" s="34" t="s">
        <v>38</v>
      </c>
      <c r="Q26" s="35">
        <f t="shared" si="3"/>
        <v>180</v>
      </c>
      <c r="R26" s="36"/>
      <c r="S26" s="36"/>
      <c r="T26" s="36" t="s">
        <v>38</v>
      </c>
      <c r="U26" s="37"/>
      <c r="V26" s="34" t="s">
        <v>129</v>
      </c>
      <c r="W26" s="19">
        <v>1948</v>
      </c>
      <c r="X26" s="38" t="s">
        <v>154</v>
      </c>
      <c r="Y26" s="38" t="s">
        <v>155</v>
      </c>
      <c r="Z26" s="38" t="s">
        <v>132</v>
      </c>
      <c r="AA26" s="38" t="s">
        <v>74</v>
      </c>
      <c r="AB26" s="38" t="s">
        <v>156</v>
      </c>
      <c r="AC26" s="38" t="s">
        <v>45</v>
      </c>
      <c r="AD26" s="38" t="s">
        <v>45</v>
      </c>
      <c r="AE26" s="93"/>
    </row>
    <row r="27" spans="2:31" ht="15.75" customHeight="1" x14ac:dyDescent="0.25">
      <c r="B27" s="83"/>
      <c r="C27" s="86"/>
      <c r="D27" s="89"/>
      <c r="E27" s="9" t="s">
        <v>157</v>
      </c>
      <c r="F27" s="9" t="s">
        <v>158</v>
      </c>
      <c r="G27" s="9">
        <v>6</v>
      </c>
      <c r="H27" s="9">
        <v>1</v>
      </c>
      <c r="I27" s="39" t="s">
        <v>159</v>
      </c>
      <c r="J27" s="11">
        <v>12.4</v>
      </c>
      <c r="K27" s="11" t="s">
        <v>38</v>
      </c>
      <c r="L27" s="11" t="s">
        <v>38</v>
      </c>
      <c r="M27" s="40">
        <f t="shared" ref="M27:M35" si="4">SUM(J27:K27)</f>
        <v>12.4</v>
      </c>
      <c r="N27" s="11">
        <v>15</v>
      </c>
      <c r="O27" s="11" t="s">
        <v>38</v>
      </c>
      <c r="P27" s="11" t="s">
        <v>38</v>
      </c>
      <c r="Q27" s="40">
        <f t="shared" si="3"/>
        <v>15</v>
      </c>
      <c r="R27" s="14"/>
      <c r="S27" s="14" t="s">
        <v>38</v>
      </c>
      <c r="T27" s="14" t="s">
        <v>38</v>
      </c>
      <c r="U27" s="41"/>
      <c r="V27" s="11" t="s">
        <v>39</v>
      </c>
      <c r="W27" s="11">
        <v>525</v>
      </c>
      <c r="X27" s="16" t="s">
        <v>40</v>
      </c>
      <c r="Y27" s="16" t="s">
        <v>41</v>
      </c>
      <c r="Z27" s="16" t="s">
        <v>42</v>
      </c>
      <c r="AA27" s="16" t="s">
        <v>43</v>
      </c>
      <c r="AB27" s="16" t="s">
        <v>44</v>
      </c>
      <c r="AC27" s="16" t="s">
        <v>45</v>
      </c>
      <c r="AD27" s="16" t="s">
        <v>45</v>
      </c>
      <c r="AE27" s="91" t="s">
        <v>46</v>
      </c>
    </row>
    <row r="28" spans="2:31" x14ac:dyDescent="0.25">
      <c r="B28" s="83"/>
      <c r="C28" s="86"/>
      <c r="D28" s="89"/>
      <c r="E28" s="3" t="s">
        <v>160</v>
      </c>
      <c r="F28" s="17" t="s">
        <v>161</v>
      </c>
      <c r="G28" s="3">
        <v>8</v>
      </c>
      <c r="H28" s="3">
        <v>1</v>
      </c>
      <c r="I28" s="42" t="s">
        <v>159</v>
      </c>
      <c r="J28" s="19">
        <v>16.399999999999999</v>
      </c>
      <c r="K28" s="19" t="s">
        <v>38</v>
      </c>
      <c r="L28" s="19" t="s">
        <v>38</v>
      </c>
      <c r="M28" s="30">
        <f t="shared" si="4"/>
        <v>16.399999999999999</v>
      </c>
      <c r="N28" s="19">
        <v>20</v>
      </c>
      <c r="O28" s="19" t="s">
        <v>38</v>
      </c>
      <c r="P28" s="19" t="s">
        <v>38</v>
      </c>
      <c r="Q28" s="30">
        <f t="shared" si="3"/>
        <v>20</v>
      </c>
      <c r="R28" s="20"/>
      <c r="S28" s="20" t="s">
        <v>38</v>
      </c>
      <c r="T28" s="20" t="s">
        <v>38</v>
      </c>
      <c r="U28" s="21"/>
      <c r="V28" s="22" t="s">
        <v>49</v>
      </c>
      <c r="W28" s="19">
        <v>725</v>
      </c>
      <c r="X28" s="23" t="s">
        <v>50</v>
      </c>
      <c r="Y28" s="23" t="s">
        <v>51</v>
      </c>
      <c r="Z28" s="23" t="s">
        <v>52</v>
      </c>
      <c r="AA28" s="23" t="s">
        <v>53</v>
      </c>
      <c r="AB28" s="23" t="s">
        <v>54</v>
      </c>
      <c r="AC28" s="23" t="s">
        <v>45</v>
      </c>
      <c r="AD28" s="23" t="s">
        <v>45</v>
      </c>
      <c r="AE28" s="92"/>
    </row>
    <row r="29" spans="2:31" x14ac:dyDescent="0.25">
      <c r="B29" s="83"/>
      <c r="C29" s="86"/>
      <c r="D29" s="89"/>
      <c r="E29" s="17" t="s">
        <v>162</v>
      </c>
      <c r="F29" s="17" t="s">
        <v>163</v>
      </c>
      <c r="G29" s="17">
        <v>10</v>
      </c>
      <c r="H29" s="17">
        <v>1</v>
      </c>
      <c r="I29" s="42" t="s">
        <v>159</v>
      </c>
      <c r="J29" s="22">
        <v>16.600000000000001</v>
      </c>
      <c r="K29" s="22" t="s">
        <v>38</v>
      </c>
      <c r="L29" s="22" t="s">
        <v>38</v>
      </c>
      <c r="M29" s="30">
        <f t="shared" si="4"/>
        <v>16.600000000000001</v>
      </c>
      <c r="N29" s="22">
        <v>20</v>
      </c>
      <c r="O29" s="22" t="s">
        <v>38</v>
      </c>
      <c r="P29" s="22" t="s">
        <v>38</v>
      </c>
      <c r="Q29" s="30">
        <f t="shared" si="3"/>
        <v>20</v>
      </c>
      <c r="R29" s="24"/>
      <c r="S29" s="24" t="s">
        <v>38</v>
      </c>
      <c r="T29" s="24" t="s">
        <v>38</v>
      </c>
      <c r="U29" s="21"/>
      <c r="V29" s="22" t="s">
        <v>49</v>
      </c>
      <c r="W29" s="22">
        <v>725</v>
      </c>
      <c r="X29" s="26" t="s">
        <v>57</v>
      </c>
      <c r="Y29" s="26" t="s">
        <v>58</v>
      </c>
      <c r="Z29" s="26" t="s">
        <v>59</v>
      </c>
      <c r="AA29" s="26" t="s">
        <v>60</v>
      </c>
      <c r="AB29" s="26" t="s">
        <v>61</v>
      </c>
      <c r="AC29" s="26" t="s">
        <v>45</v>
      </c>
      <c r="AD29" s="26" t="s">
        <v>45</v>
      </c>
      <c r="AE29" s="92"/>
    </row>
    <row r="30" spans="2:31" x14ac:dyDescent="0.25">
      <c r="B30" s="83"/>
      <c r="C30" s="86"/>
      <c r="D30" s="89"/>
      <c r="E30" s="3" t="s">
        <v>164</v>
      </c>
      <c r="F30" s="17" t="s">
        <v>165</v>
      </c>
      <c r="G30" s="17">
        <v>12</v>
      </c>
      <c r="H30" s="17">
        <v>1</v>
      </c>
      <c r="I30" s="42" t="s">
        <v>159</v>
      </c>
      <c r="J30" s="22">
        <v>21.3</v>
      </c>
      <c r="K30" s="22" t="s">
        <v>38</v>
      </c>
      <c r="L30" s="22" t="s">
        <v>38</v>
      </c>
      <c r="M30" s="30">
        <f t="shared" si="4"/>
        <v>21.3</v>
      </c>
      <c r="N30" s="22">
        <v>25</v>
      </c>
      <c r="O30" s="22" t="s">
        <v>38</v>
      </c>
      <c r="P30" s="22" t="s">
        <v>38</v>
      </c>
      <c r="Q30" s="30">
        <f t="shared" si="3"/>
        <v>25</v>
      </c>
      <c r="R30" s="24"/>
      <c r="S30" s="24" t="s">
        <v>38</v>
      </c>
      <c r="T30" s="24" t="s">
        <v>38</v>
      </c>
      <c r="U30" s="21"/>
      <c r="V30" s="22" t="s">
        <v>49</v>
      </c>
      <c r="W30" s="22">
        <v>800</v>
      </c>
      <c r="X30" s="26" t="s">
        <v>64</v>
      </c>
      <c r="Y30" s="26" t="s">
        <v>65</v>
      </c>
      <c r="Z30" s="26" t="s">
        <v>66</v>
      </c>
      <c r="AA30" s="26" t="s">
        <v>67</v>
      </c>
      <c r="AB30" s="26" t="s">
        <v>68</v>
      </c>
      <c r="AC30" s="26" t="s">
        <v>45</v>
      </c>
      <c r="AD30" s="26" t="s">
        <v>45</v>
      </c>
      <c r="AE30" s="92"/>
    </row>
    <row r="31" spans="2:31" x14ac:dyDescent="0.25">
      <c r="B31" s="83"/>
      <c r="C31" s="86"/>
      <c r="D31" s="89"/>
      <c r="E31" s="17" t="s">
        <v>166</v>
      </c>
      <c r="F31" s="17" t="s">
        <v>167</v>
      </c>
      <c r="G31" s="17">
        <v>14</v>
      </c>
      <c r="H31" s="17">
        <v>1</v>
      </c>
      <c r="I31" s="42" t="s">
        <v>159</v>
      </c>
      <c r="J31" s="22">
        <v>24.9</v>
      </c>
      <c r="K31" s="22" t="s">
        <v>38</v>
      </c>
      <c r="L31" s="22" t="s">
        <v>38</v>
      </c>
      <c r="M31" s="30">
        <f t="shared" si="4"/>
        <v>24.9</v>
      </c>
      <c r="N31" s="22">
        <v>30</v>
      </c>
      <c r="O31" s="22" t="s">
        <v>38</v>
      </c>
      <c r="P31" s="22" t="s">
        <v>38</v>
      </c>
      <c r="Q31" s="30">
        <f t="shared" si="3"/>
        <v>30</v>
      </c>
      <c r="R31" s="24"/>
      <c r="S31" s="24" t="s">
        <v>38</v>
      </c>
      <c r="T31" s="24" t="s">
        <v>38</v>
      </c>
      <c r="U31" s="21"/>
      <c r="V31" s="22" t="s">
        <v>49</v>
      </c>
      <c r="W31" s="22">
        <v>800</v>
      </c>
      <c r="X31" s="26" t="s">
        <v>71</v>
      </c>
      <c r="Y31" s="26" t="s">
        <v>72</v>
      </c>
      <c r="Z31" s="26" t="s">
        <v>73</v>
      </c>
      <c r="AA31" s="26" t="s">
        <v>74</v>
      </c>
      <c r="AB31" s="26" t="s">
        <v>75</v>
      </c>
      <c r="AC31" s="26" t="s">
        <v>45</v>
      </c>
      <c r="AD31" s="26" t="s">
        <v>45</v>
      </c>
      <c r="AE31" s="92"/>
    </row>
    <row r="32" spans="2:31" x14ac:dyDescent="0.25">
      <c r="B32" s="83"/>
      <c r="C32" s="86"/>
      <c r="D32" s="89"/>
      <c r="E32" s="3" t="s">
        <v>168</v>
      </c>
      <c r="F32" s="17" t="s">
        <v>169</v>
      </c>
      <c r="G32" s="17">
        <v>16</v>
      </c>
      <c r="H32" s="17">
        <v>1</v>
      </c>
      <c r="I32" s="42" t="s">
        <v>159</v>
      </c>
      <c r="J32" s="27">
        <v>28.3</v>
      </c>
      <c r="K32" s="27" t="s">
        <v>38</v>
      </c>
      <c r="L32" s="27" t="s">
        <v>38</v>
      </c>
      <c r="M32" s="30">
        <f t="shared" si="4"/>
        <v>28.3</v>
      </c>
      <c r="N32" s="19">
        <v>35</v>
      </c>
      <c r="O32" s="27" t="s">
        <v>38</v>
      </c>
      <c r="P32" s="27" t="s">
        <v>38</v>
      </c>
      <c r="Q32" s="30">
        <f t="shared" si="3"/>
        <v>35</v>
      </c>
      <c r="R32" s="28"/>
      <c r="S32" s="28" t="s">
        <v>38</v>
      </c>
      <c r="T32" s="28" t="s">
        <v>38</v>
      </c>
      <c r="U32" s="21"/>
      <c r="V32" s="22" t="s">
        <v>78</v>
      </c>
      <c r="W32" s="22">
        <v>972</v>
      </c>
      <c r="X32" s="26" t="s">
        <v>79</v>
      </c>
      <c r="Y32" s="26" t="s">
        <v>80</v>
      </c>
      <c r="Z32" s="26" t="s">
        <v>81</v>
      </c>
      <c r="AA32" s="26" t="s">
        <v>74</v>
      </c>
      <c r="AB32" s="26" t="s">
        <v>82</v>
      </c>
      <c r="AC32" s="26" t="s">
        <v>45</v>
      </c>
      <c r="AD32" s="26" t="s">
        <v>45</v>
      </c>
      <c r="AE32" s="92"/>
    </row>
    <row r="33" spans="2:31" x14ac:dyDescent="0.25">
      <c r="B33" s="83"/>
      <c r="C33" s="86"/>
      <c r="D33" s="89"/>
      <c r="E33" s="17" t="s">
        <v>170</v>
      </c>
      <c r="F33" s="17" t="s">
        <v>171</v>
      </c>
      <c r="G33" s="3">
        <v>18</v>
      </c>
      <c r="H33" s="3">
        <v>1</v>
      </c>
      <c r="I33" s="42" t="s">
        <v>159</v>
      </c>
      <c r="J33" s="19">
        <v>29.9</v>
      </c>
      <c r="K33" s="19" t="s">
        <v>38</v>
      </c>
      <c r="L33" s="19" t="s">
        <v>38</v>
      </c>
      <c r="M33" s="30">
        <f t="shared" si="4"/>
        <v>29.9</v>
      </c>
      <c r="N33" s="19">
        <v>35</v>
      </c>
      <c r="O33" s="19" t="s">
        <v>38</v>
      </c>
      <c r="P33" s="19" t="s">
        <v>38</v>
      </c>
      <c r="Q33" s="30">
        <f t="shared" si="3"/>
        <v>35</v>
      </c>
      <c r="R33" s="20"/>
      <c r="S33" s="20" t="s">
        <v>38</v>
      </c>
      <c r="T33" s="20" t="s">
        <v>38</v>
      </c>
      <c r="U33" s="21"/>
      <c r="V33" s="22" t="s">
        <v>78</v>
      </c>
      <c r="W33" s="22">
        <v>972</v>
      </c>
      <c r="X33" s="23" t="s">
        <v>71</v>
      </c>
      <c r="Y33" s="23" t="s">
        <v>72</v>
      </c>
      <c r="Z33" s="23" t="s">
        <v>73</v>
      </c>
      <c r="AA33" s="23" t="s">
        <v>74</v>
      </c>
      <c r="AB33" s="23" t="s">
        <v>75</v>
      </c>
      <c r="AC33" s="23" t="s">
        <v>45</v>
      </c>
      <c r="AD33" s="23" t="s">
        <v>45</v>
      </c>
      <c r="AE33" s="92"/>
    </row>
    <row r="34" spans="2:31" x14ac:dyDescent="0.25">
      <c r="B34" s="83"/>
      <c r="C34" s="86"/>
      <c r="D34" s="89"/>
      <c r="E34" s="3" t="s">
        <v>172</v>
      </c>
      <c r="F34" s="17" t="s">
        <v>173</v>
      </c>
      <c r="G34" s="3">
        <v>20</v>
      </c>
      <c r="H34" s="3">
        <v>1</v>
      </c>
      <c r="I34" s="42" t="s">
        <v>159</v>
      </c>
      <c r="J34" s="19">
        <v>33.4</v>
      </c>
      <c r="K34" s="19" t="s">
        <v>38</v>
      </c>
      <c r="L34" s="19" t="s">
        <v>38</v>
      </c>
      <c r="M34" s="30">
        <f t="shared" si="4"/>
        <v>33.4</v>
      </c>
      <c r="N34" s="19">
        <v>40</v>
      </c>
      <c r="O34" s="19" t="s">
        <v>38</v>
      </c>
      <c r="P34" s="19" t="s">
        <v>38</v>
      </c>
      <c r="Q34" s="30">
        <f t="shared" si="3"/>
        <v>40</v>
      </c>
      <c r="R34" s="20"/>
      <c r="S34" s="20" t="s">
        <v>38</v>
      </c>
      <c r="T34" s="20" t="s">
        <v>38</v>
      </c>
      <c r="U34" s="21"/>
      <c r="V34" s="22" t="s">
        <v>78</v>
      </c>
      <c r="W34" s="22">
        <v>972</v>
      </c>
      <c r="X34" s="23" t="s">
        <v>87</v>
      </c>
      <c r="Y34" s="23" t="s">
        <v>88</v>
      </c>
      <c r="Z34" s="23" t="s">
        <v>73</v>
      </c>
      <c r="AA34" s="23" t="s">
        <v>74</v>
      </c>
      <c r="AB34" s="23" t="s">
        <v>89</v>
      </c>
      <c r="AC34" s="23" t="s">
        <v>45</v>
      </c>
      <c r="AD34" s="23" t="s">
        <v>45</v>
      </c>
      <c r="AE34" s="92"/>
    </row>
    <row r="35" spans="2:31" x14ac:dyDescent="0.25">
      <c r="B35" s="83"/>
      <c r="C35" s="86"/>
      <c r="D35" s="89"/>
      <c r="E35" s="17" t="s">
        <v>174</v>
      </c>
      <c r="F35" s="17" t="s">
        <v>175</v>
      </c>
      <c r="G35" s="3">
        <v>22</v>
      </c>
      <c r="H35" s="3" t="s">
        <v>92</v>
      </c>
      <c r="I35" s="42" t="s">
        <v>159</v>
      </c>
      <c r="J35" s="19">
        <v>18.899999999999999</v>
      </c>
      <c r="K35" s="19">
        <v>24.2</v>
      </c>
      <c r="L35" s="22" t="s">
        <v>38</v>
      </c>
      <c r="M35" s="30">
        <f t="shared" si="4"/>
        <v>43.099999999999994</v>
      </c>
      <c r="N35" s="19">
        <v>20</v>
      </c>
      <c r="O35" s="19">
        <v>25</v>
      </c>
      <c r="P35" s="22" t="s">
        <v>38</v>
      </c>
      <c r="Q35" s="30">
        <f t="shared" si="3"/>
        <v>45</v>
      </c>
      <c r="R35" s="20"/>
      <c r="S35" s="20"/>
      <c r="T35" s="24" t="s">
        <v>38</v>
      </c>
      <c r="U35" s="21"/>
      <c r="V35" s="22" t="s">
        <v>93</v>
      </c>
      <c r="W35" s="19">
        <f>800+725</f>
        <v>1525</v>
      </c>
      <c r="X35" s="23" t="s">
        <v>94</v>
      </c>
      <c r="Y35" s="23" t="s">
        <v>95</v>
      </c>
      <c r="Z35" s="23" t="s">
        <v>96</v>
      </c>
      <c r="AA35" s="23" t="s">
        <v>97</v>
      </c>
      <c r="AB35" s="23" t="s">
        <v>98</v>
      </c>
      <c r="AC35" s="23" t="s">
        <v>45</v>
      </c>
      <c r="AD35" s="23" t="s">
        <v>45</v>
      </c>
      <c r="AE35" s="92"/>
    </row>
    <row r="36" spans="2:31" x14ac:dyDescent="0.25">
      <c r="B36" s="83"/>
      <c r="C36" s="86"/>
      <c r="D36" s="89"/>
      <c r="E36" s="3" t="s">
        <v>176</v>
      </c>
      <c r="F36" s="17" t="s">
        <v>177</v>
      </c>
      <c r="G36" s="3">
        <v>24</v>
      </c>
      <c r="H36" s="3" t="s">
        <v>101</v>
      </c>
      <c r="I36" s="42" t="s">
        <v>159</v>
      </c>
      <c r="J36" s="19">
        <v>24.2</v>
      </c>
      <c r="K36" s="19">
        <v>24.2</v>
      </c>
      <c r="L36" s="19" t="s">
        <v>38</v>
      </c>
      <c r="M36" s="30">
        <f t="shared" ref="M36:M44" si="5">SUM(J36:K36)</f>
        <v>48.4</v>
      </c>
      <c r="N36" s="19">
        <v>25</v>
      </c>
      <c r="O36" s="19">
        <v>25</v>
      </c>
      <c r="P36" s="19" t="s">
        <v>38</v>
      </c>
      <c r="Q36" s="30">
        <f t="shared" si="3"/>
        <v>50</v>
      </c>
      <c r="R36" s="20"/>
      <c r="S36" s="20"/>
      <c r="T36" s="20" t="s">
        <v>38</v>
      </c>
      <c r="U36" s="21"/>
      <c r="V36" s="22" t="s">
        <v>93</v>
      </c>
      <c r="W36" s="19">
        <v>1600</v>
      </c>
      <c r="X36" s="23" t="s">
        <v>102</v>
      </c>
      <c r="Y36" s="23" t="s">
        <v>103</v>
      </c>
      <c r="Z36" s="23" t="s">
        <v>104</v>
      </c>
      <c r="AA36" s="23" t="s">
        <v>97</v>
      </c>
      <c r="AB36" s="23" t="s">
        <v>105</v>
      </c>
      <c r="AC36" s="23" t="s">
        <v>45</v>
      </c>
      <c r="AD36" s="23" t="s">
        <v>45</v>
      </c>
      <c r="AE36" s="92"/>
    </row>
    <row r="37" spans="2:31" x14ac:dyDescent="0.25">
      <c r="B37" s="83"/>
      <c r="C37" s="86"/>
      <c r="D37" s="89"/>
      <c r="E37" s="17" t="s">
        <v>178</v>
      </c>
      <c r="F37" s="17" t="s">
        <v>179</v>
      </c>
      <c r="G37" s="3">
        <v>26</v>
      </c>
      <c r="H37" s="3" t="s">
        <v>108</v>
      </c>
      <c r="I37" s="42" t="s">
        <v>159</v>
      </c>
      <c r="J37" s="19">
        <v>24.2</v>
      </c>
      <c r="K37" s="19">
        <v>28.3</v>
      </c>
      <c r="L37" s="22" t="s">
        <v>38</v>
      </c>
      <c r="M37" s="30">
        <f t="shared" si="5"/>
        <v>52.5</v>
      </c>
      <c r="N37" s="19">
        <v>25</v>
      </c>
      <c r="O37" s="22">
        <v>30</v>
      </c>
      <c r="P37" s="22" t="s">
        <v>38</v>
      </c>
      <c r="Q37" s="30">
        <f t="shared" si="3"/>
        <v>55</v>
      </c>
      <c r="R37" s="20"/>
      <c r="S37" s="24"/>
      <c r="T37" s="24" t="s">
        <v>38</v>
      </c>
      <c r="U37" s="21"/>
      <c r="V37" s="22" t="s">
        <v>93</v>
      </c>
      <c r="W37" s="19">
        <v>1600</v>
      </c>
      <c r="X37" s="23" t="s">
        <v>109</v>
      </c>
      <c r="Y37" s="23" t="s">
        <v>110</v>
      </c>
      <c r="Z37" s="23" t="s">
        <v>104</v>
      </c>
      <c r="AA37" s="23" t="s">
        <v>97</v>
      </c>
      <c r="AB37" s="23" t="s">
        <v>111</v>
      </c>
      <c r="AC37" s="23" t="s">
        <v>45</v>
      </c>
      <c r="AD37" s="23" t="s">
        <v>45</v>
      </c>
      <c r="AE37" s="92"/>
    </row>
    <row r="38" spans="2:31" x14ac:dyDescent="0.25">
      <c r="B38" s="83"/>
      <c r="C38" s="86"/>
      <c r="D38" s="89"/>
      <c r="E38" s="3" t="s">
        <v>180</v>
      </c>
      <c r="F38" s="17" t="s">
        <v>181</v>
      </c>
      <c r="G38" s="3">
        <v>28</v>
      </c>
      <c r="H38" s="3" t="s">
        <v>114</v>
      </c>
      <c r="I38" s="42" t="s">
        <v>159</v>
      </c>
      <c r="J38" s="19">
        <v>28.3</v>
      </c>
      <c r="K38" s="19">
        <v>28.3</v>
      </c>
      <c r="L38" s="22" t="s">
        <v>38</v>
      </c>
      <c r="M38" s="30">
        <f t="shared" si="5"/>
        <v>56.6</v>
      </c>
      <c r="N38" s="22">
        <v>30</v>
      </c>
      <c r="O38" s="22">
        <v>30</v>
      </c>
      <c r="P38" s="22" t="s">
        <v>38</v>
      </c>
      <c r="Q38" s="30">
        <f t="shared" si="3"/>
        <v>60</v>
      </c>
      <c r="R38" s="24"/>
      <c r="S38" s="24"/>
      <c r="T38" s="24" t="s">
        <v>38</v>
      </c>
      <c r="U38" s="21"/>
      <c r="V38" s="22" t="s">
        <v>93</v>
      </c>
      <c r="W38" s="19">
        <v>1600</v>
      </c>
      <c r="X38" s="23" t="s">
        <v>115</v>
      </c>
      <c r="Y38" s="23" t="s">
        <v>116</v>
      </c>
      <c r="Z38" s="23" t="s">
        <v>117</v>
      </c>
      <c r="AA38" s="23" t="s">
        <v>67</v>
      </c>
      <c r="AB38" s="23" t="s">
        <v>118</v>
      </c>
      <c r="AC38" s="23" t="s">
        <v>45</v>
      </c>
      <c r="AD38" s="23" t="s">
        <v>45</v>
      </c>
      <c r="AE38" s="92"/>
    </row>
    <row r="39" spans="2:31" x14ac:dyDescent="0.25">
      <c r="B39" s="83"/>
      <c r="C39" s="86"/>
      <c r="D39" s="89"/>
      <c r="E39" s="17" t="s">
        <v>182</v>
      </c>
      <c r="F39" s="17" t="s">
        <v>183</v>
      </c>
      <c r="G39" s="3">
        <v>30</v>
      </c>
      <c r="H39" s="3" t="s">
        <v>121</v>
      </c>
      <c r="I39" s="42" t="s">
        <v>159</v>
      </c>
      <c r="J39" s="19">
        <v>28.3</v>
      </c>
      <c r="K39" s="27">
        <v>32.200000000000003</v>
      </c>
      <c r="L39" s="22" t="s">
        <v>38</v>
      </c>
      <c r="M39" s="30">
        <f t="shared" si="5"/>
        <v>60.5</v>
      </c>
      <c r="N39" s="22">
        <v>30</v>
      </c>
      <c r="O39" s="19">
        <v>35</v>
      </c>
      <c r="P39" s="22" t="s">
        <v>38</v>
      </c>
      <c r="Q39" s="30">
        <f t="shared" si="3"/>
        <v>65</v>
      </c>
      <c r="R39" s="24"/>
      <c r="S39" s="28"/>
      <c r="T39" s="24" t="s">
        <v>38</v>
      </c>
      <c r="U39" s="21"/>
      <c r="V39" s="22" t="s">
        <v>122</v>
      </c>
      <c r="W39" s="19">
        <v>1772</v>
      </c>
      <c r="X39" s="23" t="s">
        <v>123</v>
      </c>
      <c r="Y39" s="23" t="s">
        <v>124</v>
      </c>
      <c r="Z39" s="23" t="s">
        <v>117</v>
      </c>
      <c r="AA39" s="23" t="s">
        <v>74</v>
      </c>
      <c r="AB39" s="23" t="s">
        <v>125</v>
      </c>
      <c r="AC39" s="23" t="s">
        <v>45</v>
      </c>
      <c r="AD39" s="23" t="s">
        <v>45</v>
      </c>
      <c r="AE39" s="92"/>
    </row>
    <row r="40" spans="2:31" x14ac:dyDescent="0.25">
      <c r="B40" s="83"/>
      <c r="C40" s="86"/>
      <c r="D40" s="89"/>
      <c r="E40" s="3" t="s">
        <v>184</v>
      </c>
      <c r="F40" s="17" t="s">
        <v>185</v>
      </c>
      <c r="G40" s="3">
        <v>32</v>
      </c>
      <c r="H40" s="3" t="s">
        <v>128</v>
      </c>
      <c r="I40" s="42" t="s">
        <v>159</v>
      </c>
      <c r="J40" s="27">
        <v>32.200000000000003</v>
      </c>
      <c r="K40" s="27">
        <v>32.200000000000003</v>
      </c>
      <c r="L40" s="27" t="s">
        <v>38</v>
      </c>
      <c r="M40" s="30">
        <f t="shared" si="5"/>
        <v>64.400000000000006</v>
      </c>
      <c r="N40" s="19">
        <v>35</v>
      </c>
      <c r="O40" s="19">
        <v>35</v>
      </c>
      <c r="P40" s="27" t="s">
        <v>38</v>
      </c>
      <c r="Q40" s="30">
        <f t="shared" si="3"/>
        <v>70</v>
      </c>
      <c r="R40" s="28"/>
      <c r="S40" s="28"/>
      <c r="T40" s="28" t="s">
        <v>38</v>
      </c>
      <c r="U40" s="21"/>
      <c r="V40" s="19" t="s">
        <v>129</v>
      </c>
      <c r="W40" s="19">
        <v>1948</v>
      </c>
      <c r="X40" s="23" t="s">
        <v>130</v>
      </c>
      <c r="Y40" s="23" t="s">
        <v>131</v>
      </c>
      <c r="Z40" s="23" t="s">
        <v>132</v>
      </c>
      <c r="AA40" s="23" t="s">
        <v>74</v>
      </c>
      <c r="AB40" s="23" t="s">
        <v>133</v>
      </c>
      <c r="AC40" s="23" t="s">
        <v>45</v>
      </c>
      <c r="AD40" s="23" t="s">
        <v>45</v>
      </c>
      <c r="AE40" s="92"/>
    </row>
    <row r="41" spans="2:31" x14ac:dyDescent="0.25">
      <c r="B41" s="83"/>
      <c r="C41" s="86"/>
      <c r="D41" s="89"/>
      <c r="E41" s="17" t="s">
        <v>186</v>
      </c>
      <c r="F41" s="17" t="s">
        <v>187</v>
      </c>
      <c r="G41" s="3">
        <v>34</v>
      </c>
      <c r="H41" s="3" t="s">
        <v>136</v>
      </c>
      <c r="I41" s="42" t="s">
        <v>159</v>
      </c>
      <c r="J41" s="27">
        <v>32.200000000000003</v>
      </c>
      <c r="K41" s="19">
        <v>34.1</v>
      </c>
      <c r="L41" s="19" t="s">
        <v>38</v>
      </c>
      <c r="M41" s="30">
        <f t="shared" si="5"/>
        <v>66.300000000000011</v>
      </c>
      <c r="N41" s="19">
        <v>35</v>
      </c>
      <c r="O41" s="19">
        <v>35</v>
      </c>
      <c r="P41" s="19" t="s">
        <v>38</v>
      </c>
      <c r="Q41" s="30">
        <f t="shared" si="3"/>
        <v>70</v>
      </c>
      <c r="R41" s="28"/>
      <c r="S41" s="20"/>
      <c r="T41" s="20" t="s">
        <v>38</v>
      </c>
      <c r="U41" s="21"/>
      <c r="V41" s="19" t="s">
        <v>129</v>
      </c>
      <c r="W41" s="19">
        <v>1948</v>
      </c>
      <c r="X41" s="23" t="s">
        <v>130</v>
      </c>
      <c r="Y41" s="23" t="s">
        <v>137</v>
      </c>
      <c r="Z41" s="23" t="s">
        <v>132</v>
      </c>
      <c r="AA41" s="23" t="s">
        <v>74</v>
      </c>
      <c r="AB41" s="23" t="s">
        <v>138</v>
      </c>
      <c r="AC41" s="23" t="s">
        <v>45</v>
      </c>
      <c r="AD41" s="23" t="s">
        <v>45</v>
      </c>
      <c r="AE41" s="92"/>
    </row>
    <row r="42" spans="2:31" x14ac:dyDescent="0.25">
      <c r="B42" s="83"/>
      <c r="C42" s="86"/>
      <c r="D42" s="89"/>
      <c r="E42" s="3" t="s">
        <v>188</v>
      </c>
      <c r="F42" s="17" t="s">
        <v>189</v>
      </c>
      <c r="G42" s="3">
        <v>36</v>
      </c>
      <c r="H42" s="3" t="s">
        <v>141</v>
      </c>
      <c r="I42" s="42" t="s">
        <v>159</v>
      </c>
      <c r="J42" s="19">
        <v>34.1</v>
      </c>
      <c r="K42" s="19">
        <v>34.1</v>
      </c>
      <c r="L42" s="19" t="s">
        <v>38</v>
      </c>
      <c r="M42" s="30">
        <f t="shared" si="5"/>
        <v>68.2</v>
      </c>
      <c r="N42" s="19">
        <v>35</v>
      </c>
      <c r="O42" s="19">
        <v>35</v>
      </c>
      <c r="P42" s="19" t="s">
        <v>38</v>
      </c>
      <c r="Q42" s="30">
        <f t="shared" si="3"/>
        <v>70</v>
      </c>
      <c r="R42" s="20"/>
      <c r="S42" s="20"/>
      <c r="T42" s="20" t="s">
        <v>38</v>
      </c>
      <c r="U42" s="21"/>
      <c r="V42" s="19" t="s">
        <v>129</v>
      </c>
      <c r="W42" s="19">
        <v>1948</v>
      </c>
      <c r="X42" s="23" t="s">
        <v>142</v>
      </c>
      <c r="Y42" s="23" t="s">
        <v>143</v>
      </c>
      <c r="Z42" s="23" t="s">
        <v>132</v>
      </c>
      <c r="AA42" s="23" t="s">
        <v>74</v>
      </c>
      <c r="AB42" s="23" t="s">
        <v>144</v>
      </c>
      <c r="AC42" s="23" t="s">
        <v>45</v>
      </c>
      <c r="AD42" s="23" t="s">
        <v>45</v>
      </c>
      <c r="AE42" s="92"/>
    </row>
    <row r="43" spans="2:31" x14ac:dyDescent="0.25">
      <c r="B43" s="83"/>
      <c r="C43" s="86"/>
      <c r="D43" s="89"/>
      <c r="E43" s="17" t="s">
        <v>190</v>
      </c>
      <c r="F43" s="17" t="s">
        <v>191</v>
      </c>
      <c r="G43" s="3">
        <v>38</v>
      </c>
      <c r="H43" s="3" t="s">
        <v>147</v>
      </c>
      <c r="I43" s="42" t="s">
        <v>159</v>
      </c>
      <c r="J43" s="19">
        <v>34.1</v>
      </c>
      <c r="K43" s="19">
        <v>38.1</v>
      </c>
      <c r="L43" s="19" t="s">
        <v>38</v>
      </c>
      <c r="M43" s="30">
        <f t="shared" si="5"/>
        <v>72.2</v>
      </c>
      <c r="N43" s="19">
        <v>35</v>
      </c>
      <c r="O43" s="19">
        <v>40</v>
      </c>
      <c r="P43" s="19" t="s">
        <v>38</v>
      </c>
      <c r="Q43" s="30">
        <f t="shared" si="3"/>
        <v>75</v>
      </c>
      <c r="R43" s="20"/>
      <c r="S43" s="20"/>
      <c r="T43" s="20" t="s">
        <v>38</v>
      </c>
      <c r="U43" s="21"/>
      <c r="V43" s="19" t="s">
        <v>129</v>
      </c>
      <c r="W43" s="19">
        <v>1948</v>
      </c>
      <c r="X43" s="23" t="s">
        <v>148</v>
      </c>
      <c r="Y43" s="23" t="s">
        <v>149</v>
      </c>
      <c r="Z43" s="23" t="s">
        <v>132</v>
      </c>
      <c r="AA43" s="23" t="s">
        <v>74</v>
      </c>
      <c r="AB43" s="23" t="s">
        <v>150</v>
      </c>
      <c r="AC43" s="23" t="s">
        <v>45</v>
      </c>
      <c r="AD43" s="23" t="s">
        <v>45</v>
      </c>
      <c r="AE43" s="92"/>
    </row>
    <row r="44" spans="2:31" x14ac:dyDescent="0.25">
      <c r="B44" s="84"/>
      <c r="C44" s="87"/>
      <c r="D44" s="90"/>
      <c r="E44" s="31" t="s">
        <v>192</v>
      </c>
      <c r="F44" s="32" t="s">
        <v>193</v>
      </c>
      <c r="G44" s="31">
        <v>40</v>
      </c>
      <c r="H44" s="31" t="s">
        <v>153</v>
      </c>
      <c r="I44" s="43" t="s">
        <v>159</v>
      </c>
      <c r="J44" s="34">
        <v>38.1</v>
      </c>
      <c r="K44" s="34">
        <v>38.1</v>
      </c>
      <c r="L44" s="34" t="s">
        <v>38</v>
      </c>
      <c r="M44" s="35">
        <f t="shared" si="5"/>
        <v>76.2</v>
      </c>
      <c r="N44" s="34">
        <v>40</v>
      </c>
      <c r="O44" s="34">
        <v>40</v>
      </c>
      <c r="P44" s="34" t="s">
        <v>38</v>
      </c>
      <c r="Q44" s="35">
        <f t="shared" si="3"/>
        <v>80</v>
      </c>
      <c r="R44" s="36"/>
      <c r="S44" s="36"/>
      <c r="T44" s="36" t="s">
        <v>38</v>
      </c>
      <c r="U44" s="37"/>
      <c r="V44" s="34" t="s">
        <v>129</v>
      </c>
      <c r="W44" s="34">
        <v>1948</v>
      </c>
      <c r="X44" s="38" t="s">
        <v>154</v>
      </c>
      <c r="Y44" s="38" t="s">
        <v>155</v>
      </c>
      <c r="Z44" s="38" t="s">
        <v>132</v>
      </c>
      <c r="AA44" s="38" t="s">
        <v>74</v>
      </c>
      <c r="AB44" s="38" t="s">
        <v>156</v>
      </c>
      <c r="AC44" s="38" t="s">
        <v>45</v>
      </c>
      <c r="AD44" s="38" t="s">
        <v>45</v>
      </c>
      <c r="AE44" s="93"/>
    </row>
    <row r="47" spans="2:31" ht="30.75" customHeight="1" x14ac:dyDescent="0.25">
      <c r="B47" s="97" t="s">
        <v>194</v>
      </c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9"/>
    </row>
    <row r="48" spans="2:31" ht="15" customHeight="1" x14ac:dyDescent="0.25">
      <c r="B48" s="94" t="s">
        <v>4</v>
      </c>
      <c r="C48" s="94" t="s">
        <v>5</v>
      </c>
      <c r="D48" s="94" t="s">
        <v>195</v>
      </c>
      <c r="E48" s="94" t="s">
        <v>7</v>
      </c>
      <c r="F48" s="94" t="s">
        <v>8</v>
      </c>
      <c r="G48" s="94" t="s">
        <v>9</v>
      </c>
      <c r="H48" s="94" t="s">
        <v>10</v>
      </c>
      <c r="I48" s="95" t="s">
        <v>11</v>
      </c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 t="s">
        <v>12</v>
      </c>
      <c r="W48" s="95"/>
      <c r="X48" s="95" t="s">
        <v>13</v>
      </c>
      <c r="Y48" s="95"/>
      <c r="Z48" s="95"/>
      <c r="AA48" s="95"/>
      <c r="AB48" s="95"/>
      <c r="AC48" s="95"/>
      <c r="AD48" s="95"/>
      <c r="AE48" s="95" t="s">
        <v>14</v>
      </c>
    </row>
    <row r="49" spans="2:31" ht="28.5" customHeight="1" x14ac:dyDescent="0.25">
      <c r="B49" s="94"/>
      <c r="C49" s="94"/>
      <c r="D49" s="94"/>
      <c r="E49" s="94"/>
      <c r="F49" s="94"/>
      <c r="G49" s="94"/>
      <c r="H49" s="94"/>
      <c r="I49" s="95" t="s">
        <v>15</v>
      </c>
      <c r="J49" s="95" t="s">
        <v>16</v>
      </c>
      <c r="K49" s="95"/>
      <c r="L49" s="95"/>
      <c r="M49" s="95"/>
      <c r="N49" s="95" t="s">
        <v>17</v>
      </c>
      <c r="O49" s="95"/>
      <c r="P49" s="95"/>
      <c r="Q49" s="96"/>
      <c r="R49" s="95" t="s">
        <v>18</v>
      </c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</row>
    <row r="50" spans="2:31" ht="25.5" x14ac:dyDescent="0.25">
      <c r="B50" s="94"/>
      <c r="C50" s="94"/>
      <c r="D50" s="94"/>
      <c r="E50" s="94"/>
      <c r="F50" s="94"/>
      <c r="G50" s="94"/>
      <c r="H50" s="94"/>
      <c r="I50" s="95"/>
      <c r="J50" s="6" t="s">
        <v>19</v>
      </c>
      <c r="K50" s="6" t="s">
        <v>20</v>
      </c>
      <c r="L50" s="6" t="s">
        <v>21</v>
      </c>
      <c r="M50" s="6" t="s">
        <v>22</v>
      </c>
      <c r="N50" s="6" t="s">
        <v>19</v>
      </c>
      <c r="O50" s="6" t="s">
        <v>20</v>
      </c>
      <c r="P50" s="7" t="s">
        <v>21</v>
      </c>
      <c r="Q50" s="5" t="s">
        <v>22</v>
      </c>
      <c r="R50" s="8" t="s">
        <v>19</v>
      </c>
      <c r="S50" s="6" t="s">
        <v>20</v>
      </c>
      <c r="T50" s="6" t="s">
        <v>21</v>
      </c>
      <c r="U50" s="6" t="s">
        <v>22</v>
      </c>
      <c r="V50" s="6" t="s">
        <v>23</v>
      </c>
      <c r="W50" s="6" t="s">
        <v>24</v>
      </c>
      <c r="X50" s="5" t="s">
        <v>25</v>
      </c>
      <c r="Y50" s="5" t="s">
        <v>26</v>
      </c>
      <c r="Z50" s="5" t="s">
        <v>27</v>
      </c>
      <c r="AA50" s="5" t="s">
        <v>28</v>
      </c>
      <c r="AB50" s="5" t="s">
        <v>29</v>
      </c>
      <c r="AC50" s="5" t="s">
        <v>30</v>
      </c>
      <c r="AD50" s="5" t="s">
        <v>31</v>
      </c>
      <c r="AE50" s="95"/>
    </row>
    <row r="51" spans="2:31" ht="15" customHeight="1" x14ac:dyDescent="0.25">
      <c r="B51" s="82" t="s">
        <v>32</v>
      </c>
      <c r="C51" s="85" t="s">
        <v>33</v>
      </c>
      <c r="D51" s="88" t="s">
        <v>195</v>
      </c>
      <c r="E51" s="9" t="s">
        <v>196</v>
      </c>
      <c r="F51" s="9" t="s">
        <v>197</v>
      </c>
      <c r="G51" s="9">
        <v>6</v>
      </c>
      <c r="H51" s="9">
        <v>1</v>
      </c>
      <c r="I51" s="10" t="s">
        <v>37</v>
      </c>
      <c r="J51" s="11">
        <v>34</v>
      </c>
      <c r="K51" s="11" t="s">
        <v>38</v>
      </c>
      <c r="L51" s="11" t="s">
        <v>38</v>
      </c>
      <c r="M51" s="13">
        <f t="shared" ref="M51:M58" si="6">J51</f>
        <v>34</v>
      </c>
      <c r="N51" s="11">
        <v>35</v>
      </c>
      <c r="O51" s="11" t="s">
        <v>38</v>
      </c>
      <c r="P51" s="11" t="s">
        <v>38</v>
      </c>
      <c r="Q51" s="12">
        <f t="shared" ref="Q51:Q58" si="7">N51</f>
        <v>35</v>
      </c>
      <c r="R51" s="14"/>
      <c r="S51" s="14" t="s">
        <v>38</v>
      </c>
      <c r="T51" s="14" t="s">
        <v>38</v>
      </c>
      <c r="U51" s="15"/>
      <c r="V51" s="11" t="s">
        <v>39</v>
      </c>
      <c r="W51" s="11">
        <v>525</v>
      </c>
      <c r="X51" s="16" t="s">
        <v>40</v>
      </c>
      <c r="Y51" s="16" t="s">
        <v>41</v>
      </c>
      <c r="Z51" s="16" t="s">
        <v>42</v>
      </c>
      <c r="AA51" s="16" t="s">
        <v>43</v>
      </c>
      <c r="AB51" s="16" t="s">
        <v>44</v>
      </c>
      <c r="AC51" s="16" t="s">
        <v>45</v>
      </c>
      <c r="AD51" s="16" t="s">
        <v>45</v>
      </c>
      <c r="AE51" s="91" t="s">
        <v>46</v>
      </c>
    </row>
    <row r="52" spans="2:31" x14ac:dyDescent="0.25">
      <c r="B52" s="83"/>
      <c r="C52" s="86"/>
      <c r="D52" s="89"/>
      <c r="E52" s="3" t="s">
        <v>198</v>
      </c>
      <c r="F52" s="17" t="s">
        <v>199</v>
      </c>
      <c r="G52" s="3">
        <v>8</v>
      </c>
      <c r="H52" s="3">
        <v>1</v>
      </c>
      <c r="I52" s="18" t="s">
        <v>37</v>
      </c>
      <c r="J52" s="19">
        <v>36.299999999999997</v>
      </c>
      <c r="K52" s="19" t="s">
        <v>38</v>
      </c>
      <c r="L52" s="19" t="s">
        <v>38</v>
      </c>
      <c r="M52" s="30">
        <f t="shared" si="6"/>
        <v>36.299999999999997</v>
      </c>
      <c r="N52" s="19">
        <v>40</v>
      </c>
      <c r="O52" s="19" t="s">
        <v>38</v>
      </c>
      <c r="P52" s="19" t="s">
        <v>38</v>
      </c>
      <c r="Q52" s="12">
        <f t="shared" si="7"/>
        <v>40</v>
      </c>
      <c r="R52" s="20"/>
      <c r="S52" s="20" t="s">
        <v>38</v>
      </c>
      <c r="T52" s="20" t="s">
        <v>38</v>
      </c>
      <c r="U52" s="21"/>
      <c r="V52" s="22" t="s">
        <v>49</v>
      </c>
      <c r="W52" s="19">
        <v>725</v>
      </c>
      <c r="X52" s="23" t="s">
        <v>50</v>
      </c>
      <c r="Y52" s="23" t="s">
        <v>51</v>
      </c>
      <c r="Z52" s="23" t="s">
        <v>52</v>
      </c>
      <c r="AA52" s="23" t="s">
        <v>53</v>
      </c>
      <c r="AB52" s="23" t="s">
        <v>54</v>
      </c>
      <c r="AC52" s="23" t="s">
        <v>45</v>
      </c>
      <c r="AD52" s="23" t="s">
        <v>45</v>
      </c>
      <c r="AE52" s="92"/>
    </row>
    <row r="53" spans="2:31" x14ac:dyDescent="0.25">
      <c r="B53" s="83"/>
      <c r="C53" s="86"/>
      <c r="D53" s="89"/>
      <c r="E53" s="17" t="s">
        <v>200</v>
      </c>
      <c r="F53" s="17" t="s">
        <v>201</v>
      </c>
      <c r="G53" s="17">
        <v>10</v>
      </c>
      <c r="H53" s="17">
        <v>1</v>
      </c>
      <c r="I53" s="18" t="s">
        <v>37</v>
      </c>
      <c r="J53" s="22">
        <v>41.7</v>
      </c>
      <c r="K53" s="22" t="s">
        <v>38</v>
      </c>
      <c r="L53" s="22" t="s">
        <v>38</v>
      </c>
      <c r="M53" s="30">
        <f t="shared" si="6"/>
        <v>41.7</v>
      </c>
      <c r="N53" s="22">
        <v>45</v>
      </c>
      <c r="O53" s="22" t="s">
        <v>38</v>
      </c>
      <c r="P53" s="22" t="s">
        <v>38</v>
      </c>
      <c r="Q53" s="12">
        <f t="shared" si="7"/>
        <v>45</v>
      </c>
      <c r="R53" s="24"/>
      <c r="S53" s="24" t="s">
        <v>38</v>
      </c>
      <c r="T53" s="24" t="s">
        <v>38</v>
      </c>
      <c r="U53" s="25"/>
      <c r="V53" s="22" t="s">
        <v>49</v>
      </c>
      <c r="W53" s="19">
        <v>725</v>
      </c>
      <c r="X53" s="26" t="s">
        <v>57</v>
      </c>
      <c r="Y53" s="26" t="s">
        <v>58</v>
      </c>
      <c r="Z53" s="26" t="s">
        <v>59</v>
      </c>
      <c r="AA53" s="26" t="s">
        <v>60</v>
      </c>
      <c r="AB53" s="26" t="s">
        <v>61</v>
      </c>
      <c r="AC53" s="26" t="s">
        <v>45</v>
      </c>
      <c r="AD53" s="26" t="s">
        <v>45</v>
      </c>
      <c r="AE53" s="92"/>
    </row>
    <row r="54" spans="2:31" x14ac:dyDescent="0.25">
      <c r="B54" s="83"/>
      <c r="C54" s="86"/>
      <c r="D54" s="89"/>
      <c r="E54" s="3" t="s">
        <v>202</v>
      </c>
      <c r="F54" s="17" t="s">
        <v>203</v>
      </c>
      <c r="G54" s="17">
        <v>12</v>
      </c>
      <c r="H54" s="17">
        <v>1</v>
      </c>
      <c r="I54" s="18" t="s">
        <v>37</v>
      </c>
      <c r="J54" s="22">
        <v>52</v>
      </c>
      <c r="K54" s="22" t="s">
        <v>38</v>
      </c>
      <c r="L54" s="22" t="s">
        <v>38</v>
      </c>
      <c r="M54" s="30">
        <f t="shared" si="6"/>
        <v>52</v>
      </c>
      <c r="N54" s="22">
        <v>60</v>
      </c>
      <c r="O54" s="22" t="s">
        <v>38</v>
      </c>
      <c r="P54" s="22" t="s">
        <v>38</v>
      </c>
      <c r="Q54" s="12">
        <f t="shared" si="7"/>
        <v>60</v>
      </c>
      <c r="R54" s="24"/>
      <c r="S54" s="24" t="s">
        <v>38</v>
      </c>
      <c r="T54" s="24" t="s">
        <v>38</v>
      </c>
      <c r="U54" s="25"/>
      <c r="V54" s="22" t="s">
        <v>49</v>
      </c>
      <c r="W54" s="22">
        <v>800</v>
      </c>
      <c r="X54" s="26" t="s">
        <v>64</v>
      </c>
      <c r="Y54" s="26" t="s">
        <v>65</v>
      </c>
      <c r="Z54" s="26" t="s">
        <v>66</v>
      </c>
      <c r="AA54" s="26" t="s">
        <v>67</v>
      </c>
      <c r="AB54" s="26" t="s">
        <v>68</v>
      </c>
      <c r="AC54" s="26" t="s">
        <v>45</v>
      </c>
      <c r="AD54" s="26" t="s">
        <v>45</v>
      </c>
      <c r="AE54" s="92"/>
    </row>
    <row r="55" spans="2:31" x14ac:dyDescent="0.25">
      <c r="B55" s="83"/>
      <c r="C55" s="86"/>
      <c r="D55" s="89"/>
      <c r="E55" s="17" t="s">
        <v>204</v>
      </c>
      <c r="F55" s="17" t="s">
        <v>205</v>
      </c>
      <c r="G55" s="17">
        <v>14</v>
      </c>
      <c r="H55" s="17">
        <v>1</v>
      </c>
      <c r="I55" s="18" t="s">
        <v>37</v>
      </c>
      <c r="J55" s="22">
        <v>62.6</v>
      </c>
      <c r="K55" s="22" t="s">
        <v>38</v>
      </c>
      <c r="L55" s="22" t="s">
        <v>38</v>
      </c>
      <c r="M55" s="30">
        <f t="shared" si="6"/>
        <v>62.6</v>
      </c>
      <c r="N55" s="22">
        <v>70</v>
      </c>
      <c r="O55" s="22" t="s">
        <v>38</v>
      </c>
      <c r="P55" s="22" t="s">
        <v>38</v>
      </c>
      <c r="Q55" s="12">
        <f t="shared" si="7"/>
        <v>70</v>
      </c>
      <c r="R55" s="24"/>
      <c r="S55" s="24" t="s">
        <v>38</v>
      </c>
      <c r="T55" s="24" t="s">
        <v>38</v>
      </c>
      <c r="U55" s="25"/>
      <c r="V55" s="22" t="s">
        <v>49</v>
      </c>
      <c r="W55" s="22">
        <v>800</v>
      </c>
      <c r="X55" s="26" t="s">
        <v>71</v>
      </c>
      <c r="Y55" s="26" t="s">
        <v>72</v>
      </c>
      <c r="Z55" s="26" t="s">
        <v>73</v>
      </c>
      <c r="AA55" s="26" t="s">
        <v>74</v>
      </c>
      <c r="AB55" s="26" t="s">
        <v>75</v>
      </c>
      <c r="AC55" s="26" t="s">
        <v>45</v>
      </c>
      <c r="AD55" s="26" t="s">
        <v>45</v>
      </c>
      <c r="AE55" s="92"/>
    </row>
    <row r="56" spans="2:31" x14ac:dyDescent="0.25">
      <c r="B56" s="83"/>
      <c r="C56" s="86"/>
      <c r="D56" s="89"/>
      <c r="E56" s="3" t="s">
        <v>206</v>
      </c>
      <c r="F56" s="17" t="s">
        <v>207</v>
      </c>
      <c r="G56" s="17">
        <v>16</v>
      </c>
      <c r="H56" s="17">
        <v>1</v>
      </c>
      <c r="I56" s="18" t="s">
        <v>37</v>
      </c>
      <c r="J56" s="27">
        <v>62.4</v>
      </c>
      <c r="K56" s="27" t="s">
        <v>38</v>
      </c>
      <c r="L56" s="27" t="s">
        <v>38</v>
      </c>
      <c r="M56" s="30">
        <f t="shared" si="6"/>
        <v>62.4</v>
      </c>
      <c r="N56" s="19">
        <v>70</v>
      </c>
      <c r="O56" s="27" t="s">
        <v>38</v>
      </c>
      <c r="P56" s="27" t="s">
        <v>38</v>
      </c>
      <c r="Q56" s="12">
        <f t="shared" si="7"/>
        <v>70</v>
      </c>
      <c r="R56" s="28"/>
      <c r="S56" s="28" t="s">
        <v>38</v>
      </c>
      <c r="T56" s="28" t="s">
        <v>38</v>
      </c>
      <c r="U56" s="29"/>
      <c r="V56" s="22" t="s">
        <v>78</v>
      </c>
      <c r="W56" s="22">
        <v>972</v>
      </c>
      <c r="X56" s="26" t="s">
        <v>79</v>
      </c>
      <c r="Y56" s="26" t="s">
        <v>80</v>
      </c>
      <c r="Z56" s="26" t="s">
        <v>81</v>
      </c>
      <c r="AA56" s="26" t="s">
        <v>74</v>
      </c>
      <c r="AB56" s="26" t="s">
        <v>82</v>
      </c>
      <c r="AC56" s="26" t="s">
        <v>45</v>
      </c>
      <c r="AD56" s="26" t="s">
        <v>45</v>
      </c>
      <c r="AE56" s="92"/>
    </row>
    <row r="57" spans="2:31" x14ac:dyDescent="0.25">
      <c r="B57" s="83"/>
      <c r="C57" s="86"/>
      <c r="D57" s="89"/>
      <c r="E57" s="17" t="s">
        <v>208</v>
      </c>
      <c r="F57" s="17" t="s">
        <v>209</v>
      </c>
      <c r="G57" s="3">
        <v>18</v>
      </c>
      <c r="H57" s="3">
        <v>1</v>
      </c>
      <c r="I57" s="18" t="s">
        <v>37</v>
      </c>
      <c r="J57" s="19">
        <v>72.8</v>
      </c>
      <c r="K57" s="19" t="s">
        <v>38</v>
      </c>
      <c r="L57" s="19" t="s">
        <v>38</v>
      </c>
      <c r="M57" s="30">
        <f t="shared" si="6"/>
        <v>72.8</v>
      </c>
      <c r="N57" s="19">
        <v>80</v>
      </c>
      <c r="O57" s="19" t="s">
        <v>38</v>
      </c>
      <c r="P57" s="19" t="s">
        <v>38</v>
      </c>
      <c r="Q57" s="12">
        <f t="shared" si="7"/>
        <v>80</v>
      </c>
      <c r="R57" s="20"/>
      <c r="S57" s="20" t="s">
        <v>38</v>
      </c>
      <c r="T57" s="20" t="s">
        <v>38</v>
      </c>
      <c r="U57" s="21"/>
      <c r="V57" s="22" t="s">
        <v>78</v>
      </c>
      <c r="W57" s="22">
        <v>972</v>
      </c>
      <c r="X57" s="23" t="s">
        <v>71</v>
      </c>
      <c r="Y57" s="23" t="s">
        <v>72</v>
      </c>
      <c r="Z57" s="23" t="s">
        <v>73</v>
      </c>
      <c r="AA57" s="23" t="s">
        <v>74</v>
      </c>
      <c r="AB57" s="23" t="s">
        <v>75</v>
      </c>
      <c r="AC57" s="23" t="s">
        <v>45</v>
      </c>
      <c r="AD57" s="23" t="s">
        <v>45</v>
      </c>
      <c r="AE57" s="92"/>
    </row>
    <row r="58" spans="2:31" x14ac:dyDescent="0.25">
      <c r="B58" s="83"/>
      <c r="C58" s="86"/>
      <c r="D58" s="89"/>
      <c r="E58" s="3" t="s">
        <v>210</v>
      </c>
      <c r="F58" s="17" t="s">
        <v>211</v>
      </c>
      <c r="G58" s="3">
        <v>20</v>
      </c>
      <c r="H58" s="3">
        <v>1</v>
      </c>
      <c r="I58" s="18" t="s">
        <v>37</v>
      </c>
      <c r="J58" s="19">
        <v>84.2</v>
      </c>
      <c r="K58" s="19" t="s">
        <v>38</v>
      </c>
      <c r="L58" s="19" t="s">
        <v>38</v>
      </c>
      <c r="M58" s="30">
        <f t="shared" si="6"/>
        <v>84.2</v>
      </c>
      <c r="N58" s="19">
        <v>90</v>
      </c>
      <c r="O58" s="19" t="s">
        <v>38</v>
      </c>
      <c r="P58" s="19" t="s">
        <v>38</v>
      </c>
      <c r="Q58" s="12">
        <f t="shared" si="7"/>
        <v>90</v>
      </c>
      <c r="R58" s="20"/>
      <c r="S58" s="20" t="s">
        <v>38</v>
      </c>
      <c r="T58" s="20" t="s">
        <v>38</v>
      </c>
      <c r="U58" s="21"/>
      <c r="V58" s="22" t="s">
        <v>78</v>
      </c>
      <c r="W58" s="22">
        <v>972</v>
      </c>
      <c r="X58" s="23" t="s">
        <v>87</v>
      </c>
      <c r="Y58" s="23" t="s">
        <v>88</v>
      </c>
      <c r="Z58" s="23" t="s">
        <v>73</v>
      </c>
      <c r="AA58" s="23" t="s">
        <v>74</v>
      </c>
      <c r="AB58" s="23" t="s">
        <v>89</v>
      </c>
      <c r="AC58" s="23" t="s">
        <v>45</v>
      </c>
      <c r="AD58" s="23" t="s">
        <v>45</v>
      </c>
      <c r="AE58" s="92"/>
    </row>
    <row r="59" spans="2:31" x14ac:dyDescent="0.25">
      <c r="B59" s="83"/>
      <c r="C59" s="86"/>
      <c r="D59" s="89"/>
      <c r="E59" s="17" t="s">
        <v>212</v>
      </c>
      <c r="F59" s="17" t="s">
        <v>213</v>
      </c>
      <c r="G59" s="3">
        <v>22</v>
      </c>
      <c r="H59" s="3" t="s">
        <v>92</v>
      </c>
      <c r="I59" s="18" t="s">
        <v>37</v>
      </c>
      <c r="J59" s="19">
        <v>41.7</v>
      </c>
      <c r="K59" s="19">
        <v>52</v>
      </c>
      <c r="L59" s="22" t="s">
        <v>38</v>
      </c>
      <c r="M59" s="30">
        <f t="shared" ref="M59:M68" si="8">SUM(J59:K59)</f>
        <v>93.7</v>
      </c>
      <c r="N59" s="19">
        <v>45</v>
      </c>
      <c r="O59" s="19">
        <v>60</v>
      </c>
      <c r="P59" s="22" t="s">
        <v>38</v>
      </c>
      <c r="Q59" s="30">
        <f t="shared" ref="Q59:Q68" si="9">SUM(N59:O59)</f>
        <v>105</v>
      </c>
      <c r="R59" s="20"/>
      <c r="S59" s="20"/>
      <c r="T59" s="24" t="s">
        <v>38</v>
      </c>
      <c r="U59" s="21"/>
      <c r="V59" s="22" t="s">
        <v>93</v>
      </c>
      <c r="W59" s="19">
        <f>800+725</f>
        <v>1525</v>
      </c>
      <c r="X59" s="23" t="s">
        <v>94</v>
      </c>
      <c r="Y59" s="23" t="s">
        <v>95</v>
      </c>
      <c r="Z59" s="23" t="s">
        <v>96</v>
      </c>
      <c r="AA59" s="23" t="s">
        <v>97</v>
      </c>
      <c r="AB59" s="23" t="s">
        <v>98</v>
      </c>
      <c r="AC59" s="23" t="s">
        <v>45</v>
      </c>
      <c r="AD59" s="23" t="s">
        <v>45</v>
      </c>
      <c r="AE59" s="92"/>
    </row>
    <row r="60" spans="2:31" x14ac:dyDescent="0.25">
      <c r="B60" s="83"/>
      <c r="C60" s="86"/>
      <c r="D60" s="89"/>
      <c r="E60" s="3" t="s">
        <v>214</v>
      </c>
      <c r="F60" s="17" t="s">
        <v>215</v>
      </c>
      <c r="G60" s="3">
        <v>24</v>
      </c>
      <c r="H60" s="3" t="s">
        <v>101</v>
      </c>
      <c r="I60" s="18" t="s">
        <v>37</v>
      </c>
      <c r="J60" s="19">
        <v>52</v>
      </c>
      <c r="K60" s="19">
        <v>52</v>
      </c>
      <c r="L60" s="19" t="s">
        <v>38</v>
      </c>
      <c r="M60" s="30">
        <f t="shared" si="8"/>
        <v>104</v>
      </c>
      <c r="N60" s="19">
        <v>60</v>
      </c>
      <c r="O60" s="19">
        <v>60</v>
      </c>
      <c r="P60" s="19" t="s">
        <v>38</v>
      </c>
      <c r="Q60" s="30">
        <f t="shared" si="9"/>
        <v>120</v>
      </c>
      <c r="R60" s="20"/>
      <c r="S60" s="20"/>
      <c r="T60" s="20" t="s">
        <v>38</v>
      </c>
      <c r="U60" s="21"/>
      <c r="V60" s="22" t="s">
        <v>93</v>
      </c>
      <c r="W60" s="19">
        <v>1600</v>
      </c>
      <c r="X60" s="23" t="s">
        <v>102</v>
      </c>
      <c r="Y60" s="23" t="s">
        <v>103</v>
      </c>
      <c r="Z60" s="23" t="s">
        <v>104</v>
      </c>
      <c r="AA60" s="23" t="s">
        <v>97</v>
      </c>
      <c r="AB60" s="23" t="s">
        <v>105</v>
      </c>
      <c r="AC60" s="23" t="s">
        <v>45</v>
      </c>
      <c r="AD60" s="23" t="s">
        <v>45</v>
      </c>
      <c r="AE60" s="92"/>
    </row>
    <row r="61" spans="2:31" x14ac:dyDescent="0.25">
      <c r="B61" s="83"/>
      <c r="C61" s="86"/>
      <c r="D61" s="89"/>
      <c r="E61" s="17" t="s">
        <v>216</v>
      </c>
      <c r="F61" s="17" t="s">
        <v>217</v>
      </c>
      <c r="G61" s="3">
        <v>26</v>
      </c>
      <c r="H61" s="3" t="s">
        <v>108</v>
      </c>
      <c r="I61" s="18" t="s">
        <v>37</v>
      </c>
      <c r="J61" s="19">
        <v>52</v>
      </c>
      <c r="K61" s="19">
        <v>62.6</v>
      </c>
      <c r="L61" s="22" t="s">
        <v>38</v>
      </c>
      <c r="M61" s="30">
        <f t="shared" si="8"/>
        <v>114.6</v>
      </c>
      <c r="N61" s="19">
        <v>60</v>
      </c>
      <c r="O61" s="19">
        <v>70</v>
      </c>
      <c r="P61" s="22" t="s">
        <v>38</v>
      </c>
      <c r="Q61" s="30">
        <f t="shared" si="9"/>
        <v>130</v>
      </c>
      <c r="R61" s="20"/>
      <c r="S61" s="20"/>
      <c r="T61" s="24" t="s">
        <v>38</v>
      </c>
      <c r="U61" s="21"/>
      <c r="V61" s="22" t="s">
        <v>93</v>
      </c>
      <c r="W61" s="19">
        <v>1600</v>
      </c>
      <c r="X61" s="23" t="s">
        <v>109</v>
      </c>
      <c r="Y61" s="23" t="s">
        <v>110</v>
      </c>
      <c r="Z61" s="23" t="s">
        <v>104</v>
      </c>
      <c r="AA61" s="23" t="s">
        <v>97</v>
      </c>
      <c r="AB61" s="23" t="s">
        <v>111</v>
      </c>
      <c r="AC61" s="23" t="s">
        <v>45</v>
      </c>
      <c r="AD61" s="23" t="s">
        <v>45</v>
      </c>
      <c r="AE61" s="92"/>
    </row>
    <row r="62" spans="2:31" x14ac:dyDescent="0.25">
      <c r="B62" s="83"/>
      <c r="C62" s="86"/>
      <c r="D62" s="89"/>
      <c r="E62" s="3" t="s">
        <v>218</v>
      </c>
      <c r="F62" s="17" t="s">
        <v>219</v>
      </c>
      <c r="G62" s="3">
        <v>28</v>
      </c>
      <c r="H62" s="3" t="s">
        <v>114</v>
      </c>
      <c r="I62" s="18" t="s">
        <v>37</v>
      </c>
      <c r="J62" s="19">
        <v>62.6</v>
      </c>
      <c r="K62" s="19">
        <v>62.6</v>
      </c>
      <c r="L62" s="22" t="s">
        <v>38</v>
      </c>
      <c r="M62" s="30">
        <f t="shared" si="8"/>
        <v>125.2</v>
      </c>
      <c r="N62" s="19">
        <v>70</v>
      </c>
      <c r="O62" s="19">
        <v>70</v>
      </c>
      <c r="P62" s="22" t="s">
        <v>38</v>
      </c>
      <c r="Q62" s="30">
        <f t="shared" si="9"/>
        <v>140</v>
      </c>
      <c r="R62" s="20"/>
      <c r="S62" s="20"/>
      <c r="T62" s="24" t="s">
        <v>38</v>
      </c>
      <c r="U62" s="21"/>
      <c r="V62" s="22" t="s">
        <v>93</v>
      </c>
      <c r="W62" s="19">
        <v>1600</v>
      </c>
      <c r="X62" s="23" t="s">
        <v>115</v>
      </c>
      <c r="Y62" s="23" t="s">
        <v>116</v>
      </c>
      <c r="Z62" s="23" t="s">
        <v>117</v>
      </c>
      <c r="AA62" s="23" t="s">
        <v>67</v>
      </c>
      <c r="AB62" s="23" t="s">
        <v>118</v>
      </c>
      <c r="AC62" s="23" t="s">
        <v>45</v>
      </c>
      <c r="AD62" s="23" t="s">
        <v>45</v>
      </c>
      <c r="AE62" s="92"/>
    </row>
    <row r="63" spans="2:31" x14ac:dyDescent="0.25">
      <c r="B63" s="83"/>
      <c r="C63" s="86"/>
      <c r="D63" s="89"/>
      <c r="E63" s="17" t="s">
        <v>220</v>
      </c>
      <c r="F63" s="17" t="s">
        <v>221</v>
      </c>
      <c r="G63" s="3">
        <v>30</v>
      </c>
      <c r="H63" s="3" t="s">
        <v>121</v>
      </c>
      <c r="I63" s="18" t="s">
        <v>37</v>
      </c>
      <c r="J63" s="19">
        <v>62.6</v>
      </c>
      <c r="K63" s="19">
        <v>62.4</v>
      </c>
      <c r="L63" s="22" t="s">
        <v>38</v>
      </c>
      <c r="M63" s="30">
        <f t="shared" si="8"/>
        <v>125</v>
      </c>
      <c r="N63" s="19">
        <v>70</v>
      </c>
      <c r="O63" s="19">
        <v>70</v>
      </c>
      <c r="P63" s="22" t="s">
        <v>38</v>
      </c>
      <c r="Q63" s="30">
        <f t="shared" si="9"/>
        <v>140</v>
      </c>
      <c r="R63" s="20"/>
      <c r="S63" s="20"/>
      <c r="T63" s="24" t="s">
        <v>38</v>
      </c>
      <c r="U63" s="21"/>
      <c r="V63" s="22" t="s">
        <v>122</v>
      </c>
      <c r="W63" s="19">
        <v>1772</v>
      </c>
      <c r="X63" s="23" t="s">
        <v>123</v>
      </c>
      <c r="Y63" s="23" t="s">
        <v>124</v>
      </c>
      <c r="Z63" s="23" t="s">
        <v>117</v>
      </c>
      <c r="AA63" s="23" t="s">
        <v>74</v>
      </c>
      <c r="AB63" s="23" t="s">
        <v>125</v>
      </c>
      <c r="AC63" s="23" t="s">
        <v>45</v>
      </c>
      <c r="AD63" s="23" t="s">
        <v>45</v>
      </c>
      <c r="AE63" s="92"/>
    </row>
    <row r="64" spans="2:31" x14ac:dyDescent="0.25">
      <c r="B64" s="83"/>
      <c r="C64" s="86"/>
      <c r="D64" s="89"/>
      <c r="E64" s="3" t="s">
        <v>222</v>
      </c>
      <c r="F64" s="17" t="s">
        <v>223</v>
      </c>
      <c r="G64" s="3">
        <v>32</v>
      </c>
      <c r="H64" s="3" t="s">
        <v>128</v>
      </c>
      <c r="I64" s="18" t="s">
        <v>37</v>
      </c>
      <c r="J64" s="19">
        <v>62.4</v>
      </c>
      <c r="K64" s="19">
        <v>62.4</v>
      </c>
      <c r="L64" s="27" t="s">
        <v>38</v>
      </c>
      <c r="M64" s="30">
        <f t="shared" si="8"/>
        <v>124.8</v>
      </c>
      <c r="N64" s="19">
        <v>70</v>
      </c>
      <c r="O64" s="19">
        <v>70</v>
      </c>
      <c r="P64" s="27" t="s">
        <v>38</v>
      </c>
      <c r="Q64" s="30">
        <f t="shared" si="9"/>
        <v>140</v>
      </c>
      <c r="R64" s="20"/>
      <c r="S64" s="20"/>
      <c r="T64" s="28" t="s">
        <v>38</v>
      </c>
      <c r="U64" s="21"/>
      <c r="V64" s="19" t="s">
        <v>129</v>
      </c>
      <c r="W64" s="19">
        <v>1948</v>
      </c>
      <c r="X64" s="23" t="s">
        <v>130</v>
      </c>
      <c r="Y64" s="23" t="s">
        <v>131</v>
      </c>
      <c r="Z64" s="23" t="s">
        <v>132</v>
      </c>
      <c r="AA64" s="23" t="s">
        <v>74</v>
      </c>
      <c r="AB64" s="23" t="s">
        <v>133</v>
      </c>
      <c r="AC64" s="23" t="s">
        <v>45</v>
      </c>
      <c r="AD64" s="23" t="s">
        <v>45</v>
      </c>
      <c r="AE64" s="92"/>
    </row>
    <row r="65" spans="2:31" x14ac:dyDescent="0.25">
      <c r="B65" s="83"/>
      <c r="C65" s="86"/>
      <c r="D65" s="89"/>
      <c r="E65" s="17" t="s">
        <v>224</v>
      </c>
      <c r="F65" s="17" t="s">
        <v>225</v>
      </c>
      <c r="G65" s="3">
        <v>34</v>
      </c>
      <c r="H65" s="3" t="s">
        <v>136</v>
      </c>
      <c r="I65" s="18" t="s">
        <v>37</v>
      </c>
      <c r="J65" s="19">
        <v>62.4</v>
      </c>
      <c r="K65" s="19">
        <v>72.8</v>
      </c>
      <c r="L65" s="19" t="s">
        <v>38</v>
      </c>
      <c r="M65" s="30">
        <f t="shared" si="8"/>
        <v>135.19999999999999</v>
      </c>
      <c r="N65" s="19">
        <v>70</v>
      </c>
      <c r="O65" s="19">
        <v>80</v>
      </c>
      <c r="P65" s="19" t="s">
        <v>38</v>
      </c>
      <c r="Q65" s="30">
        <f t="shared" si="9"/>
        <v>150</v>
      </c>
      <c r="R65" s="20"/>
      <c r="S65" s="20"/>
      <c r="T65" s="20" t="s">
        <v>38</v>
      </c>
      <c r="U65" s="21"/>
      <c r="V65" s="19" t="s">
        <v>129</v>
      </c>
      <c r="W65" s="19">
        <v>1948</v>
      </c>
      <c r="X65" s="23" t="s">
        <v>130</v>
      </c>
      <c r="Y65" s="23" t="s">
        <v>137</v>
      </c>
      <c r="Z65" s="23" t="s">
        <v>132</v>
      </c>
      <c r="AA65" s="23" t="s">
        <v>74</v>
      </c>
      <c r="AB65" s="23" t="s">
        <v>138</v>
      </c>
      <c r="AC65" s="23" t="s">
        <v>45</v>
      </c>
      <c r="AD65" s="23" t="s">
        <v>45</v>
      </c>
      <c r="AE65" s="92"/>
    </row>
    <row r="66" spans="2:31" x14ac:dyDescent="0.25">
      <c r="B66" s="83"/>
      <c r="C66" s="86"/>
      <c r="D66" s="89"/>
      <c r="E66" s="3" t="s">
        <v>226</v>
      </c>
      <c r="F66" s="17" t="s">
        <v>227</v>
      </c>
      <c r="G66" s="3">
        <v>36</v>
      </c>
      <c r="H66" s="3" t="s">
        <v>141</v>
      </c>
      <c r="I66" s="18" t="s">
        <v>37</v>
      </c>
      <c r="J66" s="19">
        <v>72.8</v>
      </c>
      <c r="K66" s="19">
        <v>72.8</v>
      </c>
      <c r="L66" s="19" t="s">
        <v>38</v>
      </c>
      <c r="M66" s="30">
        <f t="shared" si="8"/>
        <v>145.6</v>
      </c>
      <c r="N66" s="19">
        <v>80</v>
      </c>
      <c r="O66" s="19">
        <v>80</v>
      </c>
      <c r="P66" s="19" t="s">
        <v>38</v>
      </c>
      <c r="Q66" s="30">
        <f t="shared" si="9"/>
        <v>160</v>
      </c>
      <c r="R66" s="20"/>
      <c r="S66" s="20"/>
      <c r="T66" s="20" t="s">
        <v>38</v>
      </c>
      <c r="U66" s="21"/>
      <c r="V66" s="19" t="s">
        <v>129</v>
      </c>
      <c r="W66" s="19">
        <v>1948</v>
      </c>
      <c r="X66" s="23" t="s">
        <v>142</v>
      </c>
      <c r="Y66" s="23" t="s">
        <v>143</v>
      </c>
      <c r="Z66" s="23" t="s">
        <v>132</v>
      </c>
      <c r="AA66" s="23" t="s">
        <v>74</v>
      </c>
      <c r="AB66" s="23" t="s">
        <v>144</v>
      </c>
      <c r="AC66" s="23" t="s">
        <v>45</v>
      </c>
      <c r="AD66" s="23" t="s">
        <v>45</v>
      </c>
      <c r="AE66" s="92"/>
    </row>
    <row r="67" spans="2:31" x14ac:dyDescent="0.25">
      <c r="B67" s="83"/>
      <c r="C67" s="86"/>
      <c r="D67" s="89"/>
      <c r="E67" s="17" t="s">
        <v>228</v>
      </c>
      <c r="F67" s="17" t="s">
        <v>229</v>
      </c>
      <c r="G67" s="3">
        <v>38</v>
      </c>
      <c r="H67" s="3" t="s">
        <v>147</v>
      </c>
      <c r="I67" s="18" t="s">
        <v>37</v>
      </c>
      <c r="J67" s="19">
        <v>72.8</v>
      </c>
      <c r="K67" s="19">
        <v>84.2</v>
      </c>
      <c r="L67" s="19" t="s">
        <v>38</v>
      </c>
      <c r="M67" s="30">
        <f t="shared" si="8"/>
        <v>157</v>
      </c>
      <c r="N67" s="19">
        <v>80</v>
      </c>
      <c r="O67" s="19">
        <v>90</v>
      </c>
      <c r="P67" s="19" t="s">
        <v>38</v>
      </c>
      <c r="Q67" s="30">
        <f t="shared" si="9"/>
        <v>170</v>
      </c>
      <c r="R67" s="20"/>
      <c r="S67" s="20"/>
      <c r="T67" s="20" t="s">
        <v>38</v>
      </c>
      <c r="U67" s="21"/>
      <c r="V67" s="19" t="s">
        <v>129</v>
      </c>
      <c r="W67" s="19">
        <v>1948</v>
      </c>
      <c r="X67" s="23" t="s">
        <v>148</v>
      </c>
      <c r="Y67" s="23" t="s">
        <v>149</v>
      </c>
      <c r="Z67" s="23" t="s">
        <v>132</v>
      </c>
      <c r="AA67" s="23" t="s">
        <v>74</v>
      </c>
      <c r="AB67" s="23" t="s">
        <v>150</v>
      </c>
      <c r="AC67" s="23" t="s">
        <v>45</v>
      </c>
      <c r="AD67" s="23" t="s">
        <v>45</v>
      </c>
      <c r="AE67" s="92"/>
    </row>
    <row r="68" spans="2:31" x14ac:dyDescent="0.25">
      <c r="B68" s="83"/>
      <c r="C68" s="86"/>
      <c r="D68" s="89"/>
      <c r="E68" s="31" t="s">
        <v>230</v>
      </c>
      <c r="F68" s="32" t="s">
        <v>231</v>
      </c>
      <c r="G68" s="31">
        <v>40</v>
      </c>
      <c r="H68" s="31" t="s">
        <v>153</v>
      </c>
      <c r="I68" s="33" t="s">
        <v>37</v>
      </c>
      <c r="J68" s="19">
        <v>84.2</v>
      </c>
      <c r="K68" s="19">
        <v>84.2</v>
      </c>
      <c r="L68" s="34"/>
      <c r="M68" s="35">
        <f t="shared" si="8"/>
        <v>168.4</v>
      </c>
      <c r="N68" s="34">
        <v>90</v>
      </c>
      <c r="O68" s="34">
        <v>90</v>
      </c>
      <c r="P68" s="34" t="s">
        <v>38</v>
      </c>
      <c r="Q68" s="35">
        <f t="shared" si="9"/>
        <v>180</v>
      </c>
      <c r="R68" s="36"/>
      <c r="S68" s="36"/>
      <c r="T68" s="36" t="s">
        <v>38</v>
      </c>
      <c r="U68" s="37"/>
      <c r="V68" s="34" t="s">
        <v>129</v>
      </c>
      <c r="W68" s="34">
        <v>1948</v>
      </c>
      <c r="X68" s="38" t="s">
        <v>154</v>
      </c>
      <c r="Y68" s="38" t="s">
        <v>155</v>
      </c>
      <c r="Z68" s="38" t="s">
        <v>132</v>
      </c>
      <c r="AA68" s="38" t="s">
        <v>74</v>
      </c>
      <c r="AB68" s="38" t="s">
        <v>156</v>
      </c>
      <c r="AC68" s="38" t="s">
        <v>45</v>
      </c>
      <c r="AD68" s="38" t="s">
        <v>45</v>
      </c>
      <c r="AE68" s="93"/>
    </row>
    <row r="69" spans="2:31" ht="15" customHeight="1" x14ac:dyDescent="0.25">
      <c r="B69" s="83"/>
      <c r="C69" s="86"/>
      <c r="D69" s="89"/>
      <c r="E69" s="9" t="s">
        <v>232</v>
      </c>
      <c r="F69" s="9" t="s">
        <v>233</v>
      </c>
      <c r="G69" s="9">
        <v>6</v>
      </c>
      <c r="H69" s="9">
        <v>1</v>
      </c>
      <c r="I69" s="39" t="s">
        <v>159</v>
      </c>
      <c r="J69" s="11">
        <v>15.5</v>
      </c>
      <c r="K69" s="11" t="s">
        <v>38</v>
      </c>
      <c r="L69" s="11" t="s">
        <v>38</v>
      </c>
      <c r="M69" s="40">
        <f t="shared" ref="M69:M86" si="10">SUM(J69:K69)</f>
        <v>15.5</v>
      </c>
      <c r="N69" s="11">
        <v>20</v>
      </c>
      <c r="O69" s="11" t="s">
        <v>38</v>
      </c>
      <c r="P69" s="11" t="s">
        <v>38</v>
      </c>
      <c r="Q69" s="40">
        <f t="shared" ref="Q69:Q76" si="11">N69</f>
        <v>20</v>
      </c>
      <c r="R69" s="14"/>
      <c r="S69" s="14" t="s">
        <v>38</v>
      </c>
      <c r="T69" s="14" t="s">
        <v>38</v>
      </c>
      <c r="U69" s="41"/>
      <c r="V69" s="11" t="s">
        <v>39</v>
      </c>
      <c r="W69" s="11">
        <v>525</v>
      </c>
      <c r="X69" s="16" t="s">
        <v>40</v>
      </c>
      <c r="Y69" s="16" t="s">
        <v>41</v>
      </c>
      <c r="Z69" s="16" t="s">
        <v>42</v>
      </c>
      <c r="AA69" s="16" t="s">
        <v>43</v>
      </c>
      <c r="AB69" s="16" t="s">
        <v>44</v>
      </c>
      <c r="AC69" s="16" t="s">
        <v>45</v>
      </c>
      <c r="AD69" s="16" t="s">
        <v>45</v>
      </c>
      <c r="AE69" s="91" t="s">
        <v>46</v>
      </c>
    </row>
    <row r="70" spans="2:31" x14ac:dyDescent="0.25">
      <c r="B70" s="83"/>
      <c r="C70" s="86"/>
      <c r="D70" s="89"/>
      <c r="E70" s="3" t="s">
        <v>234</v>
      </c>
      <c r="F70" s="17" t="s">
        <v>235</v>
      </c>
      <c r="G70" s="3">
        <v>8</v>
      </c>
      <c r="H70" s="3">
        <v>1</v>
      </c>
      <c r="I70" s="42" t="s">
        <v>159</v>
      </c>
      <c r="J70" s="19">
        <v>18.7</v>
      </c>
      <c r="K70" s="19" t="s">
        <v>38</v>
      </c>
      <c r="L70" s="19" t="s">
        <v>38</v>
      </c>
      <c r="M70" s="30">
        <f t="shared" si="10"/>
        <v>18.7</v>
      </c>
      <c r="N70" s="19">
        <v>20</v>
      </c>
      <c r="O70" s="19" t="s">
        <v>38</v>
      </c>
      <c r="P70" s="19" t="s">
        <v>38</v>
      </c>
      <c r="Q70" s="30">
        <f t="shared" si="11"/>
        <v>20</v>
      </c>
      <c r="R70" s="20"/>
      <c r="S70" s="20" t="s">
        <v>38</v>
      </c>
      <c r="T70" s="20" t="s">
        <v>38</v>
      </c>
      <c r="U70" s="21"/>
      <c r="V70" s="22" t="s">
        <v>49</v>
      </c>
      <c r="W70" s="19">
        <v>725</v>
      </c>
      <c r="X70" s="23" t="s">
        <v>50</v>
      </c>
      <c r="Y70" s="23" t="s">
        <v>51</v>
      </c>
      <c r="Z70" s="23" t="s">
        <v>52</v>
      </c>
      <c r="AA70" s="23" t="s">
        <v>53</v>
      </c>
      <c r="AB70" s="23" t="s">
        <v>54</v>
      </c>
      <c r="AC70" s="23" t="s">
        <v>45</v>
      </c>
      <c r="AD70" s="23" t="s">
        <v>45</v>
      </c>
      <c r="AE70" s="92"/>
    </row>
    <row r="71" spans="2:31" x14ac:dyDescent="0.25">
      <c r="B71" s="83"/>
      <c r="C71" s="86"/>
      <c r="D71" s="89"/>
      <c r="E71" s="17" t="s">
        <v>236</v>
      </c>
      <c r="F71" s="17" t="s">
        <v>237</v>
      </c>
      <c r="G71" s="17">
        <v>10</v>
      </c>
      <c r="H71" s="17">
        <v>1</v>
      </c>
      <c r="I71" s="42" t="s">
        <v>159</v>
      </c>
      <c r="J71" s="22">
        <v>18.899999999999999</v>
      </c>
      <c r="K71" s="22" t="s">
        <v>38</v>
      </c>
      <c r="L71" s="22" t="s">
        <v>38</v>
      </c>
      <c r="M71" s="30">
        <f t="shared" si="10"/>
        <v>18.899999999999999</v>
      </c>
      <c r="N71" s="22">
        <v>20</v>
      </c>
      <c r="O71" s="22" t="s">
        <v>38</v>
      </c>
      <c r="P71" s="22" t="s">
        <v>38</v>
      </c>
      <c r="Q71" s="30">
        <f t="shared" si="11"/>
        <v>20</v>
      </c>
      <c r="R71" s="24"/>
      <c r="S71" s="24" t="s">
        <v>38</v>
      </c>
      <c r="T71" s="24" t="s">
        <v>38</v>
      </c>
      <c r="U71" s="21"/>
      <c r="V71" s="22" t="s">
        <v>49</v>
      </c>
      <c r="W71" s="19">
        <v>725</v>
      </c>
      <c r="X71" s="26" t="s">
        <v>57</v>
      </c>
      <c r="Y71" s="26" t="s">
        <v>58</v>
      </c>
      <c r="Z71" s="26" t="s">
        <v>59</v>
      </c>
      <c r="AA71" s="26" t="s">
        <v>60</v>
      </c>
      <c r="AB71" s="26" t="s">
        <v>61</v>
      </c>
      <c r="AC71" s="26" t="s">
        <v>45</v>
      </c>
      <c r="AD71" s="26" t="s">
        <v>45</v>
      </c>
      <c r="AE71" s="92"/>
    </row>
    <row r="72" spans="2:31" x14ac:dyDescent="0.25">
      <c r="B72" s="83"/>
      <c r="C72" s="86"/>
      <c r="D72" s="89"/>
      <c r="E72" s="17" t="s">
        <v>238</v>
      </c>
      <c r="F72" s="17" t="s">
        <v>239</v>
      </c>
      <c r="G72" s="17">
        <v>12</v>
      </c>
      <c r="H72" s="17">
        <v>1</v>
      </c>
      <c r="I72" s="42" t="s">
        <v>159</v>
      </c>
      <c r="J72" s="22">
        <v>24.2</v>
      </c>
      <c r="K72" s="22" t="s">
        <v>38</v>
      </c>
      <c r="L72" s="22" t="s">
        <v>38</v>
      </c>
      <c r="M72" s="30">
        <f t="shared" si="10"/>
        <v>24.2</v>
      </c>
      <c r="N72" s="22">
        <v>25</v>
      </c>
      <c r="O72" s="22" t="s">
        <v>38</v>
      </c>
      <c r="P72" s="22" t="s">
        <v>38</v>
      </c>
      <c r="Q72" s="30">
        <f t="shared" si="11"/>
        <v>25</v>
      </c>
      <c r="R72" s="24"/>
      <c r="S72" s="24" t="s">
        <v>38</v>
      </c>
      <c r="T72" s="24" t="s">
        <v>38</v>
      </c>
      <c r="U72" s="21"/>
      <c r="V72" s="22" t="s">
        <v>49</v>
      </c>
      <c r="W72" s="22">
        <v>800</v>
      </c>
      <c r="X72" s="26" t="s">
        <v>64</v>
      </c>
      <c r="Y72" s="26" t="s">
        <v>65</v>
      </c>
      <c r="Z72" s="26" t="s">
        <v>66</v>
      </c>
      <c r="AA72" s="26" t="s">
        <v>67</v>
      </c>
      <c r="AB72" s="26" t="s">
        <v>68</v>
      </c>
      <c r="AC72" s="26" t="s">
        <v>45</v>
      </c>
      <c r="AD72" s="26" t="s">
        <v>45</v>
      </c>
      <c r="AE72" s="92"/>
    </row>
    <row r="73" spans="2:31" x14ac:dyDescent="0.25">
      <c r="B73" s="83"/>
      <c r="C73" s="86"/>
      <c r="D73" s="89"/>
      <c r="E73" s="3" t="s">
        <v>240</v>
      </c>
      <c r="F73" s="17" t="s">
        <v>241</v>
      </c>
      <c r="G73" s="17">
        <v>14</v>
      </c>
      <c r="H73" s="17">
        <v>1</v>
      </c>
      <c r="I73" s="42" t="s">
        <v>159</v>
      </c>
      <c r="J73" s="22">
        <v>28.3</v>
      </c>
      <c r="K73" s="22" t="s">
        <v>38</v>
      </c>
      <c r="L73" s="22" t="s">
        <v>38</v>
      </c>
      <c r="M73" s="30">
        <f t="shared" si="10"/>
        <v>28.3</v>
      </c>
      <c r="N73" s="22">
        <v>30</v>
      </c>
      <c r="O73" s="22" t="s">
        <v>38</v>
      </c>
      <c r="P73" s="22" t="s">
        <v>38</v>
      </c>
      <c r="Q73" s="30">
        <f t="shared" si="11"/>
        <v>30</v>
      </c>
      <c r="R73" s="24"/>
      <c r="S73" s="24" t="s">
        <v>38</v>
      </c>
      <c r="T73" s="24" t="s">
        <v>38</v>
      </c>
      <c r="U73" s="21"/>
      <c r="V73" s="22" t="s">
        <v>49</v>
      </c>
      <c r="W73" s="22">
        <v>800</v>
      </c>
      <c r="X73" s="26" t="s">
        <v>71</v>
      </c>
      <c r="Y73" s="26" t="s">
        <v>72</v>
      </c>
      <c r="Z73" s="26" t="s">
        <v>73</v>
      </c>
      <c r="AA73" s="26" t="s">
        <v>74</v>
      </c>
      <c r="AB73" s="26" t="s">
        <v>75</v>
      </c>
      <c r="AC73" s="26" t="s">
        <v>45</v>
      </c>
      <c r="AD73" s="26" t="s">
        <v>45</v>
      </c>
      <c r="AE73" s="92"/>
    </row>
    <row r="74" spans="2:31" x14ac:dyDescent="0.25">
      <c r="B74" s="83"/>
      <c r="C74" s="86"/>
      <c r="D74" s="89"/>
      <c r="E74" s="17" t="s">
        <v>242</v>
      </c>
      <c r="F74" s="17" t="s">
        <v>243</v>
      </c>
      <c r="G74" s="17">
        <v>16</v>
      </c>
      <c r="H74" s="17">
        <v>1</v>
      </c>
      <c r="I74" s="42" t="s">
        <v>159</v>
      </c>
      <c r="J74" s="27">
        <v>32.200000000000003</v>
      </c>
      <c r="K74" s="27" t="s">
        <v>38</v>
      </c>
      <c r="L74" s="27" t="s">
        <v>38</v>
      </c>
      <c r="M74" s="30">
        <f t="shared" si="10"/>
        <v>32.200000000000003</v>
      </c>
      <c r="N74" s="19">
        <v>35</v>
      </c>
      <c r="O74" s="27" t="s">
        <v>38</v>
      </c>
      <c r="P74" s="27" t="s">
        <v>38</v>
      </c>
      <c r="Q74" s="30">
        <f t="shared" si="11"/>
        <v>35</v>
      </c>
      <c r="R74" s="28"/>
      <c r="S74" s="28" t="s">
        <v>38</v>
      </c>
      <c r="T74" s="28" t="s">
        <v>38</v>
      </c>
      <c r="U74" s="21"/>
      <c r="V74" s="22" t="s">
        <v>78</v>
      </c>
      <c r="W74" s="22">
        <v>972</v>
      </c>
      <c r="X74" s="26" t="s">
        <v>79</v>
      </c>
      <c r="Y74" s="26" t="s">
        <v>80</v>
      </c>
      <c r="Z74" s="26" t="s">
        <v>81</v>
      </c>
      <c r="AA74" s="26" t="s">
        <v>74</v>
      </c>
      <c r="AB74" s="26" t="s">
        <v>82</v>
      </c>
      <c r="AC74" s="26" t="s">
        <v>45</v>
      </c>
      <c r="AD74" s="26" t="s">
        <v>45</v>
      </c>
      <c r="AE74" s="92"/>
    </row>
    <row r="75" spans="2:31" x14ac:dyDescent="0.25">
      <c r="B75" s="83"/>
      <c r="C75" s="86"/>
      <c r="D75" s="89"/>
      <c r="E75" s="17" t="s">
        <v>244</v>
      </c>
      <c r="F75" s="17" t="s">
        <v>245</v>
      </c>
      <c r="G75" s="3">
        <v>18</v>
      </c>
      <c r="H75" s="3">
        <v>1</v>
      </c>
      <c r="I75" s="42" t="s">
        <v>159</v>
      </c>
      <c r="J75" s="19">
        <v>34.1</v>
      </c>
      <c r="K75" s="19" t="s">
        <v>38</v>
      </c>
      <c r="L75" s="19" t="s">
        <v>38</v>
      </c>
      <c r="M75" s="30">
        <f t="shared" si="10"/>
        <v>34.1</v>
      </c>
      <c r="N75" s="19">
        <v>35</v>
      </c>
      <c r="O75" s="19" t="s">
        <v>38</v>
      </c>
      <c r="P75" s="19" t="s">
        <v>38</v>
      </c>
      <c r="Q75" s="30">
        <f t="shared" si="11"/>
        <v>35</v>
      </c>
      <c r="R75" s="20"/>
      <c r="S75" s="20" t="s">
        <v>38</v>
      </c>
      <c r="T75" s="20" t="s">
        <v>38</v>
      </c>
      <c r="U75" s="21"/>
      <c r="V75" s="22" t="s">
        <v>78</v>
      </c>
      <c r="W75" s="22">
        <v>972</v>
      </c>
      <c r="X75" s="23" t="s">
        <v>71</v>
      </c>
      <c r="Y75" s="23" t="s">
        <v>72</v>
      </c>
      <c r="Z75" s="23" t="s">
        <v>73</v>
      </c>
      <c r="AA75" s="23" t="s">
        <v>74</v>
      </c>
      <c r="AB75" s="23" t="s">
        <v>75</v>
      </c>
      <c r="AC75" s="23" t="s">
        <v>45</v>
      </c>
      <c r="AD75" s="23" t="s">
        <v>45</v>
      </c>
      <c r="AE75" s="92"/>
    </row>
    <row r="76" spans="2:31" x14ac:dyDescent="0.25">
      <c r="B76" s="83"/>
      <c r="C76" s="86"/>
      <c r="D76" s="89"/>
      <c r="E76" s="3" t="s">
        <v>246</v>
      </c>
      <c r="F76" s="17" t="s">
        <v>247</v>
      </c>
      <c r="G76" s="3">
        <v>20</v>
      </c>
      <c r="H76" s="3">
        <v>1</v>
      </c>
      <c r="I76" s="42" t="s">
        <v>159</v>
      </c>
      <c r="J76" s="19">
        <v>38.1</v>
      </c>
      <c r="K76" s="19" t="s">
        <v>38</v>
      </c>
      <c r="L76" s="19" t="s">
        <v>38</v>
      </c>
      <c r="M76" s="30">
        <f t="shared" si="10"/>
        <v>38.1</v>
      </c>
      <c r="N76" s="19">
        <v>40</v>
      </c>
      <c r="O76" s="19" t="s">
        <v>38</v>
      </c>
      <c r="P76" s="19" t="s">
        <v>38</v>
      </c>
      <c r="Q76" s="30">
        <f t="shared" si="11"/>
        <v>40</v>
      </c>
      <c r="R76" s="20"/>
      <c r="S76" s="20" t="s">
        <v>38</v>
      </c>
      <c r="T76" s="20" t="s">
        <v>38</v>
      </c>
      <c r="U76" s="21"/>
      <c r="V76" s="22" t="s">
        <v>78</v>
      </c>
      <c r="W76" s="22">
        <v>972</v>
      </c>
      <c r="X76" s="23" t="s">
        <v>87</v>
      </c>
      <c r="Y76" s="23" t="s">
        <v>88</v>
      </c>
      <c r="Z76" s="23" t="s">
        <v>73</v>
      </c>
      <c r="AA76" s="23" t="s">
        <v>74</v>
      </c>
      <c r="AB76" s="23" t="s">
        <v>89</v>
      </c>
      <c r="AC76" s="23" t="s">
        <v>45</v>
      </c>
      <c r="AD76" s="23" t="s">
        <v>45</v>
      </c>
      <c r="AE76" s="92"/>
    </row>
    <row r="77" spans="2:31" x14ac:dyDescent="0.25">
      <c r="B77" s="83"/>
      <c r="C77" s="86"/>
      <c r="D77" s="89"/>
      <c r="E77" s="17" t="s">
        <v>248</v>
      </c>
      <c r="F77" s="17" t="s">
        <v>249</v>
      </c>
      <c r="G77" s="3">
        <v>22</v>
      </c>
      <c r="H77" s="3" t="s">
        <v>92</v>
      </c>
      <c r="I77" s="42" t="s">
        <v>159</v>
      </c>
      <c r="J77" s="19">
        <v>18.899999999999999</v>
      </c>
      <c r="K77" s="19">
        <v>24.2</v>
      </c>
      <c r="L77" s="22" t="s">
        <v>38</v>
      </c>
      <c r="M77" s="30">
        <f t="shared" si="10"/>
        <v>43.099999999999994</v>
      </c>
      <c r="N77" s="19">
        <v>20</v>
      </c>
      <c r="O77" s="19">
        <v>25</v>
      </c>
      <c r="P77" s="22" t="s">
        <v>38</v>
      </c>
      <c r="Q77" s="30">
        <f t="shared" ref="Q77:Q86" si="12">SUM(N77:O77)</f>
        <v>45</v>
      </c>
      <c r="R77" s="20"/>
      <c r="S77" s="20"/>
      <c r="T77" s="24" t="s">
        <v>38</v>
      </c>
      <c r="U77" s="21"/>
      <c r="V77" s="22" t="s">
        <v>93</v>
      </c>
      <c r="W77" s="19">
        <f>800+725</f>
        <v>1525</v>
      </c>
      <c r="X77" s="23" t="s">
        <v>94</v>
      </c>
      <c r="Y77" s="23" t="s">
        <v>95</v>
      </c>
      <c r="Z77" s="23" t="s">
        <v>96</v>
      </c>
      <c r="AA77" s="23" t="s">
        <v>97</v>
      </c>
      <c r="AB77" s="23" t="s">
        <v>98</v>
      </c>
      <c r="AC77" s="23" t="s">
        <v>45</v>
      </c>
      <c r="AD77" s="23" t="s">
        <v>45</v>
      </c>
      <c r="AE77" s="92"/>
    </row>
    <row r="78" spans="2:31" x14ac:dyDescent="0.25">
      <c r="B78" s="83"/>
      <c r="C78" s="86"/>
      <c r="D78" s="89"/>
      <c r="E78" s="17" t="s">
        <v>250</v>
      </c>
      <c r="F78" s="17" t="s">
        <v>251</v>
      </c>
      <c r="G78" s="3">
        <v>24</v>
      </c>
      <c r="H78" s="3" t="s">
        <v>101</v>
      </c>
      <c r="I78" s="42" t="s">
        <v>159</v>
      </c>
      <c r="J78" s="19">
        <v>24.2</v>
      </c>
      <c r="K78" s="19">
        <v>24.2</v>
      </c>
      <c r="L78" s="19" t="s">
        <v>38</v>
      </c>
      <c r="M78" s="30">
        <f t="shared" si="10"/>
        <v>48.4</v>
      </c>
      <c r="N78" s="19">
        <v>25</v>
      </c>
      <c r="O78" s="19">
        <v>25</v>
      </c>
      <c r="P78" s="19" t="s">
        <v>38</v>
      </c>
      <c r="Q78" s="30">
        <f t="shared" si="12"/>
        <v>50</v>
      </c>
      <c r="R78" s="20"/>
      <c r="S78" s="20"/>
      <c r="T78" s="20" t="s">
        <v>38</v>
      </c>
      <c r="U78" s="21"/>
      <c r="V78" s="22" t="s">
        <v>93</v>
      </c>
      <c r="W78" s="19">
        <v>1600</v>
      </c>
      <c r="X78" s="23" t="s">
        <v>102</v>
      </c>
      <c r="Y78" s="23" t="s">
        <v>103</v>
      </c>
      <c r="Z78" s="23" t="s">
        <v>104</v>
      </c>
      <c r="AA78" s="23" t="s">
        <v>97</v>
      </c>
      <c r="AB78" s="23" t="s">
        <v>105</v>
      </c>
      <c r="AC78" s="23" t="s">
        <v>45</v>
      </c>
      <c r="AD78" s="23" t="s">
        <v>45</v>
      </c>
      <c r="AE78" s="92"/>
    </row>
    <row r="79" spans="2:31" x14ac:dyDescent="0.25">
      <c r="B79" s="83"/>
      <c r="C79" s="86"/>
      <c r="D79" s="89"/>
      <c r="E79" s="3" t="s">
        <v>252</v>
      </c>
      <c r="F79" s="17" t="s">
        <v>253</v>
      </c>
      <c r="G79" s="3">
        <v>26</v>
      </c>
      <c r="H79" s="3" t="s">
        <v>108</v>
      </c>
      <c r="I79" s="42" t="s">
        <v>159</v>
      </c>
      <c r="J79" s="19">
        <v>24.2</v>
      </c>
      <c r="K79" s="19">
        <v>28.3</v>
      </c>
      <c r="L79" s="22" t="s">
        <v>38</v>
      </c>
      <c r="M79" s="30">
        <f t="shared" si="10"/>
        <v>52.5</v>
      </c>
      <c r="N79" s="19">
        <v>25</v>
      </c>
      <c r="O79" s="22">
        <v>30</v>
      </c>
      <c r="P79" s="22" t="s">
        <v>38</v>
      </c>
      <c r="Q79" s="30">
        <f t="shared" si="12"/>
        <v>55</v>
      </c>
      <c r="R79" s="20"/>
      <c r="S79" s="24"/>
      <c r="T79" s="24" t="s">
        <v>38</v>
      </c>
      <c r="U79" s="21"/>
      <c r="V79" s="22" t="s">
        <v>93</v>
      </c>
      <c r="W79" s="19">
        <v>1600</v>
      </c>
      <c r="X79" s="23" t="s">
        <v>109</v>
      </c>
      <c r="Y79" s="23" t="s">
        <v>110</v>
      </c>
      <c r="Z79" s="23" t="s">
        <v>104</v>
      </c>
      <c r="AA79" s="23" t="s">
        <v>97</v>
      </c>
      <c r="AB79" s="23" t="s">
        <v>111</v>
      </c>
      <c r="AC79" s="23" t="s">
        <v>45</v>
      </c>
      <c r="AD79" s="23" t="s">
        <v>45</v>
      </c>
      <c r="AE79" s="92"/>
    </row>
    <row r="80" spans="2:31" x14ac:dyDescent="0.25">
      <c r="B80" s="83"/>
      <c r="C80" s="86"/>
      <c r="D80" s="89"/>
      <c r="E80" s="17" t="s">
        <v>254</v>
      </c>
      <c r="F80" s="17" t="s">
        <v>255</v>
      </c>
      <c r="G80" s="3">
        <v>28</v>
      </c>
      <c r="H80" s="3" t="s">
        <v>114</v>
      </c>
      <c r="I80" s="42" t="s">
        <v>159</v>
      </c>
      <c r="J80" s="19">
        <v>28.3</v>
      </c>
      <c r="K80" s="19">
        <v>28.3</v>
      </c>
      <c r="L80" s="22" t="s">
        <v>38</v>
      </c>
      <c r="M80" s="30">
        <f t="shared" si="10"/>
        <v>56.6</v>
      </c>
      <c r="N80" s="22">
        <v>30</v>
      </c>
      <c r="O80" s="22">
        <v>30</v>
      </c>
      <c r="P80" s="22" t="s">
        <v>38</v>
      </c>
      <c r="Q80" s="30">
        <f t="shared" si="12"/>
        <v>60</v>
      </c>
      <c r="R80" s="24"/>
      <c r="S80" s="24"/>
      <c r="T80" s="24" t="s">
        <v>38</v>
      </c>
      <c r="U80" s="21"/>
      <c r="V80" s="22" t="s">
        <v>93</v>
      </c>
      <c r="W80" s="19">
        <v>1600</v>
      </c>
      <c r="X80" s="23" t="s">
        <v>115</v>
      </c>
      <c r="Y80" s="23" t="s">
        <v>116</v>
      </c>
      <c r="Z80" s="23" t="s">
        <v>117</v>
      </c>
      <c r="AA80" s="23" t="s">
        <v>67</v>
      </c>
      <c r="AB80" s="23" t="s">
        <v>118</v>
      </c>
      <c r="AC80" s="23" t="s">
        <v>45</v>
      </c>
      <c r="AD80" s="23" t="s">
        <v>45</v>
      </c>
      <c r="AE80" s="92"/>
    </row>
    <row r="81" spans="2:31" x14ac:dyDescent="0.25">
      <c r="B81" s="83"/>
      <c r="C81" s="86"/>
      <c r="D81" s="89"/>
      <c r="E81" s="17" t="s">
        <v>256</v>
      </c>
      <c r="F81" s="17" t="s">
        <v>257</v>
      </c>
      <c r="G81" s="3">
        <v>30</v>
      </c>
      <c r="H81" s="3" t="s">
        <v>121</v>
      </c>
      <c r="I81" s="42" t="s">
        <v>159</v>
      </c>
      <c r="J81" s="19">
        <v>28.3</v>
      </c>
      <c r="K81" s="27">
        <v>32.200000000000003</v>
      </c>
      <c r="L81" s="22" t="s">
        <v>38</v>
      </c>
      <c r="M81" s="30">
        <f t="shared" si="10"/>
        <v>60.5</v>
      </c>
      <c r="N81" s="22">
        <v>30</v>
      </c>
      <c r="O81" s="19">
        <v>35</v>
      </c>
      <c r="P81" s="22" t="s">
        <v>38</v>
      </c>
      <c r="Q81" s="30">
        <f t="shared" si="12"/>
        <v>65</v>
      </c>
      <c r="R81" s="24"/>
      <c r="S81" s="28"/>
      <c r="T81" s="24" t="s">
        <v>38</v>
      </c>
      <c r="U81" s="21"/>
      <c r="V81" s="22" t="s">
        <v>122</v>
      </c>
      <c r="W81" s="19">
        <v>1772</v>
      </c>
      <c r="X81" s="23" t="s">
        <v>123</v>
      </c>
      <c r="Y81" s="23" t="s">
        <v>124</v>
      </c>
      <c r="Z81" s="23" t="s">
        <v>117</v>
      </c>
      <c r="AA81" s="23" t="s">
        <v>74</v>
      </c>
      <c r="AB81" s="23" t="s">
        <v>125</v>
      </c>
      <c r="AC81" s="23" t="s">
        <v>45</v>
      </c>
      <c r="AD81" s="23" t="s">
        <v>45</v>
      </c>
      <c r="AE81" s="92"/>
    </row>
    <row r="82" spans="2:31" x14ac:dyDescent="0.25">
      <c r="B82" s="83"/>
      <c r="C82" s="86"/>
      <c r="D82" s="89"/>
      <c r="E82" s="3" t="s">
        <v>258</v>
      </c>
      <c r="F82" s="17" t="s">
        <v>259</v>
      </c>
      <c r="G82" s="3">
        <v>32</v>
      </c>
      <c r="H82" s="3" t="s">
        <v>128</v>
      </c>
      <c r="I82" s="42" t="s">
        <v>159</v>
      </c>
      <c r="J82" s="27">
        <v>32.200000000000003</v>
      </c>
      <c r="K82" s="27">
        <v>32.200000000000003</v>
      </c>
      <c r="L82" s="27" t="s">
        <v>38</v>
      </c>
      <c r="M82" s="30">
        <f t="shared" si="10"/>
        <v>64.400000000000006</v>
      </c>
      <c r="N82" s="19">
        <v>35</v>
      </c>
      <c r="O82" s="19">
        <v>35</v>
      </c>
      <c r="P82" s="27" t="s">
        <v>38</v>
      </c>
      <c r="Q82" s="30">
        <f t="shared" si="12"/>
        <v>70</v>
      </c>
      <c r="R82" s="28"/>
      <c r="S82" s="28"/>
      <c r="T82" s="28" t="s">
        <v>38</v>
      </c>
      <c r="U82" s="21"/>
      <c r="V82" s="19" t="s">
        <v>129</v>
      </c>
      <c r="W82" s="19">
        <v>1948</v>
      </c>
      <c r="X82" s="23" t="s">
        <v>130</v>
      </c>
      <c r="Y82" s="23" t="s">
        <v>131</v>
      </c>
      <c r="Z82" s="23" t="s">
        <v>132</v>
      </c>
      <c r="AA82" s="23" t="s">
        <v>74</v>
      </c>
      <c r="AB82" s="23" t="s">
        <v>133</v>
      </c>
      <c r="AC82" s="23" t="s">
        <v>45</v>
      </c>
      <c r="AD82" s="23" t="s">
        <v>45</v>
      </c>
      <c r="AE82" s="92"/>
    </row>
    <row r="83" spans="2:31" x14ac:dyDescent="0.25">
      <c r="B83" s="83"/>
      <c r="C83" s="86"/>
      <c r="D83" s="89"/>
      <c r="E83" s="17" t="s">
        <v>260</v>
      </c>
      <c r="F83" s="17" t="s">
        <v>261</v>
      </c>
      <c r="G83" s="3">
        <v>34</v>
      </c>
      <c r="H83" s="3" t="s">
        <v>136</v>
      </c>
      <c r="I83" s="42" t="s">
        <v>159</v>
      </c>
      <c r="J83" s="27">
        <v>32.200000000000003</v>
      </c>
      <c r="K83" s="19">
        <v>34.1</v>
      </c>
      <c r="L83" s="19" t="s">
        <v>38</v>
      </c>
      <c r="M83" s="30">
        <f t="shared" si="10"/>
        <v>66.300000000000011</v>
      </c>
      <c r="N83" s="19">
        <v>35</v>
      </c>
      <c r="O83" s="19">
        <v>35</v>
      </c>
      <c r="P83" s="19" t="s">
        <v>38</v>
      </c>
      <c r="Q83" s="30">
        <f t="shared" si="12"/>
        <v>70</v>
      </c>
      <c r="R83" s="28"/>
      <c r="S83" s="20"/>
      <c r="T83" s="20" t="s">
        <v>38</v>
      </c>
      <c r="U83" s="21"/>
      <c r="V83" s="19" t="s">
        <v>129</v>
      </c>
      <c r="W83" s="19">
        <v>1948</v>
      </c>
      <c r="X83" s="23" t="s">
        <v>130</v>
      </c>
      <c r="Y83" s="23" t="s">
        <v>137</v>
      </c>
      <c r="Z83" s="23" t="s">
        <v>132</v>
      </c>
      <c r="AA83" s="23" t="s">
        <v>74</v>
      </c>
      <c r="AB83" s="23" t="s">
        <v>138</v>
      </c>
      <c r="AC83" s="23" t="s">
        <v>45</v>
      </c>
      <c r="AD83" s="23" t="s">
        <v>45</v>
      </c>
      <c r="AE83" s="92"/>
    </row>
    <row r="84" spans="2:31" x14ac:dyDescent="0.25">
      <c r="B84" s="83"/>
      <c r="C84" s="86"/>
      <c r="D84" s="89"/>
      <c r="E84" s="17" t="s">
        <v>262</v>
      </c>
      <c r="F84" s="17" t="s">
        <v>263</v>
      </c>
      <c r="G84" s="3">
        <v>36</v>
      </c>
      <c r="H84" s="3" t="s">
        <v>141</v>
      </c>
      <c r="I84" s="42" t="s">
        <v>159</v>
      </c>
      <c r="J84" s="19">
        <v>34.1</v>
      </c>
      <c r="K84" s="19">
        <v>34.1</v>
      </c>
      <c r="L84" s="19" t="s">
        <v>38</v>
      </c>
      <c r="M84" s="30">
        <f t="shared" si="10"/>
        <v>68.2</v>
      </c>
      <c r="N84" s="19">
        <v>35</v>
      </c>
      <c r="O84" s="19">
        <v>35</v>
      </c>
      <c r="P84" s="19" t="s">
        <v>38</v>
      </c>
      <c r="Q84" s="30">
        <f t="shared" si="12"/>
        <v>70</v>
      </c>
      <c r="R84" s="20"/>
      <c r="S84" s="20"/>
      <c r="T84" s="20" t="s">
        <v>38</v>
      </c>
      <c r="U84" s="21"/>
      <c r="V84" s="19" t="s">
        <v>129</v>
      </c>
      <c r="W84" s="19">
        <v>1948</v>
      </c>
      <c r="X84" s="23" t="s">
        <v>142</v>
      </c>
      <c r="Y84" s="23" t="s">
        <v>143</v>
      </c>
      <c r="Z84" s="23" t="s">
        <v>132</v>
      </c>
      <c r="AA84" s="23" t="s">
        <v>74</v>
      </c>
      <c r="AB84" s="23" t="s">
        <v>144</v>
      </c>
      <c r="AC84" s="23" t="s">
        <v>45</v>
      </c>
      <c r="AD84" s="23" t="s">
        <v>45</v>
      </c>
      <c r="AE84" s="92"/>
    </row>
    <row r="85" spans="2:31" x14ac:dyDescent="0.25">
      <c r="B85" s="83"/>
      <c r="C85" s="86"/>
      <c r="D85" s="89"/>
      <c r="E85" s="3" t="s">
        <v>264</v>
      </c>
      <c r="F85" s="17" t="s">
        <v>265</v>
      </c>
      <c r="G85" s="3">
        <v>38</v>
      </c>
      <c r="H85" s="3" t="s">
        <v>147</v>
      </c>
      <c r="I85" s="42" t="s">
        <v>159</v>
      </c>
      <c r="J85" s="19">
        <v>34.1</v>
      </c>
      <c r="K85" s="19">
        <v>38.1</v>
      </c>
      <c r="L85" s="19" t="s">
        <v>38</v>
      </c>
      <c r="M85" s="30">
        <f t="shared" si="10"/>
        <v>72.2</v>
      </c>
      <c r="N85" s="19">
        <v>35</v>
      </c>
      <c r="O85" s="19">
        <v>40</v>
      </c>
      <c r="P85" s="19" t="s">
        <v>38</v>
      </c>
      <c r="Q85" s="30">
        <f t="shared" si="12"/>
        <v>75</v>
      </c>
      <c r="R85" s="20"/>
      <c r="S85" s="20"/>
      <c r="T85" s="20" t="s">
        <v>38</v>
      </c>
      <c r="U85" s="21"/>
      <c r="V85" s="19" t="s">
        <v>129</v>
      </c>
      <c r="W85" s="19">
        <v>1948</v>
      </c>
      <c r="X85" s="23" t="s">
        <v>148</v>
      </c>
      <c r="Y85" s="23" t="s">
        <v>149</v>
      </c>
      <c r="Z85" s="23" t="s">
        <v>132</v>
      </c>
      <c r="AA85" s="23" t="s">
        <v>74</v>
      </c>
      <c r="AB85" s="23" t="s">
        <v>150</v>
      </c>
      <c r="AC85" s="23" t="s">
        <v>45</v>
      </c>
      <c r="AD85" s="23" t="s">
        <v>45</v>
      </c>
      <c r="AE85" s="92"/>
    </row>
    <row r="86" spans="2:31" x14ac:dyDescent="0.25">
      <c r="B86" s="84"/>
      <c r="C86" s="87"/>
      <c r="D86" s="90"/>
      <c r="E86" s="32" t="s">
        <v>266</v>
      </c>
      <c r="F86" s="32" t="s">
        <v>267</v>
      </c>
      <c r="G86" s="31">
        <v>40</v>
      </c>
      <c r="H86" s="31" t="s">
        <v>153</v>
      </c>
      <c r="I86" s="43" t="s">
        <v>159</v>
      </c>
      <c r="J86" s="34">
        <v>38.1</v>
      </c>
      <c r="K86" s="34">
        <v>38.1</v>
      </c>
      <c r="L86" s="34" t="s">
        <v>38</v>
      </c>
      <c r="M86" s="35">
        <f t="shared" si="10"/>
        <v>76.2</v>
      </c>
      <c r="N86" s="34">
        <v>40</v>
      </c>
      <c r="O86" s="34">
        <v>40</v>
      </c>
      <c r="P86" s="34" t="s">
        <v>38</v>
      </c>
      <c r="Q86" s="35">
        <f t="shared" si="12"/>
        <v>80</v>
      </c>
      <c r="R86" s="36"/>
      <c r="S86" s="36"/>
      <c r="T86" s="36" t="s">
        <v>38</v>
      </c>
      <c r="U86" s="37"/>
      <c r="V86" s="34" t="s">
        <v>129</v>
      </c>
      <c r="W86" s="34">
        <v>1948</v>
      </c>
      <c r="X86" s="38" t="s">
        <v>154</v>
      </c>
      <c r="Y86" s="38" t="s">
        <v>155</v>
      </c>
      <c r="Z86" s="38" t="s">
        <v>132</v>
      </c>
      <c r="AA86" s="38" t="s">
        <v>74</v>
      </c>
      <c r="AB86" s="38" t="s">
        <v>156</v>
      </c>
      <c r="AC86" s="38" t="s">
        <v>45</v>
      </c>
      <c r="AD86" s="38" t="s">
        <v>45</v>
      </c>
      <c r="AE86" s="93"/>
    </row>
  </sheetData>
  <mergeCells count="43">
    <mergeCell ref="F3:N3"/>
    <mergeCell ref="B5:AE5"/>
    <mergeCell ref="B6:B8"/>
    <mergeCell ref="C6:C8"/>
    <mergeCell ref="D6:D8"/>
    <mergeCell ref="E6:E8"/>
    <mergeCell ref="F6:F8"/>
    <mergeCell ref="G6:G8"/>
    <mergeCell ref="H6:H8"/>
    <mergeCell ref="I6:U6"/>
    <mergeCell ref="V6:W7"/>
    <mergeCell ref="X6:AD7"/>
    <mergeCell ref="AE6:AE8"/>
    <mergeCell ref="I7:I8"/>
    <mergeCell ref="J7:M7"/>
    <mergeCell ref="N7:Q7"/>
    <mergeCell ref="R7:U7"/>
    <mergeCell ref="G48:G50"/>
    <mergeCell ref="B9:B44"/>
    <mergeCell ref="C9:C44"/>
    <mergeCell ref="D9:D44"/>
    <mergeCell ref="AE9:AE26"/>
    <mergeCell ref="AE27:AE44"/>
    <mergeCell ref="B47:AE47"/>
    <mergeCell ref="B48:B50"/>
    <mergeCell ref="C48:C50"/>
    <mergeCell ref="D48:D50"/>
    <mergeCell ref="E48:E50"/>
    <mergeCell ref="F48:F50"/>
    <mergeCell ref="H48:H50"/>
    <mergeCell ref="I48:U48"/>
    <mergeCell ref="V48:W49"/>
    <mergeCell ref="X48:AD49"/>
    <mergeCell ref="AE48:AE50"/>
    <mergeCell ref="I49:I50"/>
    <mergeCell ref="J49:M49"/>
    <mergeCell ref="N49:Q49"/>
    <mergeCell ref="R49:U49"/>
    <mergeCell ref="B51:B86"/>
    <mergeCell ref="C51:C86"/>
    <mergeCell ref="D51:D86"/>
    <mergeCell ref="AE51:AE68"/>
    <mergeCell ref="AE69:AE8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26A36-A7BE-4ACE-82E6-379FA17DE6E7}">
  <dimension ref="B1:P18"/>
  <sheetViews>
    <sheetView zoomScale="85" zoomScaleNormal="85" workbookViewId="0">
      <selection activeCell="G10" sqref="G10"/>
    </sheetView>
  </sheetViews>
  <sheetFormatPr defaultRowHeight="16.5" x14ac:dyDescent="0.3"/>
  <cols>
    <col min="1" max="1" width="3.7109375" style="45" customWidth="1"/>
    <col min="2" max="2" width="14.85546875" style="45" customWidth="1"/>
    <col min="3" max="3" width="10.42578125" style="45" customWidth="1"/>
    <col min="4" max="4" width="9.140625" style="45"/>
    <col min="5" max="5" width="14" style="45" customWidth="1"/>
    <col min="6" max="6" width="12.7109375" style="45" bestFit="1" customWidth="1"/>
    <col min="7" max="8" width="11.140625" style="45" customWidth="1"/>
    <col min="9" max="10" width="11.5703125" style="45" customWidth="1"/>
    <col min="11" max="11" width="26.140625" style="45" customWidth="1"/>
    <col min="12" max="12" width="9.140625" style="45"/>
    <col min="13" max="13" width="43.5703125" style="45" customWidth="1"/>
    <col min="14" max="16384" width="9.140625" style="45"/>
  </cols>
  <sheetData>
    <row r="1" spans="2:16" x14ac:dyDescent="0.3">
      <c r="B1" s="44" t="s">
        <v>268</v>
      </c>
    </row>
    <row r="4" spans="2:16" ht="60" x14ac:dyDescent="0.3">
      <c r="B4" s="2" t="s">
        <v>1</v>
      </c>
      <c r="C4" s="2"/>
      <c r="D4" s="2"/>
      <c r="E4" s="46"/>
      <c r="G4" s="100" t="s">
        <v>269</v>
      </c>
      <c r="H4" s="101"/>
      <c r="I4" s="101"/>
      <c r="J4" s="101"/>
      <c r="K4" s="101"/>
      <c r="L4" s="101"/>
      <c r="M4" s="101"/>
      <c r="N4" s="101"/>
      <c r="O4" s="101"/>
      <c r="P4" s="101"/>
    </row>
    <row r="6" spans="2:16" ht="30" x14ac:dyDescent="0.3">
      <c r="B6" s="97" t="s">
        <v>270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9"/>
    </row>
    <row r="7" spans="2:16" ht="66" x14ac:dyDescent="0.3">
      <c r="B7" s="47" t="s">
        <v>5</v>
      </c>
      <c r="C7" s="48" t="s">
        <v>7</v>
      </c>
      <c r="D7" s="48" t="s">
        <v>271</v>
      </c>
      <c r="E7" s="47" t="s">
        <v>8</v>
      </c>
      <c r="F7" s="47" t="s">
        <v>15</v>
      </c>
      <c r="G7" s="47" t="s">
        <v>272</v>
      </c>
      <c r="H7" s="49" t="s">
        <v>273</v>
      </c>
      <c r="I7" s="47" t="s">
        <v>274</v>
      </c>
      <c r="J7" s="47" t="s">
        <v>275</v>
      </c>
      <c r="K7" s="47" t="s">
        <v>276</v>
      </c>
      <c r="L7" s="47" t="s">
        <v>277</v>
      </c>
      <c r="M7" s="47" t="s">
        <v>14</v>
      </c>
    </row>
    <row r="8" spans="2:16" x14ac:dyDescent="0.3">
      <c r="B8" s="102" t="s">
        <v>278</v>
      </c>
      <c r="C8" s="50" t="s">
        <v>279</v>
      </c>
      <c r="D8" s="50">
        <v>1</v>
      </c>
      <c r="E8" s="50" t="s">
        <v>280</v>
      </c>
      <c r="F8" s="50" t="s">
        <v>281</v>
      </c>
      <c r="G8" s="51"/>
      <c r="H8" s="51"/>
      <c r="I8" s="52">
        <v>36</v>
      </c>
      <c r="J8" s="52">
        <v>36</v>
      </c>
      <c r="K8" s="52" t="s">
        <v>282</v>
      </c>
      <c r="L8" s="51"/>
      <c r="M8" s="107"/>
    </row>
    <row r="9" spans="2:16" x14ac:dyDescent="0.3">
      <c r="B9" s="106"/>
      <c r="C9" s="53" t="s">
        <v>279</v>
      </c>
      <c r="D9" s="53">
        <v>1</v>
      </c>
      <c r="E9" s="53" t="s">
        <v>283</v>
      </c>
      <c r="F9" s="53" t="s">
        <v>281</v>
      </c>
      <c r="G9" s="54"/>
      <c r="H9" s="54"/>
      <c r="I9" s="55">
        <v>60</v>
      </c>
      <c r="J9" s="55">
        <v>60</v>
      </c>
      <c r="K9" s="55" t="s">
        <v>282</v>
      </c>
      <c r="L9" s="54"/>
      <c r="M9" s="108"/>
    </row>
    <row r="10" spans="2:16" x14ac:dyDescent="0.3">
      <c r="B10" s="106"/>
      <c r="C10" s="53" t="s">
        <v>279</v>
      </c>
      <c r="D10" s="53">
        <v>1</v>
      </c>
      <c r="E10" s="53" t="s">
        <v>284</v>
      </c>
      <c r="F10" s="53" t="s">
        <v>281</v>
      </c>
      <c r="G10" s="54"/>
      <c r="H10" s="54"/>
      <c r="I10" s="55">
        <v>96</v>
      </c>
      <c r="J10" s="55">
        <v>96</v>
      </c>
      <c r="K10" s="55" t="s">
        <v>282</v>
      </c>
      <c r="L10" s="54"/>
      <c r="M10" s="108"/>
    </row>
    <row r="11" spans="2:16" x14ac:dyDescent="0.3">
      <c r="B11" s="106" t="s">
        <v>285</v>
      </c>
      <c r="C11" s="53" t="s">
        <v>286</v>
      </c>
      <c r="D11" s="53">
        <v>4</v>
      </c>
      <c r="E11" s="53" t="s">
        <v>287</v>
      </c>
      <c r="F11" s="53" t="s">
        <v>281</v>
      </c>
      <c r="G11" s="54"/>
      <c r="H11" s="54"/>
      <c r="I11" s="55">
        <v>54</v>
      </c>
      <c r="J11" s="55">
        <v>144</v>
      </c>
      <c r="K11" s="56" t="s">
        <v>288</v>
      </c>
      <c r="L11" s="54"/>
      <c r="M11" s="109" t="s">
        <v>289</v>
      </c>
    </row>
    <row r="12" spans="2:16" x14ac:dyDescent="0.3">
      <c r="B12" s="106"/>
      <c r="C12" s="53" t="s">
        <v>290</v>
      </c>
      <c r="D12" s="53">
        <v>6</v>
      </c>
      <c r="E12" s="53" t="s">
        <v>291</v>
      </c>
      <c r="F12" s="53" t="s">
        <v>281</v>
      </c>
      <c r="G12" s="54"/>
      <c r="H12" s="54"/>
      <c r="I12" s="55">
        <v>54</v>
      </c>
      <c r="J12" s="55">
        <v>216</v>
      </c>
      <c r="K12" s="56" t="s">
        <v>292</v>
      </c>
      <c r="L12" s="54"/>
      <c r="M12" s="109"/>
    </row>
    <row r="13" spans="2:16" x14ac:dyDescent="0.3">
      <c r="B13" s="103"/>
      <c r="C13" s="57" t="s">
        <v>293</v>
      </c>
      <c r="D13" s="57">
        <v>8</v>
      </c>
      <c r="E13" s="57" t="s">
        <v>294</v>
      </c>
      <c r="F13" s="57" t="s">
        <v>281</v>
      </c>
      <c r="G13" s="58"/>
      <c r="H13" s="58"/>
      <c r="I13" s="59">
        <v>54</v>
      </c>
      <c r="J13" s="59">
        <v>290</v>
      </c>
      <c r="K13" s="60" t="s">
        <v>292</v>
      </c>
      <c r="L13" s="58"/>
      <c r="M13" s="110"/>
    </row>
    <row r="15" spans="2:16" ht="30" x14ac:dyDescent="0.3">
      <c r="B15" s="97" t="s">
        <v>295</v>
      </c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9"/>
    </row>
    <row r="16" spans="2:16" ht="66" x14ac:dyDescent="0.3">
      <c r="B16" s="47" t="s">
        <v>5</v>
      </c>
      <c r="C16" s="48" t="s">
        <v>7</v>
      </c>
      <c r="D16" s="48" t="s">
        <v>271</v>
      </c>
      <c r="E16" s="47" t="s">
        <v>8</v>
      </c>
      <c r="F16" s="47" t="s">
        <v>15</v>
      </c>
      <c r="G16" s="47" t="s">
        <v>272</v>
      </c>
      <c r="H16" s="49" t="s">
        <v>273</v>
      </c>
      <c r="I16" s="47" t="s">
        <v>274</v>
      </c>
      <c r="J16" s="47" t="s">
        <v>275</v>
      </c>
      <c r="K16" s="47" t="s">
        <v>276</v>
      </c>
      <c r="L16" s="47" t="s">
        <v>277</v>
      </c>
      <c r="M16" s="47" t="s">
        <v>14</v>
      </c>
    </row>
    <row r="17" spans="2:13" x14ac:dyDescent="0.3">
      <c r="B17" s="102" t="s">
        <v>296</v>
      </c>
      <c r="C17" s="50" t="s">
        <v>297</v>
      </c>
      <c r="D17" s="50">
        <v>1</v>
      </c>
      <c r="E17" s="53" t="s">
        <v>280</v>
      </c>
      <c r="F17" s="50" t="s">
        <v>281</v>
      </c>
      <c r="G17" s="61"/>
      <c r="H17" s="61"/>
      <c r="I17" s="52" t="s">
        <v>298</v>
      </c>
      <c r="J17" s="52" t="s">
        <v>298</v>
      </c>
      <c r="K17" s="61" t="s">
        <v>282</v>
      </c>
      <c r="L17" s="61"/>
      <c r="M17" s="104" t="s">
        <v>299</v>
      </c>
    </row>
    <row r="18" spans="2:13" x14ac:dyDescent="0.3">
      <c r="B18" s="103"/>
      <c r="C18" s="57" t="s">
        <v>300</v>
      </c>
      <c r="D18" s="57">
        <v>1</v>
      </c>
      <c r="E18" s="57" t="s">
        <v>283</v>
      </c>
      <c r="F18" s="57" t="s">
        <v>281</v>
      </c>
      <c r="G18" s="60"/>
      <c r="H18" s="60"/>
      <c r="I18" s="59" t="s">
        <v>301</v>
      </c>
      <c r="J18" s="59" t="s">
        <v>301</v>
      </c>
      <c r="K18" s="62" t="s">
        <v>282</v>
      </c>
      <c r="L18" s="60"/>
      <c r="M18" s="105"/>
    </row>
  </sheetData>
  <mergeCells count="9">
    <mergeCell ref="B15:M15"/>
    <mergeCell ref="B17:B18"/>
    <mergeCell ref="M17:M18"/>
    <mergeCell ref="G4:P4"/>
    <mergeCell ref="B6:M6"/>
    <mergeCell ref="B8:B10"/>
    <mergeCell ref="M8:M10"/>
    <mergeCell ref="B11:B13"/>
    <mergeCell ref="M11:M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989A0-4459-4075-83F3-F662C4366C8A}">
  <dimension ref="B1:T64"/>
  <sheetViews>
    <sheetView tabSelected="1" zoomScale="85" zoomScaleNormal="85" workbookViewId="0">
      <selection activeCell="O4" sqref="O4"/>
    </sheetView>
  </sheetViews>
  <sheetFormatPr defaultRowHeight="16.5" x14ac:dyDescent="0.3"/>
  <cols>
    <col min="1" max="1" width="3.7109375" style="45" customWidth="1"/>
    <col min="2" max="2" width="6.85546875" style="45" customWidth="1"/>
    <col min="3" max="3" width="15" style="45" customWidth="1"/>
    <col min="4" max="4" width="14.140625" style="45" bestFit="1" customWidth="1"/>
    <col min="5" max="5" width="9.140625" style="45"/>
    <col min="6" max="6" width="43.7109375" style="45" bestFit="1" customWidth="1"/>
    <col min="7" max="13" width="9.140625" style="45"/>
    <col min="14" max="14" width="12" style="45" bestFit="1" customWidth="1"/>
    <col min="15" max="15" width="9.140625" style="45"/>
    <col min="16" max="16" width="10.42578125" style="45" customWidth="1"/>
    <col min="17" max="17" width="25.140625" style="45" customWidth="1"/>
    <col min="18" max="19" width="9.140625" style="45"/>
    <col min="20" max="20" width="14.5703125" style="45" customWidth="1"/>
    <col min="21" max="16384" width="9.140625" style="45"/>
  </cols>
  <sheetData>
    <row r="1" spans="2:20" x14ac:dyDescent="0.3">
      <c r="B1" s="44" t="s">
        <v>268</v>
      </c>
    </row>
    <row r="4" spans="2:20" ht="95.25" customHeight="1" x14ac:dyDescent="0.3">
      <c r="B4" s="119" t="s">
        <v>398</v>
      </c>
      <c r="C4" s="119"/>
      <c r="D4" s="119"/>
      <c r="F4" s="120" t="s">
        <v>302</v>
      </c>
      <c r="G4" s="120"/>
      <c r="H4" s="120"/>
      <c r="I4" s="120"/>
      <c r="J4" s="120"/>
      <c r="K4" s="120"/>
      <c r="L4" s="120"/>
      <c r="M4" s="120"/>
    </row>
    <row r="6" spans="2:20" ht="34.5" customHeight="1" x14ac:dyDescent="0.3">
      <c r="B6" s="121"/>
      <c r="C6" s="97" t="s">
        <v>303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</row>
    <row r="7" spans="2:20" ht="25.5" customHeight="1" x14ac:dyDescent="0.3">
      <c r="B7" s="121"/>
      <c r="C7" s="94" t="s">
        <v>304</v>
      </c>
      <c r="D7" s="94" t="s">
        <v>305</v>
      </c>
      <c r="E7" s="94" t="s">
        <v>9</v>
      </c>
      <c r="F7" s="94" t="s">
        <v>306</v>
      </c>
      <c r="G7" s="5" t="s">
        <v>307</v>
      </c>
      <c r="H7" s="94" t="s">
        <v>308</v>
      </c>
      <c r="I7" s="94"/>
      <c r="J7" s="94"/>
      <c r="K7" s="94"/>
      <c r="L7" s="94" t="s">
        <v>309</v>
      </c>
      <c r="M7" s="94"/>
      <c r="N7" s="94" t="s">
        <v>11</v>
      </c>
      <c r="O7" s="94"/>
      <c r="P7" s="94"/>
      <c r="Q7" s="5" t="s">
        <v>12</v>
      </c>
      <c r="R7" s="5" t="s">
        <v>310</v>
      </c>
      <c r="S7" s="94" t="s">
        <v>14</v>
      </c>
      <c r="T7" s="94" t="s">
        <v>311</v>
      </c>
    </row>
    <row r="8" spans="2:20" x14ac:dyDescent="0.3">
      <c r="B8" s="121"/>
      <c r="C8" s="94"/>
      <c r="D8" s="94"/>
      <c r="E8" s="94"/>
      <c r="F8" s="94"/>
      <c r="G8" s="94" t="s">
        <v>312</v>
      </c>
      <c r="H8" s="94" t="s">
        <v>313</v>
      </c>
      <c r="I8" s="94" t="s">
        <v>314</v>
      </c>
      <c r="J8" s="94" t="s">
        <v>315</v>
      </c>
      <c r="K8" s="94"/>
      <c r="L8" s="94" t="s">
        <v>316</v>
      </c>
      <c r="M8" s="94" t="s">
        <v>317</v>
      </c>
      <c r="N8" s="117" t="s">
        <v>318</v>
      </c>
      <c r="O8" s="117" t="s">
        <v>319</v>
      </c>
      <c r="P8" s="117" t="s">
        <v>320</v>
      </c>
      <c r="Q8" s="117" t="s">
        <v>321</v>
      </c>
      <c r="R8" s="117" t="s">
        <v>322</v>
      </c>
      <c r="S8" s="94"/>
      <c r="T8" s="94"/>
    </row>
    <row r="9" spans="2:20" ht="25.5" customHeight="1" x14ac:dyDescent="0.3">
      <c r="B9" s="121"/>
      <c r="C9" s="94"/>
      <c r="D9" s="94"/>
      <c r="E9" s="94"/>
      <c r="F9" s="94"/>
      <c r="G9" s="94"/>
      <c r="H9" s="94"/>
      <c r="I9" s="94"/>
      <c r="J9" s="5" t="s">
        <v>323</v>
      </c>
      <c r="K9" s="5" t="s">
        <v>324</v>
      </c>
      <c r="L9" s="94"/>
      <c r="M9" s="94"/>
      <c r="N9" s="118"/>
      <c r="O9" s="118"/>
      <c r="P9" s="118"/>
      <c r="Q9" s="118"/>
      <c r="R9" s="118"/>
      <c r="S9" s="94"/>
      <c r="T9" s="94"/>
    </row>
    <row r="10" spans="2:20" x14ac:dyDescent="0.3">
      <c r="B10" s="115" t="s">
        <v>325</v>
      </c>
      <c r="C10" s="112" t="e" vm="1">
        <v>#VALUE!</v>
      </c>
      <c r="D10" s="63" t="s">
        <v>326</v>
      </c>
      <c r="E10" s="63">
        <v>0.5</v>
      </c>
      <c r="F10" s="112" t="s">
        <v>327</v>
      </c>
      <c r="G10" s="64">
        <v>281</v>
      </c>
      <c r="H10" s="65">
        <v>5800</v>
      </c>
      <c r="I10" s="65">
        <f t="shared" ref="I10:I20" si="0">H10*0.7</f>
        <v>4059.9999999999995</v>
      </c>
      <c r="J10" s="64">
        <v>80</v>
      </c>
      <c r="K10" s="64">
        <v>67</v>
      </c>
      <c r="L10" s="65">
        <v>6500</v>
      </c>
      <c r="M10" s="64">
        <v>70</v>
      </c>
      <c r="N10" s="64" t="s">
        <v>281</v>
      </c>
      <c r="O10" s="64">
        <v>0.8</v>
      </c>
      <c r="P10" s="66">
        <v>15</v>
      </c>
      <c r="Q10" s="64" t="s">
        <v>328</v>
      </c>
      <c r="R10" s="64">
        <v>55</v>
      </c>
      <c r="S10" s="116"/>
      <c r="T10" s="114" t="s">
        <v>329</v>
      </c>
    </row>
    <row r="11" spans="2:20" x14ac:dyDescent="0.3">
      <c r="B11" s="115"/>
      <c r="C11" s="112"/>
      <c r="D11" s="63" t="s">
        <v>330</v>
      </c>
      <c r="E11" s="63">
        <v>0.6</v>
      </c>
      <c r="F11" s="112"/>
      <c r="G11" s="64">
        <v>281</v>
      </c>
      <c r="H11" s="65">
        <v>7200</v>
      </c>
      <c r="I11" s="65">
        <f t="shared" si="0"/>
        <v>5040</v>
      </c>
      <c r="J11" s="64">
        <v>80</v>
      </c>
      <c r="K11" s="64">
        <v>67</v>
      </c>
      <c r="L11" s="65">
        <v>8500</v>
      </c>
      <c r="M11" s="64">
        <v>70</v>
      </c>
      <c r="N11" s="64" t="s">
        <v>281</v>
      </c>
      <c r="O11" s="64">
        <v>0.8</v>
      </c>
      <c r="P11" s="66">
        <v>15</v>
      </c>
      <c r="Q11" s="64" t="s">
        <v>328</v>
      </c>
      <c r="R11" s="64">
        <v>55</v>
      </c>
      <c r="S11" s="116"/>
      <c r="T11" s="114"/>
    </row>
    <row r="12" spans="2:20" x14ac:dyDescent="0.3">
      <c r="B12" s="115"/>
      <c r="C12" s="112"/>
      <c r="D12" s="63" t="s">
        <v>331</v>
      </c>
      <c r="E12" s="63">
        <v>0.75</v>
      </c>
      <c r="F12" s="112"/>
      <c r="G12" s="64">
        <v>318</v>
      </c>
      <c r="H12" s="65">
        <v>9500</v>
      </c>
      <c r="I12" s="65">
        <f t="shared" si="0"/>
        <v>6650</v>
      </c>
      <c r="J12" s="64">
        <v>80</v>
      </c>
      <c r="K12" s="64">
        <v>67</v>
      </c>
      <c r="L12" s="65">
        <v>10500</v>
      </c>
      <c r="M12" s="64">
        <v>70</v>
      </c>
      <c r="N12" s="64" t="s">
        <v>281</v>
      </c>
      <c r="O12" s="64">
        <v>0.8</v>
      </c>
      <c r="P12" s="66">
        <v>15</v>
      </c>
      <c r="Q12" s="64" t="s">
        <v>328</v>
      </c>
      <c r="R12" s="64">
        <v>55</v>
      </c>
      <c r="S12" s="116"/>
      <c r="T12" s="114"/>
    </row>
    <row r="13" spans="2:20" x14ac:dyDescent="0.3">
      <c r="B13" s="115"/>
      <c r="C13" s="112"/>
      <c r="D13" s="63" t="s">
        <v>332</v>
      </c>
      <c r="E13" s="63">
        <v>1</v>
      </c>
      <c r="F13" s="112"/>
      <c r="G13" s="64">
        <v>335</v>
      </c>
      <c r="H13" s="65">
        <v>12000</v>
      </c>
      <c r="I13" s="65">
        <f t="shared" si="0"/>
        <v>8400</v>
      </c>
      <c r="J13" s="64">
        <v>80</v>
      </c>
      <c r="K13" s="64">
        <v>67</v>
      </c>
      <c r="L13" s="65">
        <v>13500</v>
      </c>
      <c r="M13" s="64">
        <v>70</v>
      </c>
      <c r="N13" s="64" t="s">
        <v>281</v>
      </c>
      <c r="O13" s="64">
        <v>0.8</v>
      </c>
      <c r="P13" s="66">
        <v>15</v>
      </c>
      <c r="Q13" s="64" t="s">
        <v>328</v>
      </c>
      <c r="R13" s="64">
        <v>55</v>
      </c>
      <c r="S13" s="116"/>
      <c r="T13" s="114"/>
    </row>
    <row r="14" spans="2:20" x14ac:dyDescent="0.3">
      <c r="B14" s="115"/>
      <c r="C14" s="112"/>
      <c r="D14" s="63" t="s">
        <v>333</v>
      </c>
      <c r="E14" s="63">
        <v>1.25</v>
      </c>
      <c r="F14" s="112"/>
      <c r="G14" s="64">
        <v>530</v>
      </c>
      <c r="H14" s="65">
        <v>15000</v>
      </c>
      <c r="I14" s="65">
        <f t="shared" si="0"/>
        <v>10500</v>
      </c>
      <c r="J14" s="64">
        <v>80</v>
      </c>
      <c r="K14" s="64">
        <v>67</v>
      </c>
      <c r="L14" s="65">
        <v>17000</v>
      </c>
      <c r="M14" s="64">
        <v>70</v>
      </c>
      <c r="N14" s="64" t="s">
        <v>281</v>
      </c>
      <c r="O14" s="64">
        <v>1.4</v>
      </c>
      <c r="P14" s="66">
        <v>15</v>
      </c>
      <c r="Q14" s="64" t="s">
        <v>334</v>
      </c>
      <c r="R14" s="64">
        <v>60</v>
      </c>
      <c r="S14" s="116"/>
      <c r="T14" s="114"/>
    </row>
    <row r="15" spans="2:20" x14ac:dyDescent="0.3">
      <c r="B15" s="115"/>
      <c r="C15" s="112"/>
      <c r="D15" s="63" t="s">
        <v>335</v>
      </c>
      <c r="E15" s="63">
        <v>1.5</v>
      </c>
      <c r="F15" s="112"/>
      <c r="G15" s="64">
        <v>600</v>
      </c>
      <c r="H15" s="65">
        <v>18000</v>
      </c>
      <c r="I15" s="65">
        <f t="shared" si="0"/>
        <v>12600</v>
      </c>
      <c r="J15" s="64">
        <v>80</v>
      </c>
      <c r="K15" s="64">
        <v>67</v>
      </c>
      <c r="L15" s="65">
        <v>20000</v>
      </c>
      <c r="M15" s="64">
        <v>70</v>
      </c>
      <c r="N15" s="64" t="s">
        <v>281</v>
      </c>
      <c r="O15" s="64">
        <v>1.6</v>
      </c>
      <c r="P15" s="66">
        <v>15</v>
      </c>
      <c r="Q15" s="64" t="s">
        <v>336</v>
      </c>
      <c r="R15" s="64">
        <v>77</v>
      </c>
      <c r="S15" s="116"/>
      <c r="T15" s="114"/>
    </row>
    <row r="16" spans="2:20" x14ac:dyDescent="0.3">
      <c r="B16" s="115"/>
      <c r="C16" s="112"/>
      <c r="D16" s="63" t="s">
        <v>337</v>
      </c>
      <c r="E16" s="63">
        <v>2</v>
      </c>
      <c r="F16" s="112"/>
      <c r="G16" s="64">
        <v>742</v>
      </c>
      <c r="H16" s="65">
        <v>24000</v>
      </c>
      <c r="I16" s="64">
        <f t="shared" si="0"/>
        <v>16800</v>
      </c>
      <c r="J16" s="64">
        <v>80</v>
      </c>
      <c r="K16" s="64">
        <v>67</v>
      </c>
      <c r="L16" s="65">
        <v>27000</v>
      </c>
      <c r="M16" s="64">
        <v>70</v>
      </c>
      <c r="N16" s="64" t="s">
        <v>281</v>
      </c>
      <c r="O16" s="64">
        <v>1.8</v>
      </c>
      <c r="P16" s="66">
        <v>15</v>
      </c>
      <c r="Q16" s="64" t="s">
        <v>336</v>
      </c>
      <c r="R16" s="64">
        <v>77</v>
      </c>
      <c r="S16" s="116"/>
      <c r="T16" s="114"/>
    </row>
    <row r="17" spans="2:20" x14ac:dyDescent="0.3">
      <c r="B17" s="115"/>
      <c r="C17" s="112"/>
      <c r="D17" s="63" t="s">
        <v>338</v>
      </c>
      <c r="E17" s="63">
        <v>2.5</v>
      </c>
      <c r="F17" s="112"/>
      <c r="G17" s="64">
        <v>812</v>
      </c>
      <c r="H17" s="65">
        <v>30000</v>
      </c>
      <c r="I17" s="65">
        <f t="shared" si="0"/>
        <v>21000</v>
      </c>
      <c r="J17" s="64">
        <v>80</v>
      </c>
      <c r="K17" s="64">
        <v>67</v>
      </c>
      <c r="L17" s="65">
        <v>34000</v>
      </c>
      <c r="M17" s="64">
        <v>70</v>
      </c>
      <c r="N17" s="64" t="s">
        <v>281</v>
      </c>
      <c r="O17" s="64">
        <v>1.8</v>
      </c>
      <c r="P17" s="66">
        <v>15</v>
      </c>
      <c r="Q17" s="64" t="s">
        <v>336</v>
      </c>
      <c r="R17" s="64">
        <v>82</v>
      </c>
      <c r="S17" s="116"/>
      <c r="T17" s="114"/>
    </row>
    <row r="18" spans="2:20" x14ac:dyDescent="0.3">
      <c r="B18" s="115"/>
      <c r="C18" s="112"/>
      <c r="D18" s="63" t="s">
        <v>339</v>
      </c>
      <c r="E18" s="63">
        <v>3</v>
      </c>
      <c r="F18" s="112"/>
      <c r="G18" s="64">
        <v>1130</v>
      </c>
      <c r="H18" s="65">
        <v>36000</v>
      </c>
      <c r="I18" s="65">
        <f t="shared" si="0"/>
        <v>25200</v>
      </c>
      <c r="J18" s="64">
        <v>80</v>
      </c>
      <c r="K18" s="64">
        <v>67</v>
      </c>
      <c r="L18" s="65">
        <v>40000</v>
      </c>
      <c r="M18" s="64">
        <v>70</v>
      </c>
      <c r="N18" s="64" t="s">
        <v>281</v>
      </c>
      <c r="O18" s="64">
        <v>2.5</v>
      </c>
      <c r="P18" s="66">
        <v>15</v>
      </c>
      <c r="Q18" s="64" t="s">
        <v>340</v>
      </c>
      <c r="R18" s="64">
        <v>101</v>
      </c>
      <c r="S18" s="116"/>
      <c r="T18" s="114"/>
    </row>
    <row r="19" spans="2:20" x14ac:dyDescent="0.3">
      <c r="B19" s="115"/>
      <c r="C19" s="112"/>
      <c r="D19" s="63" t="s">
        <v>341</v>
      </c>
      <c r="E19" s="63">
        <v>4</v>
      </c>
      <c r="F19" s="112"/>
      <c r="G19" s="64">
        <v>1307</v>
      </c>
      <c r="H19" s="65">
        <v>48000</v>
      </c>
      <c r="I19" s="65">
        <f t="shared" si="0"/>
        <v>33600</v>
      </c>
      <c r="J19" s="64">
        <v>80</v>
      </c>
      <c r="K19" s="64">
        <v>67</v>
      </c>
      <c r="L19" s="65">
        <v>54000</v>
      </c>
      <c r="M19" s="64">
        <v>70</v>
      </c>
      <c r="N19" s="64" t="s">
        <v>281</v>
      </c>
      <c r="O19" s="64">
        <v>2.8</v>
      </c>
      <c r="P19" s="66">
        <v>15</v>
      </c>
      <c r="Q19" s="64" t="s">
        <v>340</v>
      </c>
      <c r="R19" s="64">
        <v>104</v>
      </c>
      <c r="S19" s="116"/>
      <c r="T19" s="114"/>
    </row>
    <row r="20" spans="2:20" x14ac:dyDescent="0.3">
      <c r="B20" s="115"/>
      <c r="C20" s="112"/>
      <c r="D20" s="63" t="s">
        <v>342</v>
      </c>
      <c r="E20" s="63">
        <v>4.5</v>
      </c>
      <c r="F20" s="112"/>
      <c r="G20" s="64">
        <v>1377</v>
      </c>
      <c r="H20" s="65">
        <v>54000</v>
      </c>
      <c r="I20" s="65">
        <f t="shared" si="0"/>
        <v>37800</v>
      </c>
      <c r="J20" s="64">
        <v>80</v>
      </c>
      <c r="K20" s="64">
        <v>67</v>
      </c>
      <c r="L20" s="65">
        <v>60000</v>
      </c>
      <c r="M20" s="64">
        <v>70</v>
      </c>
      <c r="N20" s="64" t="s">
        <v>281</v>
      </c>
      <c r="O20" s="64">
        <v>3.3</v>
      </c>
      <c r="P20" s="66">
        <v>15</v>
      </c>
      <c r="Q20" s="64" t="s">
        <v>343</v>
      </c>
      <c r="R20" s="64">
        <v>115</v>
      </c>
      <c r="S20" s="116"/>
      <c r="T20" s="114"/>
    </row>
    <row r="21" spans="2:20" x14ac:dyDescent="0.3">
      <c r="B21" s="115"/>
      <c r="C21" s="17"/>
      <c r="D21" s="63"/>
      <c r="E21" s="63"/>
      <c r="F21" s="17"/>
      <c r="G21" s="67"/>
      <c r="H21" s="68"/>
      <c r="I21" s="68"/>
      <c r="J21" s="67"/>
      <c r="K21" s="67"/>
      <c r="L21" s="68"/>
      <c r="M21" s="67"/>
      <c r="N21" s="67"/>
      <c r="O21" s="67"/>
      <c r="P21" s="69"/>
      <c r="Q21" s="67"/>
      <c r="R21" s="67"/>
      <c r="S21" s="54"/>
      <c r="T21" s="22"/>
    </row>
    <row r="22" spans="2:20" x14ac:dyDescent="0.3">
      <c r="B22" s="115"/>
      <c r="C22" s="112" t="e" vm="2">
        <v>#VALUE!</v>
      </c>
      <c r="D22" s="63" t="s">
        <v>344</v>
      </c>
      <c r="E22" s="63">
        <v>1.25</v>
      </c>
      <c r="F22" s="112" t="s">
        <v>345</v>
      </c>
      <c r="G22" s="63">
        <v>560</v>
      </c>
      <c r="H22" s="70">
        <v>14200</v>
      </c>
      <c r="I22" s="71">
        <f t="shared" ref="I22:I28" si="1">H22*0.7</f>
        <v>9940</v>
      </c>
      <c r="J22" s="64">
        <v>80</v>
      </c>
      <c r="K22" s="64">
        <v>67</v>
      </c>
      <c r="L22" s="65">
        <v>17000</v>
      </c>
      <c r="M22" s="64">
        <v>70</v>
      </c>
      <c r="N22" s="64" t="s">
        <v>281</v>
      </c>
      <c r="O22" s="64">
        <v>1.8</v>
      </c>
      <c r="P22" s="66">
        <v>15</v>
      </c>
      <c r="Q22" s="72" t="s">
        <v>336</v>
      </c>
      <c r="R22" s="64">
        <v>82</v>
      </c>
      <c r="S22" s="113"/>
      <c r="T22" s="114" t="s">
        <v>329</v>
      </c>
    </row>
    <row r="23" spans="2:20" x14ac:dyDescent="0.3">
      <c r="B23" s="115"/>
      <c r="C23" s="112"/>
      <c r="D23" s="63" t="s">
        <v>346</v>
      </c>
      <c r="E23" s="73">
        <v>1.5</v>
      </c>
      <c r="F23" s="112"/>
      <c r="G23" s="63">
        <v>635</v>
      </c>
      <c r="H23" s="70">
        <v>18000</v>
      </c>
      <c r="I23" s="71">
        <f t="shared" si="1"/>
        <v>12600</v>
      </c>
      <c r="J23" s="64">
        <v>80</v>
      </c>
      <c r="K23" s="64">
        <v>67</v>
      </c>
      <c r="L23" s="65">
        <v>20000</v>
      </c>
      <c r="M23" s="64">
        <v>70</v>
      </c>
      <c r="N23" s="64" t="s">
        <v>281</v>
      </c>
      <c r="O23" s="64">
        <v>1.9</v>
      </c>
      <c r="P23" s="66">
        <v>15</v>
      </c>
      <c r="Q23" s="72" t="s">
        <v>336</v>
      </c>
      <c r="R23" s="72">
        <v>82</v>
      </c>
      <c r="S23" s="113"/>
      <c r="T23" s="114"/>
    </row>
    <row r="24" spans="2:20" x14ac:dyDescent="0.3">
      <c r="B24" s="115"/>
      <c r="C24" s="112"/>
      <c r="D24" s="63" t="s">
        <v>347</v>
      </c>
      <c r="E24" s="63">
        <v>2</v>
      </c>
      <c r="F24" s="112"/>
      <c r="G24" s="63">
        <v>742</v>
      </c>
      <c r="H24" s="65">
        <v>24000</v>
      </c>
      <c r="I24" s="71">
        <f t="shared" si="1"/>
        <v>16800</v>
      </c>
      <c r="J24" s="64">
        <v>80</v>
      </c>
      <c r="K24" s="64">
        <v>67</v>
      </c>
      <c r="L24" s="65">
        <v>27000</v>
      </c>
      <c r="M24" s="64">
        <v>70</v>
      </c>
      <c r="N24" s="64" t="s">
        <v>281</v>
      </c>
      <c r="O24" s="64">
        <v>1.9</v>
      </c>
      <c r="P24" s="66">
        <v>15</v>
      </c>
      <c r="Q24" s="72" t="s">
        <v>336</v>
      </c>
      <c r="R24" s="64">
        <v>84</v>
      </c>
      <c r="S24" s="113"/>
      <c r="T24" s="114"/>
    </row>
    <row r="25" spans="2:20" x14ac:dyDescent="0.3">
      <c r="B25" s="115"/>
      <c r="C25" s="112"/>
      <c r="D25" s="63" t="s">
        <v>348</v>
      </c>
      <c r="E25" s="63">
        <v>2.5</v>
      </c>
      <c r="F25" s="112"/>
      <c r="G25" s="63">
        <v>1094</v>
      </c>
      <c r="H25" s="65">
        <v>30000</v>
      </c>
      <c r="I25" s="71">
        <f t="shared" si="1"/>
        <v>21000</v>
      </c>
      <c r="J25" s="64">
        <v>80</v>
      </c>
      <c r="K25" s="64">
        <v>67</v>
      </c>
      <c r="L25" s="65">
        <v>34000</v>
      </c>
      <c r="M25" s="64">
        <v>70</v>
      </c>
      <c r="N25" s="64" t="s">
        <v>281</v>
      </c>
      <c r="O25" s="74">
        <v>3</v>
      </c>
      <c r="P25" s="66">
        <v>15</v>
      </c>
      <c r="Q25" s="72" t="s">
        <v>340</v>
      </c>
      <c r="R25" s="64">
        <v>101</v>
      </c>
      <c r="S25" s="113"/>
      <c r="T25" s="114"/>
    </row>
    <row r="26" spans="2:20" x14ac:dyDescent="0.3">
      <c r="B26" s="115"/>
      <c r="C26" s="112"/>
      <c r="D26" s="63" t="s">
        <v>349</v>
      </c>
      <c r="E26" s="63">
        <v>3</v>
      </c>
      <c r="F26" s="112"/>
      <c r="G26" s="63">
        <v>1130</v>
      </c>
      <c r="H26" s="65">
        <v>36000</v>
      </c>
      <c r="I26" s="71">
        <f t="shared" si="1"/>
        <v>25200</v>
      </c>
      <c r="J26" s="64">
        <v>80</v>
      </c>
      <c r="K26" s="64">
        <v>67</v>
      </c>
      <c r="L26" s="65">
        <v>40000</v>
      </c>
      <c r="M26" s="64">
        <v>70</v>
      </c>
      <c r="N26" s="64" t="s">
        <v>281</v>
      </c>
      <c r="O26" s="64">
        <v>3.1</v>
      </c>
      <c r="P26" s="66">
        <v>15</v>
      </c>
      <c r="Q26" s="72" t="s">
        <v>340</v>
      </c>
      <c r="R26" s="64">
        <v>101</v>
      </c>
      <c r="S26" s="113"/>
      <c r="T26" s="114"/>
    </row>
    <row r="27" spans="2:20" x14ac:dyDescent="0.3">
      <c r="B27" s="115"/>
      <c r="C27" s="112"/>
      <c r="D27" s="63" t="s">
        <v>350</v>
      </c>
      <c r="E27" s="63">
        <v>4</v>
      </c>
      <c r="F27" s="112"/>
      <c r="G27" s="63">
        <v>1377</v>
      </c>
      <c r="H27" s="65">
        <v>48000</v>
      </c>
      <c r="I27" s="71">
        <f t="shared" si="1"/>
        <v>33600</v>
      </c>
      <c r="J27" s="64">
        <v>80</v>
      </c>
      <c r="K27" s="64">
        <v>67</v>
      </c>
      <c r="L27" s="65">
        <v>54000</v>
      </c>
      <c r="M27" s="64">
        <v>70</v>
      </c>
      <c r="N27" s="64" t="s">
        <v>281</v>
      </c>
      <c r="O27" s="64">
        <v>3.6</v>
      </c>
      <c r="P27" s="66">
        <v>15</v>
      </c>
      <c r="Q27" s="72" t="s">
        <v>340</v>
      </c>
      <c r="R27" s="64">
        <v>106</v>
      </c>
      <c r="S27" s="113"/>
      <c r="T27" s="114"/>
    </row>
    <row r="28" spans="2:20" x14ac:dyDescent="0.3">
      <c r="B28" s="115"/>
      <c r="C28" s="112"/>
      <c r="D28" s="63" t="s">
        <v>351</v>
      </c>
      <c r="E28" s="63">
        <v>4.5</v>
      </c>
      <c r="F28" s="112"/>
      <c r="G28" s="63">
        <v>1518</v>
      </c>
      <c r="H28" s="65">
        <v>54000</v>
      </c>
      <c r="I28" s="71">
        <f t="shared" si="1"/>
        <v>37800</v>
      </c>
      <c r="J28" s="64">
        <v>80</v>
      </c>
      <c r="K28" s="64">
        <v>67</v>
      </c>
      <c r="L28" s="65">
        <v>63000</v>
      </c>
      <c r="M28" s="64">
        <v>70</v>
      </c>
      <c r="N28" s="64" t="s">
        <v>281</v>
      </c>
      <c r="O28" s="64">
        <v>3.6</v>
      </c>
      <c r="P28" s="66">
        <v>15</v>
      </c>
      <c r="Q28" s="72" t="s">
        <v>343</v>
      </c>
      <c r="R28" s="64">
        <v>115</v>
      </c>
      <c r="S28" s="113"/>
      <c r="T28" s="114"/>
    </row>
    <row r="29" spans="2:20" x14ac:dyDescent="0.3">
      <c r="B29" s="115"/>
      <c r="C29" s="17"/>
      <c r="D29" s="63"/>
      <c r="E29" s="63"/>
      <c r="F29" s="17"/>
      <c r="G29" s="67"/>
      <c r="H29" s="68"/>
      <c r="I29" s="75"/>
      <c r="J29" s="67"/>
      <c r="K29" s="67"/>
      <c r="L29" s="68"/>
      <c r="M29" s="67"/>
      <c r="N29" s="67"/>
      <c r="O29" s="67"/>
      <c r="P29" s="69"/>
      <c r="Q29" s="76"/>
      <c r="R29" s="67"/>
      <c r="S29" s="24"/>
      <c r="T29" s="22"/>
    </row>
    <row r="30" spans="2:20" x14ac:dyDescent="0.3">
      <c r="B30" s="115"/>
      <c r="C30" s="112" t="e" vm="3">
        <v>#VALUE!</v>
      </c>
      <c r="D30" s="63" t="s">
        <v>352</v>
      </c>
      <c r="E30" s="63">
        <v>0.75</v>
      </c>
      <c r="F30" s="112" t="s">
        <v>353</v>
      </c>
      <c r="G30" s="63">
        <v>300</v>
      </c>
      <c r="H30" s="77">
        <v>7200</v>
      </c>
      <c r="I30" s="78">
        <f t="shared" ref="I30:I39" si="2">H30*0.7</f>
        <v>5040</v>
      </c>
      <c r="J30" s="63">
        <v>80</v>
      </c>
      <c r="K30" s="63">
        <v>67</v>
      </c>
      <c r="L30" s="77">
        <v>8500</v>
      </c>
      <c r="M30" s="63">
        <v>70</v>
      </c>
      <c r="N30" s="63" t="s">
        <v>281</v>
      </c>
      <c r="O30" s="63">
        <v>4.9000000000000004</v>
      </c>
      <c r="P30" s="79">
        <v>15</v>
      </c>
      <c r="Q30" s="73" t="s">
        <v>354</v>
      </c>
      <c r="R30" s="63">
        <v>108</v>
      </c>
      <c r="S30" s="113"/>
      <c r="T30" s="114" t="s">
        <v>329</v>
      </c>
    </row>
    <row r="31" spans="2:20" x14ac:dyDescent="0.3">
      <c r="B31" s="115"/>
      <c r="C31" s="112"/>
      <c r="D31" s="63" t="s">
        <v>355</v>
      </c>
      <c r="E31" s="63">
        <v>1</v>
      </c>
      <c r="F31" s="112"/>
      <c r="G31" s="63">
        <v>400</v>
      </c>
      <c r="H31" s="77">
        <v>12000</v>
      </c>
      <c r="I31" s="78">
        <f t="shared" si="2"/>
        <v>8400</v>
      </c>
      <c r="J31" s="63">
        <v>80</v>
      </c>
      <c r="K31" s="63">
        <v>67</v>
      </c>
      <c r="L31" s="77">
        <v>13500</v>
      </c>
      <c r="M31" s="63">
        <v>70</v>
      </c>
      <c r="N31" s="63" t="s">
        <v>281</v>
      </c>
      <c r="O31" s="63">
        <v>4.9000000000000004</v>
      </c>
      <c r="P31" s="79">
        <v>15</v>
      </c>
      <c r="Q31" s="73" t="s">
        <v>354</v>
      </c>
      <c r="R31" s="63">
        <v>115</v>
      </c>
      <c r="S31" s="113"/>
      <c r="T31" s="114"/>
    </row>
    <row r="32" spans="2:20" x14ac:dyDescent="0.3">
      <c r="B32" s="115"/>
      <c r="C32" s="112"/>
      <c r="D32" s="63" t="s">
        <v>356</v>
      </c>
      <c r="E32" s="63">
        <v>1.5</v>
      </c>
      <c r="F32" s="112"/>
      <c r="G32" s="63">
        <v>600</v>
      </c>
      <c r="H32" s="77">
        <v>18000</v>
      </c>
      <c r="I32" s="78">
        <f t="shared" si="2"/>
        <v>12600</v>
      </c>
      <c r="J32" s="63">
        <v>80</v>
      </c>
      <c r="K32" s="63">
        <v>67</v>
      </c>
      <c r="L32" s="77">
        <v>20000</v>
      </c>
      <c r="M32" s="63">
        <v>70</v>
      </c>
      <c r="N32" s="63" t="s">
        <v>281</v>
      </c>
      <c r="O32" s="63">
        <v>4.9000000000000004</v>
      </c>
      <c r="P32" s="79">
        <v>15</v>
      </c>
      <c r="Q32" s="73" t="s">
        <v>354</v>
      </c>
      <c r="R32" s="63">
        <v>118</v>
      </c>
      <c r="S32" s="113"/>
      <c r="T32" s="114"/>
    </row>
    <row r="33" spans="2:20" x14ac:dyDescent="0.3">
      <c r="B33" s="115"/>
      <c r="C33" s="112"/>
      <c r="D33" s="63" t="s">
        <v>357</v>
      </c>
      <c r="E33" s="63">
        <v>2</v>
      </c>
      <c r="F33" s="112"/>
      <c r="G33" s="63">
        <v>800</v>
      </c>
      <c r="H33" s="77">
        <v>24000</v>
      </c>
      <c r="I33" s="78">
        <f t="shared" si="2"/>
        <v>16800</v>
      </c>
      <c r="J33" s="63">
        <v>80</v>
      </c>
      <c r="K33" s="63">
        <v>67</v>
      </c>
      <c r="L33" s="77">
        <v>27000</v>
      </c>
      <c r="M33" s="63">
        <v>70</v>
      </c>
      <c r="N33" s="63" t="s">
        <v>281</v>
      </c>
      <c r="O33" s="63">
        <v>4.9000000000000004</v>
      </c>
      <c r="P33" s="79">
        <v>15</v>
      </c>
      <c r="Q33" s="73" t="s">
        <v>354</v>
      </c>
      <c r="R33" s="63">
        <v>115</v>
      </c>
      <c r="S33" s="113"/>
      <c r="T33" s="114"/>
    </row>
    <row r="34" spans="2:20" x14ac:dyDescent="0.3">
      <c r="B34" s="115"/>
      <c r="C34" s="112"/>
      <c r="D34" s="63" t="s">
        <v>358</v>
      </c>
      <c r="E34" s="63">
        <v>2.5</v>
      </c>
      <c r="F34" s="112"/>
      <c r="G34" s="63">
        <v>1000</v>
      </c>
      <c r="H34" s="77">
        <v>30000</v>
      </c>
      <c r="I34" s="78">
        <f t="shared" si="2"/>
        <v>21000</v>
      </c>
      <c r="J34" s="63">
        <v>80</v>
      </c>
      <c r="K34" s="63">
        <v>67</v>
      </c>
      <c r="L34" s="77">
        <v>34000</v>
      </c>
      <c r="M34" s="63">
        <v>70</v>
      </c>
      <c r="N34" s="63" t="s">
        <v>281</v>
      </c>
      <c r="O34" s="63">
        <v>4.9000000000000004</v>
      </c>
      <c r="P34" s="79">
        <v>15</v>
      </c>
      <c r="Q34" s="73" t="s">
        <v>354</v>
      </c>
      <c r="R34" s="63">
        <v>116</v>
      </c>
      <c r="S34" s="113"/>
      <c r="T34" s="114"/>
    </row>
    <row r="35" spans="2:20" x14ac:dyDescent="0.3">
      <c r="B35" s="115"/>
      <c r="C35" s="112"/>
      <c r="D35" s="63" t="s">
        <v>359</v>
      </c>
      <c r="E35" s="63">
        <v>3</v>
      </c>
      <c r="F35" s="112"/>
      <c r="G35" s="63">
        <v>1050</v>
      </c>
      <c r="H35" s="77">
        <v>36000</v>
      </c>
      <c r="I35" s="78">
        <f t="shared" si="2"/>
        <v>25200</v>
      </c>
      <c r="J35" s="63">
        <v>80</v>
      </c>
      <c r="K35" s="63">
        <v>67</v>
      </c>
      <c r="L35" s="77">
        <v>40000</v>
      </c>
      <c r="M35" s="63">
        <v>70</v>
      </c>
      <c r="N35" s="63" t="s">
        <v>281</v>
      </c>
      <c r="O35" s="63">
        <v>4.9000000000000004</v>
      </c>
      <c r="P35" s="79">
        <v>15</v>
      </c>
      <c r="Q35" s="73" t="s">
        <v>354</v>
      </c>
      <c r="R35" s="63">
        <v>116</v>
      </c>
      <c r="S35" s="113"/>
      <c r="T35" s="114"/>
    </row>
    <row r="36" spans="2:20" x14ac:dyDescent="0.3">
      <c r="B36" s="115"/>
      <c r="C36" s="112"/>
      <c r="D36" s="63" t="s">
        <v>360</v>
      </c>
      <c r="E36" s="63">
        <v>3.5</v>
      </c>
      <c r="F36" s="112"/>
      <c r="G36" s="63">
        <v>1400</v>
      </c>
      <c r="H36" s="77">
        <v>42000</v>
      </c>
      <c r="I36" s="78">
        <f t="shared" si="2"/>
        <v>29399.999999999996</v>
      </c>
      <c r="J36" s="63">
        <v>80</v>
      </c>
      <c r="K36" s="63">
        <v>67</v>
      </c>
      <c r="L36" s="77">
        <v>46000</v>
      </c>
      <c r="M36" s="63">
        <v>70</v>
      </c>
      <c r="N36" s="63" t="s">
        <v>281</v>
      </c>
      <c r="O36" s="63">
        <v>6.5</v>
      </c>
      <c r="P36" s="79">
        <v>15</v>
      </c>
      <c r="Q36" s="73" t="s">
        <v>361</v>
      </c>
      <c r="R36" s="63">
        <v>147</v>
      </c>
      <c r="S36" s="113"/>
      <c r="T36" s="114"/>
    </row>
    <row r="37" spans="2:20" x14ac:dyDescent="0.3">
      <c r="B37" s="115"/>
      <c r="C37" s="112"/>
      <c r="D37" s="63" t="s">
        <v>362</v>
      </c>
      <c r="E37" s="63">
        <v>4</v>
      </c>
      <c r="F37" s="112"/>
      <c r="G37" s="63">
        <v>1520</v>
      </c>
      <c r="H37" s="77">
        <v>48000</v>
      </c>
      <c r="I37" s="78">
        <f t="shared" si="2"/>
        <v>33600</v>
      </c>
      <c r="J37" s="63">
        <v>80</v>
      </c>
      <c r="K37" s="63">
        <v>67</v>
      </c>
      <c r="L37" s="77">
        <v>54000</v>
      </c>
      <c r="M37" s="63">
        <v>70</v>
      </c>
      <c r="N37" s="63" t="s">
        <v>281</v>
      </c>
      <c r="O37" s="63">
        <v>6.5</v>
      </c>
      <c r="P37" s="79">
        <v>15</v>
      </c>
      <c r="Q37" s="73" t="s">
        <v>361</v>
      </c>
      <c r="R37" s="63">
        <v>147</v>
      </c>
      <c r="S37" s="113"/>
      <c r="T37" s="114"/>
    </row>
    <row r="38" spans="2:20" x14ac:dyDescent="0.3">
      <c r="B38" s="115"/>
      <c r="C38" s="112"/>
      <c r="D38" s="63" t="s">
        <v>363</v>
      </c>
      <c r="E38" s="63">
        <v>4.5</v>
      </c>
      <c r="F38" s="112"/>
      <c r="G38" s="63">
        <v>1800</v>
      </c>
      <c r="H38" s="77">
        <v>54000</v>
      </c>
      <c r="I38" s="78">
        <f t="shared" si="2"/>
        <v>37800</v>
      </c>
      <c r="J38" s="63">
        <v>80</v>
      </c>
      <c r="K38" s="63">
        <v>67</v>
      </c>
      <c r="L38" s="77">
        <v>60000</v>
      </c>
      <c r="M38" s="63">
        <v>70</v>
      </c>
      <c r="N38" s="63" t="s">
        <v>281</v>
      </c>
      <c r="O38" s="63">
        <v>8.6</v>
      </c>
      <c r="P38" s="79">
        <v>15</v>
      </c>
      <c r="Q38" s="73" t="s">
        <v>364</v>
      </c>
      <c r="R38" s="63">
        <v>168</v>
      </c>
      <c r="S38" s="113"/>
      <c r="T38" s="114"/>
    </row>
    <row r="39" spans="2:20" x14ac:dyDescent="0.3">
      <c r="B39" s="115"/>
      <c r="C39" s="112"/>
      <c r="D39" s="63" t="s">
        <v>365</v>
      </c>
      <c r="E39" s="63">
        <v>5</v>
      </c>
      <c r="F39" s="112"/>
      <c r="G39" s="63">
        <v>1800</v>
      </c>
      <c r="H39" s="77">
        <v>60000</v>
      </c>
      <c r="I39" s="78">
        <f t="shared" si="2"/>
        <v>42000</v>
      </c>
      <c r="J39" s="63">
        <v>80</v>
      </c>
      <c r="K39" s="63">
        <v>67</v>
      </c>
      <c r="L39" s="77">
        <v>66000</v>
      </c>
      <c r="M39" s="63">
        <v>70</v>
      </c>
      <c r="N39" s="63" t="s">
        <v>281</v>
      </c>
      <c r="O39" s="63">
        <v>8.6</v>
      </c>
      <c r="P39" s="79">
        <v>15</v>
      </c>
      <c r="Q39" s="73" t="s">
        <v>364</v>
      </c>
      <c r="R39" s="63">
        <v>168</v>
      </c>
      <c r="S39" s="113"/>
      <c r="T39" s="114"/>
    </row>
    <row r="40" spans="2:20" x14ac:dyDescent="0.3">
      <c r="C40" s="17"/>
      <c r="D40" s="63"/>
      <c r="E40" s="63"/>
      <c r="F40" s="17"/>
      <c r="G40" s="67"/>
      <c r="H40" s="68"/>
      <c r="I40" s="75"/>
      <c r="J40" s="67"/>
      <c r="K40" s="67"/>
      <c r="L40" s="68"/>
      <c r="M40" s="67"/>
      <c r="N40" s="67"/>
      <c r="O40" s="67"/>
      <c r="P40" s="69"/>
      <c r="Q40" s="76"/>
      <c r="R40" s="67"/>
      <c r="S40" s="24"/>
      <c r="T40" s="22"/>
    </row>
    <row r="41" spans="2:20" x14ac:dyDescent="0.3">
      <c r="B41" s="115" t="s">
        <v>366</v>
      </c>
      <c r="C41" s="112" t="e" vm="4">
        <v>#VALUE!</v>
      </c>
      <c r="D41" s="64" t="s">
        <v>367</v>
      </c>
      <c r="E41" s="63">
        <v>0.5</v>
      </c>
      <c r="F41" s="112" t="s">
        <v>368</v>
      </c>
      <c r="S41" s="113"/>
      <c r="T41" s="111" t="s">
        <v>329</v>
      </c>
    </row>
    <row r="42" spans="2:20" x14ac:dyDescent="0.3">
      <c r="B42" s="115"/>
      <c r="C42" s="112"/>
      <c r="D42" s="64" t="s">
        <v>369</v>
      </c>
      <c r="E42" s="63">
        <v>0.6</v>
      </c>
      <c r="F42" s="112"/>
      <c r="G42" s="64">
        <v>282</v>
      </c>
      <c r="H42" s="65">
        <v>7500</v>
      </c>
      <c r="I42" s="78">
        <f>H42*0.7</f>
        <v>5250</v>
      </c>
      <c r="J42" s="63">
        <v>80</v>
      </c>
      <c r="K42" s="63">
        <v>67</v>
      </c>
      <c r="L42" s="77">
        <v>8500</v>
      </c>
      <c r="M42" s="63">
        <v>70</v>
      </c>
      <c r="N42" s="64" t="s">
        <v>281</v>
      </c>
      <c r="O42" s="67"/>
      <c r="P42" s="69"/>
      <c r="Q42" s="72" t="s">
        <v>370</v>
      </c>
      <c r="R42" s="64">
        <v>27</v>
      </c>
      <c r="S42" s="113"/>
      <c r="T42" s="111"/>
    </row>
    <row r="43" spans="2:20" x14ac:dyDescent="0.3">
      <c r="B43" s="115"/>
      <c r="C43" s="112"/>
      <c r="D43" s="64" t="s">
        <v>371</v>
      </c>
      <c r="E43" s="63">
        <v>0.75</v>
      </c>
      <c r="F43" s="112"/>
      <c r="G43" s="64">
        <v>353</v>
      </c>
      <c r="H43" s="65">
        <v>9500</v>
      </c>
      <c r="I43" s="78">
        <f>H43*0.7</f>
        <v>6650</v>
      </c>
      <c r="J43" s="63">
        <v>80</v>
      </c>
      <c r="K43" s="63">
        <v>67</v>
      </c>
      <c r="L43" s="77">
        <v>10500</v>
      </c>
      <c r="M43" s="63">
        <v>70</v>
      </c>
      <c r="N43" s="64" t="s">
        <v>281</v>
      </c>
      <c r="O43" s="67"/>
      <c r="P43" s="69"/>
      <c r="Q43" s="72" t="s">
        <v>370</v>
      </c>
      <c r="R43" s="64">
        <v>27</v>
      </c>
      <c r="S43" s="113"/>
      <c r="T43" s="111"/>
    </row>
    <row r="44" spans="2:20" x14ac:dyDescent="0.3">
      <c r="B44" s="115"/>
      <c r="C44" s="112"/>
      <c r="D44" s="64" t="s">
        <v>372</v>
      </c>
      <c r="E44" s="63">
        <v>1</v>
      </c>
      <c r="F44" s="112"/>
      <c r="G44" s="64">
        <v>406</v>
      </c>
      <c r="H44" s="65">
        <v>12000</v>
      </c>
      <c r="I44" s="78">
        <f>H44*0.7</f>
        <v>8400</v>
      </c>
      <c r="J44" s="63">
        <v>80</v>
      </c>
      <c r="K44" s="63">
        <v>67</v>
      </c>
      <c r="L44" s="77">
        <v>13500</v>
      </c>
      <c r="M44" s="63">
        <v>70</v>
      </c>
      <c r="N44" s="64" t="s">
        <v>281</v>
      </c>
      <c r="O44" s="67"/>
      <c r="P44" s="69"/>
      <c r="Q44" s="72" t="s">
        <v>370</v>
      </c>
      <c r="R44" s="64">
        <v>27</v>
      </c>
      <c r="S44" s="113"/>
      <c r="T44" s="111"/>
    </row>
    <row r="45" spans="2:20" x14ac:dyDescent="0.3">
      <c r="B45" s="115"/>
      <c r="C45" s="112"/>
      <c r="D45" s="64" t="s">
        <v>373</v>
      </c>
      <c r="E45" s="63">
        <v>1.5</v>
      </c>
      <c r="F45" s="112"/>
      <c r="G45" s="64">
        <v>512</v>
      </c>
      <c r="H45" s="65">
        <v>18000</v>
      </c>
      <c r="I45" s="78">
        <f>H45*0.7</f>
        <v>12600</v>
      </c>
      <c r="J45" s="63">
        <v>80</v>
      </c>
      <c r="K45" s="63">
        <v>67</v>
      </c>
      <c r="L45" s="77">
        <v>20000</v>
      </c>
      <c r="M45" s="63">
        <v>70</v>
      </c>
      <c r="N45" s="64" t="s">
        <v>281</v>
      </c>
      <c r="O45" s="67"/>
      <c r="P45" s="69"/>
      <c r="Q45" s="72" t="s">
        <v>374</v>
      </c>
      <c r="R45" s="64">
        <v>35</v>
      </c>
      <c r="S45" s="113"/>
      <c r="T45" s="111"/>
    </row>
    <row r="46" spans="2:20" x14ac:dyDescent="0.3">
      <c r="B46" s="115"/>
      <c r="C46" s="112"/>
      <c r="D46" s="64" t="s">
        <v>375</v>
      </c>
      <c r="E46" s="63">
        <v>2</v>
      </c>
      <c r="F46" s="112"/>
      <c r="G46" s="64">
        <v>670</v>
      </c>
      <c r="H46" s="64">
        <v>24000</v>
      </c>
      <c r="I46" s="78">
        <f>H46*0.7</f>
        <v>16800</v>
      </c>
      <c r="J46" s="63">
        <v>80</v>
      </c>
      <c r="K46" s="63">
        <v>67</v>
      </c>
      <c r="L46" s="77">
        <v>27000</v>
      </c>
      <c r="M46" s="63">
        <v>70</v>
      </c>
      <c r="N46" s="64" t="s">
        <v>281</v>
      </c>
      <c r="O46" s="67"/>
      <c r="P46" s="67"/>
      <c r="Q46" s="72" t="s">
        <v>374</v>
      </c>
      <c r="R46" s="64">
        <v>35</v>
      </c>
      <c r="S46" s="113"/>
      <c r="T46" s="111"/>
    </row>
    <row r="47" spans="2:20" x14ac:dyDescent="0.3">
      <c r="B47" s="115"/>
      <c r="C47" s="17"/>
      <c r="D47" s="63"/>
      <c r="E47" s="63"/>
      <c r="F47" s="17"/>
      <c r="G47" s="67"/>
      <c r="H47" s="67"/>
      <c r="I47" s="69"/>
      <c r="J47" s="67"/>
      <c r="K47" s="67"/>
      <c r="L47" s="67"/>
      <c r="M47" s="67"/>
      <c r="N47" s="67"/>
      <c r="O47" s="67"/>
      <c r="P47" s="69"/>
      <c r="Q47" s="76"/>
      <c r="R47" s="67"/>
      <c r="S47" s="24"/>
      <c r="T47" s="22"/>
    </row>
    <row r="48" spans="2:20" s="53" customFormat="1" x14ac:dyDescent="0.2">
      <c r="B48" s="115"/>
      <c r="C48" s="112" t="e" vm="5">
        <v>#VALUE!</v>
      </c>
      <c r="D48" s="17" t="s">
        <v>376</v>
      </c>
      <c r="E48" s="17">
        <v>0.6</v>
      </c>
      <c r="F48" s="112" t="s">
        <v>377</v>
      </c>
      <c r="G48" s="17">
        <v>441</v>
      </c>
      <c r="H48" s="78">
        <v>7200</v>
      </c>
      <c r="I48" s="78">
        <f t="shared" ref="I48:I56" si="3">H48*0.8</f>
        <v>5760</v>
      </c>
      <c r="J48" s="63">
        <v>80</v>
      </c>
      <c r="K48" s="63">
        <v>67</v>
      </c>
      <c r="L48" s="78">
        <v>8500</v>
      </c>
      <c r="M48" s="63">
        <v>70</v>
      </c>
      <c r="N48" s="63" t="s">
        <v>281</v>
      </c>
      <c r="O48" s="24"/>
      <c r="P48" s="63">
        <v>15</v>
      </c>
      <c r="Q48" s="3" t="s">
        <v>378</v>
      </c>
      <c r="R48" s="17">
        <v>42</v>
      </c>
      <c r="S48" s="113"/>
      <c r="T48" s="111" t="s">
        <v>329</v>
      </c>
    </row>
    <row r="49" spans="2:20" s="53" customFormat="1" x14ac:dyDescent="0.2">
      <c r="B49" s="115"/>
      <c r="C49" s="112"/>
      <c r="D49" s="17" t="s">
        <v>379</v>
      </c>
      <c r="E49" s="17">
        <v>0.75</v>
      </c>
      <c r="F49" s="112"/>
      <c r="G49" s="17">
        <v>441</v>
      </c>
      <c r="H49" s="78">
        <v>9500</v>
      </c>
      <c r="I49" s="78">
        <f t="shared" si="3"/>
        <v>7600</v>
      </c>
      <c r="J49" s="63">
        <v>80</v>
      </c>
      <c r="K49" s="63">
        <v>67</v>
      </c>
      <c r="L49" s="78">
        <v>10500</v>
      </c>
      <c r="M49" s="63">
        <v>70</v>
      </c>
      <c r="N49" s="63" t="s">
        <v>281</v>
      </c>
      <c r="O49" s="24"/>
      <c r="P49" s="79">
        <v>15</v>
      </c>
      <c r="Q49" s="3" t="s">
        <v>378</v>
      </c>
      <c r="R49" s="17">
        <v>42</v>
      </c>
      <c r="S49" s="113"/>
      <c r="T49" s="111"/>
    </row>
    <row r="50" spans="2:20" s="53" customFormat="1" x14ac:dyDescent="0.2">
      <c r="B50" s="115"/>
      <c r="C50" s="112"/>
      <c r="D50" s="17" t="s">
        <v>380</v>
      </c>
      <c r="E50" s="17">
        <v>1</v>
      </c>
      <c r="F50" s="112"/>
      <c r="G50" s="17">
        <v>441</v>
      </c>
      <c r="H50" s="78">
        <v>12000</v>
      </c>
      <c r="I50" s="78">
        <f t="shared" si="3"/>
        <v>9600</v>
      </c>
      <c r="J50" s="63">
        <v>80</v>
      </c>
      <c r="K50" s="63">
        <v>67</v>
      </c>
      <c r="L50" s="78">
        <v>13500</v>
      </c>
      <c r="M50" s="63">
        <v>70</v>
      </c>
      <c r="N50" s="63" t="s">
        <v>281</v>
      </c>
      <c r="O50" s="17"/>
      <c r="P50" s="63">
        <v>15</v>
      </c>
      <c r="Q50" s="3" t="s">
        <v>378</v>
      </c>
      <c r="R50" s="17">
        <v>42</v>
      </c>
      <c r="S50" s="113"/>
      <c r="T50" s="111"/>
    </row>
    <row r="51" spans="2:20" s="53" customFormat="1" x14ac:dyDescent="0.2">
      <c r="B51" s="115"/>
      <c r="C51" s="112"/>
      <c r="D51" s="17" t="s">
        <v>381</v>
      </c>
      <c r="E51" s="17">
        <v>1.25</v>
      </c>
      <c r="F51" s="112"/>
      <c r="G51" s="17">
        <v>512</v>
      </c>
      <c r="H51" s="78">
        <v>14400</v>
      </c>
      <c r="I51" s="78">
        <f t="shared" si="3"/>
        <v>11520</v>
      </c>
      <c r="J51" s="63">
        <v>80</v>
      </c>
      <c r="K51" s="63">
        <v>67</v>
      </c>
      <c r="L51" s="78">
        <v>17000</v>
      </c>
      <c r="M51" s="63">
        <v>70</v>
      </c>
      <c r="N51" s="63" t="s">
        <v>281</v>
      </c>
      <c r="O51" s="17"/>
      <c r="P51" s="79">
        <v>15</v>
      </c>
      <c r="Q51" s="3" t="s">
        <v>378</v>
      </c>
      <c r="R51" s="17">
        <v>42</v>
      </c>
      <c r="S51" s="113"/>
      <c r="T51" s="111"/>
    </row>
    <row r="52" spans="2:20" s="53" customFormat="1" x14ac:dyDescent="0.2">
      <c r="B52" s="115"/>
      <c r="C52" s="112"/>
      <c r="D52" s="17" t="s">
        <v>382</v>
      </c>
      <c r="E52" s="3">
        <v>1.5</v>
      </c>
      <c r="F52" s="112"/>
      <c r="G52" s="17">
        <v>547</v>
      </c>
      <c r="H52" s="78">
        <v>18000</v>
      </c>
      <c r="I52" s="78">
        <f t="shared" si="3"/>
        <v>14400</v>
      </c>
      <c r="J52" s="63">
        <v>80</v>
      </c>
      <c r="K52" s="63">
        <v>67</v>
      </c>
      <c r="L52" s="78">
        <v>20000</v>
      </c>
      <c r="M52" s="63">
        <v>70</v>
      </c>
      <c r="N52" s="63" t="s">
        <v>281</v>
      </c>
      <c r="O52" s="17"/>
      <c r="P52" s="79">
        <v>15</v>
      </c>
      <c r="Q52" s="3" t="s">
        <v>378</v>
      </c>
      <c r="R52" s="17">
        <v>42</v>
      </c>
      <c r="S52" s="113"/>
      <c r="T52" s="111"/>
    </row>
    <row r="53" spans="2:20" s="53" customFormat="1" x14ac:dyDescent="0.2">
      <c r="B53" s="115"/>
      <c r="C53" s="112"/>
      <c r="D53" s="17" t="s">
        <v>383</v>
      </c>
      <c r="E53" s="17">
        <v>2</v>
      </c>
      <c r="F53" s="112"/>
      <c r="G53" s="17">
        <v>776</v>
      </c>
      <c r="H53" s="78">
        <v>23000</v>
      </c>
      <c r="I53" s="78">
        <f t="shared" si="3"/>
        <v>18400</v>
      </c>
      <c r="J53" s="17">
        <v>80</v>
      </c>
      <c r="K53" s="17">
        <v>67</v>
      </c>
      <c r="L53" s="78">
        <v>27000</v>
      </c>
      <c r="M53" s="63">
        <v>70</v>
      </c>
      <c r="N53" s="17" t="s">
        <v>281</v>
      </c>
      <c r="O53" s="17"/>
      <c r="P53" s="17">
        <v>15</v>
      </c>
      <c r="Q53" s="3" t="s">
        <v>378</v>
      </c>
      <c r="R53" s="17">
        <v>51</v>
      </c>
      <c r="S53" s="113"/>
      <c r="T53" s="111"/>
    </row>
    <row r="54" spans="2:20" s="53" customFormat="1" x14ac:dyDescent="0.2">
      <c r="B54" s="115"/>
      <c r="C54" s="112"/>
      <c r="D54" s="17" t="s">
        <v>384</v>
      </c>
      <c r="E54" s="17">
        <v>2.5</v>
      </c>
      <c r="F54" s="112"/>
      <c r="G54" s="17">
        <v>1059</v>
      </c>
      <c r="H54" s="78">
        <v>30000</v>
      </c>
      <c r="I54" s="78">
        <f t="shared" si="3"/>
        <v>24000</v>
      </c>
      <c r="J54" s="63">
        <v>80</v>
      </c>
      <c r="K54" s="63">
        <v>67</v>
      </c>
      <c r="L54" s="78">
        <v>34000</v>
      </c>
      <c r="M54" s="63">
        <v>70</v>
      </c>
      <c r="N54" s="63" t="s">
        <v>281</v>
      </c>
      <c r="O54" s="17"/>
      <c r="P54" s="79">
        <v>15</v>
      </c>
      <c r="Q54" s="3" t="s">
        <v>385</v>
      </c>
      <c r="R54" s="17">
        <v>58</v>
      </c>
      <c r="S54" s="113"/>
      <c r="T54" s="111"/>
    </row>
    <row r="55" spans="2:20" s="53" customFormat="1" x14ac:dyDescent="0.2">
      <c r="B55" s="115"/>
      <c r="C55" s="112"/>
      <c r="D55" s="17" t="s">
        <v>386</v>
      </c>
      <c r="E55" s="17">
        <v>3</v>
      </c>
      <c r="F55" s="112"/>
      <c r="G55" s="17">
        <v>1253</v>
      </c>
      <c r="H55" s="78">
        <v>36000</v>
      </c>
      <c r="I55" s="78">
        <f t="shared" si="3"/>
        <v>28800</v>
      </c>
      <c r="J55" s="17">
        <v>80</v>
      </c>
      <c r="K55" s="17">
        <v>67</v>
      </c>
      <c r="L55" s="78">
        <v>40000</v>
      </c>
      <c r="M55" s="63">
        <v>70</v>
      </c>
      <c r="N55" s="17" t="s">
        <v>281</v>
      </c>
      <c r="O55" s="17"/>
      <c r="P55" s="17">
        <v>15</v>
      </c>
      <c r="Q55" s="3" t="s">
        <v>385</v>
      </c>
      <c r="R55" s="17">
        <v>58</v>
      </c>
      <c r="S55" s="113"/>
      <c r="T55" s="111"/>
    </row>
    <row r="56" spans="2:20" s="53" customFormat="1" x14ac:dyDescent="0.2">
      <c r="B56" s="115"/>
      <c r="C56" s="112"/>
      <c r="D56" s="17" t="s">
        <v>387</v>
      </c>
      <c r="E56" s="17">
        <v>4</v>
      </c>
      <c r="F56" s="112"/>
      <c r="G56" s="17">
        <v>1253</v>
      </c>
      <c r="H56" s="78">
        <v>48000</v>
      </c>
      <c r="I56" s="78">
        <f t="shared" si="3"/>
        <v>38400</v>
      </c>
      <c r="J56" s="63">
        <v>80</v>
      </c>
      <c r="K56" s="63">
        <v>67</v>
      </c>
      <c r="L56" s="78">
        <v>54000</v>
      </c>
      <c r="M56" s="63">
        <v>70</v>
      </c>
      <c r="N56" s="63" t="s">
        <v>281</v>
      </c>
      <c r="O56" s="17"/>
      <c r="P56" s="79">
        <v>15</v>
      </c>
      <c r="Q56" s="3" t="s">
        <v>385</v>
      </c>
      <c r="R56" s="17">
        <v>58</v>
      </c>
      <c r="S56" s="113"/>
      <c r="T56" s="111"/>
    </row>
    <row r="57" spans="2:20" s="53" customFormat="1" x14ac:dyDescent="0.2">
      <c r="B57" s="115"/>
      <c r="C57" s="112"/>
      <c r="D57" s="17" t="s">
        <v>388</v>
      </c>
      <c r="E57" s="17">
        <v>4.5</v>
      </c>
      <c r="F57" s="112"/>
      <c r="G57" s="17">
        <v>1253</v>
      </c>
      <c r="H57" s="78">
        <v>54000</v>
      </c>
      <c r="I57" s="78">
        <f>H57*0.8</f>
        <v>43200</v>
      </c>
      <c r="J57" s="63">
        <v>80</v>
      </c>
      <c r="K57" s="63">
        <v>67</v>
      </c>
      <c r="L57" s="78">
        <v>60000</v>
      </c>
      <c r="M57" s="63">
        <v>70</v>
      </c>
      <c r="N57" s="63" t="s">
        <v>281</v>
      </c>
      <c r="O57" s="17"/>
      <c r="P57" s="79">
        <v>15</v>
      </c>
      <c r="Q57" s="3" t="s">
        <v>389</v>
      </c>
      <c r="R57" s="17">
        <v>58</v>
      </c>
      <c r="S57" s="113"/>
      <c r="T57" s="111"/>
    </row>
    <row r="58" spans="2:20" s="53" customFormat="1" x14ac:dyDescent="0.25">
      <c r="B58" s="115"/>
      <c r="C58" s="17"/>
      <c r="D58" s="17"/>
      <c r="E58" s="17"/>
      <c r="F58" s="17"/>
      <c r="G58" s="24"/>
      <c r="H58" s="24"/>
      <c r="I58" s="81"/>
      <c r="J58" s="24"/>
      <c r="K58" s="24"/>
      <c r="L58" s="24"/>
      <c r="M58" s="24"/>
      <c r="N58" s="24"/>
      <c r="O58" s="24"/>
      <c r="P58" s="24"/>
      <c r="Q58" s="20"/>
      <c r="R58" s="24"/>
      <c r="S58" s="24"/>
      <c r="T58" s="80"/>
    </row>
    <row r="59" spans="2:20" s="53" customFormat="1" x14ac:dyDescent="0.2">
      <c r="B59" s="115"/>
      <c r="C59" s="112" t="e" vm="6">
        <v>#VALUE!</v>
      </c>
      <c r="D59" s="22" t="s">
        <v>390</v>
      </c>
      <c r="E59" s="17">
        <v>0.5</v>
      </c>
      <c r="F59" s="112" t="s">
        <v>391</v>
      </c>
      <c r="G59" s="22">
        <v>300</v>
      </c>
      <c r="H59" s="22">
        <v>5800</v>
      </c>
      <c r="I59" s="78">
        <f t="shared" ref="I59:I64" si="4">H59*0.7</f>
        <v>4059.9999999999995</v>
      </c>
      <c r="J59" s="63">
        <v>80</v>
      </c>
      <c r="K59" s="63">
        <v>67</v>
      </c>
      <c r="L59" s="78">
        <v>6500</v>
      </c>
      <c r="M59" s="63">
        <v>70</v>
      </c>
      <c r="N59" s="64" t="s">
        <v>281</v>
      </c>
      <c r="O59" s="22"/>
      <c r="P59" s="66"/>
      <c r="Q59" s="19" t="s">
        <v>392</v>
      </c>
      <c r="R59" s="22">
        <f>35.3+6.2</f>
        <v>41.5</v>
      </c>
      <c r="S59" s="113"/>
      <c r="T59" s="111" t="s">
        <v>329</v>
      </c>
    </row>
    <row r="60" spans="2:20" s="53" customFormat="1" x14ac:dyDescent="0.25">
      <c r="B60" s="115"/>
      <c r="C60" s="112"/>
      <c r="D60" s="22" t="s">
        <v>393</v>
      </c>
      <c r="E60" s="17">
        <v>0.6</v>
      </c>
      <c r="F60" s="112"/>
      <c r="G60" s="22">
        <v>307</v>
      </c>
      <c r="H60" s="22">
        <v>7500</v>
      </c>
      <c r="I60" s="78">
        <f t="shared" si="4"/>
        <v>5250</v>
      </c>
      <c r="J60" s="17">
        <v>80</v>
      </c>
      <c r="K60" s="17">
        <v>67</v>
      </c>
      <c r="L60" s="78">
        <v>8500</v>
      </c>
      <c r="M60" s="17">
        <v>70</v>
      </c>
      <c r="N60" s="22" t="s">
        <v>281</v>
      </c>
      <c r="O60" s="22"/>
      <c r="P60" s="22"/>
      <c r="Q60" s="19" t="s">
        <v>392</v>
      </c>
      <c r="R60" s="22">
        <f>35.3+6.2</f>
        <v>41.5</v>
      </c>
      <c r="S60" s="113"/>
      <c r="T60" s="111"/>
    </row>
    <row r="61" spans="2:20" s="53" customFormat="1" x14ac:dyDescent="0.2">
      <c r="B61" s="115"/>
      <c r="C61" s="112"/>
      <c r="D61" s="22" t="s">
        <v>394</v>
      </c>
      <c r="E61" s="17">
        <v>0.75</v>
      </c>
      <c r="F61" s="112"/>
      <c r="G61" s="22">
        <v>317</v>
      </c>
      <c r="H61" s="22">
        <v>9500</v>
      </c>
      <c r="I61" s="78">
        <f t="shared" si="4"/>
        <v>6650</v>
      </c>
      <c r="J61" s="63">
        <v>80</v>
      </c>
      <c r="K61" s="63">
        <v>67</v>
      </c>
      <c r="L61" s="78">
        <v>10500</v>
      </c>
      <c r="M61" s="63">
        <v>70</v>
      </c>
      <c r="N61" s="64" t="s">
        <v>281</v>
      </c>
      <c r="O61" s="22"/>
      <c r="P61" s="66"/>
      <c r="Q61" s="19" t="s">
        <v>392</v>
      </c>
      <c r="R61" s="22">
        <f>35.3+6.2</f>
        <v>41.5</v>
      </c>
      <c r="S61" s="113"/>
      <c r="T61" s="111"/>
    </row>
    <row r="62" spans="2:20" s="53" customFormat="1" x14ac:dyDescent="0.25">
      <c r="B62" s="115"/>
      <c r="C62" s="112"/>
      <c r="D62" s="22" t="s">
        <v>395</v>
      </c>
      <c r="E62" s="17">
        <v>1</v>
      </c>
      <c r="F62" s="112"/>
      <c r="G62" s="22">
        <v>353</v>
      </c>
      <c r="H62" s="22">
        <v>12000</v>
      </c>
      <c r="I62" s="78">
        <f t="shared" si="4"/>
        <v>8400</v>
      </c>
      <c r="J62" s="17">
        <v>80</v>
      </c>
      <c r="K62" s="17">
        <v>67</v>
      </c>
      <c r="L62" s="78">
        <v>13500</v>
      </c>
      <c r="M62" s="17">
        <v>70</v>
      </c>
      <c r="N62" s="22" t="s">
        <v>281</v>
      </c>
      <c r="O62" s="22"/>
      <c r="P62" s="22"/>
      <c r="Q62" s="19" t="s">
        <v>392</v>
      </c>
      <c r="R62" s="22">
        <v>42.6</v>
      </c>
      <c r="S62" s="113"/>
      <c r="T62" s="111"/>
    </row>
    <row r="63" spans="2:20" s="53" customFormat="1" x14ac:dyDescent="0.2">
      <c r="B63" s="115"/>
      <c r="C63" s="112"/>
      <c r="D63" s="22" t="s">
        <v>396</v>
      </c>
      <c r="E63" s="3">
        <v>1.25</v>
      </c>
      <c r="F63" s="112"/>
      <c r="G63" s="22">
        <v>405</v>
      </c>
      <c r="H63" s="71">
        <v>15000</v>
      </c>
      <c r="I63" s="78">
        <f t="shared" si="4"/>
        <v>10500</v>
      </c>
      <c r="J63" s="63">
        <v>80</v>
      </c>
      <c r="K63" s="63">
        <v>67</v>
      </c>
      <c r="L63" s="78">
        <v>17000</v>
      </c>
      <c r="M63" s="63">
        <v>70</v>
      </c>
      <c r="N63" s="64" t="s">
        <v>281</v>
      </c>
      <c r="O63" s="22"/>
      <c r="P63" s="66"/>
      <c r="Q63" s="19" t="s">
        <v>392</v>
      </c>
      <c r="R63" s="19">
        <v>42.6</v>
      </c>
      <c r="S63" s="113"/>
      <c r="T63" s="111"/>
    </row>
    <row r="64" spans="2:20" s="53" customFormat="1" x14ac:dyDescent="0.25">
      <c r="B64" s="115"/>
      <c r="C64" s="112"/>
      <c r="D64" s="22" t="s">
        <v>397</v>
      </c>
      <c r="E64" s="17">
        <v>1.5</v>
      </c>
      <c r="F64" s="112"/>
      <c r="G64" s="22">
        <v>511</v>
      </c>
      <c r="H64" s="22">
        <v>18000</v>
      </c>
      <c r="I64" s="78">
        <f t="shared" si="4"/>
        <v>12600</v>
      </c>
      <c r="J64" s="17">
        <v>80</v>
      </c>
      <c r="K64" s="17">
        <v>67</v>
      </c>
      <c r="L64" s="78">
        <v>20000</v>
      </c>
      <c r="M64" s="17">
        <v>70</v>
      </c>
      <c r="N64" s="22" t="s">
        <v>281</v>
      </c>
      <c r="O64" s="22"/>
      <c r="P64" s="22"/>
      <c r="Q64" s="22" t="s">
        <v>392</v>
      </c>
      <c r="R64" s="22">
        <v>48.1</v>
      </c>
      <c r="S64" s="113"/>
      <c r="T64" s="111"/>
    </row>
  </sheetData>
  <mergeCells count="50">
    <mergeCell ref="B4:D4"/>
    <mergeCell ref="F4:M4"/>
    <mergeCell ref="B6:B9"/>
    <mergeCell ref="C6:T6"/>
    <mergeCell ref="C7:C9"/>
    <mergeCell ref="D7:D9"/>
    <mergeCell ref="E7:E9"/>
    <mergeCell ref="F7:F9"/>
    <mergeCell ref="H7:K7"/>
    <mergeCell ref="L7:M7"/>
    <mergeCell ref="N7:P7"/>
    <mergeCell ref="S7:S9"/>
    <mergeCell ref="T7:T9"/>
    <mergeCell ref="G8:G9"/>
    <mergeCell ref="H8:H9"/>
    <mergeCell ref="I8:I9"/>
    <mergeCell ref="J8:K8"/>
    <mergeCell ref="L8:L9"/>
    <mergeCell ref="M8:M9"/>
    <mergeCell ref="N8:N9"/>
    <mergeCell ref="O8:O9"/>
    <mergeCell ref="P8:P9"/>
    <mergeCell ref="Q8:Q9"/>
    <mergeCell ref="R8:R9"/>
    <mergeCell ref="B10:B39"/>
    <mergeCell ref="C10:C20"/>
    <mergeCell ref="F10:F20"/>
    <mergeCell ref="C30:C39"/>
    <mergeCell ref="F30:F39"/>
    <mergeCell ref="S10:S20"/>
    <mergeCell ref="T10:T20"/>
    <mergeCell ref="C22:C28"/>
    <mergeCell ref="F22:F28"/>
    <mergeCell ref="S22:S28"/>
    <mergeCell ref="T22:T28"/>
    <mergeCell ref="S30:S39"/>
    <mergeCell ref="T30:T39"/>
    <mergeCell ref="B41:B64"/>
    <mergeCell ref="C41:C46"/>
    <mergeCell ref="F41:F46"/>
    <mergeCell ref="S41:S46"/>
    <mergeCell ref="T41:T46"/>
    <mergeCell ref="C48:C57"/>
    <mergeCell ref="F48:F57"/>
    <mergeCell ref="S48:S57"/>
    <mergeCell ref="T48:T57"/>
    <mergeCell ref="C59:C64"/>
    <mergeCell ref="F59:F64"/>
    <mergeCell ref="S59:S64"/>
    <mergeCell ref="T59:T6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R32 ODU</vt:lpstr>
      <vt:lpstr>R32 BSB</vt:lpstr>
      <vt:lpstr>R32 IDU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VanderVliet</dc:creator>
  <cp:lastModifiedBy>Marie VanderVliet</cp:lastModifiedBy>
  <dcterms:created xsi:type="dcterms:W3CDTF">2015-06-05T18:17:20Z</dcterms:created>
  <dcterms:modified xsi:type="dcterms:W3CDTF">2025-04-23T14:11:22Z</dcterms:modified>
</cp:coreProperties>
</file>