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tables/table1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mc:AlternateContent xmlns:mc="http://schemas.openxmlformats.org/markup-compatibility/2006">
    <mc:Choice Requires="x15">
      <x15ac:absPath xmlns:x15ac="http://schemas.microsoft.com/office/spreadsheetml/2010/11/ac" url="/Users/kjones/Documents/Documents - Kim’s MacBook Air/Programs/"/>
    </mc:Choice>
  </mc:AlternateContent>
  <xr:revisionPtr revIDLastSave="0" documentId="13_ncr:1_{4B825C1E-9826-C546-BE76-054B75EC7FCF}" xr6:coauthVersionLast="41" xr6:coauthVersionMax="41" xr10:uidLastSave="{00000000-0000-0000-0000-000000000000}"/>
  <bookViews>
    <workbookView xWindow="0" yWindow="460" windowWidth="28800" windowHeight="16180" activeTab="3" xr2:uid="{00000000-000D-0000-FFFF-FFFF00000000}"/>
  </bookViews>
  <sheets>
    <sheet name="Start" sheetId="4" r:id="rId1"/>
    <sheet name="Expenses" sheetId="1" r:id="rId2"/>
    <sheet name="Income" sheetId="2" r:id="rId3"/>
    <sheet name="Summary" sheetId="3" r:id="rId4"/>
  </sheets>
  <definedNames>
    <definedName name="_xlnm.Print_Area" localSheetId="2">Income!$B$1:$G$29</definedName>
    <definedName name="_xlnm.Print_Area" localSheetId="3">Summary!$B$1:$D$31</definedName>
  </definedNames>
  <calcPr calcId="191029"/>
  <webPublishing codePage="1252"/>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2" l="1"/>
  <c r="F15" i="2"/>
  <c r="F17" i="2" s="1"/>
  <c r="F16" i="2"/>
  <c r="B2" i="3"/>
  <c r="B2" i="2"/>
  <c r="C12" i="1" l="1"/>
  <c r="G12" i="1"/>
  <c r="H25" i="1" l="1"/>
  <c r="H20" i="1"/>
  <c r="H12" i="1"/>
  <c r="D33" i="1"/>
  <c r="D26" i="1"/>
  <c r="D12" i="1"/>
  <c r="G25" i="1"/>
  <c r="G20" i="1"/>
  <c r="C33" i="1"/>
  <c r="C26" i="1"/>
  <c r="C20" i="1"/>
  <c r="D20" i="1"/>
  <c r="F8" i="2"/>
  <c r="F9" i="2"/>
  <c r="F10" i="2"/>
  <c r="F20" i="2"/>
  <c r="F23" i="2" s="1"/>
  <c r="F21" i="2"/>
  <c r="F22" i="2"/>
  <c r="F26" i="2"/>
  <c r="F27" i="2"/>
  <c r="F28" i="2"/>
  <c r="F29" i="2"/>
  <c r="G8" i="2"/>
  <c r="G9" i="2"/>
  <c r="G10" i="2"/>
  <c r="G14" i="2"/>
  <c r="G15" i="2"/>
  <c r="G16" i="2"/>
  <c r="G20" i="2"/>
  <c r="G21" i="2"/>
  <c r="G22" i="2"/>
  <c r="G26" i="2"/>
  <c r="G27" i="2"/>
  <c r="G28" i="2"/>
  <c r="G29" i="2"/>
  <c r="F30" i="2" l="1"/>
  <c r="G17" i="2"/>
  <c r="F11" i="2"/>
  <c r="F5" i="2" s="1"/>
  <c r="G30" i="2"/>
  <c r="G11" i="2"/>
  <c r="H5" i="1"/>
  <c r="D7" i="3" s="1"/>
  <c r="G23" i="2"/>
  <c r="G5" i="1"/>
  <c r="C7" i="3" s="1"/>
  <c r="G5" i="2" l="1"/>
  <c r="D6" i="3" s="1"/>
  <c r="D8" i="3" s="1"/>
  <c r="C6" i="3"/>
  <c r="C8" i="3" s="1"/>
</calcChain>
</file>

<file path=xl/sharedStrings.xml><?xml version="1.0" encoding="utf-8"?>
<sst xmlns="http://schemas.openxmlformats.org/spreadsheetml/2006/main" count="153" uniqueCount="103">
  <si>
    <t>Room and hall fees</t>
  </si>
  <si>
    <t>Site staff</t>
  </si>
  <si>
    <t>Equipment</t>
  </si>
  <si>
    <t>Tables and chairs</t>
  </si>
  <si>
    <t>Estimated</t>
  </si>
  <si>
    <t>Actual</t>
  </si>
  <si>
    <t>Refreshments</t>
  </si>
  <si>
    <t>Food</t>
  </si>
  <si>
    <t>Drinks</t>
  </si>
  <si>
    <t>Linens</t>
  </si>
  <si>
    <t>Staff and gratuities</t>
  </si>
  <si>
    <t>Site</t>
  </si>
  <si>
    <t>Decorations</t>
  </si>
  <si>
    <t>Flowers</t>
  </si>
  <si>
    <t>Candles</t>
  </si>
  <si>
    <t>Lighting</t>
  </si>
  <si>
    <t>Balloons</t>
  </si>
  <si>
    <t>Paper supplies</t>
  </si>
  <si>
    <t>Performers</t>
  </si>
  <si>
    <t>Speakers</t>
  </si>
  <si>
    <t>Travel</t>
  </si>
  <si>
    <t>Hotel</t>
  </si>
  <si>
    <t>Program</t>
  </si>
  <si>
    <t>Publicity</t>
  </si>
  <si>
    <t>Graphics work</t>
  </si>
  <si>
    <t>Photocopying/Printing</t>
  </si>
  <si>
    <t>Postage</t>
  </si>
  <si>
    <t>Prizes</t>
  </si>
  <si>
    <t>Gifts</t>
  </si>
  <si>
    <t>Miscellaneous</t>
  </si>
  <si>
    <t>Telephone</t>
  </si>
  <si>
    <t>Transportation</t>
  </si>
  <si>
    <t>Stationery supplies</t>
  </si>
  <si>
    <t>Fax services</t>
  </si>
  <si>
    <t>Total Expenses</t>
  </si>
  <si>
    <t>Other</t>
  </si>
  <si>
    <t>Admissions</t>
  </si>
  <si>
    <t>Total income</t>
  </si>
  <si>
    <t>Total expenses</t>
  </si>
  <si>
    <t>Total profit (or loss)</t>
  </si>
  <si>
    <t>Other @</t>
  </si>
  <si>
    <t>Covers @</t>
  </si>
  <si>
    <t>Half-pages @</t>
  </si>
  <si>
    <t>Quarter-pages @</t>
  </si>
  <si>
    <t>Large booths @</t>
  </si>
  <si>
    <t>Med. booths @</t>
  </si>
  <si>
    <t>Small booths @</t>
  </si>
  <si>
    <t>Items @</t>
  </si>
  <si>
    <t>Ribbons/Plaques/Trophies</t>
  </si>
  <si>
    <t>Ads in program</t>
  </si>
  <si>
    <t>Exhibitors/vendors</t>
  </si>
  <si>
    <t>Adults @</t>
  </si>
  <si>
    <t>Total</t>
  </si>
  <si>
    <t xml:space="preserve"> Expenses</t>
  </si>
  <si>
    <t xml:space="preserve"> Income</t>
  </si>
  <si>
    <t>Profit-Loss Summary</t>
  </si>
  <si>
    <t>Total Income</t>
  </si>
  <si>
    <t>Event Budget for 
Event Name</t>
  </si>
  <si>
    <r>
      <t>Estimated</t>
    </r>
    <r>
      <rPr>
        <b/>
        <sz val="14"/>
        <color theme="3"/>
        <rFont val="Century Gothic"/>
        <family val="2"/>
        <scheme val="minor"/>
      </rPr>
      <t xml:space="preserve"> Total</t>
    </r>
  </si>
  <si>
    <r>
      <t xml:space="preserve">Actual </t>
    </r>
    <r>
      <rPr>
        <b/>
        <sz val="14"/>
        <color theme="3"/>
        <rFont val="Century Gothic"/>
        <family val="2"/>
        <scheme val="minor"/>
      </rPr>
      <t>Total</t>
    </r>
  </si>
  <si>
    <t xml:space="preserve"> </t>
  </si>
  <si>
    <r>
      <t xml:space="preserve">Estimated </t>
    </r>
    <r>
      <rPr>
        <b/>
        <sz val="14"/>
        <color theme="3"/>
        <rFont val="Century Gothic"/>
        <family val="2"/>
        <scheme val="minor"/>
      </rPr>
      <t>Total</t>
    </r>
  </si>
  <si>
    <r>
      <t>Actual</t>
    </r>
    <r>
      <rPr>
        <b/>
        <sz val="14"/>
        <color theme="3"/>
        <rFont val="Century Gothic"/>
        <family val="2"/>
        <scheme val="minor"/>
      </rPr>
      <t xml:space="preserve"> Total</t>
    </r>
  </si>
  <si>
    <r>
      <t xml:space="preserve">Estimated  </t>
    </r>
    <r>
      <rPr>
        <b/>
        <sz val="14"/>
        <color theme="3"/>
        <rFont val="Century Gothic"/>
        <family val="2"/>
        <scheme val="minor"/>
      </rPr>
      <t>Total</t>
    </r>
  </si>
  <si>
    <t>ABOUT THIS TEMPLATE</t>
  </si>
  <si>
    <t>Use this Event Budget workbook to track Expenses incurred and Income earned through an event.</t>
  </si>
  <si>
    <t>Fill in Event Name and enter details in tables in Expenses worksheet and Income worksheet.</t>
  </si>
  <si>
    <t>Total Expenses and Total Income are auto calculated.</t>
  </si>
  <si>
    <t>Note: </t>
  </si>
  <si>
    <t>Additional instructions have been provided in column A in each worksheet. This text has been intentionally hidden. To remove text, select column A, then select DELETE. To unhide text, select column A, then change font color.</t>
  </si>
  <si>
    <t>Enter Estimated and Actual expenses for each category in respective tables in this worksheet. Total Expenses are auto calculated. Helpful instructions on how to use this worksheet are in cells in this column. Arrow down to get started.</t>
  </si>
  <si>
    <t>Enter Estimated and Actual incomes from each category in respective tables in this worksheet. Total Income is auto calculated. Helpful instructions on how to use this worksheet are in cells in this column. Arrow down to get started.</t>
  </si>
  <si>
    <t>Profit &amp; Loss Summary and Chart showing Total Income and Expenses are auto updated in this worksheet. Helpful instructions on how to use this worksheet are in cells in this column. Arrow down to get started.</t>
  </si>
  <si>
    <t>Clustered column chart showing Estimated and Actual Total Income and Total Expenses comparison is in this cell.</t>
  </si>
  <si>
    <t>Profit &amp; Loss Summary and Chart are auto updated in Summary worksheet.</t>
  </si>
  <si>
    <t>To learn more about tables, press SHIFT and then F10 within a table, select the TABLE option, and then select ALTERNATIVE TEXT.</t>
  </si>
  <si>
    <t>Enter Event Name in cell at right to customize the title of this and other worksheets.</t>
  </si>
  <si>
    <t>Expenses label is in cell G3.</t>
  </si>
  <si>
    <t>Estimated label is in cell G4 and Actual label in cell H4.</t>
  </si>
  <si>
    <t>Enter Site Expenses in table starting in cell at right and Refreshments Expenses in table starting in cell F7. Next instruction is in cell A14.</t>
  </si>
  <si>
    <t>Enter Decorations Expenses in table starting in cell at right and Program Expenses in table starting in cell F14. Next instruction is in cell A22.</t>
  </si>
  <si>
    <t>Enter Publicity Expenses in table starting in cell at right and Prizes Expenses in table starting in cell F22. Next instruction is in cell A28.</t>
  </si>
  <si>
    <t>Enter Miscellaneous Expenses in table starting in cell at right.</t>
  </si>
  <si>
    <t>Event Name is auto updated in cell at right.</t>
  </si>
  <si>
    <t>Income label is in cell F3.</t>
  </si>
  <si>
    <t>Estimated label is in cell F4 and Actual label in cell G4.</t>
  </si>
  <si>
    <t>Admissions label is in cell at right.</t>
  </si>
  <si>
    <t>Total Expenses label is in cell at right. Estimated Total Expenses are auto calculated in cell G5. Actual Total Expenses and data bar depicting Actual Total Expenses are auto updated in cell H5. Next instruction is in cell A7.</t>
  </si>
  <si>
    <t>Type</t>
  </si>
  <si>
    <t>Price</t>
  </si>
  <si>
    <t>Total Income label is in cell at right. Estimated Total Income is auto calculated in cell F5. Actual Total Income and data bar depicting Actual Total Income are auto updated in cell G5.</t>
  </si>
  <si>
    <t>Enter Estimated and Actual number of Admissions with ticket rates in table starting in cell at right. Estimated and Actual Income from Admissions is auto calculated. Next instruction is in cell A12.</t>
  </si>
  <si>
    <t>Ads in program label is in cell at right.</t>
  </si>
  <si>
    <t>Enter Estimated and Actual number of Ads in program and Ad rates in table starting in cell at right. Estimated and Actual Income from Ads is auto calculated. Next instruction is in cell A18.</t>
  </si>
  <si>
    <t>Exhibitors or Vendors label is in cell at right.</t>
  </si>
  <si>
    <t>Enter Estimated and Actual number of exhibitors and vendors and booth rates in table starting in cell at right. Estimated and Actual Income are auto calculated. Next instruction is in cell A24.</t>
  </si>
  <si>
    <t>Sale of items label is in cell at right.</t>
  </si>
  <si>
    <t>Enter Estimated and Actual number of items sold and item rates in table starting in cell at right. Estimated and Actual Income are auto calculated.</t>
  </si>
  <si>
    <t>Profit-Loss Summary label is in cell C3. Next instruction is in cell A5.</t>
  </si>
  <si>
    <t>Total table starting in cell at right is auto updated. Next instruction is in cell A9.</t>
  </si>
  <si>
    <t>Clustered column chart showing Estimated and Actual Total Income and Total Expenses comparison is in cell at right.</t>
  </si>
  <si>
    <t>Students @</t>
  </si>
  <si>
    <t>Donations/Sales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</si>
</sst>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23" x14ac:knownFonts="1">
    <font>
      <sz val="12"/>
      <name val="Century Gothic"/>
      <family val="2"/>
      <scheme val="minor"/>
    </font>
    <font>
      <sz val="8"/>
      <name val="Arial"/>
      <family val="2"/>
    </font>
    <font>
      <sz val="10"/>
      <name val="Century Gothic"/>
      <family val="2"/>
      <scheme val="minor"/>
    </font>
    <font>
      <sz val="9"/>
      <name val="Century Gothic"/>
      <family val="2"/>
      <scheme val="minor"/>
    </font>
    <font>
      <sz val="8"/>
      <color theme="7" tint="-0.24994659260841701"/>
      <name val="Century Gothic"/>
      <family val="2"/>
      <scheme val="minor"/>
    </font>
    <font>
      <b/>
      <sz val="8"/>
      <color theme="7" tint="-0.24994659260841701"/>
      <name val="Century Gothic"/>
      <family val="1"/>
      <scheme val="major"/>
    </font>
    <font>
      <b/>
      <sz val="14"/>
      <color theme="0"/>
      <name val="Century Gothic"/>
      <family val="2"/>
      <scheme val="minor"/>
    </font>
    <font>
      <b/>
      <sz val="28"/>
      <color theme="0"/>
      <name val="Century Gothic"/>
      <family val="1"/>
      <scheme val="major"/>
    </font>
    <font>
      <b/>
      <sz val="14"/>
      <color theme="3"/>
      <name val="Century Gothic"/>
      <family val="2"/>
      <scheme val="minor"/>
    </font>
    <font>
      <sz val="12"/>
      <name val="Century Gothic"/>
      <family val="2"/>
      <scheme val="minor"/>
    </font>
    <font>
      <b/>
      <sz val="14"/>
      <color theme="7"/>
      <name val="Century Gothic"/>
      <family val="2"/>
      <scheme val="minor"/>
    </font>
    <font>
      <sz val="10"/>
      <color theme="7"/>
      <name val="Century Gothic"/>
      <family val="2"/>
      <scheme val="minor"/>
    </font>
    <font>
      <b/>
      <sz val="32"/>
      <name val="Century Gothic"/>
      <family val="1"/>
      <scheme val="major"/>
    </font>
    <font>
      <b/>
      <sz val="14"/>
      <color theme="3"/>
      <name val="Calibri"/>
      <family val="2"/>
    </font>
    <font>
      <b/>
      <sz val="12"/>
      <color theme="3"/>
      <name val="Century Gothic"/>
      <family val="2"/>
      <scheme val="minor"/>
    </font>
    <font>
      <b/>
      <sz val="12"/>
      <color theme="7"/>
      <name val="Century Gothic"/>
      <family val="2"/>
      <scheme val="minor"/>
    </font>
    <font>
      <b/>
      <sz val="48"/>
      <color theme="0"/>
      <name val="Century Gothic"/>
      <family val="1"/>
      <scheme val="major"/>
    </font>
    <font>
      <sz val="10"/>
      <color theme="0"/>
      <name val="Century Gothic"/>
      <family val="2"/>
      <scheme val="minor"/>
    </font>
    <font>
      <b/>
      <sz val="13"/>
      <color theme="3"/>
      <name val="Century Gothic"/>
      <family val="2"/>
      <scheme val="minor"/>
    </font>
    <font>
      <sz val="11"/>
      <color theme="0"/>
      <name val="Calibri"/>
      <family val="2"/>
    </font>
    <font>
      <b/>
      <sz val="16"/>
      <color theme="0"/>
      <name val="Century Gothic"/>
      <family val="2"/>
      <scheme val="major"/>
    </font>
    <font>
      <sz val="11"/>
      <name val="Century Gothic"/>
      <family val="2"/>
      <scheme val="minor"/>
    </font>
    <font>
      <b/>
      <sz val="11"/>
      <name val="Century Gothic"/>
      <family val="2"/>
      <scheme val="minor"/>
    </font>
  </fonts>
  <fills count="8">
    <fill>
      <patternFill patternType="none"/>
    </fill>
    <fill>
      <patternFill patternType="gray125"/>
    </fill>
    <fill>
      <patternFill patternType="solid">
        <fgColor theme="7" tint="0.79998168889431442"/>
        <bgColor indexed="65"/>
      </patternFill>
    </fill>
    <fill>
      <patternFill patternType="solid">
        <fgColor theme="3"/>
        <bgColor indexed="64"/>
      </patternFill>
    </fill>
    <fill>
      <patternFill patternType="solid">
        <fgColor theme="0" tint="-4.9989318521683403E-2"/>
        <bgColor indexed="64"/>
      </patternFill>
    </fill>
    <fill>
      <patternFill patternType="solid">
        <fgColor theme="7"/>
        <bgColor indexed="64"/>
      </patternFill>
    </fill>
    <fill>
      <patternFill patternType="solid">
        <fgColor theme="7" tint="-0.249977111117893"/>
        <bgColor indexed="64"/>
      </patternFill>
    </fill>
    <fill>
      <patternFill patternType="solid">
        <fgColor theme="7" tint="-0.499984740745262"/>
        <bgColor indexed="64"/>
      </patternFill>
    </fill>
  </fills>
  <borders count="6">
    <border>
      <left/>
      <right/>
      <top/>
      <bottom/>
      <diagonal/>
    </border>
    <border>
      <left/>
      <right/>
      <top style="thin">
        <color theme="7"/>
      </top>
      <bottom style="thin">
        <color theme="7"/>
      </bottom>
      <diagonal/>
    </border>
    <border>
      <left/>
      <right/>
      <top/>
      <bottom style="thin">
        <color theme="3"/>
      </bottom>
      <diagonal/>
    </border>
    <border>
      <left/>
      <right/>
      <top/>
      <bottom style="medium">
        <color theme="3"/>
      </bottom>
      <diagonal/>
    </border>
    <border>
      <left/>
      <right/>
      <top style="medium">
        <color theme="3"/>
      </top>
      <bottom/>
      <diagonal/>
    </border>
    <border>
      <left/>
      <right/>
      <top/>
      <bottom style="thick">
        <color theme="4" tint="0.499984740745262"/>
      </bottom>
      <diagonal/>
    </border>
  </borders>
  <cellStyleXfs count="19">
    <xf numFmtId="0" fontId="0" fillId="0" borderId="0">
      <alignment wrapText="1"/>
    </xf>
    <xf numFmtId="0" fontId="16" fillId="0" borderId="0">
      <alignment horizontal="right" vertical="center"/>
    </xf>
    <xf numFmtId="0" fontId="7" fillId="5" borderId="0">
      <alignment horizontal="center" vertical="center"/>
    </xf>
    <xf numFmtId="164" fontId="15" fillId="0" borderId="0">
      <alignment vertical="center"/>
    </xf>
    <xf numFmtId="0" fontId="8" fillId="0" borderId="0">
      <alignment horizontal="right" vertical="center"/>
    </xf>
    <xf numFmtId="0" fontId="6" fillId="3" borderId="0">
      <alignment horizontal="left" vertical="center"/>
    </xf>
    <xf numFmtId="164" fontId="5" fillId="0" borderId="1">
      <alignment horizontal="right" vertical="center"/>
    </xf>
    <xf numFmtId="164" fontId="4" fillId="2" borderId="0">
      <alignment horizontal="right" vertical="center"/>
    </xf>
    <xf numFmtId="164" fontId="4" fillId="0" borderId="0">
      <alignment horizontal="right" vertical="center"/>
    </xf>
    <xf numFmtId="164" fontId="6" fillId="3" borderId="0">
      <alignment horizontal="right" vertical="center"/>
    </xf>
    <xf numFmtId="0" fontId="10" fillId="0" borderId="0">
      <alignment horizontal="left" vertical="center"/>
    </xf>
    <xf numFmtId="164" fontId="15" fillId="0" borderId="0">
      <alignment vertical="center"/>
    </xf>
    <xf numFmtId="0" fontId="13" fillId="0" borderId="0">
      <alignment horizontal="left" vertical="center"/>
    </xf>
    <xf numFmtId="164" fontId="9" fillId="0" borderId="0"/>
    <xf numFmtId="164" fontId="14" fillId="0" borderId="0">
      <alignment horizontal="right" vertical="center"/>
    </xf>
    <xf numFmtId="164" fontId="14" fillId="0" borderId="0">
      <alignment vertical="center"/>
    </xf>
    <xf numFmtId="164" fontId="14" fillId="0" borderId="0">
      <alignment horizontal="left" vertical="center"/>
    </xf>
    <xf numFmtId="0" fontId="8" fillId="0" borderId="0">
      <alignment horizontal="left" vertical="center"/>
    </xf>
    <xf numFmtId="0" fontId="18" fillId="0" borderId="5" applyNumberFormat="0" applyFill="0" applyAlignment="0" applyProtection="0"/>
  </cellStyleXfs>
  <cellXfs count="120">
    <xf numFmtId="0" fontId="0" fillId="0" borderId="0" xfId="0">
      <alignment wrapText="1"/>
    </xf>
    <xf numFmtId="0" fontId="2" fillId="0" borderId="0" xfId="0" applyFont="1" applyFill="1" applyBorder="1">
      <alignment wrapText="1"/>
    </xf>
    <xf numFmtId="0" fontId="3" fillId="0" borderId="0" xfId="0" applyNumberFormat="1" applyFont="1" applyFill="1" applyBorder="1" applyAlignment="1" applyProtection="1"/>
    <xf numFmtId="0" fontId="2" fillId="0" borderId="0" xfId="0" applyFont="1" applyFill="1" applyBorder="1" applyAlignment="1">
      <alignment vertical="center"/>
    </xf>
    <xf numFmtId="164" fontId="15" fillId="0" borderId="0" xfId="3">
      <alignment vertical="center"/>
    </xf>
    <xf numFmtId="0" fontId="3" fillId="0" borderId="0" xfId="0" applyNumberFormat="1" applyFont="1" applyFill="1" applyBorder="1" applyAlignment="1" applyProtection="1">
      <alignment horizontal="left"/>
    </xf>
    <xf numFmtId="0" fontId="2" fillId="0" borderId="0" xfId="0" applyFont="1" applyFill="1" applyBorder="1" applyAlignment="1">
      <alignment horizontal="left"/>
    </xf>
    <xf numFmtId="0" fontId="6" fillId="3" borderId="0" xfId="9" applyNumberFormat="1">
      <alignment horizontal="right" vertical="center"/>
    </xf>
    <xf numFmtId="164" fontId="15" fillId="0" borderId="0" xfId="3" applyBorder="1">
      <alignment vertical="center"/>
    </xf>
    <xf numFmtId="164" fontId="0" fillId="0" borderId="0" xfId="0" applyNumberFormat="1" applyBorder="1" applyAlignment="1">
      <alignment vertical="center"/>
    </xf>
    <xf numFmtId="0" fontId="0" fillId="4" borderId="0" xfId="0" applyNumberFormat="1" applyFont="1" applyFill="1" applyBorder="1" applyAlignment="1">
      <alignment vertical="center"/>
    </xf>
    <xf numFmtId="164" fontId="0" fillId="4" borderId="0" xfId="0" applyNumberFormat="1" applyFont="1" applyFill="1" applyBorder="1" applyAlignment="1">
      <alignment vertical="center"/>
    </xf>
    <xf numFmtId="0" fontId="0" fillId="0" borderId="0" xfId="0" applyNumberFormat="1" applyFont="1" applyFill="1" applyBorder="1" applyAlignment="1">
      <alignment vertical="center"/>
    </xf>
    <xf numFmtId="164" fontId="0" fillId="0" borderId="0" xfId="0" applyNumberFormat="1" applyFont="1" applyFill="1" applyBorder="1" applyAlignment="1">
      <alignment vertical="center"/>
    </xf>
    <xf numFmtId="0" fontId="0" fillId="4" borderId="0" xfId="0" applyNumberFormat="1" applyFill="1" applyBorder="1" applyAlignment="1">
      <alignment vertical="center"/>
    </xf>
    <xf numFmtId="164" fontId="0" fillId="4" borderId="0" xfId="0" applyNumberFormat="1" applyFill="1" applyBorder="1" applyAlignment="1">
      <alignment vertical="center"/>
    </xf>
    <xf numFmtId="0" fontId="0" fillId="0" borderId="0" xfId="0" applyNumberFormat="1" applyFill="1" applyBorder="1" applyAlignment="1">
      <alignment vertical="center"/>
    </xf>
    <xf numFmtId="164" fontId="0" fillId="0" borderId="0" xfId="0" applyNumberFormat="1" applyFill="1" applyBorder="1" applyAlignment="1">
      <alignment vertical="center"/>
    </xf>
    <xf numFmtId="164" fontId="0" fillId="4" borderId="0" xfId="0" applyNumberFormat="1" applyFill="1" applyBorder="1" applyAlignment="1">
      <alignment horizontal="right" vertical="center"/>
    </xf>
    <xf numFmtId="0" fontId="0" fillId="4" borderId="2" xfId="0" applyNumberFormat="1" applyFill="1" applyBorder="1" applyAlignment="1">
      <alignment vertical="center"/>
    </xf>
    <xf numFmtId="164" fontId="0" fillId="4" borderId="2" xfId="0" applyNumberFormat="1" applyFill="1" applyBorder="1" applyAlignment="1">
      <alignment vertical="center"/>
    </xf>
    <xf numFmtId="0" fontId="0" fillId="0" borderId="2" xfId="0" applyNumberFormat="1" applyFill="1" applyBorder="1" applyAlignment="1">
      <alignment vertical="center"/>
    </xf>
    <xf numFmtId="164" fontId="0" fillId="0" borderId="2" xfId="0" applyNumberFormat="1" applyFill="1" applyBorder="1" applyAlignment="1">
      <alignment vertical="center"/>
    </xf>
    <xf numFmtId="0" fontId="16" fillId="0" borderId="0" xfId="1" applyFill="1">
      <alignment horizontal="right" vertical="center"/>
    </xf>
    <xf numFmtId="0" fontId="2" fillId="5" borderId="0" xfId="0" applyFont="1" applyFill="1" applyBorder="1">
      <alignment wrapText="1"/>
    </xf>
    <xf numFmtId="0" fontId="11" fillId="5" borderId="0" xfId="0" applyFont="1" applyFill="1" applyBorder="1">
      <alignment wrapText="1"/>
    </xf>
    <xf numFmtId="0" fontId="0" fillId="0" borderId="0" xfId="0" applyFill="1" applyBorder="1">
      <alignment wrapText="1"/>
    </xf>
    <xf numFmtId="0" fontId="10" fillId="0" borderId="0" xfId="10" applyFill="1" applyBorder="1">
      <alignment horizontal="left" vertical="center"/>
    </xf>
    <xf numFmtId="164" fontId="15" fillId="0" borderId="0" xfId="11" applyFill="1" applyBorder="1">
      <alignment vertical="center"/>
    </xf>
    <xf numFmtId="0" fontId="11" fillId="0" borderId="0" xfId="0" applyFont="1" applyFill="1" applyBorder="1">
      <alignment wrapText="1"/>
    </xf>
    <xf numFmtId="0" fontId="0" fillId="0" borderId="0" xfId="0" applyFill="1">
      <alignment wrapText="1"/>
    </xf>
    <xf numFmtId="0" fontId="12" fillId="7" borderId="0" xfId="1" applyFont="1" applyFill="1" applyBorder="1">
      <alignment horizontal="right" vertical="center"/>
    </xf>
    <xf numFmtId="0" fontId="16" fillId="6" borderId="0" xfId="1" applyFill="1" applyBorder="1" applyAlignment="1">
      <alignment horizontal="right" vertical="center" wrapText="1"/>
    </xf>
    <xf numFmtId="0" fontId="7" fillId="0" borderId="0" xfId="2" applyFill="1" applyBorder="1" applyAlignment="1">
      <alignment horizontal="left" vertical="center"/>
    </xf>
    <xf numFmtId="0" fontId="16" fillId="0" borderId="0" xfId="1" applyFill="1" applyBorder="1" applyAlignment="1">
      <alignment horizontal="right" vertical="center" wrapText="1"/>
    </xf>
    <xf numFmtId="164" fontId="9" fillId="0" borderId="0" xfId="13"/>
    <xf numFmtId="0" fontId="0" fillId="0" borderId="0" xfId="0" applyAlignment="1">
      <alignment horizontal="right"/>
    </xf>
    <xf numFmtId="164" fontId="9" fillId="0" borderId="0" xfId="13" applyAlignment="1">
      <alignment horizontal="left"/>
    </xf>
    <xf numFmtId="164" fontId="9" fillId="0" borderId="0" xfId="13" applyAlignment="1">
      <alignment horizontal="right"/>
    </xf>
    <xf numFmtId="0" fontId="6" fillId="3" borderId="0" xfId="9" applyNumberFormat="1" applyBorder="1">
      <alignment horizontal="right" vertical="center"/>
    </xf>
    <xf numFmtId="1" fontId="4" fillId="4" borderId="0" xfId="7" applyNumberFormat="1" applyFill="1" applyBorder="1">
      <alignment horizontal="right" vertical="center"/>
    </xf>
    <xf numFmtId="164" fontId="9" fillId="0" borderId="0" xfId="13" applyBorder="1" applyAlignment="1">
      <alignment horizontal="right"/>
    </xf>
    <xf numFmtId="164" fontId="4" fillId="4" borderId="0" xfId="7" applyFill="1" applyBorder="1" applyAlignment="1">
      <alignment horizontal="left" vertical="center"/>
    </xf>
    <xf numFmtId="1" fontId="4" fillId="0" borderId="0" xfId="8" applyNumberFormat="1" applyBorder="1">
      <alignment horizontal="right" vertical="center"/>
    </xf>
    <xf numFmtId="164" fontId="4" fillId="0" borderId="0" xfId="8" applyBorder="1" applyAlignment="1">
      <alignment horizontal="left" vertical="center"/>
    </xf>
    <xf numFmtId="164" fontId="9" fillId="0" borderId="2" xfId="13" applyBorder="1"/>
    <xf numFmtId="1" fontId="4" fillId="4" borderId="2" xfId="7" applyNumberFormat="1" applyFill="1" applyBorder="1">
      <alignment horizontal="right" vertical="center"/>
    </xf>
    <xf numFmtId="164" fontId="9" fillId="0" borderId="2" xfId="13" applyBorder="1" applyAlignment="1">
      <alignment horizontal="right"/>
    </xf>
    <xf numFmtId="164" fontId="4" fillId="4" borderId="2" xfId="7" applyFill="1" applyBorder="1" applyAlignment="1">
      <alignment horizontal="left" vertical="center"/>
    </xf>
    <xf numFmtId="2" fontId="4" fillId="4" borderId="2" xfId="7" applyNumberFormat="1" applyFill="1" applyBorder="1">
      <alignment horizontal="right" vertical="center"/>
    </xf>
    <xf numFmtId="1" fontId="4" fillId="0" borderId="2" xfId="8" applyNumberFormat="1" applyBorder="1">
      <alignment horizontal="right" vertical="center"/>
    </xf>
    <xf numFmtId="164" fontId="4" fillId="0" borderId="2" xfId="8" applyBorder="1" applyAlignment="1">
      <alignment horizontal="left" vertical="center"/>
    </xf>
    <xf numFmtId="0" fontId="0" fillId="4" borderId="0" xfId="0" applyFill="1">
      <alignment wrapText="1"/>
    </xf>
    <xf numFmtId="0" fontId="0" fillId="4" borderId="0" xfId="0" applyFill="1" applyAlignment="1">
      <alignment horizontal="right"/>
    </xf>
    <xf numFmtId="164" fontId="9" fillId="4" borderId="0" xfId="13" applyFill="1" applyAlignment="1">
      <alignment horizontal="left"/>
    </xf>
    <xf numFmtId="164" fontId="9" fillId="4" borderId="0" xfId="13" applyFill="1"/>
    <xf numFmtId="0" fontId="0" fillId="4" borderId="2" xfId="0" applyFill="1" applyBorder="1">
      <alignment wrapText="1"/>
    </xf>
    <xf numFmtId="0" fontId="0" fillId="4" borderId="2" xfId="0" applyFill="1" applyBorder="1" applyAlignment="1">
      <alignment horizontal="right"/>
    </xf>
    <xf numFmtId="164" fontId="9" fillId="4" borderId="2" xfId="13" applyFill="1" applyBorder="1" applyAlignment="1">
      <alignment horizontal="left"/>
    </xf>
    <xf numFmtId="164" fontId="9" fillId="4" borderId="2" xfId="13" applyFill="1" applyBorder="1"/>
    <xf numFmtId="164" fontId="9" fillId="4" borderId="0" xfId="13" applyFill="1" applyBorder="1" applyAlignment="1">
      <alignment horizontal="right"/>
    </xf>
    <xf numFmtId="164" fontId="9" fillId="4" borderId="2" xfId="13" applyFill="1" applyBorder="1" applyAlignment="1">
      <alignment horizontal="right"/>
    </xf>
    <xf numFmtId="164" fontId="9" fillId="4" borderId="0" xfId="13" applyFill="1" applyAlignment="1">
      <alignment horizontal="right"/>
    </xf>
    <xf numFmtId="0" fontId="0" fillId="0" borderId="2" xfId="0" applyNumberFormat="1" applyFont="1" applyFill="1" applyBorder="1" applyAlignment="1">
      <alignment vertical="center"/>
    </xf>
    <xf numFmtId="164" fontId="0" fillId="0" borderId="2" xfId="0" applyNumberFormat="1" applyFont="1" applyFill="1" applyBorder="1" applyAlignment="1">
      <alignment vertical="center"/>
    </xf>
    <xf numFmtId="164" fontId="0" fillId="0" borderId="0" xfId="0" applyNumberFormat="1" applyFill="1" applyBorder="1" applyAlignment="1">
      <alignment horizontal="right" vertical="center"/>
    </xf>
    <xf numFmtId="164" fontId="0" fillId="4" borderId="2" xfId="0" applyNumberFormat="1" applyFill="1" applyBorder="1" applyAlignment="1">
      <alignment horizontal="right" vertical="center"/>
    </xf>
    <xf numFmtId="0" fontId="0" fillId="7" borderId="0" xfId="0" applyFill="1">
      <alignment wrapText="1"/>
    </xf>
    <xf numFmtId="0" fontId="7" fillId="6" borderId="0" xfId="2" applyFill="1" applyBorder="1" applyAlignment="1">
      <alignment horizontal="left" vertical="center"/>
    </xf>
    <xf numFmtId="164" fontId="14" fillId="4" borderId="0" xfId="14" applyFill="1">
      <alignment horizontal="right" vertical="center"/>
    </xf>
    <xf numFmtId="164" fontId="14" fillId="4" borderId="0" xfId="14" applyFill="1" applyAlignment="1">
      <alignment horizontal="left" vertical="center"/>
    </xf>
    <xf numFmtId="164" fontId="14" fillId="0" borderId="2" xfId="14" applyBorder="1" applyAlignment="1">
      <alignment horizontal="left" vertical="center"/>
    </xf>
    <xf numFmtId="164" fontId="14" fillId="0" borderId="2" xfId="14" applyBorder="1">
      <alignment horizontal="right" vertical="center"/>
    </xf>
    <xf numFmtId="0" fontId="16" fillId="0" borderId="4" xfId="1" applyFill="1" applyBorder="1" applyAlignment="1">
      <alignment horizontal="right" vertical="center" wrapText="1"/>
    </xf>
    <xf numFmtId="0" fontId="2" fillId="0" borderId="4" xfId="0" applyFont="1" applyFill="1" applyBorder="1">
      <alignment wrapText="1"/>
    </xf>
    <xf numFmtId="0" fontId="0" fillId="0" borderId="4" xfId="0" applyFill="1" applyBorder="1">
      <alignment wrapText="1"/>
    </xf>
    <xf numFmtId="164" fontId="15" fillId="0" borderId="0" xfId="3" applyAlignment="1">
      <alignment horizontal="left" vertical="center"/>
    </xf>
    <xf numFmtId="0" fontId="10" fillId="0" borderId="0" xfId="10">
      <alignment horizontal="left" vertical="center"/>
    </xf>
    <xf numFmtId="164" fontId="15" fillId="0" borderId="0" xfId="11">
      <alignment vertical="center"/>
    </xf>
    <xf numFmtId="0" fontId="2" fillId="0" borderId="0" xfId="0" applyFont="1" applyFill="1" applyBorder="1" applyAlignment="1"/>
    <xf numFmtId="0" fontId="8" fillId="0" borderId="3" xfId="4" applyBorder="1" applyAlignment="1">
      <alignment horizontal="right"/>
    </xf>
    <xf numFmtId="0" fontId="2" fillId="0" borderId="3" xfId="0" applyFont="1" applyFill="1" applyBorder="1" applyAlignment="1"/>
    <xf numFmtId="0" fontId="0" fillId="0" borderId="3" xfId="0" applyFill="1" applyBorder="1" applyAlignment="1"/>
    <xf numFmtId="0" fontId="0" fillId="0" borderId="0" xfId="0" applyAlignment="1"/>
    <xf numFmtId="0" fontId="8" fillId="0" borderId="3" xfId="4" applyBorder="1" applyAlignment="1">
      <alignment horizontal="left"/>
    </xf>
    <xf numFmtId="0" fontId="8" fillId="0" borderId="0" xfId="17" applyAlignment="1">
      <alignment horizontal="left"/>
    </xf>
    <xf numFmtId="0" fontId="13" fillId="0" borderId="0" xfId="12" applyAlignment="1">
      <alignment horizontal="left"/>
    </xf>
    <xf numFmtId="0" fontId="13" fillId="0" borderId="0" xfId="12" applyBorder="1" applyAlignment="1">
      <alignment horizontal="left"/>
    </xf>
    <xf numFmtId="164" fontId="15" fillId="0" borderId="0" xfId="0" applyNumberFormat="1" applyFont="1" applyFill="1" applyBorder="1" applyAlignment="1" applyProtection="1">
      <alignment vertical="center"/>
    </xf>
    <xf numFmtId="0" fontId="6" fillId="3" borderId="0" xfId="9" applyNumberFormat="1" applyAlignment="1">
      <alignment vertical="center"/>
    </xf>
    <xf numFmtId="0" fontId="6" fillId="3" borderId="0" xfId="9" applyNumberFormat="1" applyAlignment="1">
      <alignment horizontal="right" vertical="center"/>
    </xf>
    <xf numFmtId="0" fontId="15" fillId="0" borderId="0" xfId="0" applyFont="1">
      <alignment wrapText="1"/>
    </xf>
    <xf numFmtId="164" fontId="15" fillId="0" borderId="0" xfId="0" applyNumberFormat="1" applyFont="1">
      <alignment wrapText="1"/>
    </xf>
    <xf numFmtId="0" fontId="6" fillId="3" borderId="0" xfId="9" applyNumberFormat="1" applyBorder="1" applyAlignment="1">
      <alignment vertical="center"/>
    </xf>
    <xf numFmtId="0" fontId="6" fillId="3" borderId="0" xfId="9" applyNumberFormat="1" applyBorder="1" applyAlignment="1">
      <alignment horizontal="right" vertical="center"/>
    </xf>
    <xf numFmtId="0" fontId="12" fillId="6" borderId="0" xfId="1" applyFont="1" applyFill="1" applyBorder="1">
      <alignment horizontal="right" vertical="center"/>
    </xf>
    <xf numFmtId="0" fontId="0" fillId="0" borderId="0" xfId="0" applyAlignment="1">
      <alignment vertical="center" wrapText="1"/>
    </xf>
    <xf numFmtId="0" fontId="17" fillId="0" borderId="0" xfId="0" applyFont="1" applyFill="1" applyBorder="1">
      <alignment wrapText="1"/>
    </xf>
    <xf numFmtId="0" fontId="17" fillId="0" borderId="0" xfId="0" applyFont="1" applyFill="1" applyBorder="1" applyAlignment="1">
      <alignment vertical="center"/>
    </xf>
    <xf numFmtId="0" fontId="19" fillId="0" borderId="0" xfId="0" applyFont="1" applyAlignment="1">
      <alignment vertical="center" wrapText="1"/>
    </xf>
    <xf numFmtId="0" fontId="17" fillId="0" borderId="0" xfId="0" applyFont="1" applyFill="1" applyBorder="1" applyAlignment="1"/>
    <xf numFmtId="0" fontId="20" fillId="3" borderId="0" xfId="18" applyFont="1" applyFill="1" applyBorder="1" applyAlignment="1">
      <alignment horizontal="center" vertical="center"/>
    </xf>
    <xf numFmtId="0" fontId="21" fillId="0" borderId="0" xfId="0" applyFont="1" applyAlignment="1">
      <alignment vertical="center" wrapText="1"/>
    </xf>
    <xf numFmtId="0" fontId="22" fillId="0" borderId="0" xfId="0" applyFont="1" applyAlignment="1">
      <alignment wrapText="1"/>
    </xf>
    <xf numFmtId="0" fontId="21" fillId="0" borderId="0" xfId="0" applyFont="1" applyAlignment="1">
      <alignment wrapText="1"/>
    </xf>
    <xf numFmtId="0" fontId="6" fillId="3" borderId="0" xfId="5" applyNumberFormat="1">
      <alignment horizontal="left" vertical="center"/>
    </xf>
    <xf numFmtId="0" fontId="6" fillId="3" borderId="0" xfId="9" applyNumberFormat="1" applyFont="1" applyFill="1" applyBorder="1">
      <alignment horizontal="right" vertical="center"/>
    </xf>
    <xf numFmtId="0" fontId="6" fillId="3" borderId="0" xfId="5" applyNumberFormat="1" applyFill="1" applyBorder="1">
      <alignment horizontal="left" vertical="center"/>
    </xf>
    <xf numFmtId="0" fontId="6" fillId="3" borderId="0" xfId="9" applyNumberFormat="1" applyFill="1" applyBorder="1">
      <alignment horizontal="right" vertical="center"/>
    </xf>
    <xf numFmtId="0" fontId="6" fillId="3" borderId="0" xfId="5" applyNumberFormat="1" applyBorder="1">
      <alignment horizontal="left" vertical="center"/>
    </xf>
    <xf numFmtId="0" fontId="8" fillId="3" borderId="0" xfId="9" applyNumberFormat="1" applyFont="1">
      <alignment horizontal="right" vertical="center"/>
    </xf>
    <xf numFmtId="0" fontId="8" fillId="3" borderId="0" xfId="9" applyNumberFormat="1" applyFont="1" applyAlignment="1">
      <alignment horizontal="left" vertical="center"/>
    </xf>
    <xf numFmtId="0" fontId="8" fillId="3" borderId="0" xfId="9" applyNumberFormat="1" applyFont="1" applyBorder="1">
      <alignment horizontal="right" vertical="center"/>
    </xf>
    <xf numFmtId="0" fontId="8" fillId="3" borderId="0" xfId="9" applyNumberFormat="1" applyFont="1" applyBorder="1" applyAlignment="1">
      <alignment horizontal="left" vertical="center"/>
    </xf>
    <xf numFmtId="0" fontId="0" fillId="7" borderId="0" xfId="0" applyFill="1" applyAlignment="1">
      <alignment horizontal="center"/>
    </xf>
    <xf numFmtId="0" fontId="7" fillId="5" borderId="4" xfId="2" applyBorder="1" applyAlignment="1">
      <alignment horizontal="center" vertical="center"/>
    </xf>
    <xf numFmtId="0" fontId="16" fillId="3" borderId="0" xfId="1" applyFill="1" applyBorder="1" applyAlignment="1">
      <alignment horizontal="center" vertical="center" wrapText="1"/>
    </xf>
    <xf numFmtId="0" fontId="16" fillId="3" borderId="3" xfId="1" applyFill="1" applyBorder="1" applyAlignment="1">
      <alignment horizontal="center" vertical="center" wrapText="1"/>
    </xf>
    <xf numFmtId="0" fontId="2" fillId="0" borderId="0" xfId="0" applyFont="1" applyFill="1" applyBorder="1" applyAlignment="1">
      <alignment horizontal="center"/>
    </xf>
    <xf numFmtId="0" fontId="17" fillId="0" borderId="0" xfId="0" applyFont="1" applyFill="1" applyBorder="1" applyAlignment="1">
      <alignment horizontal="center" wrapText="1"/>
    </xf>
  </cellXfs>
  <cellStyles count="19">
    <cellStyle name="First Row Stripe" xfId="7" xr:uid="{00000000-0005-0000-0000-000000000000}"/>
    <cellStyle name="Heading 2" xfId="18" builtinId="17"/>
    <cellStyle name="Normal" xfId="0" builtinId="0" customBuiltin="1"/>
    <cellStyle name="Normal 2" xfId="13" xr:uid="{00000000-0005-0000-0000-000002000000}"/>
    <cellStyle name="Second Row Stripe" xfId="8" xr:uid="{00000000-0005-0000-0000-000003000000}"/>
    <cellStyle name="Sub Title" xfId="2" xr:uid="{00000000-0005-0000-0000-000004000000}"/>
    <cellStyle name="Table - Header 2" xfId="9" xr:uid="{00000000-0005-0000-0000-000005000000}"/>
    <cellStyle name="Table - Total" xfId="6" xr:uid="{00000000-0005-0000-0000-000006000000}"/>
    <cellStyle name="Table Header" xfId="5" xr:uid="{00000000-0005-0000-0000-000007000000}"/>
    <cellStyle name="Table Header 2" xfId="12" xr:uid="{00000000-0005-0000-0000-000008000000}"/>
    <cellStyle name="Title Cell" xfId="1" xr:uid="{00000000-0005-0000-0000-000009000000}"/>
    <cellStyle name="Total - Heading" xfId="3" xr:uid="{00000000-0005-0000-0000-00000A000000}"/>
    <cellStyle name="Total - Heading 2" xfId="11" xr:uid="{00000000-0005-0000-0000-00000B000000}"/>
    <cellStyle name="Total - Heading 3" xfId="15" xr:uid="{00000000-0005-0000-0000-00000C000000}"/>
    <cellStyle name="Total - Heading Titles" xfId="4" xr:uid="{00000000-0005-0000-0000-00000D000000}"/>
    <cellStyle name="Total - Heading Titles 2" xfId="10" xr:uid="{00000000-0005-0000-0000-00000E000000}"/>
    <cellStyle name="Total - Heading Titles 3" xfId="14" xr:uid="{00000000-0005-0000-0000-00000F000000}"/>
    <cellStyle name="Total - Heading Titles 3 2" xfId="16" xr:uid="{00000000-0005-0000-0000-000010000000}"/>
    <cellStyle name="Total - Heading Titles 4" xfId="17" xr:uid="{00000000-0005-0000-0000-000011000000}"/>
  </cellStyles>
  <dxfs count="55">
    <dxf>
      <font>
        <b/>
        <i val="0"/>
        <strike val="0"/>
        <condense val="0"/>
        <extend val="0"/>
        <outline val="0"/>
        <shadow val="0"/>
        <u val="none"/>
        <vertAlign val="baseline"/>
        <sz val="12"/>
        <color theme="7"/>
        <name val="Century Gothic"/>
        <family val="2"/>
        <scheme val="minor"/>
      </font>
      <numFmt numFmtId="164" formatCode="&quot;$&quot;#,##0.00"/>
    </dxf>
    <dxf>
      <font>
        <b/>
        <i val="0"/>
        <strike val="0"/>
        <condense val="0"/>
        <extend val="0"/>
        <outline val="0"/>
        <shadow val="0"/>
        <u val="none"/>
        <vertAlign val="baseline"/>
        <sz val="12"/>
        <color theme="7"/>
        <name val="Century Gothic"/>
        <family val="2"/>
        <scheme val="minor"/>
      </font>
      <numFmt numFmtId="164" formatCode="&quot;$&quot;#,##0.00"/>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border diagonalUp="0" diagonalDown="0" outline="0">
        <left/>
        <right/>
        <top/>
        <bottom/>
      </border>
    </dxf>
    <dxf>
      <font>
        <b/>
        <i val="0"/>
        <strike val="0"/>
        <condense val="0"/>
        <extend val="0"/>
        <outline val="0"/>
        <shadow val="0"/>
        <u val="none"/>
        <vertAlign val="baseline"/>
        <sz val="12"/>
        <color theme="7"/>
        <name val="Century Gothic"/>
        <family val="2"/>
        <scheme val="minor"/>
      </font>
      <numFmt numFmtId="164" formatCode="&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i val="0"/>
        <strike val="0"/>
        <condense val="0"/>
        <extend val="0"/>
        <outline val="0"/>
        <shadow val="0"/>
        <u val="none"/>
        <vertAlign val="baseline"/>
        <sz val="12"/>
        <color theme="7"/>
        <name val="Century Gothic"/>
        <family val="2"/>
        <scheme val="minor"/>
      </font>
      <numFmt numFmtId="164" formatCode="&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i val="0"/>
        <strike val="0"/>
        <condense val="0"/>
        <extend val="0"/>
        <outline val="0"/>
        <shadow val="0"/>
        <u val="none"/>
        <vertAlign val="baseline"/>
        <sz val="12"/>
        <color theme="7"/>
        <name val="Century Gothic"/>
        <family val="2"/>
        <scheme val="minor"/>
      </font>
      <numFmt numFmtId="164" formatCode="&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numFmt numFmtId="0" formatCode="General"/>
    </dxf>
    <dxf>
      <font>
        <b/>
        <i val="0"/>
        <strike val="0"/>
        <condense val="0"/>
        <extend val="0"/>
        <outline val="0"/>
        <shadow val="0"/>
        <u val="none"/>
        <vertAlign val="baseline"/>
        <sz val="12"/>
        <color theme="7"/>
        <name val="Century Gothic"/>
        <family val="2"/>
        <scheme val="minor"/>
      </font>
      <numFmt numFmtId="164" formatCode="&quot;$&quot;#,##0.00"/>
    </dxf>
    <dxf>
      <font>
        <b/>
        <i val="0"/>
        <strike val="0"/>
        <condense val="0"/>
        <extend val="0"/>
        <outline val="0"/>
        <shadow val="0"/>
        <u val="none"/>
        <vertAlign val="baseline"/>
        <sz val="12"/>
        <color theme="7"/>
        <name val="Century Gothic"/>
        <family val="2"/>
        <scheme val="minor"/>
      </font>
      <numFmt numFmtId="164" formatCode="&quot;$&quot;#,##0.00"/>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font>
        <b/>
        <strike val="0"/>
        <outline val="0"/>
        <shadow val="0"/>
        <u val="none"/>
        <vertAlign val="baseline"/>
        <sz val="12"/>
        <color theme="7"/>
        <name val="Century Gothic"/>
        <family val="2"/>
        <scheme val="minor"/>
      </font>
    </dxf>
    <dxf>
      <numFmt numFmtId="0" formatCode="General"/>
    </dxf>
    <dxf>
      <font>
        <b/>
        <i val="0"/>
        <strike val="0"/>
        <condense val="0"/>
        <extend val="0"/>
        <outline val="0"/>
        <shadow val="0"/>
        <u val="none"/>
        <vertAlign val="baseline"/>
        <sz val="12"/>
        <color theme="7"/>
        <name val="Century Gothic"/>
        <family val="2"/>
        <scheme val="minor"/>
      </font>
      <numFmt numFmtId="164" formatCode="&quot;$&quot;#,##0.00"/>
    </dxf>
    <dxf>
      <font>
        <b/>
        <i val="0"/>
        <strike val="0"/>
        <condense val="0"/>
        <extend val="0"/>
        <outline val="0"/>
        <shadow val="0"/>
        <u val="none"/>
        <vertAlign val="baseline"/>
        <sz val="12"/>
        <color theme="7"/>
        <name val="Century Gothic"/>
        <family val="2"/>
        <scheme val="minor"/>
      </font>
      <numFmt numFmtId="164" formatCode="&quot;$&quot;#,##0.00"/>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font>
        <b/>
        <strike val="0"/>
        <outline val="0"/>
        <shadow val="0"/>
        <u val="none"/>
        <vertAlign val="baseline"/>
        <sz val="12"/>
        <color theme="7"/>
        <name val="Century Gothic"/>
        <family val="2"/>
        <scheme val="minor"/>
      </font>
    </dxf>
    <dxf>
      <numFmt numFmtId="0" formatCode="General"/>
    </dxf>
    <dxf>
      <font>
        <b/>
        <i val="0"/>
        <strike val="0"/>
        <condense val="0"/>
        <extend val="0"/>
        <outline val="0"/>
        <shadow val="0"/>
        <u val="none"/>
        <vertAlign val="baseline"/>
        <sz val="12"/>
        <color theme="7"/>
        <name val="Century Gothic"/>
        <family val="2"/>
        <scheme val="minor"/>
      </font>
      <numFmt numFmtId="164" formatCode="&quot;$&quot;#,##0.00"/>
    </dxf>
    <dxf>
      <font>
        <b/>
        <i val="0"/>
        <strike val="0"/>
        <condense val="0"/>
        <extend val="0"/>
        <outline val="0"/>
        <shadow val="0"/>
        <u val="none"/>
        <vertAlign val="baseline"/>
        <sz val="12"/>
        <color theme="7"/>
        <name val="Century Gothic"/>
        <family val="2"/>
        <scheme val="minor"/>
      </font>
      <numFmt numFmtId="164" formatCode="&quot;$&quot;#,##0.00"/>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font>
        <b/>
        <i val="0"/>
        <strike val="0"/>
        <condense val="0"/>
        <extend val="0"/>
        <outline val="0"/>
        <shadow val="0"/>
        <u val="none"/>
        <vertAlign val="baseline"/>
        <sz val="12"/>
        <color theme="7"/>
        <name val="Century Gothic"/>
        <family val="2"/>
        <scheme val="minor"/>
      </font>
    </dxf>
    <dxf>
      <font>
        <b/>
        <strike val="0"/>
        <outline val="0"/>
        <shadow val="0"/>
        <u val="none"/>
        <vertAlign val="baseline"/>
        <sz val="12"/>
        <color theme="7"/>
        <name val="Century Gothic"/>
        <family val="2"/>
        <scheme val="minor"/>
      </font>
    </dxf>
    <dxf>
      <numFmt numFmtId="0" formatCode="General"/>
    </dxf>
    <dxf>
      <font>
        <b/>
        <strike val="0"/>
        <outline val="0"/>
        <shadow val="0"/>
        <u val="none"/>
        <vertAlign val="baseline"/>
        <sz val="12"/>
        <color theme="7"/>
        <name val="Century Gothic"/>
        <family val="2"/>
        <scheme val="minor"/>
      </font>
    </dxf>
    <dxf>
      <numFmt numFmtId="0" formatCode="General"/>
    </dxf>
    <dxf>
      <numFmt numFmtId="165" formatCode="\$#,##0.00"/>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165" formatCode="\$#,##0.00"/>
      <alignment horizontal="general" vertical="center" textRotation="0" wrapText="0" indent="0" justifyLastLine="0" shrinkToFit="0" readingOrder="0"/>
    </dxf>
    <dxf>
      <font>
        <strike val="0"/>
        <outline val="0"/>
        <shadow val="0"/>
        <u val="none"/>
        <vertAlign val="baseline"/>
        <sz val="14"/>
        <color theme="0"/>
        <name val="Calibri"/>
        <family val="2"/>
      </font>
      <numFmt numFmtId="0" formatCode="General"/>
      <fill>
        <patternFill patternType="solid">
          <fgColor indexed="64"/>
          <bgColor theme="3"/>
        </patternFill>
      </fill>
      <alignment horizontal="general" vertical="center" textRotation="0" wrapText="0" indent="0" justifyLastLine="0" shrinkToFit="0" readingOrder="0"/>
    </dxf>
    <dxf>
      <numFmt numFmtId="165" formatCode="\$#,##0.00"/>
      <alignment horizontal="general" vertical="center" textRotation="0" wrapText="0" indent="0" justifyLastLine="0" shrinkToFit="0" readingOrder="0"/>
    </dxf>
    <dxf>
      <font>
        <strike val="0"/>
        <outline val="0"/>
        <shadow val="0"/>
        <u val="none"/>
        <vertAlign val="baseline"/>
        <sz val="14"/>
        <color theme="0"/>
        <name val="Calibri"/>
        <family val="2"/>
      </font>
      <numFmt numFmtId="0" formatCode="General"/>
      <fill>
        <patternFill patternType="solid">
          <fgColor indexed="64"/>
          <bgColor theme="7"/>
        </patternFill>
      </fill>
      <alignment horizontal="general" vertical="center" textRotation="0" wrapText="0" indent="0" justifyLastLine="0" shrinkToFit="0" readingOrder="0"/>
    </dxf>
    <dxf>
      <numFmt numFmtId="165" formatCode="\$#,##0.00"/>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165" formatCode="\$#,##0.00"/>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165" formatCode="\$#,##0.00"/>
      <alignment horizontal="general" vertical="center" textRotation="0" wrapText="0" indent="0" justifyLastLine="0" shrinkToFit="0" readingOrder="0"/>
    </dxf>
    <dxf>
      <numFmt numFmtId="0" formatCode="General"/>
      <fill>
        <patternFill patternType="solid">
          <fgColor indexed="64"/>
          <bgColor theme="3"/>
        </patternFill>
      </fill>
      <alignment horizontal="general" vertical="center" textRotation="0" wrapText="0" indent="0" justifyLastLine="0" shrinkToFit="0" readingOrder="0"/>
    </dxf>
    <dxf>
      <font>
        <strike val="0"/>
        <outline val="0"/>
        <shadow val="0"/>
        <u val="none"/>
        <vertAlign val="baseline"/>
        <sz val="10"/>
        <color auto="1"/>
        <name val="Century Gothic"/>
        <scheme val="minor"/>
      </font>
      <numFmt numFmtId="165" formatCode="\$#,##0.00"/>
      <alignment horizontal="general" vertical="center" textRotation="0" wrapText="0" indent="0" justifyLastLine="0" shrinkToFit="0" readingOrder="0"/>
    </dxf>
    <dxf>
      <font>
        <strike val="0"/>
        <outline val="0"/>
        <shadow val="0"/>
        <u val="none"/>
        <vertAlign val="baseline"/>
        <sz val="14"/>
        <color theme="0"/>
        <name val="Calibri"/>
        <family val="2"/>
      </font>
      <numFmt numFmtId="0" formatCode="General"/>
      <fill>
        <patternFill patternType="solid">
          <fgColor indexed="64"/>
          <bgColor theme="3"/>
        </patternFill>
      </fill>
    </dxf>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1" defaultTableStyle="TableStyleMedium2" defaultPivotStyle="PivotStyleLight16">
    <tableStyle name="Table Style 1" pivot="0" count="4" xr9:uid="{00000000-0011-0000-FFFF-FFFF00000000}">
      <tableStyleElement type="wholeTable" dxfId="54"/>
      <tableStyleElement type="headerRow" dxfId="53"/>
      <tableStyleElement type="totalRow" dxfId="52"/>
      <tableStyleElement type="firstRowStripe" dxfId="5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7527870392068026"/>
          <c:y val="8.0157250953721712E-2"/>
          <c:w val="0.62444742066508396"/>
          <c:h val="0.77922201454383255"/>
        </c:manualLayout>
      </c:layout>
      <c:barChart>
        <c:barDir val="col"/>
        <c:grouping val="clustered"/>
        <c:varyColors val="0"/>
        <c:ser>
          <c:idx val="0"/>
          <c:order val="0"/>
          <c:tx>
            <c:v>Total income</c:v>
          </c:tx>
          <c:spPr>
            <a:solidFill>
              <a:schemeClr val="accent5">
                <a:shade val="76000"/>
              </a:schemeClr>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7-396A-4EC2-BC3D-5CE92D3ABD9E}"/>
              </c:ext>
            </c:extLst>
          </c:dPt>
          <c:dPt>
            <c:idx val="1"/>
            <c:invertIfNegative val="0"/>
            <c:bubble3D val="0"/>
            <c:spPr>
              <a:solidFill>
                <a:schemeClr val="tx2"/>
              </a:solidFill>
              <a:ln>
                <a:noFill/>
              </a:ln>
              <a:effectLst/>
            </c:spPr>
            <c:extLst>
              <c:ext xmlns:c16="http://schemas.microsoft.com/office/drawing/2014/chart" uri="{C3380CC4-5D6E-409C-BE32-E72D297353CC}">
                <c16:uniqueId val="{00000002-396A-4EC2-BC3D-5CE92D3ABD9E}"/>
              </c:ext>
            </c:extLst>
          </c:dPt>
          <c:cat>
            <c:strLit>
              <c:ptCount val="2"/>
              <c:pt idx="0">
                <c:v>Estimated</c:v>
              </c:pt>
              <c:pt idx="1">
                <c:v>Actual</c:v>
              </c:pt>
            </c:strLit>
          </c:cat>
          <c:val>
            <c:numLit>
              <c:formatCode>General</c:formatCode>
              <c:ptCount val="2"/>
              <c:pt idx="0">
                <c:v>1936</c:v>
              </c:pt>
              <c:pt idx="1">
                <c:v>1831</c:v>
              </c:pt>
            </c:numLit>
          </c:val>
          <c:extLst>
            <c:ext xmlns:c16="http://schemas.microsoft.com/office/drawing/2014/chart" uri="{C3380CC4-5D6E-409C-BE32-E72D297353CC}">
              <c16:uniqueId val="{00000000-396A-4EC2-BC3D-5CE92D3ABD9E}"/>
            </c:ext>
          </c:extLst>
        </c:ser>
        <c:ser>
          <c:idx val="1"/>
          <c:order val="1"/>
          <c:tx>
            <c:v>Total expenses</c:v>
          </c:tx>
          <c:spPr>
            <a:solidFill>
              <a:schemeClr val="accent4"/>
            </a:solidFill>
            <a:ln>
              <a:noFill/>
            </a:ln>
            <a:effectLst/>
          </c:spPr>
          <c:invertIfNegative val="0"/>
          <c:cat>
            <c:strLit>
              <c:ptCount val="2"/>
              <c:pt idx="0">
                <c:v>Estimated</c:v>
              </c:pt>
              <c:pt idx="1">
                <c:v>Actual</c:v>
              </c:pt>
            </c:strLit>
          </c:cat>
          <c:val>
            <c:numLit>
              <c:formatCode>General</c:formatCode>
              <c:ptCount val="2"/>
              <c:pt idx="0">
                <c:v>1145</c:v>
              </c:pt>
              <c:pt idx="1">
                <c:v>395</c:v>
              </c:pt>
            </c:numLit>
          </c:val>
          <c:extLst>
            <c:ext xmlns:c16="http://schemas.microsoft.com/office/drawing/2014/chart" uri="{C3380CC4-5D6E-409C-BE32-E72D297353CC}">
              <c16:uniqueId val="{00000001-396A-4EC2-BC3D-5CE92D3ABD9E}"/>
            </c:ext>
          </c:extLst>
        </c:ser>
        <c:dLbls>
          <c:showLegendKey val="0"/>
          <c:showVal val="0"/>
          <c:showCatName val="0"/>
          <c:showSerName val="0"/>
          <c:showPercent val="0"/>
          <c:showBubbleSize val="0"/>
        </c:dLbls>
        <c:gapWidth val="199"/>
        <c:axId val="106426752"/>
        <c:axId val="106429824"/>
      </c:barChart>
      <c:catAx>
        <c:axId val="106426752"/>
        <c:scaling>
          <c:orientation val="minMax"/>
        </c:scaling>
        <c:delete val="0"/>
        <c:axPos val="b"/>
        <c:numFmt formatCode="General" sourceLinked="0"/>
        <c:majorTickMark val="none"/>
        <c:minorTickMark val="none"/>
        <c:tickLblPos val="nextTo"/>
        <c:spPr>
          <a:noFill/>
          <a:ln w="9525" cap="flat" cmpd="sng" algn="ctr">
            <a:noFill/>
            <a:round/>
          </a:ln>
          <a:effectLst/>
        </c:spPr>
        <c:txPr>
          <a:bodyPr rot="0" spcFirstLastPara="1" vertOverflow="ellipsis" wrap="square" anchor="ctr" anchorCtr="1"/>
          <a:lstStyle/>
          <a:p>
            <a:pPr>
              <a:defRPr sz="1200" b="1" i="0" u="none" strike="noStrike" kern="1200" cap="none" spc="0" normalizeH="0" baseline="0">
                <a:solidFill>
                  <a:schemeClr val="tx2"/>
                </a:solidFill>
                <a:latin typeface="Century Gothic" panose="020B0502020202020204" pitchFamily="34" charset="0"/>
                <a:ea typeface="+mn-ea"/>
                <a:cs typeface="+mn-cs"/>
              </a:defRPr>
            </a:pPr>
            <a:endParaRPr lang="en-US"/>
          </a:p>
        </c:txPr>
        <c:crossAx val="106429824"/>
        <c:crosses val="autoZero"/>
        <c:auto val="1"/>
        <c:lblAlgn val="ctr"/>
        <c:lblOffset val="100"/>
        <c:tickLblSkip val="1"/>
        <c:tickMarkSkip val="1"/>
        <c:noMultiLvlLbl val="1"/>
      </c:catAx>
      <c:valAx>
        <c:axId val="106429824"/>
        <c:scaling>
          <c:orientation val="minMax"/>
        </c:scaling>
        <c:delete val="0"/>
        <c:axPos val="l"/>
        <c:majorGridlines>
          <c:spPr>
            <a:ln w="0" cap="flat" cmpd="sng" algn="ctr">
              <a:solidFill>
                <a:schemeClr val="tx2">
                  <a:alpha val="24000"/>
                </a:schemeClr>
              </a:solidFill>
              <a:round/>
            </a:ln>
            <a:effectLst/>
          </c:spPr>
        </c:majorGridlines>
        <c:numFmt formatCode="General" sourceLinked="1"/>
        <c:majorTickMark val="none"/>
        <c:minorTickMark val="none"/>
        <c:tickLblPos val="nextTo"/>
        <c:spPr>
          <a:noFill/>
          <a:ln>
            <a:noFill/>
          </a:ln>
          <a:effectLst/>
        </c:spPr>
        <c:txPr>
          <a:bodyPr rot="0" spcFirstLastPara="1" vertOverflow="ellipsis" wrap="square" anchor="ctr" anchorCtr="1"/>
          <a:lstStyle/>
          <a:p>
            <a:pPr>
              <a:defRPr sz="1200" b="1" i="0" u="none" strike="noStrike" kern="1200" baseline="0">
                <a:solidFill>
                  <a:schemeClr val="tx2"/>
                </a:solidFill>
                <a:latin typeface="Century Gothic" panose="020B0502020202020204" pitchFamily="34" charset="0"/>
                <a:ea typeface="+mn-ea"/>
                <a:cs typeface="+mn-cs"/>
              </a:defRPr>
            </a:pPr>
            <a:endParaRPr lang="en-US"/>
          </a:p>
        </c:txPr>
        <c:crossAx val="106426752"/>
        <c:crossesAt val="1"/>
        <c:crossBetween val="between"/>
      </c:valAx>
      <c:spPr>
        <a:noFill/>
        <a:ln>
          <a:noFill/>
        </a:ln>
        <a:effectLst/>
      </c:spPr>
    </c:plotArea>
    <c:legend>
      <c:legendPos val="r"/>
      <c:layout>
        <c:manualLayout>
          <c:xMode val="edge"/>
          <c:yMode val="edge"/>
          <c:x val="0.81125519663095746"/>
          <c:y val="0.78286490844967715"/>
          <c:w val="0.15192053627442928"/>
          <c:h val="9.251587066835582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solidFill>
            <a:schemeClr val="dk1"/>
          </a:solidFill>
          <a:latin typeface="+mn-lt"/>
          <a:ea typeface="+mn-ea"/>
          <a:cs typeface="+mn-cs"/>
        </a:defRPr>
      </a:pPr>
      <a:endParaRPr lang="en-US"/>
    </a:p>
  </c:txPr>
  <c:printSettings>
    <c:headerFooter/>
    <c:pageMargins b="0.75000000000000189" l="0.70000000000000062" r="0.70000000000000062" t="0.75000000000000189" header="0.30000000000000032" footer="0.30000000000000032"/>
    <c:pageSetup paperSize="0" orientation="landscape" horizontalDpi="300" verticalDpi="300" copies="0"/>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256055</xdr:colOff>
      <xdr:row>7</xdr:row>
      <xdr:rowOff>193404</xdr:rowOff>
    </xdr:from>
    <xdr:to>
      <xdr:col>4</xdr:col>
      <xdr:colOff>203062</xdr:colOff>
      <xdr:row>11</xdr:row>
      <xdr:rowOff>12369</xdr:rowOff>
    </xdr:to>
    <xdr:graphicFrame macro="">
      <xdr:nvGraphicFramePr>
        <xdr:cNvPr id="5" name="Chart 1" descr="Clustered column chart showing Estimated and Actual Total Income and Total Expenses comparison">
          <a:extLst>
            <a:ext uri="{FF2B5EF4-FFF2-40B4-BE49-F238E27FC236}">
              <a16:creationId xmlns:a16="http://schemas.microsoft.com/office/drawing/2014/main" id="{60863F3F-7848-4564-A588-3361AC30A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iteExpenses" displayName="SiteExpenses" ref="B7:D12" totalsRowCount="1" headerRowDxfId="50" dataDxfId="49" headerRowCellStyle="Table - Header 2" dataCellStyle="Normal" totalsRowCellStyle="Total - Heading">
  <autoFilter ref="B7:D11" xr:uid="{00000000-0009-0000-0100-000001000000}">
    <filterColumn colId="0" hiddenButton="1"/>
    <filterColumn colId="1" hiddenButton="1"/>
    <filterColumn colId="2" hiddenButton="1"/>
  </autoFilter>
  <tableColumns count="3">
    <tableColumn id="1" xr3:uid="{00000000-0010-0000-0000-000001000000}" name="Site" totalsRowLabel="Total" dataCellStyle="Normal" totalsRowCellStyle="Total - Heading"/>
    <tableColumn id="2" xr3:uid="{00000000-0010-0000-0000-000002000000}" name="Estimated" totalsRowFunction="sum" dataCellStyle="Normal" totalsRowCellStyle="Total - Heading"/>
    <tableColumn id="3" xr3:uid="{00000000-0010-0000-0000-000003000000}" name="Actual" totalsRowFunction="sum" dataCellStyle="Normal" totalsRowCellStyle="Total - Heading"/>
  </tableColumns>
  <tableStyleInfo showFirstColumn="1" showLastColumn="0" showRowStripes="1" showColumnStripes="0"/>
  <extLst>
    <ext xmlns:x14="http://schemas.microsoft.com/office/spreadsheetml/2009/9/main" uri="{504A1905-F514-4f6f-8877-14C23A59335A}">
      <x14:table altTextSummary="Enter Estimated and Actual Site Expenses in this table. Total is auto calculated at the en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3DD056C-FFB8-4B9E-8E14-D5B12E0B9C1F}" name="SaleOfItem" displayName="SaleOfItem" ref="B25:G30" totalsRowCount="1" headerRowDxfId="26" totalsRowDxfId="25" headerRowCellStyle="Table - Header 2">
  <autoFilter ref="B25:G29" xr:uid="{684FDA5D-B4D6-495C-99B2-D39C6C827520}">
    <filterColumn colId="0" hiddenButton="1"/>
    <filterColumn colId="1" hiddenButton="1"/>
    <filterColumn colId="2" hiddenButton="1"/>
    <filterColumn colId="3" hiddenButton="1"/>
    <filterColumn colId="4" hiddenButton="1"/>
    <filterColumn colId="5" hiddenButton="1"/>
  </autoFilter>
  <tableColumns count="6">
    <tableColumn id="1" xr3:uid="{BC6418F7-A9C8-43A1-A6F2-3AB561596D66}" name="Estimated" totalsRowLabel=" " totalsRowDxfId="24"/>
    <tableColumn id="2" xr3:uid="{365083BD-F86C-4BB5-996F-C626439D2D1C}" name="Actual" totalsRowDxfId="23"/>
    <tableColumn id="3" xr3:uid="{146161C7-AC9D-4222-9562-41B5332DD37C}" name="Type" totalsRowDxfId="22"/>
    <tableColumn id="4" xr3:uid="{B0900443-8038-4D5C-9BF0-16F5BEB30D99}" name="Price" totalsRowDxfId="21"/>
    <tableColumn id="5" xr3:uid="{3A47B389-5237-4990-A605-B1747E2AD3C9}" name="Estimated  Total" totalsRowFunction="sum" totalsRowDxfId="20"/>
    <tableColumn id="6" xr3:uid="{9ECF773D-EFF2-40D6-8076-132E5B814654}" name="Actual Total" totalsRowFunction="sum" totalsRowDxfId="19"/>
  </tableColumns>
  <tableStyleInfo showFirstColumn="1" showLastColumn="0" showRowStripes="0" showColumnStripes="0"/>
  <extLst>
    <ext xmlns:x14="http://schemas.microsoft.com/office/spreadsheetml/2009/9/main" uri="{504A1905-F514-4f6f-8877-14C23A59335A}">
      <x14:table altTextSummary="Enter Estimated and Actual number of items sold and item rates in this table. Estimated and Actual Income from sales of items and Totals are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6E950BD-4F6D-4DF6-8BFD-B5C5483D0D4F}" name="ExhibitorsAndvendors" displayName="ExhibitorsAndvendors" ref="B19:G23" totalsRowCount="1" headerRowDxfId="18" totalsRowDxfId="17" headerRowCellStyle="Table - Header 2">
  <autoFilter ref="B19:G22" xr:uid="{D62341D1-7152-4895-956D-01ED391EDACB}">
    <filterColumn colId="0" hiddenButton="1"/>
    <filterColumn colId="1" hiddenButton="1"/>
    <filterColumn colId="2" hiddenButton="1"/>
    <filterColumn colId="3" hiddenButton="1"/>
    <filterColumn colId="4" hiddenButton="1"/>
    <filterColumn colId="5" hiddenButton="1"/>
  </autoFilter>
  <tableColumns count="6">
    <tableColumn id="1" xr3:uid="{26244883-B09A-42C0-B3A8-965A2FC967D7}" name="Estimated" totalsRowLabel=" " totalsRowDxfId="16"/>
    <tableColumn id="2" xr3:uid="{3390ED39-05DF-4BA5-A133-BBF70CBEA7F0}" name="Actual" totalsRowDxfId="15"/>
    <tableColumn id="3" xr3:uid="{3EAEED3D-70C3-47CB-800A-B18C07AE1451}" name="Type" totalsRowDxfId="14"/>
    <tableColumn id="4" xr3:uid="{79D672F5-E00D-4213-8AAE-8F74FB6310D8}" name="Price" totalsRowDxfId="13"/>
    <tableColumn id="5" xr3:uid="{A72B8C55-9405-4B43-BFB5-92FFD70E5367}" name="Estimated Total" totalsRowFunction="sum" totalsRowDxfId="12"/>
    <tableColumn id="6" xr3:uid="{F4EE8538-2BD6-45C4-8023-98CE902D8628}" name="Actual Total" totalsRowFunction="sum" totalsRowDxfId="11"/>
  </tableColumns>
  <tableStyleInfo showFirstColumn="1" showLastColumn="0" showRowStripes="0" showColumnStripes="0"/>
  <extLst>
    <ext xmlns:x14="http://schemas.microsoft.com/office/spreadsheetml/2009/9/main" uri="{504A1905-F514-4f6f-8877-14C23A59335A}">
      <x14:table altTextSummary="Enter Estimated and Actual number of exhibitors and vendors and booth rates in this table. Estimated and Actual Income from exhibitors for each booth type and Totals are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1E86A-36E0-480D-A3DC-D3229DD85844}" name="Total" displayName="Total" ref="B5:D8" totalsRowCount="1" headerRowDxfId="10" headerRowCellStyle="Table - Header 2">
  <autoFilter ref="B5:D7" xr:uid="{44C87851-1F72-45EA-B09F-30EC68A28FB2}">
    <filterColumn colId="0" hiddenButton="1"/>
    <filterColumn colId="1" hiddenButton="1"/>
    <filterColumn colId="2" hiddenButton="1"/>
  </autoFilter>
  <tableColumns count="3">
    <tableColumn id="1" xr3:uid="{715B62C2-E136-42AB-A40A-CAF45FF3CA04}" name="Total" totalsRowLabel="Total profit (or loss)" totalsRowDxfId="9"/>
    <tableColumn id="2" xr3:uid="{9ACE6E1F-4ADA-4C40-852B-D31827674F33}" name="Estimated" totalsRowFunction="custom" totalsRowDxfId="8">
      <totalsRowFormula>C6-C7</totalsRowFormula>
    </tableColumn>
    <tableColumn id="3" xr3:uid="{64DFDDFA-82F3-4CD3-9EF3-EB94E0961F33}" name="Actual" totalsRowFunction="custom" totalsRowDxfId="7">
      <totalsRowFormula>D6-D7</totalsRowFormula>
    </tableColumn>
  </tableColumns>
  <tableStyleInfo showFirstColumn="1" showLastColumn="0" showRowStripes="0" showColumnStripes="0"/>
  <extLst>
    <ext xmlns:x14="http://schemas.microsoft.com/office/spreadsheetml/2009/9/main" uri="{504A1905-F514-4f6f-8877-14C23A59335A}">
      <x14:table altTextSummary="Total Estimated and Actual Income and Expenses are auto updated in this table. Total profit or loss are auto calculated at the en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corationsExpenses" displayName="DecorationsExpenses" ref="B14:D20" totalsRowCount="1" headerRowDxfId="48" dataDxfId="47" headerRowCellStyle="Normal" dataCellStyle="Normal" totalsRowCellStyle="Total - Heading">
  <autoFilter ref="B14:D19" xr:uid="{00000000-0009-0000-0100-000002000000}">
    <filterColumn colId="0" hiddenButton="1"/>
    <filterColumn colId="1" hiddenButton="1"/>
    <filterColumn colId="2" hiddenButton="1"/>
  </autoFilter>
  <tableColumns count="3">
    <tableColumn id="1" xr3:uid="{00000000-0010-0000-0100-000001000000}" name="Decorations" totalsRowLabel="Total" totalsRowDxfId="6" dataCellStyle="Normal" totalsRowCellStyle="Total - Heading"/>
    <tableColumn id="2" xr3:uid="{00000000-0010-0000-0100-000002000000}" name="Estimated" totalsRowFunction="sum" dataCellStyle="Normal" totalsRowCellStyle="Total - Heading"/>
    <tableColumn id="3" xr3:uid="{00000000-0010-0000-0100-000003000000}" name="Actual" totalsRowFunction="sum" dataCellStyle="Normal" totalsRowCellStyle="Total - Heading"/>
  </tableColumns>
  <tableStyleInfo showFirstColumn="1" showLastColumn="0" showRowStripes="1" showColumnStripes="0"/>
  <extLst>
    <ext xmlns:x14="http://schemas.microsoft.com/office/spreadsheetml/2009/9/main" uri="{504A1905-F514-4f6f-8877-14C23A59335A}">
      <x14:table altTextSummary="Enter Estimated and Actual Decorations Expense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ublicityExpenses" displayName="PublicityExpenses" ref="B22:D26" totalsRowCount="1" headerRowDxfId="46" dataDxfId="45" headerRowCellStyle="Normal" dataCellStyle="Normal" totalsRowCellStyle="Total - Heading">
  <autoFilter ref="B22:D25" xr:uid="{00000000-0009-0000-0100-000003000000}">
    <filterColumn colId="0" hiddenButton="1"/>
    <filterColumn colId="1" hiddenButton="1"/>
    <filterColumn colId="2" hiddenButton="1"/>
  </autoFilter>
  <tableColumns count="3">
    <tableColumn id="1" xr3:uid="{00000000-0010-0000-0200-000001000000}" name="Publicity" totalsRowLabel="Total" dataCellStyle="Normal" totalsRowCellStyle="Total - Heading"/>
    <tableColumn id="2" xr3:uid="{00000000-0010-0000-0200-000002000000}" name="Estimated" totalsRowFunction="sum" dataCellStyle="Normal" totalsRowCellStyle="Total - Heading"/>
    <tableColumn id="3" xr3:uid="{00000000-0010-0000-0200-000003000000}" name="Actual" totalsRowFunction="sum" dataCellStyle="Normal" totalsRowCellStyle="Total - Heading"/>
  </tableColumns>
  <tableStyleInfo showFirstColumn="1" showLastColumn="0" showRowStripes="1" showColumnStripes="0"/>
  <extLst>
    <ext xmlns:x14="http://schemas.microsoft.com/office/spreadsheetml/2009/9/main" uri="{504A1905-F514-4f6f-8877-14C23A59335A}">
      <x14:table altTextSummary="Enter Estimated and Actual Publicity Expense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iscellaneousExpenses" displayName="MiscellaneousExpenses" ref="B28:D33" totalsRowCount="1" headerRowDxfId="44" dataDxfId="43" headerRowCellStyle="Normal" dataCellStyle="Normal" totalsRowCellStyle="Total - Heading">
  <autoFilter ref="B28:D32" xr:uid="{00000000-0009-0000-0100-000004000000}">
    <filterColumn colId="0" hiddenButton="1"/>
    <filterColumn colId="1" hiddenButton="1"/>
    <filterColumn colId="2" hiddenButton="1"/>
  </autoFilter>
  <tableColumns count="3">
    <tableColumn id="1" xr3:uid="{00000000-0010-0000-0300-000001000000}" name="Miscellaneous" totalsRowLabel="Total" dataCellStyle="Normal" totalsRowCellStyle="Total - Heading"/>
    <tableColumn id="2" xr3:uid="{00000000-0010-0000-0300-000002000000}" name="Estimated" totalsRowFunction="sum" dataCellStyle="Normal" totalsRowCellStyle="Total - Heading"/>
    <tableColumn id="3" xr3:uid="{00000000-0010-0000-0300-000003000000}" name="Actual" totalsRowFunction="sum" dataCellStyle="Normal" totalsRowCellStyle="Total - Heading"/>
  </tableColumns>
  <tableStyleInfo showFirstColumn="1" showLastColumn="0" showRowStripes="1" showColumnStripes="0"/>
  <extLst>
    <ext xmlns:x14="http://schemas.microsoft.com/office/spreadsheetml/2009/9/main" uri="{504A1905-F514-4f6f-8877-14C23A59335A}">
      <x14:table altTextSummary="Enter Estimated and Actual Miscellaneous Expense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RefreshmentsExpenses" displayName="RefreshmentsExpenses" ref="F7:H12" totalsRowCount="1" headerRowDxfId="42" dataDxfId="41" headerRowCellStyle="Normal" dataCellStyle="Normal" totalsRowCellStyle="Total - Heading">
  <autoFilter ref="F7:H11" xr:uid="{00000000-0009-0000-0100-000005000000}">
    <filterColumn colId="0" hiddenButton="1"/>
    <filterColumn colId="1" hiddenButton="1"/>
    <filterColumn colId="2" hiddenButton="1"/>
  </autoFilter>
  <tableColumns count="3">
    <tableColumn id="1" xr3:uid="{00000000-0010-0000-0400-000001000000}" name="Refreshments" totalsRowLabel="Total" dataCellStyle="Normal" totalsRowCellStyle="Total - Heading"/>
    <tableColumn id="2" xr3:uid="{00000000-0010-0000-0400-000002000000}" name="Estimated" totalsRowFunction="sum" dataCellStyle="Normal" totalsRowCellStyle="Total - Heading"/>
    <tableColumn id="3" xr3:uid="{00000000-0010-0000-0400-000003000000}" name="Actual" totalsRowFunction="sum" dataCellStyle="Normal" totalsRowCellStyle="Total - Heading"/>
  </tableColumns>
  <tableStyleInfo showFirstColumn="1" showLastColumn="0" showRowStripes="1" showColumnStripes="0"/>
  <extLst>
    <ext xmlns:x14="http://schemas.microsoft.com/office/spreadsheetml/2009/9/main" uri="{504A1905-F514-4f6f-8877-14C23A59335A}">
      <x14:table altTextSummary="Enter Estimated and Actual Refreshments Expenses in this table. Total is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ProgramExpenses" displayName="ProgramExpenses" ref="F14:H20" totalsRowCount="1" headerRowDxfId="40" dataDxfId="39" headerRowCellStyle="Normal" dataCellStyle="Normal" totalsRowCellStyle="Total - Heading">
  <autoFilter ref="F14:H19" xr:uid="{00000000-0009-0000-0100-000006000000}">
    <filterColumn colId="0" hiddenButton="1"/>
    <filterColumn colId="1" hiddenButton="1"/>
    <filterColumn colId="2" hiddenButton="1"/>
  </autoFilter>
  <tableColumns count="3">
    <tableColumn id="1" xr3:uid="{00000000-0010-0000-0500-000001000000}" name="Program" totalsRowLabel="Total" dataCellStyle="Normal" totalsRowCellStyle="Total - Heading"/>
    <tableColumn id="2" xr3:uid="{00000000-0010-0000-0500-000002000000}" name="Estimated" totalsRowFunction="sum" dataCellStyle="Normal" totalsRowCellStyle="Total - Heading"/>
    <tableColumn id="3" xr3:uid="{00000000-0010-0000-0500-000003000000}" name="Actual" totalsRowFunction="sum" dataCellStyle="Normal" totalsRowCellStyle="Total - Heading"/>
  </tableColumns>
  <tableStyleInfo showFirstColumn="1" showLastColumn="0" showRowStripes="1" showColumnStripes="0"/>
  <extLst>
    <ext xmlns:x14="http://schemas.microsoft.com/office/spreadsheetml/2009/9/main" uri="{504A1905-F514-4f6f-8877-14C23A59335A}">
      <x14:table altTextSummary="Enter Estimated and Actual Program Expenses in this table. Total is auto calculated at the en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PrizesExpenses" displayName="PrizesExpenses" ref="F22:H25" totalsRowCount="1" headerRowDxfId="38" dataDxfId="37" headerRowCellStyle="Normal" dataCellStyle="Normal" totalsRowCellStyle="Total - Heading">
  <autoFilter ref="F22:H24" xr:uid="{00000000-0009-0000-0100-000007000000}">
    <filterColumn colId="0" hiddenButton="1"/>
    <filterColumn colId="1" hiddenButton="1"/>
    <filterColumn colId="2" hiddenButton="1"/>
  </autoFilter>
  <tableColumns count="3">
    <tableColumn id="1" xr3:uid="{00000000-0010-0000-0600-000001000000}" name="Prizes" totalsRowLabel="Total" dataCellStyle="Normal" totalsRowCellStyle="Total - Heading"/>
    <tableColumn id="2" xr3:uid="{00000000-0010-0000-0600-000002000000}" name="Estimated" totalsRowFunction="sum" dataCellStyle="Normal" totalsRowCellStyle="Total - Heading"/>
    <tableColumn id="3" xr3:uid="{00000000-0010-0000-0600-000003000000}" name="Actual" totalsRowFunction="sum" dataCellStyle="Normal" totalsRowCellStyle="Total - Heading"/>
  </tableColumns>
  <tableStyleInfo showFirstColumn="1" showLastColumn="0" showRowStripes="1" showColumnStripes="0"/>
  <extLst>
    <ext xmlns:x14="http://schemas.microsoft.com/office/spreadsheetml/2009/9/main" uri="{504A1905-F514-4f6f-8877-14C23A59335A}">
      <x14:table altTextSummary="Enter Estimated and Actual Prizes Expenses in this table. Total is auto calculated at the en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F6F934E-1CF9-4525-A781-A2CFBBDC7A07}" name="Admissions" displayName="Admissions" ref="B7:G11" totalsRowCount="1" headerRowDxfId="36" totalsRowDxfId="35" headerRowCellStyle="Table - Header 2">
  <autoFilter ref="B7:G10" xr:uid="{7BC44FD1-D91C-4648-B5D1-2FA456220A3B}">
    <filterColumn colId="0" hiddenButton="1"/>
    <filterColumn colId="1" hiddenButton="1"/>
    <filterColumn colId="2" hiddenButton="1"/>
    <filterColumn colId="3" hiddenButton="1"/>
    <filterColumn colId="4" hiddenButton="1"/>
    <filterColumn colId="5" hiddenButton="1"/>
  </autoFilter>
  <tableColumns count="6">
    <tableColumn id="1" xr3:uid="{1956CEF2-66C0-4CE8-980F-818E1104E113}" name="Estimated" totalsRowLabel=" " totalsRowDxfId="5"/>
    <tableColumn id="2" xr3:uid="{190635A1-C89F-4B41-9577-106010040DD2}" name="Actual" totalsRowDxfId="4"/>
    <tableColumn id="3" xr3:uid="{801E504E-0C17-4D32-A4C0-ECA08E25BAC7}" name="Type" totalsRowDxfId="3"/>
    <tableColumn id="4" xr3:uid="{8DD036BD-E0F9-473A-B7C6-53BA29CD673E}" name="Price" totalsRowDxfId="2"/>
    <tableColumn id="5" xr3:uid="{B626F33E-F2A0-4BAB-B5F8-F4449D6C40F8}" name="Estimated Total" totalsRowFunction="sum" totalsRowDxfId="1"/>
    <tableColumn id="6" xr3:uid="{8CEF3842-6AC2-4DEC-B98E-272B51785A45}" name="Actual Total" totalsRowFunction="sum" totalsRowDxfId="0"/>
  </tableColumns>
  <tableStyleInfo showFirstColumn="1" showLastColumn="0" showRowStripes="0" showColumnStripes="0"/>
  <extLst>
    <ext xmlns:x14="http://schemas.microsoft.com/office/spreadsheetml/2009/9/main" uri="{504A1905-F514-4f6f-8877-14C23A59335A}">
      <x14:table altTextSummary="Enter Estimated and Actual number of Admissions and ticket rates for each age group in this table. Estimated and Actual Income from admissions and Totals are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54C90BF-BF8A-4CBE-8E99-BFF32747D52A}" name="AdsInProgram" displayName="AdsInProgram" ref="B13:G17" totalsRowCount="1" headerRowDxfId="34" totalsRowDxfId="33" headerRowCellStyle="Table - Header 2">
  <autoFilter ref="B13:G16" xr:uid="{3ED3A882-653C-4D69-9A88-46A2556EC8FC}">
    <filterColumn colId="0" hiddenButton="1"/>
    <filterColumn colId="1" hiddenButton="1"/>
    <filterColumn colId="2" hiddenButton="1"/>
    <filterColumn colId="3" hiddenButton="1"/>
    <filterColumn colId="4" hiddenButton="1"/>
    <filterColumn colId="5" hiddenButton="1"/>
  </autoFilter>
  <tableColumns count="6">
    <tableColumn id="1" xr3:uid="{49FCF96E-7577-4C71-8A60-5E7A454CE540}" name="Estimated" totalsRowLabel=" " totalsRowDxfId="32"/>
    <tableColumn id="2" xr3:uid="{8007CE88-F562-4753-9981-1610AECEA5F8}" name="Actual" totalsRowDxfId="31"/>
    <tableColumn id="3" xr3:uid="{F04AF209-89F6-410C-918A-091D08F5CF3D}" name="Type" totalsRowDxfId="30"/>
    <tableColumn id="4" xr3:uid="{C3FE77EC-5521-49FF-9A6F-498984BE8BFF}" name="Price" totalsRowDxfId="29"/>
    <tableColumn id="5" xr3:uid="{9C66B263-C646-4E43-ADA0-C12623582F85}" name="Estimated Total" totalsRowFunction="sum" totalsRowDxfId="28"/>
    <tableColumn id="6" xr3:uid="{0683A6F8-CDF0-4B41-8DC0-861A05E61DB7}" name="Actual Total" totalsRowFunction="sum" totalsRowDxfId="27"/>
  </tableColumns>
  <tableStyleInfo showFirstColumn="1" showLastColumn="0" showRowStripes="1" showColumnStripes="0"/>
  <extLst>
    <ext xmlns:x14="http://schemas.microsoft.com/office/spreadsheetml/2009/9/main" uri="{504A1905-F514-4f6f-8877-14C23A59335A}">
      <x14:table altTextSummary="Enter Estimated and Actual number of Ads and Ad rates in this table. Estimated and Actual Income from ads and Totals are auto calculated"/>
    </ext>
  </extLst>
</table>
</file>

<file path=xl/theme/theme1.xml><?xml version="1.0" encoding="utf-8"?>
<a:theme xmlns:a="http://schemas.openxmlformats.org/drawingml/2006/main" name="Office Theme">
  <a:themeElements>
    <a:clrScheme name="Custom 146">
      <a:dk1>
        <a:sysClr val="windowText" lastClr="000000"/>
      </a:dk1>
      <a:lt1>
        <a:sysClr val="window" lastClr="FFFFFF"/>
      </a:lt1>
      <a:dk2>
        <a:srgbClr val="385468"/>
      </a:dk2>
      <a:lt2>
        <a:srgbClr val="C9C2D1"/>
      </a:lt2>
      <a:accent1>
        <a:srgbClr val="89C8C1"/>
      </a:accent1>
      <a:accent2>
        <a:srgbClr val="F08A7B"/>
      </a:accent2>
      <a:accent3>
        <a:srgbClr val="6BB1C9"/>
      </a:accent3>
      <a:accent4>
        <a:srgbClr val="CE4242"/>
      </a:accent4>
      <a:accent5>
        <a:srgbClr val="0D6E74"/>
      </a:accent5>
      <a:accent6>
        <a:srgbClr val="1AB0AD"/>
      </a:accent6>
      <a:hlink>
        <a:srgbClr val="B333FF"/>
      </a:hlink>
      <a:folHlink>
        <a:srgbClr val="5300A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84609-BD12-4008-8DDE-8F9C74422398}">
  <dimension ref="B1:B8"/>
  <sheetViews>
    <sheetView showGridLines="0" workbookViewId="0"/>
  </sheetViews>
  <sheetFormatPr baseColWidth="10" defaultColWidth="8.7109375" defaultRowHeight="16" x14ac:dyDescent="0.2"/>
  <cols>
    <col min="1" max="1" width="2.7109375" customWidth="1"/>
    <col min="2" max="2" width="80.7109375" customWidth="1"/>
    <col min="3" max="3" width="2.7109375" customWidth="1"/>
  </cols>
  <sheetData>
    <row r="1" spans="2:2" s="96" customFormat="1" ht="30" customHeight="1" x14ac:dyDescent="0.2">
      <c r="B1" s="101" t="s">
        <v>64</v>
      </c>
    </row>
    <row r="2" spans="2:2" s="96" customFormat="1" ht="30" customHeight="1" x14ac:dyDescent="0.2">
      <c r="B2" s="102" t="s">
        <v>65</v>
      </c>
    </row>
    <row r="3" spans="2:2" s="96" customFormat="1" ht="30" customHeight="1" x14ac:dyDescent="0.2">
      <c r="B3" s="102" t="s">
        <v>66</v>
      </c>
    </row>
    <row r="4" spans="2:2" s="96" customFormat="1" ht="30" customHeight="1" x14ac:dyDescent="0.2">
      <c r="B4" s="102" t="s">
        <v>67</v>
      </c>
    </row>
    <row r="5" spans="2:2" s="96" customFormat="1" ht="30" customHeight="1" x14ac:dyDescent="0.2">
      <c r="B5" s="102" t="s">
        <v>74</v>
      </c>
    </row>
    <row r="6" spans="2:2" s="96" customFormat="1" ht="30" customHeight="1" x14ac:dyDescent="0.15">
      <c r="B6" s="103" t="s">
        <v>68</v>
      </c>
    </row>
    <row r="7" spans="2:2" ht="63" customHeight="1" x14ac:dyDescent="0.2">
      <c r="B7" s="102" t="s">
        <v>69</v>
      </c>
    </row>
    <row r="8" spans="2:2" ht="31" x14ac:dyDescent="0.2">
      <c r="B8" s="104" t="s">
        <v>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9"/>
  <sheetViews>
    <sheetView showGridLines="0" topLeftCell="A21" zoomScaleNormal="100" workbookViewId="0">
      <selection activeCell="C37" sqref="C37"/>
    </sheetView>
  </sheetViews>
  <sheetFormatPr baseColWidth="10" defaultColWidth="8.85546875" defaultRowHeight="30" customHeight="1" x14ac:dyDescent="0.15"/>
  <cols>
    <col min="1" max="1" width="6.85546875" style="97" customWidth="1"/>
    <col min="2" max="2" width="21.28515625" style="1" customWidth="1"/>
    <col min="3" max="4" width="11.7109375" style="1" customWidth="1"/>
    <col min="5" max="5" width="7" style="1" customWidth="1"/>
    <col min="6" max="6" width="21.140625" style="1" customWidth="1"/>
    <col min="7" max="8" width="11.7109375" style="1" customWidth="1"/>
    <col min="9" max="9" width="2.7109375" style="1" customWidth="1"/>
    <col min="10" max="16384" width="8.85546875" style="1"/>
  </cols>
  <sheetData>
    <row r="1" spans="1:17" ht="12.75" customHeight="1" x14ac:dyDescent="0.2">
      <c r="A1" s="97" t="s">
        <v>70</v>
      </c>
      <c r="B1" s="25"/>
      <c r="C1" s="68"/>
      <c r="D1" s="32"/>
      <c r="E1" s="31"/>
      <c r="F1" s="114"/>
      <c r="G1" s="114"/>
      <c r="H1" s="114"/>
      <c r="I1"/>
      <c r="J1"/>
      <c r="K1"/>
      <c r="L1"/>
      <c r="M1"/>
      <c r="N1"/>
      <c r="O1"/>
      <c r="P1"/>
      <c r="Q1"/>
    </row>
    <row r="2" spans="1:17" ht="145.5" customHeight="1" thickBot="1" x14ac:dyDescent="0.25">
      <c r="A2" s="97" t="s">
        <v>76</v>
      </c>
      <c r="B2" s="116" t="s">
        <v>57</v>
      </c>
      <c r="C2" s="116"/>
      <c r="D2" s="116"/>
      <c r="E2" s="116"/>
      <c r="F2" s="116"/>
      <c r="G2" s="116"/>
      <c r="H2" s="116"/>
      <c r="I2"/>
      <c r="J2"/>
      <c r="K2"/>
      <c r="L2"/>
      <c r="M2"/>
      <c r="N2"/>
      <c r="O2"/>
      <c r="P2"/>
      <c r="Q2"/>
    </row>
    <row r="3" spans="1:17" ht="42" customHeight="1" x14ac:dyDescent="0.2">
      <c r="A3" s="99" t="s">
        <v>77</v>
      </c>
      <c r="B3" s="33"/>
      <c r="C3" s="73"/>
      <c r="D3" s="74"/>
      <c r="E3" s="75"/>
      <c r="F3" s="75"/>
      <c r="G3" s="115" t="s">
        <v>53</v>
      </c>
      <c r="H3" s="115"/>
      <c r="I3"/>
      <c r="J3"/>
      <c r="K3"/>
      <c r="L3"/>
      <c r="M3"/>
      <c r="N3"/>
      <c r="O3"/>
      <c r="P3"/>
    </row>
    <row r="4" spans="1:17" s="79" customFormat="1" ht="70.5" customHeight="1" thickBot="1" x14ac:dyDescent="0.25">
      <c r="A4" s="99" t="s">
        <v>78</v>
      </c>
      <c r="B4" s="80"/>
      <c r="C4" s="81"/>
      <c r="D4" s="81"/>
      <c r="E4" s="82"/>
      <c r="F4" s="82"/>
      <c r="G4" s="80" t="s">
        <v>4</v>
      </c>
      <c r="H4" s="80" t="s">
        <v>5</v>
      </c>
      <c r="I4" s="83"/>
      <c r="J4" s="83"/>
      <c r="K4" s="83"/>
      <c r="L4" s="83"/>
      <c r="M4" s="83"/>
      <c r="N4" s="83"/>
      <c r="O4" s="83"/>
      <c r="P4" s="83"/>
    </row>
    <row r="5" spans="1:17" s="3" customFormat="1" ht="22.5" customHeight="1" x14ac:dyDescent="0.2">
      <c r="A5" s="99" t="s">
        <v>87</v>
      </c>
      <c r="B5" s="27" t="s">
        <v>34</v>
      </c>
      <c r="E5" s="26"/>
      <c r="F5" s="26"/>
      <c r="G5" s="28">
        <f>SUM(C12,C20,C26,C33,G12,G20,G25)</f>
        <v>0</v>
      </c>
      <c r="H5" s="28">
        <f>SUM(D12,D20,D26,D33,H12,H20,H25)</f>
        <v>0</v>
      </c>
      <c r="I5"/>
      <c r="J5"/>
      <c r="K5"/>
      <c r="L5"/>
      <c r="M5"/>
      <c r="N5"/>
      <c r="O5"/>
      <c r="P5"/>
    </row>
    <row r="6" spans="1:17" ht="26.25" customHeight="1" x14ac:dyDescent="0.2">
      <c r="E6" s="26"/>
      <c r="F6" s="26"/>
      <c r="G6"/>
      <c r="H6"/>
      <c r="I6"/>
      <c r="J6"/>
      <c r="K6" t="s">
        <v>60</v>
      </c>
      <c r="L6"/>
      <c r="M6"/>
      <c r="N6"/>
      <c r="O6"/>
      <c r="P6"/>
    </row>
    <row r="7" spans="1:17" ht="30" customHeight="1" x14ac:dyDescent="0.2">
      <c r="A7" s="99" t="s">
        <v>79</v>
      </c>
      <c r="B7" s="105" t="s">
        <v>11</v>
      </c>
      <c r="C7" s="106" t="s">
        <v>4</v>
      </c>
      <c r="D7" s="106" t="s">
        <v>5</v>
      </c>
      <c r="E7"/>
      <c r="F7" s="105" t="s">
        <v>6</v>
      </c>
      <c r="G7" s="7" t="s">
        <v>4</v>
      </c>
      <c r="H7" s="7" t="s">
        <v>5</v>
      </c>
      <c r="I7"/>
      <c r="J7"/>
      <c r="K7"/>
      <c r="L7"/>
      <c r="M7"/>
      <c r="N7"/>
      <c r="O7"/>
      <c r="P7"/>
    </row>
    <row r="8" spans="1:17" ht="30" customHeight="1" x14ac:dyDescent="0.2">
      <c r="B8" s="10" t="s">
        <v>0</v>
      </c>
      <c r="C8" s="11">
        <v>0</v>
      </c>
      <c r="D8" s="11">
        <v>0</v>
      </c>
      <c r="E8"/>
      <c r="F8" s="14" t="s">
        <v>7</v>
      </c>
      <c r="G8" s="15"/>
      <c r="H8" s="15"/>
      <c r="I8"/>
      <c r="J8"/>
      <c r="K8"/>
      <c r="L8"/>
      <c r="M8"/>
      <c r="N8"/>
      <c r="O8"/>
      <c r="P8"/>
    </row>
    <row r="9" spans="1:17" ht="30" customHeight="1" x14ac:dyDescent="0.2">
      <c r="B9" s="12" t="s">
        <v>1</v>
      </c>
      <c r="C9" s="13">
        <v>0</v>
      </c>
      <c r="D9" s="13">
        <v>0</v>
      </c>
      <c r="E9"/>
      <c r="F9" s="16" t="s">
        <v>8</v>
      </c>
      <c r="G9" s="17"/>
      <c r="H9" s="17"/>
      <c r="I9"/>
      <c r="J9"/>
      <c r="K9"/>
      <c r="L9"/>
      <c r="M9"/>
      <c r="N9"/>
      <c r="O9"/>
      <c r="P9"/>
    </row>
    <row r="10" spans="1:17" ht="30" customHeight="1" x14ac:dyDescent="0.2">
      <c r="B10" s="10" t="s">
        <v>2</v>
      </c>
      <c r="C10" s="11">
        <v>0</v>
      </c>
      <c r="D10" s="11"/>
      <c r="E10"/>
      <c r="F10" s="14" t="s">
        <v>9</v>
      </c>
      <c r="G10" s="15"/>
      <c r="H10" s="15"/>
      <c r="I10"/>
      <c r="J10"/>
      <c r="K10"/>
      <c r="L10"/>
      <c r="M10"/>
      <c r="N10"/>
      <c r="O10"/>
      <c r="P10"/>
    </row>
    <row r="11" spans="1:17" ht="30" customHeight="1" x14ac:dyDescent="0.2">
      <c r="B11" s="63" t="s">
        <v>3</v>
      </c>
      <c r="C11" s="64"/>
      <c r="D11" s="64"/>
      <c r="E11"/>
      <c r="F11" s="21" t="s">
        <v>10</v>
      </c>
      <c r="G11" s="22"/>
      <c r="H11" s="22"/>
      <c r="I11"/>
      <c r="J11"/>
      <c r="K11"/>
      <c r="L11"/>
      <c r="M11"/>
      <c r="N11"/>
      <c r="O11"/>
      <c r="P11"/>
    </row>
    <row r="12" spans="1:17" ht="30" customHeight="1" x14ac:dyDescent="0.2">
      <c r="B12" s="4" t="s">
        <v>52</v>
      </c>
      <c r="C12" s="4">
        <f>SUBTOTAL(109,SiteExpenses[Estimated])</f>
        <v>0</v>
      </c>
      <c r="D12" s="4">
        <f>SUBTOTAL(109,SiteExpenses[Actual])</f>
        <v>0</v>
      </c>
      <c r="E12"/>
      <c r="F12" s="4" t="s">
        <v>52</v>
      </c>
      <c r="G12" s="4">
        <f>SUBTOTAL(109,RefreshmentsExpenses[Estimated])</f>
        <v>0</v>
      </c>
      <c r="H12" s="4">
        <f>SUBTOTAL(109,RefreshmentsExpenses[Actual])</f>
        <v>0</v>
      </c>
      <c r="I12"/>
      <c r="J12"/>
      <c r="K12"/>
      <c r="L12"/>
      <c r="M12"/>
      <c r="N12"/>
      <c r="O12"/>
      <c r="P12"/>
    </row>
    <row r="13" spans="1:17" ht="33" customHeight="1" x14ac:dyDescent="0.2">
      <c r="B13" s="9"/>
      <c r="C13" s="9"/>
      <c r="D13" s="9"/>
      <c r="E13"/>
      <c r="F13"/>
      <c r="G13"/>
      <c r="H13"/>
      <c r="I13"/>
      <c r="J13"/>
      <c r="K13"/>
      <c r="L13"/>
      <c r="M13"/>
      <c r="N13"/>
      <c r="O13"/>
      <c r="P13"/>
    </row>
    <row r="14" spans="1:17" ht="30" customHeight="1" x14ac:dyDescent="0.2">
      <c r="A14" s="97" t="s">
        <v>80</v>
      </c>
      <c r="B14" s="107" t="s">
        <v>12</v>
      </c>
      <c r="C14" s="108" t="s">
        <v>4</v>
      </c>
      <c r="D14" s="108" t="s">
        <v>5</v>
      </c>
      <c r="E14"/>
      <c r="F14" s="107" t="s">
        <v>22</v>
      </c>
      <c r="G14" s="106" t="s">
        <v>4</v>
      </c>
      <c r="H14" s="106" t="s">
        <v>5</v>
      </c>
      <c r="I14"/>
      <c r="J14"/>
      <c r="K14"/>
      <c r="L14"/>
      <c r="M14"/>
      <c r="N14"/>
      <c r="O14"/>
      <c r="P14"/>
    </row>
    <row r="15" spans="1:17" ht="30" customHeight="1" x14ac:dyDescent="0.2">
      <c r="B15" s="14" t="s">
        <v>13</v>
      </c>
      <c r="C15" s="15">
        <v>0</v>
      </c>
      <c r="D15" s="15">
        <v>0</v>
      </c>
      <c r="E15"/>
      <c r="F15" s="14" t="s">
        <v>18</v>
      </c>
      <c r="G15" s="15"/>
      <c r="H15" s="15"/>
      <c r="I15"/>
      <c r="J15"/>
      <c r="K15"/>
      <c r="L15"/>
      <c r="M15"/>
      <c r="N15"/>
      <c r="O15"/>
      <c r="P15"/>
    </row>
    <row r="16" spans="1:17" ht="30" customHeight="1" x14ac:dyDescent="0.2">
      <c r="B16" s="16" t="s">
        <v>14</v>
      </c>
      <c r="C16" s="17"/>
      <c r="D16" s="17"/>
      <c r="E16"/>
      <c r="F16" s="16" t="s">
        <v>19</v>
      </c>
      <c r="G16" s="17"/>
      <c r="H16" s="17"/>
      <c r="I16"/>
      <c r="J16"/>
      <c r="K16"/>
      <c r="L16"/>
      <c r="M16"/>
      <c r="N16"/>
      <c r="O16"/>
      <c r="P16"/>
    </row>
    <row r="17" spans="1:16" ht="30" customHeight="1" x14ac:dyDescent="0.2">
      <c r="B17" s="14" t="s">
        <v>15</v>
      </c>
      <c r="C17" s="15"/>
      <c r="D17" s="15"/>
      <c r="E17"/>
      <c r="F17" s="14" t="s">
        <v>20</v>
      </c>
      <c r="G17" s="15"/>
      <c r="H17" s="15"/>
      <c r="I17"/>
      <c r="J17"/>
      <c r="K17"/>
      <c r="L17"/>
      <c r="M17"/>
      <c r="N17"/>
      <c r="O17"/>
      <c r="P17"/>
    </row>
    <row r="18" spans="1:16" ht="30" customHeight="1" x14ac:dyDescent="0.2">
      <c r="B18" s="16" t="s">
        <v>16</v>
      </c>
      <c r="C18" s="17"/>
      <c r="D18" s="17"/>
      <c r="E18"/>
      <c r="F18" s="16" t="s">
        <v>21</v>
      </c>
      <c r="G18" s="17"/>
      <c r="H18" s="17"/>
      <c r="I18"/>
      <c r="J18"/>
      <c r="K18"/>
      <c r="L18"/>
      <c r="M18"/>
      <c r="N18"/>
      <c r="O18"/>
      <c r="P18"/>
    </row>
    <row r="19" spans="1:16" ht="30" customHeight="1" x14ac:dyDescent="0.2">
      <c r="B19" s="19" t="s">
        <v>17</v>
      </c>
      <c r="C19" s="20"/>
      <c r="D19" s="20"/>
      <c r="E19"/>
      <c r="F19" s="19" t="s">
        <v>35</v>
      </c>
      <c r="G19" s="20"/>
      <c r="H19" s="20"/>
      <c r="I19"/>
      <c r="J19"/>
      <c r="K19"/>
      <c r="L19"/>
      <c r="M19"/>
      <c r="N19"/>
      <c r="O19"/>
      <c r="P19"/>
    </row>
    <row r="20" spans="1:16" ht="30" customHeight="1" x14ac:dyDescent="0.2">
      <c r="B20" s="8" t="s">
        <v>52</v>
      </c>
      <c r="C20" s="4">
        <f>SUBTOTAL(109,DecorationsExpenses[Estimated])</f>
        <v>0</v>
      </c>
      <c r="D20" s="4">
        <f>SUBTOTAL(109,DecorationsExpenses[Actual])</f>
        <v>0</v>
      </c>
      <c r="E20"/>
      <c r="F20" s="4" t="s">
        <v>52</v>
      </c>
      <c r="G20" s="4">
        <f>SUBTOTAL(109,ProgramExpenses[Estimated])</f>
        <v>0</v>
      </c>
      <c r="H20" s="4">
        <f>SUBTOTAL(109,ProgramExpenses[Actual])</f>
        <v>0</v>
      </c>
      <c r="I20"/>
      <c r="J20"/>
      <c r="K20"/>
      <c r="L20"/>
      <c r="M20"/>
      <c r="N20"/>
      <c r="O20"/>
      <c r="P20"/>
    </row>
    <row r="21" spans="1:16" ht="33" customHeight="1" x14ac:dyDescent="0.2">
      <c r="B21" s="9"/>
      <c r="C21" s="9"/>
      <c r="D21" s="9"/>
      <c r="E21"/>
      <c r="F21"/>
      <c r="G21"/>
      <c r="H21"/>
      <c r="I21"/>
      <c r="J21"/>
      <c r="K21"/>
      <c r="L21"/>
      <c r="M21"/>
      <c r="N21"/>
      <c r="O21"/>
      <c r="P21"/>
    </row>
    <row r="22" spans="1:16" ht="30" customHeight="1" x14ac:dyDescent="0.2">
      <c r="A22" s="99" t="s">
        <v>81</v>
      </c>
      <c r="B22" s="109" t="s">
        <v>23</v>
      </c>
      <c r="C22" s="39" t="s">
        <v>4</v>
      </c>
      <c r="D22" s="39" t="s">
        <v>5</v>
      </c>
      <c r="E22"/>
      <c r="F22" s="109" t="s">
        <v>27</v>
      </c>
      <c r="G22" s="39" t="s">
        <v>4</v>
      </c>
      <c r="H22" s="39" t="s">
        <v>5</v>
      </c>
      <c r="I22"/>
      <c r="J22"/>
      <c r="K22"/>
      <c r="L22"/>
      <c r="M22"/>
      <c r="N22"/>
      <c r="O22"/>
      <c r="P22"/>
    </row>
    <row r="23" spans="1:16" ht="30" customHeight="1" x14ac:dyDescent="0.2">
      <c r="B23" s="14" t="s">
        <v>24</v>
      </c>
      <c r="C23" s="18">
        <v>0</v>
      </c>
      <c r="D23" s="15">
        <v>0</v>
      </c>
      <c r="E23"/>
      <c r="F23" s="14" t="s">
        <v>48</v>
      </c>
      <c r="G23" s="15"/>
      <c r="H23" s="15"/>
      <c r="I23"/>
      <c r="J23"/>
      <c r="K23"/>
      <c r="L23"/>
      <c r="M23"/>
      <c r="N23"/>
      <c r="O23"/>
      <c r="P23"/>
    </row>
    <row r="24" spans="1:16" ht="30" customHeight="1" x14ac:dyDescent="0.2">
      <c r="B24" s="16" t="s">
        <v>25</v>
      </c>
      <c r="C24" s="65"/>
      <c r="D24" s="17"/>
      <c r="F24" s="21" t="s">
        <v>28</v>
      </c>
      <c r="G24" s="22"/>
      <c r="H24" s="22"/>
      <c r="I24"/>
      <c r="J24"/>
      <c r="K24"/>
      <c r="L24"/>
      <c r="M24"/>
      <c r="N24"/>
      <c r="O24"/>
      <c r="P24"/>
    </row>
    <row r="25" spans="1:16" ht="30" customHeight="1" x14ac:dyDescent="0.15">
      <c r="B25" s="19" t="s">
        <v>26</v>
      </c>
      <c r="C25" s="66"/>
      <c r="D25" s="20"/>
      <c r="F25" s="4" t="s">
        <v>52</v>
      </c>
      <c r="G25" s="4">
        <f>SUBTOTAL(109,PrizesExpenses[Estimated])</f>
        <v>0</v>
      </c>
      <c r="H25" s="4">
        <f>SUBTOTAL(109,PrizesExpenses[Actual])</f>
        <v>0</v>
      </c>
    </row>
    <row r="26" spans="1:16" ht="30" customHeight="1" x14ac:dyDescent="0.15">
      <c r="B26" s="4" t="s">
        <v>52</v>
      </c>
      <c r="C26" s="4">
        <f>SUBTOTAL(109,PublicityExpenses[Estimated])</f>
        <v>0</v>
      </c>
      <c r="D26" s="4">
        <f>SUBTOTAL(109,PublicityExpenses[Actual])</f>
        <v>0</v>
      </c>
    </row>
    <row r="27" spans="1:16" ht="33" customHeight="1" x14ac:dyDescent="0.15">
      <c r="B27" s="9"/>
      <c r="C27" s="9"/>
      <c r="D27" s="9"/>
    </row>
    <row r="28" spans="1:16" ht="30" customHeight="1" x14ac:dyDescent="0.15">
      <c r="A28" s="99" t="s">
        <v>82</v>
      </c>
      <c r="B28" s="109" t="s">
        <v>29</v>
      </c>
      <c r="C28" s="39" t="s">
        <v>4</v>
      </c>
      <c r="D28" s="39" t="s">
        <v>5</v>
      </c>
    </row>
    <row r="29" spans="1:16" ht="30" customHeight="1" x14ac:dyDescent="0.15">
      <c r="B29" s="14" t="s">
        <v>30</v>
      </c>
      <c r="C29" s="15"/>
      <c r="D29" s="15"/>
    </row>
    <row r="30" spans="1:16" ht="30" customHeight="1" x14ac:dyDescent="0.15">
      <c r="B30" s="16" t="s">
        <v>31</v>
      </c>
      <c r="C30" s="17"/>
      <c r="D30" s="17"/>
    </row>
    <row r="31" spans="1:16" ht="30" customHeight="1" x14ac:dyDescent="0.15">
      <c r="B31" s="14" t="s">
        <v>32</v>
      </c>
      <c r="C31" s="15"/>
      <c r="D31" s="15"/>
    </row>
    <row r="32" spans="1:16" ht="30" customHeight="1" x14ac:dyDescent="0.15">
      <c r="B32" s="21" t="s">
        <v>33</v>
      </c>
      <c r="C32" s="22"/>
      <c r="D32" s="22"/>
    </row>
    <row r="33" spans="2:4" ht="30" customHeight="1" x14ac:dyDescent="0.15">
      <c r="B33" s="4" t="s">
        <v>52</v>
      </c>
      <c r="C33" s="4">
        <f>SUBTOTAL(109,MiscellaneousExpenses[Estimated])</f>
        <v>0</v>
      </c>
      <c r="D33" s="4">
        <f>SUBTOTAL(109,MiscellaneousExpenses[Actual])</f>
        <v>0</v>
      </c>
    </row>
    <row r="41" spans="2:4" ht="30" customHeight="1" x14ac:dyDescent="0.15">
      <c r="B41" s="9"/>
      <c r="C41" s="9"/>
      <c r="D41" s="9"/>
    </row>
    <row r="49" spans="2:4" ht="30" customHeight="1" x14ac:dyDescent="0.15">
      <c r="B49" s="9"/>
      <c r="C49" s="9"/>
      <c r="D49" s="9"/>
    </row>
  </sheetData>
  <mergeCells count="3">
    <mergeCell ref="F1:H1"/>
    <mergeCell ref="G3:H3"/>
    <mergeCell ref="B2:H2"/>
  </mergeCells>
  <phoneticPr fontId="1" type="noConversion"/>
  <conditionalFormatting sqref="H5">
    <cfRule type="dataBar" priority="1">
      <dataBar>
        <cfvo type="num" val="0"/>
        <cfvo type="num" val="$G$5"/>
        <color rgb="FFFFB628"/>
      </dataBar>
      <extLst>
        <ext xmlns:x14="http://schemas.microsoft.com/office/spreadsheetml/2009/9/main" uri="{B025F937-C7B1-47D3-B67F-A62EFF666E3E}">
          <x14:id>{00000000-000E-0000-0000-00000C000000}</x14:id>
        </ext>
      </extLst>
    </cfRule>
  </conditionalFormatting>
  <pageMargins left="1" right="1" top="0.75" bottom="1" header="0.5" footer="0.5"/>
  <pageSetup scale="58" orientation="portrait" r:id="rId1"/>
  <headerFooter alignWithMargins="0"/>
  <tableParts count="7">
    <tablePart r:id="rId2"/>
    <tablePart r:id="rId3"/>
    <tablePart r:id="rId4"/>
    <tablePart r:id="rId5"/>
    <tablePart r:id="rId6"/>
    <tablePart r:id="rId7"/>
    <tablePart r:id="rId8"/>
  </tableParts>
  <extLst>
    <ext xmlns:x14="http://schemas.microsoft.com/office/spreadsheetml/2009/9/main" uri="{78C0D931-6437-407d-A8EE-F0AAD7539E65}">
      <x14:conditionalFormattings>
        <x14:conditionalFormatting xmlns:xm="http://schemas.microsoft.com/office/excel/2006/main">
          <x14:cfRule type="dataBar" id="{00000000-000E-0000-0000-00000C000000}">
            <x14:dataBar gradient="0" negativeBarColorSameAsPositive="1" axisPosition="none">
              <x14:cfvo type="num">
                <xm:f>0</xm:f>
              </x14:cfvo>
              <x14:cfvo type="num">
                <xm:f>$G$5</xm:f>
              </x14:cfvo>
            </x14:dataBar>
          </x14:cfRule>
          <xm:sqref>H5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1"/>
  <sheetViews>
    <sheetView showGridLines="0" zoomScaleNormal="100" zoomScaleSheetLayoutView="75" workbookViewId="0">
      <selection activeCell="K12" sqref="K12"/>
    </sheetView>
  </sheetViews>
  <sheetFormatPr baseColWidth="10" defaultColWidth="8.85546875" defaultRowHeight="30" customHeight="1" x14ac:dyDescent="0.15"/>
  <cols>
    <col min="1" max="1" width="6.85546875" style="97" customWidth="1"/>
    <col min="2" max="2" width="16.7109375" style="1" customWidth="1"/>
    <col min="3" max="3" width="16.140625" style="1" customWidth="1"/>
    <col min="4" max="4" width="24.7109375" style="1" customWidth="1"/>
    <col min="5" max="5" width="14.28515625" style="6" customWidth="1"/>
    <col min="6" max="6" width="13.7109375" style="1" customWidth="1"/>
    <col min="7" max="7" width="14.140625" style="1" customWidth="1"/>
    <col min="8" max="8" width="2.7109375" style="1" customWidth="1"/>
    <col min="9" max="16384" width="8.85546875" style="1"/>
  </cols>
  <sheetData>
    <row r="1" spans="1:18" ht="12.75" customHeight="1" x14ac:dyDescent="0.2">
      <c r="A1" s="97" t="s">
        <v>71</v>
      </c>
      <c r="B1" s="24"/>
      <c r="C1" s="25"/>
      <c r="D1" s="68"/>
      <c r="E1" s="32"/>
      <c r="F1" s="31"/>
      <c r="G1" s="67"/>
      <c r="H1" s="30"/>
      <c r="I1"/>
      <c r="J1"/>
      <c r="K1"/>
      <c r="L1"/>
      <c r="M1"/>
      <c r="N1"/>
      <c r="O1"/>
      <c r="P1"/>
      <c r="Q1"/>
      <c r="R1"/>
    </row>
    <row r="2" spans="1:18" ht="145.5" customHeight="1" thickBot="1" x14ac:dyDescent="0.25">
      <c r="A2" s="99" t="s">
        <v>83</v>
      </c>
      <c r="B2" s="117" t="str">
        <f>Expenses!B2</f>
        <v>Event Budget for 
Event Name</v>
      </c>
      <c r="C2" s="117"/>
      <c r="D2" s="117"/>
      <c r="E2" s="117"/>
      <c r="F2" s="117"/>
      <c r="G2" s="117"/>
      <c r="H2" s="30"/>
      <c r="I2"/>
      <c r="J2"/>
      <c r="K2"/>
      <c r="L2"/>
      <c r="M2"/>
      <c r="N2"/>
      <c r="O2"/>
      <c r="P2"/>
      <c r="Q2"/>
      <c r="R2"/>
    </row>
    <row r="3" spans="1:18" ht="42" customHeight="1" x14ac:dyDescent="0.2">
      <c r="A3" s="99" t="s">
        <v>84</v>
      </c>
      <c r="C3" s="29"/>
      <c r="D3" s="33"/>
      <c r="E3" s="34"/>
      <c r="F3" s="115" t="s">
        <v>54</v>
      </c>
      <c r="G3" s="115"/>
      <c r="H3" s="30"/>
      <c r="I3"/>
      <c r="J3"/>
      <c r="K3"/>
      <c r="L3"/>
      <c r="M3"/>
      <c r="N3"/>
      <c r="O3"/>
      <c r="P3"/>
      <c r="Q3"/>
      <c r="R3"/>
    </row>
    <row r="4" spans="1:18" s="79" customFormat="1" ht="70.5" customHeight="1" thickBot="1" x14ac:dyDescent="0.25">
      <c r="A4" s="99" t="s">
        <v>85</v>
      </c>
      <c r="B4" s="80"/>
      <c r="C4" s="80"/>
      <c r="D4" s="84"/>
      <c r="E4" s="81"/>
      <c r="F4" s="80" t="s">
        <v>4</v>
      </c>
      <c r="G4" s="80" t="s">
        <v>5</v>
      </c>
    </row>
    <row r="5" spans="1:18" ht="18" customHeight="1" x14ac:dyDescent="0.15">
      <c r="A5" s="99" t="s">
        <v>90</v>
      </c>
      <c r="B5" s="77" t="s">
        <v>56</v>
      </c>
      <c r="C5" s="4"/>
      <c r="D5" s="76"/>
      <c r="E5" s="1"/>
      <c r="F5" s="78">
        <f>SUM(Admissions[[#Totals],[Estimated Total]],AdsInProgram[[#Totals],[Estimated Total]],ExhibitorsAndvendors[[#Totals],[Estimated Total]],SaleOfItem[[#Totals],[Estimated  Total]])</f>
        <v>0</v>
      </c>
      <c r="G5" s="28">
        <f>SUM(Admissions[[#Totals],[Actual Total]],AdsInProgram[[#Totals],[Actual Total]],ExhibitorsAndvendors[[#Totals],[Actual Total]],SaleOfItem[[#Totals],[Actual Total]])</f>
        <v>0</v>
      </c>
    </row>
    <row r="6" spans="1:18" s="86" customFormat="1" ht="30" customHeight="1" x14ac:dyDescent="0.25">
      <c r="A6" s="99" t="s">
        <v>86</v>
      </c>
      <c r="B6" s="85" t="s">
        <v>36</v>
      </c>
    </row>
    <row r="7" spans="1:18" ht="30" customHeight="1" x14ac:dyDescent="0.15">
      <c r="A7" s="99" t="s">
        <v>91</v>
      </c>
      <c r="B7" s="7" t="s">
        <v>4</v>
      </c>
      <c r="C7" s="7" t="s">
        <v>5</v>
      </c>
      <c r="D7" s="110" t="s">
        <v>88</v>
      </c>
      <c r="E7" s="111" t="s">
        <v>89</v>
      </c>
      <c r="F7" s="89" t="s">
        <v>58</v>
      </c>
      <c r="G7" s="90" t="s">
        <v>59</v>
      </c>
    </row>
    <row r="8" spans="1:18" ht="30" customHeight="1" x14ac:dyDescent="0.2">
      <c r="B8" s="52">
        <v>0</v>
      </c>
      <c r="C8" s="52">
        <v>0</v>
      </c>
      <c r="D8" s="53" t="s">
        <v>51</v>
      </c>
      <c r="E8" s="54">
        <v>0</v>
      </c>
      <c r="F8" s="55">
        <f>B8*E8</f>
        <v>0</v>
      </c>
      <c r="G8" s="55">
        <f>C8*E8</f>
        <v>0</v>
      </c>
    </row>
    <row r="9" spans="1:18" ht="30" customHeight="1" x14ac:dyDescent="0.2">
      <c r="B9">
        <v>0</v>
      </c>
      <c r="C9">
        <v>8</v>
      </c>
      <c r="D9" s="36" t="s">
        <v>101</v>
      </c>
      <c r="E9" s="37">
        <v>0</v>
      </c>
      <c r="F9" s="35">
        <f>B9*E9</f>
        <v>0</v>
      </c>
      <c r="G9" s="35">
        <f>C9*E9</f>
        <v>0</v>
      </c>
    </row>
    <row r="10" spans="1:18" ht="30" customHeight="1" x14ac:dyDescent="0.2">
      <c r="B10" s="56">
        <v>0</v>
      </c>
      <c r="C10" s="56">
        <v>0</v>
      </c>
      <c r="D10" s="57" t="s">
        <v>40</v>
      </c>
      <c r="E10" s="58">
        <v>0</v>
      </c>
      <c r="F10" s="59">
        <f>B10*E10</f>
        <v>0</v>
      </c>
      <c r="G10" s="59">
        <f>C10*E10</f>
        <v>0</v>
      </c>
    </row>
    <row r="11" spans="1:18" s="86" customFormat="1" ht="30" customHeight="1" x14ac:dyDescent="0.25">
      <c r="A11" s="100"/>
      <c r="B11" s="91" t="s">
        <v>60</v>
      </c>
      <c r="C11" s="91"/>
      <c r="D11" s="91"/>
      <c r="E11" s="91"/>
      <c r="F11" s="92">
        <f>SUBTOTAL(109,Admissions[Estimated Total])</f>
        <v>0</v>
      </c>
      <c r="G11" s="92">
        <f>SUBTOTAL(109,Admissions[Actual Total])</f>
        <v>0</v>
      </c>
    </row>
    <row r="12" spans="1:18" ht="33" customHeight="1" x14ac:dyDescent="0.25">
      <c r="A12" s="99" t="s">
        <v>92</v>
      </c>
      <c r="B12" s="85" t="s">
        <v>49</v>
      </c>
      <c r="C12" s="87"/>
      <c r="D12" s="87"/>
      <c r="E12" s="87"/>
      <c r="F12" s="87"/>
      <c r="G12" s="87"/>
    </row>
    <row r="13" spans="1:18" ht="30" customHeight="1" x14ac:dyDescent="0.15">
      <c r="A13" s="99" t="s">
        <v>93</v>
      </c>
      <c r="B13" s="39" t="s">
        <v>4</v>
      </c>
      <c r="C13" s="39" t="s">
        <v>5</v>
      </c>
      <c r="D13" s="112" t="s">
        <v>88</v>
      </c>
      <c r="E13" s="113" t="s">
        <v>89</v>
      </c>
      <c r="F13" s="93" t="s">
        <v>61</v>
      </c>
      <c r="G13" s="94" t="s">
        <v>62</v>
      </c>
    </row>
    <row r="14" spans="1:18" ht="30" customHeight="1" x14ac:dyDescent="0.2">
      <c r="B14" s="40"/>
      <c r="C14" s="40"/>
      <c r="D14" s="60" t="s">
        <v>41</v>
      </c>
      <c r="E14" s="42"/>
      <c r="F14" s="55">
        <f>B14*E14</f>
        <v>0</v>
      </c>
      <c r="G14" s="55">
        <f>C14*E14</f>
        <v>0</v>
      </c>
    </row>
    <row r="15" spans="1:18" ht="30" customHeight="1" x14ac:dyDescent="0.2">
      <c r="B15" s="43"/>
      <c r="C15" s="43"/>
      <c r="D15" s="41" t="s">
        <v>42</v>
      </c>
      <c r="E15" s="44"/>
      <c r="F15" s="35">
        <f>B15*E15</f>
        <v>0</v>
      </c>
      <c r="G15" s="35">
        <f>C15*E15</f>
        <v>0</v>
      </c>
    </row>
    <row r="16" spans="1:18" ht="30" customHeight="1" x14ac:dyDescent="0.2">
      <c r="B16" s="46"/>
      <c r="C16" s="46"/>
      <c r="D16" s="61" t="s">
        <v>43</v>
      </c>
      <c r="E16" s="48"/>
      <c r="F16" s="59">
        <f>B16*E16</f>
        <v>0</v>
      </c>
      <c r="G16" s="59">
        <f>C16*E16</f>
        <v>0</v>
      </c>
    </row>
    <row r="17" spans="1:7" ht="30" customHeight="1" x14ac:dyDescent="0.2">
      <c r="B17" s="91" t="s">
        <v>60</v>
      </c>
      <c r="C17" s="91"/>
      <c r="D17" s="91"/>
      <c r="E17" s="91"/>
      <c r="F17" s="92">
        <f>SUBTOTAL(109,AdsInProgram[Estimated Total])</f>
        <v>0</v>
      </c>
      <c r="G17" s="92">
        <f>SUBTOTAL(109,AdsInProgram[Actual Total])</f>
        <v>0</v>
      </c>
    </row>
    <row r="18" spans="1:7" ht="33" customHeight="1" x14ac:dyDescent="0.25">
      <c r="A18" s="99" t="s">
        <v>94</v>
      </c>
      <c r="B18" s="85" t="s">
        <v>50</v>
      </c>
      <c r="C18" s="87"/>
      <c r="D18" s="87"/>
      <c r="E18" s="87"/>
      <c r="F18" s="87"/>
      <c r="G18" s="87"/>
    </row>
    <row r="19" spans="1:7" ht="30" customHeight="1" x14ac:dyDescent="0.15">
      <c r="A19" s="99" t="s">
        <v>95</v>
      </c>
      <c r="B19" s="39" t="s">
        <v>4</v>
      </c>
      <c r="C19" s="39" t="s">
        <v>5</v>
      </c>
      <c r="D19" s="112" t="s">
        <v>88</v>
      </c>
      <c r="E19" s="113" t="s">
        <v>89</v>
      </c>
      <c r="F19" s="93" t="s">
        <v>61</v>
      </c>
      <c r="G19" s="39" t="s">
        <v>59</v>
      </c>
    </row>
    <row r="20" spans="1:7" ht="30" customHeight="1" x14ac:dyDescent="0.2">
      <c r="B20" s="40"/>
      <c r="C20" s="40"/>
      <c r="D20" s="53" t="s">
        <v>44</v>
      </c>
      <c r="E20" s="42"/>
      <c r="F20" s="55">
        <f>B20*E20</f>
        <v>0</v>
      </c>
      <c r="G20" s="55">
        <f>C20*E20</f>
        <v>0</v>
      </c>
    </row>
    <row r="21" spans="1:7" ht="30" customHeight="1" x14ac:dyDescent="0.2">
      <c r="B21" s="43"/>
      <c r="C21" s="43"/>
      <c r="D21" s="36" t="s">
        <v>45</v>
      </c>
      <c r="E21" s="44"/>
      <c r="F21" s="35">
        <f>B21*E21</f>
        <v>0</v>
      </c>
      <c r="G21" s="35">
        <f>C21*E21</f>
        <v>0</v>
      </c>
    </row>
    <row r="22" spans="1:7" s="86" customFormat="1" ht="30" customHeight="1" x14ac:dyDescent="0.25">
      <c r="A22" s="100"/>
      <c r="B22" s="49"/>
      <c r="C22" s="49"/>
      <c r="D22" s="57" t="s">
        <v>46</v>
      </c>
      <c r="E22" s="48"/>
      <c r="F22" s="59">
        <f>B22*E22</f>
        <v>0</v>
      </c>
      <c r="G22" s="59">
        <f>C22*E22</f>
        <v>0</v>
      </c>
    </row>
    <row r="23" spans="1:7" ht="30" customHeight="1" x14ac:dyDescent="0.2">
      <c r="B23" s="91" t="s">
        <v>60</v>
      </c>
      <c r="C23" s="91"/>
      <c r="D23" s="91"/>
      <c r="E23" s="91"/>
      <c r="F23" s="92">
        <f>SUBTOTAL(109,ExhibitorsAndvendors[Estimated Total])</f>
        <v>0</v>
      </c>
      <c r="G23" s="92">
        <f>SUBTOTAL(109,ExhibitorsAndvendors[Actual Total])</f>
        <v>0</v>
      </c>
    </row>
    <row r="24" spans="1:7" ht="33" customHeight="1" x14ac:dyDescent="0.25">
      <c r="A24" s="99" t="s">
        <v>96</v>
      </c>
      <c r="B24" s="85" t="s">
        <v>102</v>
      </c>
      <c r="C24" s="87"/>
      <c r="D24" s="87"/>
      <c r="E24" s="87"/>
      <c r="F24" s="87"/>
      <c r="G24" s="87"/>
    </row>
    <row r="25" spans="1:7" ht="30" customHeight="1" x14ac:dyDescent="0.15">
      <c r="A25" s="97" t="s">
        <v>97</v>
      </c>
      <c r="B25" s="39" t="s">
        <v>4</v>
      </c>
      <c r="C25" s="39" t="s">
        <v>5</v>
      </c>
      <c r="D25" s="112" t="s">
        <v>88</v>
      </c>
      <c r="E25" s="113" t="s">
        <v>89</v>
      </c>
      <c r="F25" s="93" t="s">
        <v>63</v>
      </c>
      <c r="G25" s="94" t="s">
        <v>59</v>
      </c>
    </row>
    <row r="26" spans="1:7" ht="30" customHeight="1" x14ac:dyDescent="0.2">
      <c r="B26" s="40"/>
      <c r="C26" s="40"/>
      <c r="D26" s="62" t="s">
        <v>47</v>
      </c>
      <c r="E26" s="42"/>
      <c r="F26" s="55">
        <f>B26*E26</f>
        <v>0</v>
      </c>
      <c r="G26" s="55">
        <f>C26*E26</f>
        <v>0</v>
      </c>
    </row>
    <row r="27" spans="1:7" ht="30" customHeight="1" x14ac:dyDescent="0.2">
      <c r="B27" s="43"/>
      <c r="C27" s="43"/>
      <c r="D27" s="38" t="s">
        <v>47</v>
      </c>
      <c r="E27" s="44"/>
      <c r="F27" s="35">
        <f>B27*E27</f>
        <v>0</v>
      </c>
      <c r="G27" s="35">
        <f>C27*E27</f>
        <v>0</v>
      </c>
    </row>
    <row r="28" spans="1:7" ht="30" customHeight="1" x14ac:dyDescent="0.2">
      <c r="B28" s="40"/>
      <c r="C28" s="40"/>
      <c r="D28" s="62" t="s">
        <v>47</v>
      </c>
      <c r="E28" s="42"/>
      <c r="F28" s="55">
        <f>B28*E28</f>
        <v>0</v>
      </c>
      <c r="G28" s="55">
        <f>C28*E28</f>
        <v>0</v>
      </c>
    </row>
    <row r="29" spans="1:7" ht="30" customHeight="1" x14ac:dyDescent="0.2">
      <c r="B29" s="50"/>
      <c r="C29" s="50"/>
      <c r="D29" s="47" t="s">
        <v>47</v>
      </c>
      <c r="E29" s="51"/>
      <c r="F29" s="45">
        <f>B29*E29</f>
        <v>0</v>
      </c>
      <c r="G29" s="45">
        <f>C29*E29</f>
        <v>0</v>
      </c>
    </row>
    <row r="30" spans="1:7" ht="30" customHeight="1" x14ac:dyDescent="0.2">
      <c r="B30" s="91" t="s">
        <v>60</v>
      </c>
      <c r="C30" s="91"/>
      <c r="D30" s="91"/>
      <c r="E30" s="91"/>
      <c r="F30" s="92">
        <f>SUBTOTAL(109,SaleOfItem[Estimated  Total])</f>
        <v>0</v>
      </c>
      <c r="G30" s="92">
        <f>SUBTOTAL(109,SaleOfItem[Actual Total])</f>
        <v>0</v>
      </c>
    </row>
    <row r="31" spans="1:7" ht="30" customHeight="1" x14ac:dyDescent="0.15">
      <c r="B31" s="2"/>
      <c r="C31" s="2"/>
      <c r="D31" s="2"/>
      <c r="E31" s="5"/>
      <c r="F31" s="2"/>
      <c r="G31" s="2"/>
    </row>
  </sheetData>
  <mergeCells count="2">
    <mergeCell ref="F3:G3"/>
    <mergeCell ref="B2:G2"/>
  </mergeCells>
  <phoneticPr fontId="1" type="noConversion"/>
  <conditionalFormatting sqref="G5">
    <cfRule type="dataBar" priority="1">
      <dataBar>
        <cfvo type="num" val="0"/>
        <cfvo type="num" val="$H$5"/>
        <color rgb="FFFFB628"/>
      </dataBar>
      <extLst>
        <ext xmlns:x14="http://schemas.microsoft.com/office/spreadsheetml/2009/9/main" uri="{B025F937-C7B1-47D3-B67F-A62EFF666E3E}">
          <x14:id>{9512565A-077C-4594-AA99-28941B7B8FEF}</x14:id>
        </ext>
      </extLst>
    </cfRule>
  </conditionalFormatting>
  <pageMargins left="1" right="1" top="0.75" bottom="1" header="0.5" footer="0.5"/>
  <pageSetup scale="65" orientation="portrait" r:id="rId1"/>
  <headerFooter alignWithMargins="0"/>
  <ignoredErrors>
    <ignoredError sqref="F14:F16 G14:G16 F20:F22 G20:G22 F26:F29 G26:G29" emptyCellReference="1"/>
  </ignoredErrors>
  <tableParts count="4">
    <tablePart r:id="rId2"/>
    <tablePart r:id="rId3"/>
    <tablePart r:id="rId4"/>
    <tablePart r:id="rId5"/>
  </tableParts>
  <extLst>
    <ext xmlns:x14="http://schemas.microsoft.com/office/spreadsheetml/2009/9/main" uri="{78C0D931-6437-407d-A8EE-F0AAD7539E65}">
      <x14:conditionalFormattings>
        <x14:conditionalFormatting xmlns:xm="http://schemas.microsoft.com/office/excel/2006/main">
          <x14:cfRule type="dataBar" id="{9512565A-077C-4594-AA99-28941B7B8FEF}">
            <x14:dataBar gradient="0" negativeBarColorSameAsPositive="1" axisPosition="none">
              <x14:cfvo type="num">
                <xm:f>0</xm:f>
              </x14:cfvo>
              <x14:cfvo type="num">
                <xm:f>$H$5</xm:f>
              </x14:cfvo>
            </x14:dataBar>
          </x14:cfRule>
          <xm:sqref>G5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
  <sheetViews>
    <sheetView showGridLines="0" tabSelected="1" zoomScaleNormal="100" workbookViewId="0"/>
  </sheetViews>
  <sheetFormatPr baseColWidth="10" defaultColWidth="8.85546875" defaultRowHeight="13" x14ac:dyDescent="0.15"/>
  <cols>
    <col min="1" max="1" width="6.85546875" style="97" customWidth="1"/>
    <col min="2" max="2" width="53.42578125" style="1" customWidth="1"/>
    <col min="3" max="3" width="23.85546875" style="1" customWidth="1"/>
    <col min="4" max="4" width="18.7109375" style="1" customWidth="1"/>
    <col min="5" max="5" width="2.7109375" style="1" customWidth="1"/>
    <col min="6" max="16384" width="8.85546875" style="1"/>
  </cols>
  <sheetData>
    <row r="1" spans="1:16" ht="12.75" customHeight="1" x14ac:dyDescent="0.2">
      <c r="A1" s="97" t="s">
        <v>72</v>
      </c>
      <c r="B1" s="24"/>
      <c r="C1" s="95"/>
      <c r="D1" s="67"/>
      <c r="F1" s="30"/>
      <c r="G1"/>
      <c r="H1"/>
      <c r="I1"/>
      <c r="J1"/>
      <c r="K1"/>
      <c r="L1"/>
      <c r="M1"/>
      <c r="N1"/>
      <c r="O1"/>
      <c r="P1"/>
    </row>
    <row r="2" spans="1:16" ht="145.5" customHeight="1" thickBot="1" x14ac:dyDescent="0.25">
      <c r="A2" s="97" t="s">
        <v>83</v>
      </c>
      <c r="B2" s="117" t="str">
        <f>Expenses!B2</f>
        <v>Event Budget for 
Event Name</v>
      </c>
      <c r="C2" s="117"/>
      <c r="D2" s="117"/>
      <c r="F2" s="30"/>
      <c r="G2"/>
      <c r="H2"/>
      <c r="I2"/>
      <c r="J2"/>
      <c r="K2"/>
      <c r="L2"/>
      <c r="M2"/>
      <c r="N2"/>
      <c r="O2"/>
      <c r="P2"/>
    </row>
    <row r="3" spans="1:16" ht="42" customHeight="1" x14ac:dyDescent="0.2">
      <c r="A3" s="97" t="s">
        <v>98</v>
      </c>
      <c r="C3" s="115" t="s">
        <v>55</v>
      </c>
      <c r="D3" s="115"/>
      <c r="F3" s="30"/>
      <c r="G3"/>
      <c r="H3"/>
      <c r="I3"/>
      <c r="J3"/>
      <c r="K3"/>
      <c r="L3"/>
      <c r="M3"/>
      <c r="N3"/>
      <c r="O3"/>
      <c r="P3"/>
    </row>
    <row r="4" spans="1:16" ht="51.75" customHeight="1" x14ac:dyDescent="0.2">
      <c r="C4" s="23"/>
      <c r="E4" s="26"/>
      <c r="F4" s="26"/>
      <c r="G4"/>
      <c r="H4"/>
      <c r="I4"/>
      <c r="J4"/>
      <c r="K4"/>
      <c r="L4"/>
      <c r="M4"/>
      <c r="N4"/>
      <c r="O4"/>
      <c r="P4"/>
    </row>
    <row r="5" spans="1:16" ht="18" customHeight="1" x14ac:dyDescent="0.15">
      <c r="A5" s="97" t="s">
        <v>99</v>
      </c>
      <c r="B5" s="110" t="s">
        <v>52</v>
      </c>
      <c r="C5" s="7" t="s">
        <v>4</v>
      </c>
      <c r="D5" s="7" t="s">
        <v>5</v>
      </c>
    </row>
    <row r="6" spans="1:16" ht="18" customHeight="1" x14ac:dyDescent="0.15">
      <c r="A6" s="98"/>
      <c r="B6" s="70" t="s">
        <v>37</v>
      </c>
      <c r="C6" s="69">
        <f>Income!F5</f>
        <v>0</v>
      </c>
      <c r="D6" s="69">
        <f>Income!G5</f>
        <v>0</v>
      </c>
    </row>
    <row r="7" spans="1:16" ht="18" customHeight="1" x14ac:dyDescent="0.15">
      <c r="B7" s="71" t="s">
        <v>38</v>
      </c>
      <c r="C7" s="72">
        <f>Expenses!G5</f>
        <v>0</v>
      </c>
      <c r="D7" s="72">
        <f>Expenses!H5</f>
        <v>0</v>
      </c>
    </row>
    <row r="8" spans="1:16" ht="18" customHeight="1" x14ac:dyDescent="0.15">
      <c r="B8" s="88" t="s">
        <v>39</v>
      </c>
      <c r="C8" s="88">
        <f>C6-C7</f>
        <v>0</v>
      </c>
      <c r="D8" s="88">
        <f>D6-D7</f>
        <v>0</v>
      </c>
    </row>
    <row r="9" spans="1:16" ht="409" customHeight="1" x14ac:dyDescent="0.15">
      <c r="A9" s="97" t="s">
        <v>100</v>
      </c>
      <c r="B9" s="119" t="s">
        <v>73</v>
      </c>
      <c r="C9" s="119"/>
      <c r="D9" s="119"/>
      <c r="E9" s="119"/>
    </row>
    <row r="10" spans="1:16" x14ac:dyDescent="0.15">
      <c r="B10" s="118"/>
      <c r="C10" s="118"/>
      <c r="D10" s="118"/>
    </row>
  </sheetData>
  <mergeCells count="4">
    <mergeCell ref="B2:D2"/>
    <mergeCell ref="C3:D3"/>
    <mergeCell ref="B10:D10"/>
    <mergeCell ref="B9:E9"/>
  </mergeCells>
  <phoneticPr fontId="1" type="noConversion"/>
  <pageMargins left="1" right="0.75" top="0.75" bottom="1" header="0.5" footer="0.5"/>
  <pageSetup scale="65" orientation="portrait"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Start</vt:lpstr>
      <vt:lpstr>Expenses</vt:lpstr>
      <vt:lpstr>Income</vt:lpstr>
      <vt:lpstr>Summary</vt:lpstr>
      <vt:lpstr>Income!Print_Area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Kim Y. Jones</cp:lastModifiedBy>
  <cp:lastPrinted>2019-02-25T22:18:25Z</cp:lastPrinted>
  <dcterms:created xsi:type="dcterms:W3CDTF">2018-05-30T10:51:37Z</dcterms:created>
  <dcterms:modified xsi:type="dcterms:W3CDTF">2019-03-07T15:45:53Z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2018-05-30T10:51:41.0598316Z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