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codeName="ThisWorkbook"/>
  <bookViews>
    <workbookView xWindow="-120" yWindow="-120" windowWidth="29040" windowHeight="15720" tabRatio="751" firstSheet="1" activeTab="6"/>
  </bookViews>
  <sheets>
    <sheet name="Title Page" sheetId="1" r:id="rId1"/>
    <sheet name="Total Planned Expenditure Table" sheetId="2" r:id="rId2"/>
    <sheet name="Contributing Actions Table" sheetId="9" r:id="rId3"/>
    <sheet name="Annual Update (AU) Table" sheetId="5" r:id="rId4"/>
    <sheet name="Contributing Actions AU Table" sheetId="8" r:id="rId5"/>
    <sheet name="LCFF Carryover Table" sheetId="12" r:id="rId6"/>
    <sheet name="Annual Update (AU) Table FY2324" sheetId="13" r:id="rId7"/>
  </sheets>
  <externalReferences>
    <externalReference r:id="rId8"/>
  </externalReferences>
  <definedNames>
    <definedName name="_xlnm._FilterDatabase" localSheetId="2" hidden="1">'Contributing Actions Table'!#REF!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0" i="13" l="1"/>
  <c r="D200" i="13"/>
  <c r="C200" i="13"/>
  <c r="B200" i="13"/>
  <c r="A200" i="13"/>
  <c r="E199" i="13"/>
  <c r="D199" i="13"/>
  <c r="C199" i="13"/>
  <c r="B199" i="13"/>
  <c r="A199" i="13"/>
  <c r="E198" i="13"/>
  <c r="D198" i="13"/>
  <c r="C198" i="13"/>
  <c r="B198" i="13"/>
  <c r="A198" i="13"/>
  <c r="E197" i="13"/>
  <c r="D197" i="13"/>
  <c r="C197" i="13"/>
  <c r="B197" i="13"/>
  <c r="A197" i="13"/>
  <c r="E196" i="13"/>
  <c r="D196" i="13"/>
  <c r="C196" i="13"/>
  <c r="B196" i="13"/>
  <c r="A196" i="13"/>
  <c r="E195" i="13"/>
  <c r="D195" i="13"/>
  <c r="C195" i="13"/>
  <c r="B195" i="13"/>
  <c r="A195" i="13"/>
  <c r="E194" i="13"/>
  <c r="D194" i="13"/>
  <c r="C194" i="13"/>
  <c r="B194" i="13"/>
  <c r="A194" i="13"/>
  <c r="E193" i="13"/>
  <c r="D193" i="13"/>
  <c r="C193" i="13"/>
  <c r="B193" i="13"/>
  <c r="A193" i="13"/>
  <c r="E192" i="13"/>
  <c r="D192" i="13"/>
  <c r="C192" i="13"/>
  <c r="B192" i="13"/>
  <c r="A192" i="13"/>
  <c r="E191" i="13"/>
  <c r="D191" i="13"/>
  <c r="C191" i="13"/>
  <c r="B191" i="13"/>
  <c r="A191" i="13"/>
  <c r="E190" i="13"/>
  <c r="D190" i="13"/>
  <c r="C190" i="13"/>
  <c r="B190" i="13"/>
  <c r="A190" i="13"/>
  <c r="E189" i="13"/>
  <c r="D189" i="13"/>
  <c r="C189" i="13"/>
  <c r="B189" i="13"/>
  <c r="A189" i="13"/>
  <c r="E188" i="13"/>
  <c r="D188" i="13"/>
  <c r="C188" i="13"/>
  <c r="B188" i="13"/>
  <c r="A188" i="13"/>
  <c r="E187" i="13"/>
  <c r="D187" i="13"/>
  <c r="C187" i="13"/>
  <c r="B187" i="13"/>
  <c r="A187" i="13"/>
  <c r="E186" i="13"/>
  <c r="D186" i="13"/>
  <c r="C186" i="13"/>
  <c r="B186" i="13"/>
  <c r="A186" i="13"/>
  <c r="E185" i="13"/>
  <c r="D185" i="13"/>
  <c r="C185" i="13"/>
  <c r="B185" i="13"/>
  <c r="A185" i="13"/>
  <c r="E184" i="13"/>
  <c r="D184" i="13"/>
  <c r="C184" i="13"/>
  <c r="B184" i="13"/>
  <c r="A184" i="13"/>
  <c r="E183" i="13"/>
  <c r="D183" i="13"/>
  <c r="C183" i="13"/>
  <c r="B183" i="13"/>
  <c r="A183" i="13"/>
  <c r="E182" i="13"/>
  <c r="D182" i="13"/>
  <c r="C182" i="13"/>
  <c r="B182" i="13"/>
  <c r="A182" i="13"/>
  <c r="E181" i="13"/>
  <c r="D181" i="13"/>
  <c r="C181" i="13"/>
  <c r="B181" i="13"/>
  <c r="A181" i="13"/>
  <c r="E180" i="13"/>
  <c r="D180" i="13"/>
  <c r="C180" i="13"/>
  <c r="B180" i="13"/>
  <c r="A180" i="13"/>
  <c r="E179" i="13"/>
  <c r="D179" i="13"/>
  <c r="C179" i="13"/>
  <c r="B179" i="13"/>
  <c r="A179" i="13"/>
  <c r="E178" i="13"/>
  <c r="D178" i="13"/>
  <c r="C178" i="13"/>
  <c r="B178" i="13"/>
  <c r="A178" i="13"/>
  <c r="E177" i="13"/>
  <c r="D177" i="13"/>
  <c r="C177" i="13"/>
  <c r="B177" i="13"/>
  <c r="A177" i="13"/>
  <c r="E176" i="13"/>
  <c r="D176" i="13"/>
  <c r="C176" i="13"/>
  <c r="B176" i="13"/>
  <c r="A176" i="13"/>
  <c r="E175" i="13"/>
  <c r="D175" i="13"/>
  <c r="C175" i="13"/>
  <c r="B175" i="13"/>
  <c r="A175" i="13"/>
  <c r="E174" i="13"/>
  <c r="D174" i="13"/>
  <c r="C174" i="13"/>
  <c r="B174" i="13"/>
  <c r="A174" i="13"/>
  <c r="E173" i="13"/>
  <c r="D173" i="13"/>
  <c r="C173" i="13"/>
  <c r="B173" i="13"/>
  <c r="A173" i="13"/>
  <c r="E172" i="13"/>
  <c r="D172" i="13"/>
  <c r="C172" i="13"/>
  <c r="B172" i="13"/>
  <c r="A172" i="13"/>
  <c r="E171" i="13"/>
  <c r="D171" i="13"/>
  <c r="C171" i="13"/>
  <c r="B171" i="13"/>
  <c r="A171" i="13"/>
  <c r="E170" i="13"/>
  <c r="D170" i="13"/>
  <c r="C170" i="13"/>
  <c r="B170" i="13"/>
  <c r="A170" i="13"/>
  <c r="E169" i="13"/>
  <c r="D169" i="13"/>
  <c r="C169" i="13"/>
  <c r="B169" i="13"/>
  <c r="A169" i="13"/>
  <c r="E168" i="13"/>
  <c r="D168" i="13"/>
  <c r="C168" i="13"/>
  <c r="B168" i="13"/>
  <c r="A168" i="13"/>
  <c r="E167" i="13"/>
  <c r="D167" i="13"/>
  <c r="C167" i="13"/>
  <c r="B167" i="13"/>
  <c r="A167" i="13"/>
  <c r="E166" i="13"/>
  <c r="D166" i="13"/>
  <c r="C166" i="13"/>
  <c r="B166" i="13"/>
  <c r="A166" i="13"/>
  <c r="E165" i="13"/>
  <c r="D165" i="13"/>
  <c r="C165" i="13"/>
  <c r="B165" i="13"/>
  <c r="A165" i="13"/>
  <c r="E164" i="13"/>
  <c r="D164" i="13"/>
  <c r="C164" i="13"/>
  <c r="B164" i="13"/>
  <c r="A164" i="13"/>
  <c r="E163" i="13"/>
  <c r="D163" i="13"/>
  <c r="C163" i="13"/>
  <c r="B163" i="13"/>
  <c r="A163" i="13"/>
  <c r="E162" i="13"/>
  <c r="D162" i="13"/>
  <c r="C162" i="13"/>
  <c r="B162" i="13"/>
  <c r="A162" i="13"/>
  <c r="E161" i="13"/>
  <c r="D161" i="13"/>
  <c r="C161" i="13"/>
  <c r="B161" i="13"/>
  <c r="A161" i="13"/>
  <c r="E160" i="13"/>
  <c r="D160" i="13"/>
  <c r="C160" i="13"/>
  <c r="B160" i="13"/>
  <c r="A160" i="13"/>
  <c r="E159" i="13"/>
  <c r="D159" i="13"/>
  <c r="C159" i="13"/>
  <c r="B159" i="13"/>
  <c r="A159" i="13"/>
  <c r="E158" i="13"/>
  <c r="D158" i="13"/>
  <c r="C158" i="13"/>
  <c r="B158" i="13"/>
  <c r="A158" i="13"/>
  <c r="E157" i="13"/>
  <c r="D157" i="13"/>
  <c r="C157" i="13"/>
  <c r="B157" i="13"/>
  <c r="A157" i="13"/>
  <c r="E156" i="13"/>
  <c r="D156" i="13"/>
  <c r="C156" i="13"/>
  <c r="B156" i="13"/>
  <c r="A156" i="13"/>
  <c r="E155" i="13"/>
  <c r="D155" i="13"/>
  <c r="C155" i="13"/>
  <c r="B155" i="13"/>
  <c r="A155" i="13"/>
  <c r="E154" i="13"/>
  <c r="D154" i="13"/>
  <c r="C154" i="13"/>
  <c r="B154" i="13"/>
  <c r="A154" i="13"/>
  <c r="E153" i="13"/>
  <c r="D153" i="13"/>
  <c r="C153" i="13"/>
  <c r="B153" i="13"/>
  <c r="A153" i="13"/>
  <c r="E152" i="13"/>
  <c r="D152" i="13"/>
  <c r="C152" i="13"/>
  <c r="B152" i="13"/>
  <c r="A152" i="13"/>
  <c r="E151" i="13"/>
  <c r="D151" i="13"/>
  <c r="C151" i="13"/>
  <c r="B151" i="13"/>
  <c r="A151" i="13"/>
  <c r="E150" i="13"/>
  <c r="D150" i="13"/>
  <c r="C150" i="13"/>
  <c r="B150" i="13"/>
  <c r="A150" i="13"/>
  <c r="E149" i="13"/>
  <c r="D149" i="13"/>
  <c r="C149" i="13"/>
  <c r="B149" i="13"/>
  <c r="A149" i="13"/>
  <c r="E148" i="13"/>
  <c r="D148" i="13"/>
  <c r="C148" i="13"/>
  <c r="B148" i="13"/>
  <c r="A148" i="13"/>
  <c r="E147" i="13"/>
  <c r="D147" i="13"/>
  <c r="C147" i="13"/>
  <c r="B147" i="13"/>
  <c r="A147" i="13"/>
  <c r="E146" i="13"/>
  <c r="D146" i="13"/>
  <c r="C146" i="13"/>
  <c r="B146" i="13"/>
  <c r="A146" i="13"/>
  <c r="E145" i="13"/>
  <c r="D145" i="13"/>
  <c r="C145" i="13"/>
  <c r="B145" i="13"/>
  <c r="A145" i="13"/>
  <c r="E144" i="13"/>
  <c r="D144" i="13"/>
  <c r="C144" i="13"/>
  <c r="B144" i="13"/>
  <c r="A144" i="13"/>
  <c r="E143" i="13"/>
  <c r="D143" i="13"/>
  <c r="C143" i="13"/>
  <c r="B143" i="13"/>
  <c r="A143" i="13"/>
  <c r="E142" i="13"/>
  <c r="D142" i="13"/>
  <c r="C142" i="13"/>
  <c r="B142" i="13"/>
  <c r="A142" i="13"/>
  <c r="E141" i="13"/>
  <c r="D141" i="13"/>
  <c r="C141" i="13"/>
  <c r="B141" i="13"/>
  <c r="A141" i="13"/>
  <c r="E140" i="13"/>
  <c r="D140" i="13"/>
  <c r="C140" i="13"/>
  <c r="B140" i="13"/>
  <c r="A140" i="13"/>
  <c r="E139" i="13"/>
  <c r="D139" i="13"/>
  <c r="C139" i="13"/>
  <c r="B139" i="13"/>
  <c r="A139" i="13"/>
  <c r="E138" i="13"/>
  <c r="D138" i="13"/>
  <c r="C138" i="13"/>
  <c r="B138" i="13"/>
  <c r="A138" i="13"/>
  <c r="E137" i="13"/>
  <c r="D137" i="13"/>
  <c r="C137" i="13"/>
  <c r="B137" i="13"/>
  <c r="A137" i="13"/>
  <c r="E136" i="13"/>
  <c r="D136" i="13"/>
  <c r="C136" i="13"/>
  <c r="B136" i="13"/>
  <c r="A136" i="13"/>
  <c r="E135" i="13"/>
  <c r="D135" i="13"/>
  <c r="C135" i="13"/>
  <c r="B135" i="13"/>
  <c r="A135" i="13"/>
  <c r="E134" i="13"/>
  <c r="D134" i="13"/>
  <c r="C134" i="13"/>
  <c r="B134" i="13"/>
  <c r="A134" i="13"/>
  <c r="E133" i="13"/>
  <c r="D133" i="13"/>
  <c r="C133" i="13"/>
  <c r="B133" i="13"/>
  <c r="A133" i="13"/>
  <c r="E132" i="13"/>
  <c r="D132" i="13"/>
  <c r="C132" i="13"/>
  <c r="B132" i="13"/>
  <c r="A132" i="13"/>
  <c r="E131" i="13"/>
  <c r="D131" i="13"/>
  <c r="C131" i="13"/>
  <c r="B131" i="13"/>
  <c r="A131" i="13"/>
  <c r="E130" i="13"/>
  <c r="D130" i="13"/>
  <c r="C130" i="13"/>
  <c r="B130" i="13"/>
  <c r="A130" i="13"/>
  <c r="E129" i="13"/>
  <c r="D129" i="13"/>
  <c r="C129" i="13"/>
  <c r="B129" i="13"/>
  <c r="A129" i="13"/>
  <c r="E128" i="13"/>
  <c r="D128" i="13"/>
  <c r="C128" i="13"/>
  <c r="B128" i="13"/>
  <c r="A128" i="13"/>
  <c r="E127" i="13"/>
  <c r="D127" i="13"/>
  <c r="C127" i="13"/>
  <c r="B127" i="13"/>
  <c r="A127" i="13"/>
  <c r="E126" i="13"/>
  <c r="D126" i="13"/>
  <c r="C126" i="13"/>
  <c r="B126" i="13"/>
  <c r="A126" i="13"/>
  <c r="E125" i="13"/>
  <c r="D125" i="13"/>
  <c r="C125" i="13"/>
  <c r="B125" i="13"/>
  <c r="A125" i="13"/>
  <c r="E124" i="13"/>
  <c r="D124" i="13"/>
  <c r="C124" i="13"/>
  <c r="B124" i="13"/>
  <c r="A124" i="13"/>
  <c r="E123" i="13"/>
  <c r="D123" i="13"/>
  <c r="C123" i="13"/>
  <c r="B123" i="13"/>
  <c r="A123" i="13"/>
  <c r="E122" i="13"/>
  <c r="D122" i="13"/>
  <c r="C122" i="13"/>
  <c r="B122" i="13"/>
  <c r="A122" i="13"/>
  <c r="E121" i="13"/>
  <c r="D121" i="13"/>
  <c r="C121" i="13"/>
  <c r="B121" i="13"/>
  <c r="A121" i="13"/>
  <c r="E120" i="13"/>
  <c r="D120" i="13"/>
  <c r="C120" i="13"/>
  <c r="B120" i="13"/>
  <c r="A120" i="13"/>
  <c r="E119" i="13"/>
  <c r="D119" i="13"/>
  <c r="C119" i="13"/>
  <c r="B119" i="13"/>
  <c r="A119" i="13"/>
  <c r="E118" i="13"/>
  <c r="D118" i="13"/>
  <c r="C118" i="13"/>
  <c r="B118" i="13"/>
  <c r="A118" i="13"/>
  <c r="E117" i="13"/>
  <c r="D117" i="13"/>
  <c r="C117" i="13"/>
  <c r="B117" i="13"/>
  <c r="A117" i="13"/>
  <c r="E116" i="13"/>
  <c r="D116" i="13"/>
  <c r="C116" i="13"/>
  <c r="B116" i="13"/>
  <c r="A116" i="13"/>
  <c r="E115" i="13"/>
  <c r="D115" i="13"/>
  <c r="C115" i="13"/>
  <c r="B115" i="13"/>
  <c r="A115" i="13"/>
  <c r="E114" i="13"/>
  <c r="D114" i="13"/>
  <c r="C114" i="13"/>
  <c r="B114" i="13"/>
  <c r="A114" i="13"/>
  <c r="E113" i="13"/>
  <c r="D113" i="13"/>
  <c r="C113" i="13"/>
  <c r="B113" i="13"/>
  <c r="A113" i="13"/>
  <c r="E112" i="13"/>
  <c r="D112" i="13"/>
  <c r="C112" i="13"/>
  <c r="B112" i="13"/>
  <c r="A112" i="13"/>
  <c r="E111" i="13"/>
  <c r="D111" i="13"/>
  <c r="C111" i="13"/>
  <c r="B111" i="13"/>
  <c r="A111" i="13"/>
  <c r="E110" i="13"/>
  <c r="D110" i="13"/>
  <c r="C110" i="13"/>
  <c r="B110" i="13"/>
  <c r="A110" i="13"/>
  <c r="E109" i="13"/>
  <c r="D109" i="13"/>
  <c r="C109" i="13"/>
  <c r="B109" i="13"/>
  <c r="A109" i="13"/>
  <c r="E108" i="13"/>
  <c r="D108" i="13"/>
  <c r="C108" i="13"/>
  <c r="B108" i="13"/>
  <c r="A108" i="13"/>
  <c r="E107" i="13"/>
  <c r="D107" i="13"/>
  <c r="C107" i="13"/>
  <c r="B107" i="13"/>
  <c r="A107" i="13"/>
  <c r="E106" i="13"/>
  <c r="D106" i="13"/>
  <c r="C106" i="13"/>
  <c r="B106" i="13"/>
  <c r="A106" i="13"/>
  <c r="E105" i="13"/>
  <c r="D105" i="13"/>
  <c r="C105" i="13"/>
  <c r="B105" i="13"/>
  <c r="A105" i="13"/>
  <c r="E104" i="13"/>
  <c r="D104" i="13"/>
  <c r="C104" i="13"/>
  <c r="B104" i="13"/>
  <c r="A104" i="13"/>
  <c r="E103" i="13"/>
  <c r="D103" i="13"/>
  <c r="C103" i="13"/>
  <c r="B103" i="13"/>
  <c r="A103" i="13"/>
  <c r="E102" i="13"/>
  <c r="D102" i="13"/>
  <c r="C102" i="13"/>
  <c r="B102" i="13"/>
  <c r="A102" i="13"/>
  <c r="E101" i="13"/>
  <c r="D101" i="13"/>
  <c r="C101" i="13"/>
  <c r="B101" i="13"/>
  <c r="A101" i="13"/>
  <c r="E100" i="13"/>
  <c r="D100" i="13"/>
  <c r="C100" i="13"/>
  <c r="B100" i="13"/>
  <c r="A100" i="13"/>
  <c r="E99" i="13"/>
  <c r="D99" i="13"/>
  <c r="C99" i="13"/>
  <c r="B99" i="13"/>
  <c r="A99" i="13"/>
  <c r="E98" i="13"/>
  <c r="D98" i="13"/>
  <c r="C98" i="13"/>
  <c r="B98" i="13"/>
  <c r="A98" i="13"/>
  <c r="E97" i="13"/>
  <c r="D97" i="13"/>
  <c r="C97" i="13"/>
  <c r="B97" i="13"/>
  <c r="A97" i="13"/>
  <c r="E96" i="13"/>
  <c r="D96" i="13"/>
  <c r="C96" i="13"/>
  <c r="B96" i="13"/>
  <c r="A96" i="13"/>
  <c r="E95" i="13"/>
  <c r="D95" i="13"/>
  <c r="C95" i="13"/>
  <c r="B95" i="13"/>
  <c r="A95" i="13"/>
  <c r="E94" i="13"/>
  <c r="D94" i="13"/>
  <c r="C94" i="13"/>
  <c r="B94" i="13"/>
  <c r="A94" i="13"/>
  <c r="E93" i="13"/>
  <c r="D93" i="13"/>
  <c r="C93" i="13"/>
  <c r="B93" i="13"/>
  <c r="A93" i="13"/>
  <c r="E92" i="13"/>
  <c r="D92" i="13"/>
  <c r="C92" i="13"/>
  <c r="B92" i="13"/>
  <c r="A92" i="13"/>
  <c r="E91" i="13"/>
  <c r="D91" i="13"/>
  <c r="C91" i="13"/>
  <c r="B91" i="13"/>
  <c r="A91" i="13"/>
  <c r="E90" i="13"/>
  <c r="D90" i="13"/>
  <c r="C90" i="13"/>
  <c r="B90" i="13"/>
  <c r="A90" i="13"/>
  <c r="E89" i="13"/>
  <c r="D89" i="13"/>
  <c r="C89" i="13"/>
  <c r="B89" i="13"/>
  <c r="A89" i="13"/>
  <c r="E88" i="13"/>
  <c r="D88" i="13"/>
  <c r="C88" i="13"/>
  <c r="B88" i="13"/>
  <c r="A88" i="13"/>
  <c r="E87" i="13"/>
  <c r="D87" i="13"/>
  <c r="C87" i="13"/>
  <c r="B87" i="13"/>
  <c r="A87" i="13"/>
  <c r="E86" i="13"/>
  <c r="D86" i="13"/>
  <c r="C86" i="13"/>
  <c r="B86" i="13"/>
  <c r="A86" i="13"/>
  <c r="E85" i="13"/>
  <c r="D85" i="13"/>
  <c r="C85" i="13"/>
  <c r="B85" i="13"/>
  <c r="A85" i="13"/>
  <c r="E84" i="13"/>
  <c r="D84" i="13"/>
  <c r="C84" i="13"/>
  <c r="B84" i="13"/>
  <c r="A84" i="13"/>
  <c r="E83" i="13"/>
  <c r="D83" i="13"/>
  <c r="C83" i="13"/>
  <c r="B83" i="13"/>
  <c r="A83" i="13"/>
  <c r="E82" i="13"/>
  <c r="D82" i="13"/>
  <c r="C82" i="13"/>
  <c r="B82" i="13"/>
  <c r="A82" i="13"/>
  <c r="E81" i="13"/>
  <c r="D81" i="13"/>
  <c r="C81" i="13"/>
  <c r="B81" i="13"/>
  <c r="A81" i="13"/>
  <c r="E80" i="13"/>
  <c r="D80" i="13"/>
  <c r="C80" i="13"/>
  <c r="B80" i="13"/>
  <c r="A80" i="13"/>
  <c r="E79" i="13"/>
  <c r="D79" i="13"/>
  <c r="C79" i="13"/>
  <c r="B79" i="13"/>
  <c r="A79" i="13"/>
  <c r="E78" i="13"/>
  <c r="D78" i="13"/>
  <c r="C78" i="13"/>
  <c r="B78" i="13"/>
  <c r="A78" i="13"/>
  <c r="E77" i="13"/>
  <c r="D77" i="13"/>
  <c r="C77" i="13"/>
  <c r="B77" i="13"/>
  <c r="A77" i="13"/>
  <c r="E76" i="13"/>
  <c r="D76" i="13"/>
  <c r="C76" i="13"/>
  <c r="B76" i="13"/>
  <c r="A76" i="13"/>
  <c r="E75" i="13"/>
  <c r="D75" i="13"/>
  <c r="C75" i="13"/>
  <c r="B75" i="13"/>
  <c r="A75" i="13"/>
  <c r="E74" i="13"/>
  <c r="D74" i="13"/>
  <c r="C74" i="13"/>
  <c r="B74" i="13"/>
  <c r="A74" i="13"/>
  <c r="E73" i="13"/>
  <c r="D73" i="13"/>
  <c r="C73" i="13"/>
  <c r="B73" i="13"/>
  <c r="A73" i="13"/>
  <c r="E72" i="13"/>
  <c r="D72" i="13"/>
  <c r="C72" i="13"/>
  <c r="B72" i="13"/>
  <c r="A72" i="13"/>
  <c r="E71" i="13"/>
  <c r="D71" i="13"/>
  <c r="C71" i="13"/>
  <c r="B71" i="13"/>
  <c r="A71" i="13"/>
  <c r="E70" i="13"/>
  <c r="D70" i="13"/>
  <c r="C70" i="13"/>
  <c r="B70" i="13"/>
  <c r="A70" i="13"/>
  <c r="E69" i="13"/>
  <c r="D69" i="13"/>
  <c r="C69" i="13"/>
  <c r="B69" i="13"/>
  <c r="A69" i="13"/>
  <c r="E68" i="13"/>
  <c r="D68" i="13"/>
  <c r="C68" i="13"/>
  <c r="B68" i="13"/>
  <c r="A68" i="13"/>
  <c r="E67" i="13"/>
  <c r="D67" i="13"/>
  <c r="C67" i="13"/>
  <c r="B67" i="13"/>
  <c r="A67" i="13"/>
  <c r="E66" i="13"/>
  <c r="D66" i="13"/>
  <c r="C66" i="13"/>
  <c r="B66" i="13"/>
  <c r="A66" i="13"/>
  <c r="E65" i="13"/>
  <c r="D65" i="13"/>
  <c r="C65" i="13"/>
  <c r="B65" i="13"/>
  <c r="A65" i="13"/>
  <c r="E64" i="13"/>
  <c r="D64" i="13"/>
  <c r="C64" i="13"/>
  <c r="B64" i="13"/>
  <c r="A64" i="13"/>
  <c r="E63" i="13"/>
  <c r="D63" i="13"/>
  <c r="C63" i="13"/>
  <c r="B63" i="13"/>
  <c r="A63" i="13"/>
  <c r="E62" i="13"/>
  <c r="D62" i="13"/>
  <c r="C62" i="13"/>
  <c r="B62" i="13"/>
  <c r="A62" i="13"/>
  <c r="E61" i="13"/>
  <c r="D61" i="13"/>
  <c r="C61" i="13"/>
  <c r="B61" i="13"/>
  <c r="A61" i="13"/>
  <c r="E60" i="13"/>
  <c r="D60" i="13"/>
  <c r="C60" i="13"/>
  <c r="B60" i="13"/>
  <c r="A60" i="13"/>
  <c r="E59" i="13"/>
  <c r="D59" i="13"/>
  <c r="C59" i="13"/>
  <c r="B59" i="13"/>
  <c r="A59" i="13"/>
  <c r="E58" i="13"/>
  <c r="D58" i="13"/>
  <c r="C58" i="13"/>
  <c r="B58" i="13"/>
  <c r="A58" i="13"/>
  <c r="E57" i="13"/>
  <c r="D57" i="13"/>
  <c r="C57" i="13"/>
  <c r="B57" i="13"/>
  <c r="A57" i="13"/>
  <c r="E56" i="13"/>
  <c r="D56" i="13"/>
  <c r="C56" i="13"/>
  <c r="B56" i="13"/>
  <c r="A56" i="13"/>
  <c r="E55" i="13"/>
  <c r="D55" i="13"/>
  <c r="C55" i="13"/>
  <c r="B55" i="13"/>
  <c r="A55" i="13"/>
  <c r="E54" i="13"/>
  <c r="D54" i="13"/>
  <c r="C54" i="13"/>
  <c r="B54" i="13"/>
  <c r="A54" i="13"/>
  <c r="E53" i="13"/>
  <c r="D53" i="13"/>
  <c r="C53" i="13"/>
  <c r="B53" i="13"/>
  <c r="A53" i="13"/>
  <c r="E52" i="13"/>
  <c r="D52" i="13"/>
  <c r="C52" i="13"/>
  <c r="B52" i="13"/>
  <c r="A52" i="13"/>
  <c r="E51" i="13"/>
  <c r="D51" i="13"/>
  <c r="C51" i="13"/>
  <c r="B51" i="13"/>
  <c r="A51" i="13"/>
  <c r="E50" i="13"/>
  <c r="D50" i="13"/>
  <c r="C50" i="13"/>
  <c r="B50" i="13"/>
  <c r="A50" i="13"/>
  <c r="E49" i="13"/>
  <c r="D49" i="13"/>
  <c r="C49" i="13"/>
  <c r="B49" i="13"/>
  <c r="A49" i="13"/>
  <c r="E48" i="13"/>
  <c r="D48" i="13"/>
  <c r="C48" i="13"/>
  <c r="B48" i="13"/>
  <c r="A48" i="13"/>
  <c r="E47" i="13"/>
  <c r="D47" i="13"/>
  <c r="C47" i="13"/>
  <c r="B47" i="13"/>
  <c r="A47" i="13"/>
  <c r="E46" i="13"/>
  <c r="D46" i="13"/>
  <c r="C46" i="13"/>
  <c r="B46" i="13"/>
  <c r="A46" i="13"/>
  <c r="E45" i="13"/>
  <c r="D45" i="13"/>
  <c r="C45" i="13"/>
  <c r="B45" i="13"/>
  <c r="A45" i="13"/>
  <c r="E44" i="13"/>
  <c r="D44" i="13"/>
  <c r="C44" i="13"/>
  <c r="B44" i="13"/>
  <c r="A44" i="13"/>
  <c r="E43" i="13"/>
  <c r="D43" i="13"/>
  <c r="C43" i="13"/>
  <c r="B43" i="13"/>
  <c r="A43" i="13"/>
  <c r="E42" i="13"/>
  <c r="D42" i="13"/>
  <c r="C42" i="13"/>
  <c r="B42" i="13"/>
  <c r="A42" i="13"/>
  <c r="E41" i="13"/>
  <c r="D41" i="13"/>
  <c r="C41" i="13"/>
  <c r="B41" i="13"/>
  <c r="A41" i="13"/>
  <c r="E40" i="13"/>
  <c r="D40" i="13"/>
  <c r="C40" i="13"/>
  <c r="B40" i="13"/>
  <c r="A40" i="13"/>
  <c r="E39" i="13"/>
  <c r="D39" i="13"/>
  <c r="C39" i="13"/>
  <c r="B39" i="13"/>
  <c r="A39" i="13"/>
  <c r="E38" i="13"/>
  <c r="D38" i="13"/>
  <c r="C38" i="13"/>
  <c r="B38" i="13"/>
  <c r="A38" i="13"/>
  <c r="E37" i="13"/>
  <c r="D37" i="13"/>
  <c r="C37" i="13"/>
  <c r="B37" i="13"/>
  <c r="A37" i="13"/>
  <c r="E36" i="13"/>
  <c r="D36" i="13"/>
  <c r="C36" i="13"/>
  <c r="B36" i="13"/>
  <c r="A36" i="13"/>
  <c r="E35" i="13"/>
  <c r="D35" i="13"/>
  <c r="C35" i="13"/>
  <c r="B35" i="13"/>
  <c r="A35" i="13"/>
  <c r="E34" i="13"/>
  <c r="D34" i="13"/>
  <c r="C34" i="13"/>
  <c r="B34" i="13"/>
  <c r="A34" i="13"/>
  <c r="E33" i="13"/>
  <c r="D33" i="13"/>
  <c r="C33" i="13"/>
  <c r="B33" i="13"/>
  <c r="A33" i="13"/>
  <c r="E32" i="13"/>
  <c r="D32" i="13"/>
  <c r="C32" i="13"/>
  <c r="B32" i="13"/>
  <c r="A32" i="13"/>
  <c r="E31" i="13"/>
  <c r="D31" i="13"/>
  <c r="C31" i="13"/>
  <c r="B31" i="13"/>
  <c r="A31" i="13"/>
  <c r="E30" i="13"/>
  <c r="D30" i="13"/>
  <c r="C30" i="13"/>
  <c r="B30" i="13"/>
  <c r="A30" i="13"/>
  <c r="E29" i="13"/>
  <c r="D29" i="13"/>
  <c r="C29" i="13"/>
  <c r="B29" i="13"/>
  <c r="A29" i="13"/>
  <c r="D28" i="13"/>
  <c r="C28" i="13"/>
  <c r="B28" i="13"/>
  <c r="A28" i="13"/>
  <c r="C27" i="13"/>
  <c r="B27" i="13"/>
  <c r="A27" i="13"/>
  <c r="C26" i="13"/>
  <c r="B26" i="13"/>
  <c r="A26" i="13"/>
  <c r="C25" i="13"/>
  <c r="B25" i="13"/>
  <c r="A25" i="13"/>
  <c r="D24" i="13"/>
  <c r="C24" i="13"/>
  <c r="B24" i="13"/>
  <c r="A24" i="13"/>
  <c r="D23" i="13"/>
  <c r="C23" i="13"/>
  <c r="B23" i="13"/>
  <c r="A23" i="13"/>
  <c r="D22" i="13"/>
  <c r="C22" i="13"/>
  <c r="B22" i="13"/>
  <c r="A22" i="13"/>
  <c r="D21" i="13"/>
  <c r="C21" i="13"/>
  <c r="B21" i="13"/>
  <c r="A21" i="13"/>
  <c r="D20" i="13"/>
  <c r="C20" i="13"/>
  <c r="B20" i="13"/>
  <c r="A20" i="13"/>
  <c r="D19" i="13"/>
  <c r="C19" i="13"/>
  <c r="B19" i="13"/>
  <c r="A19" i="13"/>
  <c r="D18" i="13"/>
  <c r="C18" i="13"/>
  <c r="B18" i="13"/>
  <c r="A18" i="13"/>
  <c r="D17" i="13"/>
  <c r="C17" i="13"/>
  <c r="B17" i="13"/>
  <c r="A17" i="13"/>
  <c r="D16" i="13"/>
  <c r="C16" i="13"/>
  <c r="B16" i="13"/>
  <c r="A16" i="13"/>
  <c r="D15" i="13"/>
  <c r="C15" i="13"/>
  <c r="B15" i="13"/>
  <c r="A15" i="13"/>
  <c r="D14" i="13"/>
  <c r="C14" i="13"/>
  <c r="B14" i="13"/>
  <c r="A14" i="13"/>
  <c r="D13" i="13"/>
  <c r="C13" i="13"/>
  <c r="B13" i="13"/>
  <c r="A13" i="13"/>
  <c r="D12" i="13"/>
  <c r="C12" i="13"/>
  <c r="B12" i="13"/>
  <c r="A12" i="13"/>
  <c r="D11" i="13"/>
  <c r="C11" i="13"/>
  <c r="B11" i="13"/>
  <c r="A11" i="13"/>
  <c r="D10" i="13"/>
  <c r="C10" i="13"/>
  <c r="B10" i="13"/>
  <c r="A10" i="13"/>
  <c r="D9" i="13"/>
  <c r="C9" i="13"/>
  <c r="B9" i="13"/>
  <c r="A9" i="13"/>
  <c r="D8" i="13"/>
  <c r="C8" i="13"/>
  <c r="B8" i="13"/>
  <c r="A8" i="13"/>
  <c r="D7" i="13"/>
  <c r="C7" i="13"/>
  <c r="B7" i="13"/>
  <c r="A7" i="13"/>
  <c r="D6" i="13"/>
  <c r="C6" i="13"/>
  <c r="B6" i="13"/>
  <c r="A6" i="13"/>
  <c r="C3" i="13"/>
  <c r="A1" i="13"/>
  <c r="B3" i="13" l="1"/>
  <c r="A1" i="2"/>
  <c r="E6" i="2"/>
  <c r="D6" i="2"/>
  <c r="C6" i="2"/>
  <c r="B6" i="2"/>
  <c r="G6" i="2"/>
  <c r="P11" i="2"/>
  <c r="Q10" i="2" l="1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P12" i="2" l="1"/>
  <c r="B3" i="12" l="1"/>
  <c r="D3" i="2"/>
  <c r="C3" i="9" s="1"/>
  <c r="D3" i="9"/>
  <c r="C3" i="12" s="1"/>
  <c r="E11" i="9"/>
  <c r="D3" i="12" l="1"/>
  <c r="H3" i="12" s="1"/>
  <c r="A1" i="12" l="1"/>
  <c r="A1" i="8"/>
  <c r="A1" i="5"/>
  <c r="A1" i="9"/>
  <c r="F3" i="2" l="1"/>
  <c r="E3" i="9" s="1"/>
  <c r="G6" i="8" l="1"/>
  <c r="G15" i="8"/>
  <c r="G17" i="8"/>
  <c r="G200" i="8"/>
  <c r="G7" i="8" l="1"/>
  <c r="G9" i="8"/>
  <c r="G10" i="8"/>
  <c r="G11" i="8"/>
  <c r="G12" i="8"/>
  <c r="G13" i="8"/>
  <c r="G14" i="8"/>
  <c r="G16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A3" i="9" l="1"/>
  <c r="G200" i="9"/>
  <c r="F200" i="9"/>
  <c r="E200" i="9"/>
  <c r="D200" i="9"/>
  <c r="C200" i="9"/>
  <c r="B200" i="9"/>
  <c r="A200" i="9"/>
  <c r="G199" i="9"/>
  <c r="F199" i="9"/>
  <c r="E199" i="9"/>
  <c r="D199" i="9"/>
  <c r="C199" i="9"/>
  <c r="B199" i="9"/>
  <c r="A199" i="9"/>
  <c r="G198" i="9"/>
  <c r="F198" i="9"/>
  <c r="E198" i="9"/>
  <c r="D198" i="9"/>
  <c r="C198" i="9"/>
  <c r="B198" i="9"/>
  <c r="A198" i="9"/>
  <c r="G197" i="9"/>
  <c r="F197" i="9"/>
  <c r="E197" i="9"/>
  <c r="D197" i="9"/>
  <c r="C197" i="9"/>
  <c r="B197" i="9"/>
  <c r="A197" i="9"/>
  <c r="G196" i="9"/>
  <c r="F196" i="9"/>
  <c r="E196" i="9"/>
  <c r="D196" i="9"/>
  <c r="C196" i="9"/>
  <c r="B196" i="9"/>
  <c r="A196" i="9"/>
  <c r="G195" i="9"/>
  <c r="F195" i="9"/>
  <c r="E195" i="9"/>
  <c r="D195" i="9"/>
  <c r="C195" i="9"/>
  <c r="B195" i="9"/>
  <c r="A195" i="9"/>
  <c r="G194" i="9"/>
  <c r="F194" i="9"/>
  <c r="E194" i="9"/>
  <c r="D194" i="9"/>
  <c r="C194" i="9"/>
  <c r="B194" i="9"/>
  <c r="A194" i="9"/>
  <c r="G193" i="9"/>
  <c r="F193" i="9"/>
  <c r="E193" i="9"/>
  <c r="D193" i="9"/>
  <c r="C193" i="9"/>
  <c r="B193" i="9"/>
  <c r="A193" i="9"/>
  <c r="G192" i="9"/>
  <c r="F192" i="9"/>
  <c r="E192" i="9"/>
  <c r="D192" i="9"/>
  <c r="C192" i="9"/>
  <c r="B192" i="9"/>
  <c r="A192" i="9"/>
  <c r="G191" i="9"/>
  <c r="F191" i="9"/>
  <c r="E191" i="9"/>
  <c r="D191" i="9"/>
  <c r="C191" i="9"/>
  <c r="B191" i="9"/>
  <c r="A191" i="9"/>
  <c r="G190" i="9"/>
  <c r="F190" i="9"/>
  <c r="E190" i="9"/>
  <c r="D190" i="9"/>
  <c r="C190" i="9"/>
  <c r="B190" i="9"/>
  <c r="A190" i="9"/>
  <c r="G189" i="9"/>
  <c r="F189" i="9"/>
  <c r="E189" i="9"/>
  <c r="D189" i="9"/>
  <c r="C189" i="9"/>
  <c r="B189" i="9"/>
  <c r="A189" i="9"/>
  <c r="G188" i="9"/>
  <c r="F188" i="9"/>
  <c r="E188" i="9"/>
  <c r="D188" i="9"/>
  <c r="C188" i="9"/>
  <c r="B188" i="9"/>
  <c r="A188" i="9"/>
  <c r="G187" i="9"/>
  <c r="F187" i="9"/>
  <c r="E187" i="9"/>
  <c r="D187" i="9"/>
  <c r="C187" i="9"/>
  <c r="B187" i="9"/>
  <c r="A187" i="9"/>
  <c r="G186" i="9"/>
  <c r="F186" i="9"/>
  <c r="E186" i="9"/>
  <c r="D186" i="9"/>
  <c r="C186" i="9"/>
  <c r="B186" i="9"/>
  <c r="A186" i="9"/>
  <c r="G185" i="9"/>
  <c r="F185" i="9"/>
  <c r="E185" i="9"/>
  <c r="D185" i="9"/>
  <c r="C185" i="9"/>
  <c r="B185" i="9"/>
  <c r="A185" i="9"/>
  <c r="G184" i="9"/>
  <c r="F184" i="9"/>
  <c r="E184" i="9"/>
  <c r="D184" i="9"/>
  <c r="C184" i="9"/>
  <c r="B184" i="9"/>
  <c r="A184" i="9"/>
  <c r="G183" i="9"/>
  <c r="F183" i="9"/>
  <c r="E183" i="9"/>
  <c r="D183" i="9"/>
  <c r="C183" i="9"/>
  <c r="B183" i="9"/>
  <c r="A183" i="9"/>
  <c r="G182" i="9"/>
  <c r="F182" i="9"/>
  <c r="E182" i="9"/>
  <c r="D182" i="9"/>
  <c r="C182" i="9"/>
  <c r="B182" i="9"/>
  <c r="A182" i="9"/>
  <c r="G181" i="9"/>
  <c r="F181" i="9"/>
  <c r="E181" i="9"/>
  <c r="D181" i="9"/>
  <c r="C181" i="9"/>
  <c r="B181" i="9"/>
  <c r="A181" i="9"/>
  <c r="G180" i="9"/>
  <c r="F180" i="9"/>
  <c r="E180" i="9"/>
  <c r="D180" i="9"/>
  <c r="C180" i="9"/>
  <c r="B180" i="9"/>
  <c r="A180" i="9"/>
  <c r="G179" i="9"/>
  <c r="F179" i="9"/>
  <c r="E179" i="9"/>
  <c r="D179" i="9"/>
  <c r="C179" i="9"/>
  <c r="B179" i="9"/>
  <c r="A179" i="9"/>
  <c r="G178" i="9"/>
  <c r="F178" i="9"/>
  <c r="E178" i="9"/>
  <c r="D178" i="9"/>
  <c r="C178" i="9"/>
  <c r="B178" i="9"/>
  <c r="A178" i="9"/>
  <c r="G177" i="9"/>
  <c r="F177" i="9"/>
  <c r="E177" i="9"/>
  <c r="D177" i="9"/>
  <c r="C177" i="9"/>
  <c r="B177" i="9"/>
  <c r="A177" i="9"/>
  <c r="G176" i="9"/>
  <c r="F176" i="9"/>
  <c r="E176" i="9"/>
  <c r="D176" i="9"/>
  <c r="C176" i="9"/>
  <c r="B176" i="9"/>
  <c r="A176" i="9"/>
  <c r="G175" i="9"/>
  <c r="F175" i="9"/>
  <c r="E175" i="9"/>
  <c r="D175" i="9"/>
  <c r="C175" i="9"/>
  <c r="B175" i="9"/>
  <c r="A175" i="9"/>
  <c r="G174" i="9"/>
  <c r="F174" i="9"/>
  <c r="E174" i="9"/>
  <c r="D174" i="9"/>
  <c r="C174" i="9"/>
  <c r="B174" i="9"/>
  <c r="A174" i="9"/>
  <c r="G173" i="9"/>
  <c r="F173" i="9"/>
  <c r="E173" i="9"/>
  <c r="D173" i="9"/>
  <c r="C173" i="9"/>
  <c r="B173" i="9"/>
  <c r="A173" i="9"/>
  <c r="G172" i="9"/>
  <c r="F172" i="9"/>
  <c r="E172" i="9"/>
  <c r="D172" i="9"/>
  <c r="C172" i="9"/>
  <c r="B172" i="9"/>
  <c r="A172" i="9"/>
  <c r="G171" i="9"/>
  <c r="F171" i="9"/>
  <c r="E171" i="9"/>
  <c r="D171" i="9"/>
  <c r="C171" i="9"/>
  <c r="B171" i="9"/>
  <c r="A171" i="9"/>
  <c r="G170" i="9"/>
  <c r="F170" i="9"/>
  <c r="E170" i="9"/>
  <c r="D170" i="9"/>
  <c r="C170" i="9"/>
  <c r="B170" i="9"/>
  <c r="A170" i="9"/>
  <c r="G169" i="9"/>
  <c r="F169" i="9"/>
  <c r="E169" i="9"/>
  <c r="D169" i="9"/>
  <c r="C169" i="9"/>
  <c r="B169" i="9"/>
  <c r="A169" i="9"/>
  <c r="G168" i="9"/>
  <c r="F168" i="9"/>
  <c r="E168" i="9"/>
  <c r="D168" i="9"/>
  <c r="C168" i="9"/>
  <c r="B168" i="9"/>
  <c r="A168" i="9"/>
  <c r="G167" i="9"/>
  <c r="F167" i="9"/>
  <c r="E167" i="9"/>
  <c r="D167" i="9"/>
  <c r="C167" i="9"/>
  <c r="B167" i="9"/>
  <c r="A167" i="9"/>
  <c r="G166" i="9"/>
  <c r="F166" i="9"/>
  <c r="E166" i="9"/>
  <c r="D166" i="9"/>
  <c r="C166" i="9"/>
  <c r="B166" i="9"/>
  <c r="A166" i="9"/>
  <c r="G165" i="9"/>
  <c r="F165" i="9"/>
  <c r="E165" i="9"/>
  <c r="D165" i="9"/>
  <c r="C165" i="9"/>
  <c r="B165" i="9"/>
  <c r="A165" i="9"/>
  <c r="G164" i="9"/>
  <c r="F164" i="9"/>
  <c r="E164" i="9"/>
  <c r="D164" i="9"/>
  <c r="C164" i="9"/>
  <c r="B164" i="9"/>
  <c r="A164" i="9"/>
  <c r="G163" i="9"/>
  <c r="F163" i="9"/>
  <c r="E163" i="9"/>
  <c r="D163" i="9"/>
  <c r="C163" i="9"/>
  <c r="B163" i="9"/>
  <c r="A163" i="9"/>
  <c r="G162" i="9"/>
  <c r="F162" i="9"/>
  <c r="E162" i="9"/>
  <c r="D162" i="9"/>
  <c r="C162" i="9"/>
  <c r="B162" i="9"/>
  <c r="A162" i="9"/>
  <c r="G161" i="9"/>
  <c r="F161" i="9"/>
  <c r="E161" i="9"/>
  <c r="D161" i="9"/>
  <c r="C161" i="9"/>
  <c r="B161" i="9"/>
  <c r="A161" i="9"/>
  <c r="G160" i="9"/>
  <c r="F160" i="9"/>
  <c r="E160" i="9"/>
  <c r="D160" i="9"/>
  <c r="C160" i="9"/>
  <c r="B160" i="9"/>
  <c r="A160" i="9"/>
  <c r="G159" i="9"/>
  <c r="F159" i="9"/>
  <c r="E159" i="9"/>
  <c r="D159" i="9"/>
  <c r="C159" i="9"/>
  <c r="B159" i="9"/>
  <c r="A159" i="9"/>
  <c r="G158" i="9"/>
  <c r="F158" i="9"/>
  <c r="E158" i="9"/>
  <c r="D158" i="9"/>
  <c r="C158" i="9"/>
  <c r="B158" i="9"/>
  <c r="A158" i="9"/>
  <c r="G157" i="9"/>
  <c r="F157" i="9"/>
  <c r="E157" i="9"/>
  <c r="D157" i="9"/>
  <c r="C157" i="9"/>
  <c r="B157" i="9"/>
  <c r="A157" i="9"/>
  <c r="G156" i="9"/>
  <c r="F156" i="9"/>
  <c r="E156" i="9"/>
  <c r="D156" i="9"/>
  <c r="C156" i="9"/>
  <c r="B156" i="9"/>
  <c r="A156" i="9"/>
  <c r="G155" i="9"/>
  <c r="F155" i="9"/>
  <c r="E155" i="9"/>
  <c r="D155" i="9"/>
  <c r="C155" i="9"/>
  <c r="B155" i="9"/>
  <c r="A155" i="9"/>
  <c r="G154" i="9"/>
  <c r="F154" i="9"/>
  <c r="E154" i="9"/>
  <c r="D154" i="9"/>
  <c r="C154" i="9"/>
  <c r="B154" i="9"/>
  <c r="A154" i="9"/>
  <c r="G153" i="9"/>
  <c r="F153" i="9"/>
  <c r="E153" i="9"/>
  <c r="D153" i="9"/>
  <c r="C153" i="9"/>
  <c r="B153" i="9"/>
  <c r="A153" i="9"/>
  <c r="G152" i="9"/>
  <c r="F152" i="9"/>
  <c r="E152" i="9"/>
  <c r="D152" i="9"/>
  <c r="C152" i="9"/>
  <c r="B152" i="9"/>
  <c r="A152" i="9"/>
  <c r="G151" i="9"/>
  <c r="F151" i="9"/>
  <c r="E151" i="9"/>
  <c r="D151" i="9"/>
  <c r="C151" i="9"/>
  <c r="B151" i="9"/>
  <c r="A151" i="9"/>
  <c r="G150" i="9"/>
  <c r="F150" i="9"/>
  <c r="E150" i="9"/>
  <c r="D150" i="9"/>
  <c r="C150" i="9"/>
  <c r="B150" i="9"/>
  <c r="A150" i="9"/>
  <c r="G149" i="9"/>
  <c r="F149" i="9"/>
  <c r="E149" i="9"/>
  <c r="D149" i="9"/>
  <c r="C149" i="9"/>
  <c r="B149" i="9"/>
  <c r="A149" i="9"/>
  <c r="G148" i="9"/>
  <c r="F148" i="9"/>
  <c r="E148" i="9"/>
  <c r="D148" i="9"/>
  <c r="C148" i="9"/>
  <c r="B148" i="9"/>
  <c r="A148" i="9"/>
  <c r="G147" i="9"/>
  <c r="F147" i="9"/>
  <c r="E147" i="9"/>
  <c r="D147" i="9"/>
  <c r="C147" i="9"/>
  <c r="B147" i="9"/>
  <c r="A147" i="9"/>
  <c r="G146" i="9"/>
  <c r="F146" i="9"/>
  <c r="E146" i="9"/>
  <c r="D146" i="9"/>
  <c r="C146" i="9"/>
  <c r="B146" i="9"/>
  <c r="A146" i="9"/>
  <c r="G145" i="9"/>
  <c r="F145" i="9"/>
  <c r="E145" i="9"/>
  <c r="D145" i="9"/>
  <c r="C145" i="9"/>
  <c r="B145" i="9"/>
  <c r="A145" i="9"/>
  <c r="G144" i="9"/>
  <c r="F144" i="9"/>
  <c r="E144" i="9"/>
  <c r="D144" i="9"/>
  <c r="C144" i="9"/>
  <c r="B144" i="9"/>
  <c r="A144" i="9"/>
  <c r="G143" i="9"/>
  <c r="F143" i="9"/>
  <c r="E143" i="9"/>
  <c r="D143" i="9"/>
  <c r="C143" i="9"/>
  <c r="B143" i="9"/>
  <c r="A143" i="9"/>
  <c r="G142" i="9"/>
  <c r="F142" i="9"/>
  <c r="E142" i="9"/>
  <c r="D142" i="9"/>
  <c r="C142" i="9"/>
  <c r="B142" i="9"/>
  <c r="A142" i="9"/>
  <c r="G141" i="9"/>
  <c r="F141" i="9"/>
  <c r="E141" i="9"/>
  <c r="D141" i="9"/>
  <c r="C141" i="9"/>
  <c r="B141" i="9"/>
  <c r="A141" i="9"/>
  <c r="G140" i="9"/>
  <c r="F140" i="9"/>
  <c r="E140" i="9"/>
  <c r="D140" i="9"/>
  <c r="C140" i="9"/>
  <c r="B140" i="9"/>
  <c r="A140" i="9"/>
  <c r="G139" i="9"/>
  <c r="F139" i="9"/>
  <c r="E139" i="9"/>
  <c r="D139" i="9"/>
  <c r="C139" i="9"/>
  <c r="B139" i="9"/>
  <c r="A139" i="9"/>
  <c r="G138" i="9"/>
  <c r="F138" i="9"/>
  <c r="E138" i="9"/>
  <c r="D138" i="9"/>
  <c r="C138" i="9"/>
  <c r="B138" i="9"/>
  <c r="A138" i="9"/>
  <c r="G137" i="9"/>
  <c r="F137" i="9"/>
  <c r="E137" i="9"/>
  <c r="D137" i="9"/>
  <c r="C137" i="9"/>
  <c r="B137" i="9"/>
  <c r="A137" i="9"/>
  <c r="G136" i="9"/>
  <c r="F136" i="9"/>
  <c r="E136" i="9"/>
  <c r="D136" i="9"/>
  <c r="C136" i="9"/>
  <c r="B136" i="9"/>
  <c r="A136" i="9"/>
  <c r="G135" i="9"/>
  <c r="F135" i="9"/>
  <c r="E135" i="9"/>
  <c r="D135" i="9"/>
  <c r="C135" i="9"/>
  <c r="B135" i="9"/>
  <c r="A135" i="9"/>
  <c r="G134" i="9"/>
  <c r="F134" i="9"/>
  <c r="E134" i="9"/>
  <c r="D134" i="9"/>
  <c r="C134" i="9"/>
  <c r="B134" i="9"/>
  <c r="A134" i="9"/>
  <c r="G133" i="9"/>
  <c r="F133" i="9"/>
  <c r="E133" i="9"/>
  <c r="D133" i="9"/>
  <c r="C133" i="9"/>
  <c r="B133" i="9"/>
  <c r="A133" i="9"/>
  <c r="G132" i="9"/>
  <c r="F132" i="9"/>
  <c r="E132" i="9"/>
  <c r="D132" i="9"/>
  <c r="C132" i="9"/>
  <c r="B132" i="9"/>
  <c r="A132" i="9"/>
  <c r="G131" i="9"/>
  <c r="F131" i="9"/>
  <c r="E131" i="9"/>
  <c r="D131" i="9"/>
  <c r="C131" i="9"/>
  <c r="B131" i="9"/>
  <c r="A131" i="9"/>
  <c r="G130" i="9"/>
  <c r="F130" i="9"/>
  <c r="E130" i="9"/>
  <c r="D130" i="9"/>
  <c r="C130" i="9"/>
  <c r="B130" i="9"/>
  <c r="A130" i="9"/>
  <c r="G129" i="9"/>
  <c r="F129" i="9"/>
  <c r="E129" i="9"/>
  <c r="D129" i="9"/>
  <c r="C129" i="9"/>
  <c r="B129" i="9"/>
  <c r="A129" i="9"/>
  <c r="G128" i="9"/>
  <c r="F128" i="9"/>
  <c r="E128" i="9"/>
  <c r="D128" i="9"/>
  <c r="C128" i="9"/>
  <c r="B128" i="9"/>
  <c r="A128" i="9"/>
  <c r="G127" i="9"/>
  <c r="F127" i="9"/>
  <c r="E127" i="9"/>
  <c r="D127" i="9"/>
  <c r="C127" i="9"/>
  <c r="B127" i="9"/>
  <c r="A127" i="9"/>
  <c r="G126" i="9"/>
  <c r="F126" i="9"/>
  <c r="E126" i="9"/>
  <c r="D126" i="9"/>
  <c r="C126" i="9"/>
  <c r="B126" i="9"/>
  <c r="A126" i="9"/>
  <c r="G125" i="9"/>
  <c r="F125" i="9"/>
  <c r="E125" i="9"/>
  <c r="D125" i="9"/>
  <c r="C125" i="9"/>
  <c r="B125" i="9"/>
  <c r="A125" i="9"/>
  <c r="G124" i="9"/>
  <c r="F124" i="9"/>
  <c r="E124" i="9"/>
  <c r="D124" i="9"/>
  <c r="C124" i="9"/>
  <c r="B124" i="9"/>
  <c r="A124" i="9"/>
  <c r="G123" i="9"/>
  <c r="F123" i="9"/>
  <c r="E123" i="9"/>
  <c r="D123" i="9"/>
  <c r="C123" i="9"/>
  <c r="B123" i="9"/>
  <c r="A123" i="9"/>
  <c r="G122" i="9"/>
  <c r="F122" i="9"/>
  <c r="E122" i="9"/>
  <c r="D122" i="9"/>
  <c r="C122" i="9"/>
  <c r="B122" i="9"/>
  <c r="A122" i="9"/>
  <c r="G121" i="9"/>
  <c r="F121" i="9"/>
  <c r="E121" i="9"/>
  <c r="D121" i="9"/>
  <c r="C121" i="9"/>
  <c r="B121" i="9"/>
  <c r="A121" i="9"/>
  <c r="G120" i="9"/>
  <c r="F120" i="9"/>
  <c r="E120" i="9"/>
  <c r="D120" i="9"/>
  <c r="C120" i="9"/>
  <c r="B120" i="9"/>
  <c r="A120" i="9"/>
  <c r="G119" i="9"/>
  <c r="F119" i="9"/>
  <c r="E119" i="9"/>
  <c r="D119" i="9"/>
  <c r="C119" i="9"/>
  <c r="B119" i="9"/>
  <c r="A119" i="9"/>
  <c r="G118" i="9"/>
  <c r="F118" i="9"/>
  <c r="E118" i="9"/>
  <c r="D118" i="9"/>
  <c r="C118" i="9"/>
  <c r="B118" i="9"/>
  <c r="A118" i="9"/>
  <c r="G117" i="9"/>
  <c r="F117" i="9"/>
  <c r="E117" i="9"/>
  <c r="D117" i="9"/>
  <c r="C117" i="9"/>
  <c r="B117" i="9"/>
  <c r="A117" i="9"/>
  <c r="G116" i="9"/>
  <c r="F116" i="9"/>
  <c r="E116" i="9"/>
  <c r="D116" i="9"/>
  <c r="C116" i="9"/>
  <c r="B116" i="9"/>
  <c r="A116" i="9"/>
  <c r="G115" i="9"/>
  <c r="F115" i="9"/>
  <c r="E115" i="9"/>
  <c r="D115" i="9"/>
  <c r="C115" i="9"/>
  <c r="B115" i="9"/>
  <c r="A115" i="9"/>
  <c r="G114" i="9"/>
  <c r="F114" i="9"/>
  <c r="E114" i="9"/>
  <c r="D114" i="9"/>
  <c r="C114" i="9"/>
  <c r="B114" i="9"/>
  <c r="A114" i="9"/>
  <c r="G113" i="9"/>
  <c r="F113" i="9"/>
  <c r="E113" i="9"/>
  <c r="D113" i="9"/>
  <c r="C113" i="9"/>
  <c r="B113" i="9"/>
  <c r="A113" i="9"/>
  <c r="G112" i="9"/>
  <c r="F112" i="9"/>
  <c r="E112" i="9"/>
  <c r="D112" i="9"/>
  <c r="C112" i="9"/>
  <c r="B112" i="9"/>
  <c r="A112" i="9"/>
  <c r="G111" i="9"/>
  <c r="F111" i="9"/>
  <c r="E111" i="9"/>
  <c r="D111" i="9"/>
  <c r="C111" i="9"/>
  <c r="B111" i="9"/>
  <c r="A111" i="9"/>
  <c r="G110" i="9"/>
  <c r="F110" i="9"/>
  <c r="E110" i="9"/>
  <c r="D110" i="9"/>
  <c r="C110" i="9"/>
  <c r="B110" i="9"/>
  <c r="A110" i="9"/>
  <c r="G109" i="9"/>
  <c r="F109" i="9"/>
  <c r="E109" i="9"/>
  <c r="D109" i="9"/>
  <c r="C109" i="9"/>
  <c r="B109" i="9"/>
  <c r="A109" i="9"/>
  <c r="G108" i="9"/>
  <c r="F108" i="9"/>
  <c r="E108" i="9"/>
  <c r="D108" i="9"/>
  <c r="C108" i="9"/>
  <c r="B108" i="9"/>
  <c r="A108" i="9"/>
  <c r="G107" i="9"/>
  <c r="F107" i="9"/>
  <c r="E107" i="9"/>
  <c r="D107" i="9"/>
  <c r="C107" i="9"/>
  <c r="B107" i="9"/>
  <c r="A107" i="9"/>
  <c r="G106" i="9"/>
  <c r="F106" i="9"/>
  <c r="E106" i="9"/>
  <c r="D106" i="9"/>
  <c r="C106" i="9"/>
  <c r="B106" i="9"/>
  <c r="A106" i="9"/>
  <c r="G105" i="9"/>
  <c r="F105" i="9"/>
  <c r="E105" i="9"/>
  <c r="D105" i="9"/>
  <c r="C105" i="9"/>
  <c r="B105" i="9"/>
  <c r="A105" i="9"/>
  <c r="G104" i="9"/>
  <c r="F104" i="9"/>
  <c r="E104" i="9"/>
  <c r="D104" i="9"/>
  <c r="C104" i="9"/>
  <c r="B104" i="9"/>
  <c r="A104" i="9"/>
  <c r="G103" i="9"/>
  <c r="F103" i="9"/>
  <c r="E103" i="9"/>
  <c r="D103" i="9"/>
  <c r="C103" i="9"/>
  <c r="B103" i="9"/>
  <c r="A103" i="9"/>
  <c r="G102" i="9"/>
  <c r="F102" i="9"/>
  <c r="E102" i="9"/>
  <c r="D102" i="9"/>
  <c r="C102" i="9"/>
  <c r="B102" i="9"/>
  <c r="A102" i="9"/>
  <c r="G101" i="9"/>
  <c r="F101" i="9"/>
  <c r="E101" i="9"/>
  <c r="D101" i="9"/>
  <c r="C101" i="9"/>
  <c r="B101" i="9"/>
  <c r="A101" i="9"/>
  <c r="G100" i="9"/>
  <c r="F100" i="9"/>
  <c r="E100" i="9"/>
  <c r="D100" i="9"/>
  <c r="C100" i="9"/>
  <c r="B100" i="9"/>
  <c r="A100" i="9"/>
  <c r="G99" i="9"/>
  <c r="F99" i="9"/>
  <c r="E99" i="9"/>
  <c r="D99" i="9"/>
  <c r="C99" i="9"/>
  <c r="B99" i="9"/>
  <c r="A99" i="9"/>
  <c r="G98" i="9"/>
  <c r="F98" i="9"/>
  <c r="E98" i="9"/>
  <c r="D98" i="9"/>
  <c r="C98" i="9"/>
  <c r="B98" i="9"/>
  <c r="A98" i="9"/>
  <c r="G97" i="9"/>
  <c r="F97" i="9"/>
  <c r="E97" i="9"/>
  <c r="D97" i="9"/>
  <c r="C97" i="9"/>
  <c r="B97" i="9"/>
  <c r="A97" i="9"/>
  <c r="G96" i="9"/>
  <c r="F96" i="9"/>
  <c r="E96" i="9"/>
  <c r="D96" i="9"/>
  <c r="C96" i="9"/>
  <c r="B96" i="9"/>
  <c r="A96" i="9"/>
  <c r="G95" i="9"/>
  <c r="F95" i="9"/>
  <c r="E95" i="9"/>
  <c r="D95" i="9"/>
  <c r="C95" i="9"/>
  <c r="B95" i="9"/>
  <c r="A95" i="9"/>
  <c r="G94" i="9"/>
  <c r="F94" i="9"/>
  <c r="E94" i="9"/>
  <c r="D94" i="9"/>
  <c r="C94" i="9"/>
  <c r="B94" i="9"/>
  <c r="A94" i="9"/>
  <c r="G93" i="9"/>
  <c r="F93" i="9"/>
  <c r="E93" i="9"/>
  <c r="D93" i="9"/>
  <c r="C93" i="9"/>
  <c r="B93" i="9"/>
  <c r="A93" i="9"/>
  <c r="G92" i="9"/>
  <c r="F92" i="9"/>
  <c r="E92" i="9"/>
  <c r="D92" i="9"/>
  <c r="C92" i="9"/>
  <c r="B92" i="9"/>
  <c r="A92" i="9"/>
  <c r="G91" i="9"/>
  <c r="F91" i="9"/>
  <c r="E91" i="9"/>
  <c r="D91" i="9"/>
  <c r="C91" i="9"/>
  <c r="B91" i="9"/>
  <c r="A91" i="9"/>
  <c r="G90" i="9"/>
  <c r="F90" i="9"/>
  <c r="E90" i="9"/>
  <c r="D90" i="9"/>
  <c r="C90" i="9"/>
  <c r="B90" i="9"/>
  <c r="A90" i="9"/>
  <c r="G89" i="9"/>
  <c r="F89" i="9"/>
  <c r="E89" i="9"/>
  <c r="D89" i="9"/>
  <c r="C89" i="9"/>
  <c r="B89" i="9"/>
  <c r="A89" i="9"/>
  <c r="G88" i="9"/>
  <c r="F88" i="9"/>
  <c r="E88" i="9"/>
  <c r="D88" i="9"/>
  <c r="C88" i="9"/>
  <c r="B88" i="9"/>
  <c r="A88" i="9"/>
  <c r="G87" i="9"/>
  <c r="F87" i="9"/>
  <c r="E87" i="9"/>
  <c r="D87" i="9"/>
  <c r="C87" i="9"/>
  <c r="B87" i="9"/>
  <c r="A87" i="9"/>
  <c r="G86" i="9"/>
  <c r="F86" i="9"/>
  <c r="E86" i="9"/>
  <c r="D86" i="9"/>
  <c r="C86" i="9"/>
  <c r="B86" i="9"/>
  <c r="A86" i="9"/>
  <c r="G85" i="9"/>
  <c r="F85" i="9"/>
  <c r="E85" i="9"/>
  <c r="D85" i="9"/>
  <c r="C85" i="9"/>
  <c r="B85" i="9"/>
  <c r="A85" i="9"/>
  <c r="G84" i="9"/>
  <c r="F84" i="9"/>
  <c r="E84" i="9"/>
  <c r="D84" i="9"/>
  <c r="C84" i="9"/>
  <c r="B84" i="9"/>
  <c r="A84" i="9"/>
  <c r="G83" i="9"/>
  <c r="F83" i="9"/>
  <c r="E83" i="9"/>
  <c r="D83" i="9"/>
  <c r="C83" i="9"/>
  <c r="B83" i="9"/>
  <c r="A83" i="9"/>
  <c r="G82" i="9"/>
  <c r="F82" i="9"/>
  <c r="E82" i="9"/>
  <c r="D82" i="9"/>
  <c r="C82" i="9"/>
  <c r="B82" i="9"/>
  <c r="A82" i="9"/>
  <c r="G81" i="9"/>
  <c r="F81" i="9"/>
  <c r="E81" i="9"/>
  <c r="D81" i="9"/>
  <c r="C81" i="9"/>
  <c r="B81" i="9"/>
  <c r="A81" i="9"/>
  <c r="G80" i="9"/>
  <c r="F80" i="9"/>
  <c r="E80" i="9"/>
  <c r="D80" i="9"/>
  <c r="C80" i="9"/>
  <c r="B80" i="9"/>
  <c r="A80" i="9"/>
  <c r="G79" i="9"/>
  <c r="F79" i="9"/>
  <c r="E79" i="9"/>
  <c r="D79" i="9"/>
  <c r="C79" i="9"/>
  <c r="B79" i="9"/>
  <c r="A79" i="9"/>
  <c r="G78" i="9"/>
  <c r="F78" i="9"/>
  <c r="E78" i="9"/>
  <c r="D78" i="9"/>
  <c r="C78" i="9"/>
  <c r="B78" i="9"/>
  <c r="A78" i="9"/>
  <c r="G77" i="9"/>
  <c r="F77" i="9"/>
  <c r="E77" i="9"/>
  <c r="D77" i="9"/>
  <c r="C77" i="9"/>
  <c r="B77" i="9"/>
  <c r="A77" i="9"/>
  <c r="G76" i="9"/>
  <c r="F76" i="9"/>
  <c r="E76" i="9"/>
  <c r="D76" i="9"/>
  <c r="C76" i="9"/>
  <c r="B76" i="9"/>
  <c r="A76" i="9"/>
  <c r="G75" i="9"/>
  <c r="F75" i="9"/>
  <c r="E75" i="9"/>
  <c r="D75" i="9"/>
  <c r="C75" i="9"/>
  <c r="B75" i="9"/>
  <c r="A75" i="9"/>
  <c r="G74" i="9"/>
  <c r="F74" i="9"/>
  <c r="E74" i="9"/>
  <c r="D74" i="9"/>
  <c r="C74" i="9"/>
  <c r="B74" i="9"/>
  <c r="A74" i="9"/>
  <c r="G73" i="9"/>
  <c r="F73" i="9"/>
  <c r="E73" i="9"/>
  <c r="D73" i="9"/>
  <c r="C73" i="9"/>
  <c r="B73" i="9"/>
  <c r="A73" i="9"/>
  <c r="G72" i="9"/>
  <c r="F72" i="9"/>
  <c r="E72" i="9"/>
  <c r="D72" i="9"/>
  <c r="C72" i="9"/>
  <c r="B72" i="9"/>
  <c r="A72" i="9"/>
  <c r="G71" i="9"/>
  <c r="F71" i="9"/>
  <c r="E71" i="9"/>
  <c r="D71" i="9"/>
  <c r="C71" i="9"/>
  <c r="B71" i="9"/>
  <c r="A71" i="9"/>
  <c r="G70" i="9"/>
  <c r="F70" i="9"/>
  <c r="E70" i="9"/>
  <c r="D70" i="9"/>
  <c r="C70" i="9"/>
  <c r="B70" i="9"/>
  <c r="A70" i="9"/>
  <c r="G69" i="9"/>
  <c r="F69" i="9"/>
  <c r="E69" i="9"/>
  <c r="D69" i="9"/>
  <c r="C69" i="9"/>
  <c r="B69" i="9"/>
  <c r="A69" i="9"/>
  <c r="G68" i="9"/>
  <c r="F68" i="9"/>
  <c r="E68" i="9"/>
  <c r="D68" i="9"/>
  <c r="C68" i="9"/>
  <c r="B68" i="9"/>
  <c r="A68" i="9"/>
  <c r="G67" i="9"/>
  <c r="F67" i="9"/>
  <c r="E67" i="9"/>
  <c r="D67" i="9"/>
  <c r="C67" i="9"/>
  <c r="B67" i="9"/>
  <c r="A67" i="9"/>
  <c r="G66" i="9"/>
  <c r="F66" i="9"/>
  <c r="E66" i="9"/>
  <c r="D66" i="9"/>
  <c r="C66" i="9"/>
  <c r="B66" i="9"/>
  <c r="A66" i="9"/>
  <c r="G65" i="9"/>
  <c r="F65" i="9"/>
  <c r="E65" i="9"/>
  <c r="D65" i="9"/>
  <c r="C65" i="9"/>
  <c r="B65" i="9"/>
  <c r="A65" i="9"/>
  <c r="G64" i="9"/>
  <c r="F64" i="9"/>
  <c r="E64" i="9"/>
  <c r="D64" i="9"/>
  <c r="C64" i="9"/>
  <c r="B64" i="9"/>
  <c r="A64" i="9"/>
  <c r="G63" i="9"/>
  <c r="F63" i="9"/>
  <c r="E63" i="9"/>
  <c r="D63" i="9"/>
  <c r="C63" i="9"/>
  <c r="B63" i="9"/>
  <c r="A63" i="9"/>
  <c r="G62" i="9"/>
  <c r="F62" i="9"/>
  <c r="E62" i="9"/>
  <c r="D62" i="9"/>
  <c r="C62" i="9"/>
  <c r="B62" i="9"/>
  <c r="A62" i="9"/>
  <c r="G61" i="9"/>
  <c r="F61" i="9"/>
  <c r="E61" i="9"/>
  <c r="D61" i="9"/>
  <c r="C61" i="9"/>
  <c r="B61" i="9"/>
  <c r="A61" i="9"/>
  <c r="G60" i="9"/>
  <c r="F60" i="9"/>
  <c r="E60" i="9"/>
  <c r="D60" i="9"/>
  <c r="C60" i="9"/>
  <c r="B60" i="9"/>
  <c r="A60" i="9"/>
  <c r="G59" i="9"/>
  <c r="F59" i="9"/>
  <c r="E59" i="9"/>
  <c r="D59" i="9"/>
  <c r="C59" i="9"/>
  <c r="B59" i="9"/>
  <c r="A59" i="9"/>
  <c r="G58" i="9"/>
  <c r="F58" i="9"/>
  <c r="E58" i="9"/>
  <c r="D58" i="9"/>
  <c r="C58" i="9"/>
  <c r="B58" i="9"/>
  <c r="A58" i="9"/>
  <c r="G57" i="9"/>
  <c r="F57" i="9"/>
  <c r="E57" i="9"/>
  <c r="D57" i="9"/>
  <c r="C57" i="9"/>
  <c r="B57" i="9"/>
  <c r="A57" i="9"/>
  <c r="G56" i="9"/>
  <c r="F56" i="9"/>
  <c r="E56" i="9"/>
  <c r="D56" i="9"/>
  <c r="C56" i="9"/>
  <c r="B56" i="9"/>
  <c r="A56" i="9"/>
  <c r="G55" i="9"/>
  <c r="F55" i="9"/>
  <c r="E55" i="9"/>
  <c r="D55" i="9"/>
  <c r="C55" i="9"/>
  <c r="B55" i="9"/>
  <c r="A55" i="9"/>
  <c r="G54" i="9"/>
  <c r="F54" i="9"/>
  <c r="E54" i="9"/>
  <c r="D54" i="9"/>
  <c r="C54" i="9"/>
  <c r="B54" i="9"/>
  <c r="A54" i="9"/>
  <c r="G53" i="9"/>
  <c r="F53" i="9"/>
  <c r="E53" i="9"/>
  <c r="D53" i="9"/>
  <c r="C53" i="9"/>
  <c r="B53" i="9"/>
  <c r="A53" i="9"/>
  <c r="G52" i="9"/>
  <c r="F52" i="9"/>
  <c r="E52" i="9"/>
  <c r="D52" i="9"/>
  <c r="C52" i="9"/>
  <c r="B52" i="9"/>
  <c r="A52" i="9"/>
  <c r="G51" i="9"/>
  <c r="F51" i="9"/>
  <c r="E51" i="9"/>
  <c r="D51" i="9"/>
  <c r="C51" i="9"/>
  <c r="B51" i="9"/>
  <c r="A51" i="9"/>
  <c r="G50" i="9"/>
  <c r="F50" i="9"/>
  <c r="E50" i="9"/>
  <c r="D50" i="9"/>
  <c r="C50" i="9"/>
  <c r="B50" i="9"/>
  <c r="A50" i="9"/>
  <c r="G49" i="9"/>
  <c r="F49" i="9"/>
  <c r="E49" i="9"/>
  <c r="D49" i="9"/>
  <c r="C49" i="9"/>
  <c r="B49" i="9"/>
  <c r="A49" i="9"/>
  <c r="G48" i="9"/>
  <c r="F48" i="9"/>
  <c r="E48" i="9"/>
  <c r="D48" i="9"/>
  <c r="C48" i="9"/>
  <c r="B48" i="9"/>
  <c r="A48" i="9"/>
  <c r="G47" i="9"/>
  <c r="F47" i="9"/>
  <c r="E47" i="9"/>
  <c r="D47" i="9"/>
  <c r="C47" i="9"/>
  <c r="B47" i="9"/>
  <c r="A47" i="9"/>
  <c r="G46" i="9"/>
  <c r="F46" i="9"/>
  <c r="E46" i="9"/>
  <c r="D46" i="9"/>
  <c r="C46" i="9"/>
  <c r="B46" i="9"/>
  <c r="A46" i="9"/>
  <c r="G45" i="9"/>
  <c r="F45" i="9"/>
  <c r="E45" i="9"/>
  <c r="D45" i="9"/>
  <c r="C45" i="9"/>
  <c r="B45" i="9"/>
  <c r="A45" i="9"/>
  <c r="G44" i="9"/>
  <c r="F44" i="9"/>
  <c r="E44" i="9"/>
  <c r="D44" i="9"/>
  <c r="C44" i="9"/>
  <c r="B44" i="9"/>
  <c r="A44" i="9"/>
  <c r="G43" i="9"/>
  <c r="F43" i="9"/>
  <c r="E43" i="9"/>
  <c r="D43" i="9"/>
  <c r="C43" i="9"/>
  <c r="B43" i="9"/>
  <c r="A43" i="9"/>
  <c r="G42" i="9"/>
  <c r="F42" i="9"/>
  <c r="E42" i="9"/>
  <c r="D42" i="9"/>
  <c r="C42" i="9"/>
  <c r="B42" i="9"/>
  <c r="A42" i="9"/>
  <c r="G41" i="9"/>
  <c r="F41" i="9"/>
  <c r="E41" i="9"/>
  <c r="D41" i="9"/>
  <c r="C41" i="9"/>
  <c r="B41" i="9"/>
  <c r="A41" i="9"/>
  <c r="G40" i="9"/>
  <c r="F40" i="9"/>
  <c r="E40" i="9"/>
  <c r="D40" i="9"/>
  <c r="C40" i="9"/>
  <c r="B40" i="9"/>
  <c r="A40" i="9"/>
  <c r="G39" i="9"/>
  <c r="F39" i="9"/>
  <c r="E39" i="9"/>
  <c r="D39" i="9"/>
  <c r="C39" i="9"/>
  <c r="B39" i="9"/>
  <c r="A39" i="9"/>
  <c r="G38" i="9"/>
  <c r="F38" i="9"/>
  <c r="E38" i="9"/>
  <c r="D38" i="9"/>
  <c r="C38" i="9"/>
  <c r="B38" i="9"/>
  <c r="A38" i="9"/>
  <c r="G37" i="9"/>
  <c r="F37" i="9"/>
  <c r="E37" i="9"/>
  <c r="D37" i="9"/>
  <c r="C37" i="9"/>
  <c r="B37" i="9"/>
  <c r="A37" i="9"/>
  <c r="G36" i="9"/>
  <c r="F36" i="9"/>
  <c r="E36" i="9"/>
  <c r="D36" i="9"/>
  <c r="C36" i="9"/>
  <c r="B36" i="9"/>
  <c r="A36" i="9"/>
  <c r="G35" i="9"/>
  <c r="F35" i="9"/>
  <c r="E35" i="9"/>
  <c r="D35" i="9"/>
  <c r="C35" i="9"/>
  <c r="B35" i="9"/>
  <c r="A35" i="9"/>
  <c r="G34" i="9"/>
  <c r="F34" i="9"/>
  <c r="E34" i="9"/>
  <c r="D34" i="9"/>
  <c r="C34" i="9"/>
  <c r="B34" i="9"/>
  <c r="A34" i="9"/>
  <c r="G33" i="9"/>
  <c r="F33" i="9"/>
  <c r="E33" i="9"/>
  <c r="D33" i="9"/>
  <c r="C33" i="9"/>
  <c r="B33" i="9"/>
  <c r="A33" i="9"/>
  <c r="G32" i="9"/>
  <c r="F32" i="9"/>
  <c r="E32" i="9"/>
  <c r="D32" i="9"/>
  <c r="C32" i="9"/>
  <c r="B32" i="9"/>
  <c r="A32" i="9"/>
  <c r="G31" i="9"/>
  <c r="F31" i="9"/>
  <c r="E31" i="9"/>
  <c r="D31" i="9"/>
  <c r="C31" i="9"/>
  <c r="B31" i="9"/>
  <c r="A31" i="9"/>
  <c r="G30" i="9"/>
  <c r="F30" i="9"/>
  <c r="E30" i="9"/>
  <c r="D30" i="9"/>
  <c r="C30" i="9"/>
  <c r="B30" i="9"/>
  <c r="A30" i="9"/>
  <c r="G29" i="9"/>
  <c r="F29" i="9"/>
  <c r="E29" i="9"/>
  <c r="D29" i="9"/>
  <c r="C29" i="9"/>
  <c r="B29" i="9"/>
  <c r="A29" i="9"/>
  <c r="G28" i="9"/>
  <c r="F28" i="9"/>
  <c r="E28" i="9"/>
  <c r="D28" i="9"/>
  <c r="C28" i="9"/>
  <c r="B28" i="9"/>
  <c r="A28" i="9"/>
  <c r="G27" i="9"/>
  <c r="F27" i="9"/>
  <c r="E27" i="9"/>
  <c r="D27" i="9"/>
  <c r="C27" i="9"/>
  <c r="B27" i="9"/>
  <c r="A27" i="9"/>
  <c r="G26" i="9"/>
  <c r="F26" i="9"/>
  <c r="E26" i="9"/>
  <c r="D26" i="9"/>
  <c r="C26" i="9"/>
  <c r="B26" i="9"/>
  <c r="A26" i="9"/>
  <c r="G25" i="9"/>
  <c r="F25" i="9"/>
  <c r="E25" i="9"/>
  <c r="D25" i="9"/>
  <c r="C25" i="9"/>
  <c r="B25" i="9"/>
  <c r="A25" i="9"/>
  <c r="G24" i="9"/>
  <c r="F24" i="9"/>
  <c r="E24" i="9"/>
  <c r="D24" i="9"/>
  <c r="C24" i="9"/>
  <c r="B24" i="9"/>
  <c r="A24" i="9"/>
  <c r="G23" i="9"/>
  <c r="F23" i="9"/>
  <c r="E23" i="9"/>
  <c r="D23" i="9"/>
  <c r="C23" i="9"/>
  <c r="B23" i="9"/>
  <c r="A23" i="9"/>
  <c r="G22" i="9"/>
  <c r="F22" i="9"/>
  <c r="E22" i="9"/>
  <c r="D22" i="9"/>
  <c r="C22" i="9"/>
  <c r="B22" i="9"/>
  <c r="A22" i="9"/>
  <c r="G21" i="9"/>
  <c r="F21" i="9"/>
  <c r="E21" i="9"/>
  <c r="D21" i="9"/>
  <c r="C21" i="9"/>
  <c r="B21" i="9"/>
  <c r="A21" i="9"/>
  <c r="G20" i="9"/>
  <c r="F20" i="9"/>
  <c r="E20" i="9"/>
  <c r="D20" i="9"/>
  <c r="C20" i="9"/>
  <c r="B20" i="9"/>
  <c r="A20" i="9"/>
  <c r="G19" i="9"/>
  <c r="F19" i="9"/>
  <c r="E19" i="9"/>
  <c r="D19" i="9"/>
  <c r="C19" i="9"/>
  <c r="B19" i="9"/>
  <c r="A19" i="9"/>
  <c r="G18" i="9"/>
  <c r="F18" i="9"/>
  <c r="E18" i="9"/>
  <c r="D18" i="9"/>
  <c r="C18" i="9"/>
  <c r="B18" i="9"/>
  <c r="A18" i="9"/>
  <c r="G17" i="9"/>
  <c r="F17" i="9"/>
  <c r="E17" i="9"/>
  <c r="D17" i="9"/>
  <c r="C17" i="9"/>
  <c r="B17" i="9"/>
  <c r="A17" i="9"/>
  <c r="G16" i="9"/>
  <c r="F16" i="9"/>
  <c r="E16" i="9"/>
  <c r="D16" i="9"/>
  <c r="C16" i="9"/>
  <c r="B16" i="9"/>
  <c r="A16" i="9"/>
  <c r="G15" i="9"/>
  <c r="F15" i="9"/>
  <c r="E15" i="9"/>
  <c r="D15" i="9"/>
  <c r="C15" i="9"/>
  <c r="B15" i="9"/>
  <c r="A15" i="9"/>
  <c r="G14" i="9"/>
  <c r="F14" i="9"/>
  <c r="E14" i="9"/>
  <c r="D14" i="9"/>
  <c r="C14" i="9"/>
  <c r="B14" i="9"/>
  <c r="A14" i="9"/>
  <c r="G13" i="9"/>
  <c r="F13" i="9"/>
  <c r="E13" i="9"/>
  <c r="D13" i="9"/>
  <c r="C13" i="9"/>
  <c r="B13" i="9"/>
  <c r="A13" i="9"/>
  <c r="G12" i="9"/>
  <c r="F12" i="9"/>
  <c r="E12" i="9"/>
  <c r="D12" i="9"/>
  <c r="C12" i="9"/>
  <c r="B12" i="9"/>
  <c r="A12" i="9"/>
  <c r="G11" i="9"/>
  <c r="F11" i="9"/>
  <c r="D11" i="9"/>
  <c r="C11" i="9"/>
  <c r="B11" i="9"/>
  <c r="A11" i="9"/>
  <c r="G10" i="9"/>
  <c r="F10" i="9"/>
  <c r="E10" i="9"/>
  <c r="D10" i="9"/>
  <c r="C10" i="9"/>
  <c r="B10" i="9"/>
  <c r="A10" i="9"/>
  <c r="G9" i="9"/>
  <c r="F9" i="9"/>
  <c r="E9" i="9"/>
  <c r="D9" i="9"/>
  <c r="C9" i="9"/>
  <c r="B9" i="9"/>
  <c r="A9" i="9"/>
  <c r="B3" i="9"/>
  <c r="D200" i="8"/>
  <c r="C200" i="8"/>
  <c r="B200" i="8"/>
  <c r="A200" i="8"/>
  <c r="D199" i="8"/>
  <c r="C199" i="8"/>
  <c r="B199" i="8"/>
  <c r="A199" i="8"/>
  <c r="D198" i="8"/>
  <c r="C198" i="8"/>
  <c r="B198" i="8"/>
  <c r="A198" i="8"/>
  <c r="D197" i="8"/>
  <c r="C197" i="8"/>
  <c r="B197" i="8"/>
  <c r="A197" i="8"/>
  <c r="D196" i="8"/>
  <c r="C196" i="8"/>
  <c r="B196" i="8"/>
  <c r="A196" i="8"/>
  <c r="D195" i="8"/>
  <c r="C195" i="8"/>
  <c r="B195" i="8"/>
  <c r="A195" i="8"/>
  <c r="D194" i="8"/>
  <c r="C194" i="8"/>
  <c r="B194" i="8"/>
  <c r="A194" i="8"/>
  <c r="D193" i="8"/>
  <c r="C193" i="8"/>
  <c r="B193" i="8"/>
  <c r="A193" i="8"/>
  <c r="D192" i="8"/>
  <c r="C192" i="8"/>
  <c r="B192" i="8"/>
  <c r="A192" i="8"/>
  <c r="D191" i="8"/>
  <c r="C191" i="8"/>
  <c r="B191" i="8"/>
  <c r="A191" i="8"/>
  <c r="D190" i="8"/>
  <c r="C190" i="8"/>
  <c r="B190" i="8"/>
  <c r="A190" i="8"/>
  <c r="D189" i="8"/>
  <c r="C189" i="8"/>
  <c r="B189" i="8"/>
  <c r="A189" i="8"/>
  <c r="D188" i="8"/>
  <c r="C188" i="8"/>
  <c r="B188" i="8"/>
  <c r="A188" i="8"/>
  <c r="D187" i="8"/>
  <c r="C187" i="8"/>
  <c r="B187" i="8"/>
  <c r="A187" i="8"/>
  <c r="D186" i="8"/>
  <c r="C186" i="8"/>
  <c r="B186" i="8"/>
  <c r="A186" i="8"/>
  <c r="D185" i="8"/>
  <c r="C185" i="8"/>
  <c r="B185" i="8"/>
  <c r="A185" i="8"/>
  <c r="D184" i="8"/>
  <c r="C184" i="8"/>
  <c r="B184" i="8"/>
  <c r="A184" i="8"/>
  <c r="D183" i="8"/>
  <c r="C183" i="8"/>
  <c r="B183" i="8"/>
  <c r="A183" i="8"/>
  <c r="D182" i="8"/>
  <c r="C182" i="8"/>
  <c r="B182" i="8"/>
  <c r="A182" i="8"/>
  <c r="D181" i="8"/>
  <c r="C181" i="8"/>
  <c r="B181" i="8"/>
  <c r="A181" i="8"/>
  <c r="D180" i="8"/>
  <c r="C180" i="8"/>
  <c r="B180" i="8"/>
  <c r="A180" i="8"/>
  <c r="D179" i="8"/>
  <c r="C179" i="8"/>
  <c r="B179" i="8"/>
  <c r="A179" i="8"/>
  <c r="D178" i="8"/>
  <c r="C178" i="8"/>
  <c r="B178" i="8"/>
  <c r="A178" i="8"/>
  <c r="D177" i="8"/>
  <c r="C177" i="8"/>
  <c r="B177" i="8"/>
  <c r="A177" i="8"/>
  <c r="D176" i="8"/>
  <c r="C176" i="8"/>
  <c r="B176" i="8"/>
  <c r="A176" i="8"/>
  <c r="D175" i="8"/>
  <c r="C175" i="8"/>
  <c r="B175" i="8"/>
  <c r="A175" i="8"/>
  <c r="D174" i="8"/>
  <c r="C174" i="8"/>
  <c r="B174" i="8"/>
  <c r="A174" i="8"/>
  <c r="D173" i="8"/>
  <c r="C173" i="8"/>
  <c r="B173" i="8"/>
  <c r="A173" i="8"/>
  <c r="D172" i="8"/>
  <c r="C172" i="8"/>
  <c r="B172" i="8"/>
  <c r="A172" i="8"/>
  <c r="D171" i="8"/>
  <c r="C171" i="8"/>
  <c r="B171" i="8"/>
  <c r="A171" i="8"/>
  <c r="D170" i="8"/>
  <c r="C170" i="8"/>
  <c r="B170" i="8"/>
  <c r="A170" i="8"/>
  <c r="D169" i="8"/>
  <c r="C169" i="8"/>
  <c r="B169" i="8"/>
  <c r="A169" i="8"/>
  <c r="D168" i="8"/>
  <c r="C168" i="8"/>
  <c r="B168" i="8"/>
  <c r="A168" i="8"/>
  <c r="D167" i="8"/>
  <c r="C167" i="8"/>
  <c r="B167" i="8"/>
  <c r="A167" i="8"/>
  <c r="D166" i="8"/>
  <c r="C166" i="8"/>
  <c r="B166" i="8"/>
  <c r="A166" i="8"/>
  <c r="D165" i="8"/>
  <c r="C165" i="8"/>
  <c r="B165" i="8"/>
  <c r="A165" i="8"/>
  <c r="D164" i="8"/>
  <c r="C164" i="8"/>
  <c r="B164" i="8"/>
  <c r="A164" i="8"/>
  <c r="D163" i="8"/>
  <c r="C163" i="8"/>
  <c r="B163" i="8"/>
  <c r="A163" i="8"/>
  <c r="D162" i="8"/>
  <c r="C162" i="8"/>
  <c r="B162" i="8"/>
  <c r="A162" i="8"/>
  <c r="D161" i="8"/>
  <c r="C161" i="8"/>
  <c r="B161" i="8"/>
  <c r="A161" i="8"/>
  <c r="D160" i="8"/>
  <c r="C160" i="8"/>
  <c r="B160" i="8"/>
  <c r="A160" i="8"/>
  <c r="D159" i="8"/>
  <c r="C159" i="8"/>
  <c r="B159" i="8"/>
  <c r="A159" i="8"/>
  <c r="D158" i="8"/>
  <c r="C158" i="8"/>
  <c r="B158" i="8"/>
  <c r="A158" i="8"/>
  <c r="D157" i="8"/>
  <c r="C157" i="8"/>
  <c r="B157" i="8"/>
  <c r="A157" i="8"/>
  <c r="D156" i="8"/>
  <c r="C156" i="8"/>
  <c r="B156" i="8"/>
  <c r="A156" i="8"/>
  <c r="D155" i="8"/>
  <c r="C155" i="8"/>
  <c r="B155" i="8"/>
  <c r="A155" i="8"/>
  <c r="D154" i="8"/>
  <c r="C154" i="8"/>
  <c r="B154" i="8"/>
  <c r="A154" i="8"/>
  <c r="D153" i="8"/>
  <c r="C153" i="8"/>
  <c r="B153" i="8"/>
  <c r="A153" i="8"/>
  <c r="D152" i="8"/>
  <c r="C152" i="8"/>
  <c r="B152" i="8"/>
  <c r="A152" i="8"/>
  <c r="D151" i="8"/>
  <c r="C151" i="8"/>
  <c r="B151" i="8"/>
  <c r="A151" i="8"/>
  <c r="D150" i="8"/>
  <c r="C150" i="8"/>
  <c r="B150" i="8"/>
  <c r="A150" i="8"/>
  <c r="D149" i="8"/>
  <c r="C149" i="8"/>
  <c r="B149" i="8"/>
  <c r="A149" i="8"/>
  <c r="D148" i="8"/>
  <c r="C148" i="8"/>
  <c r="B148" i="8"/>
  <c r="A148" i="8"/>
  <c r="D147" i="8"/>
  <c r="C147" i="8"/>
  <c r="B147" i="8"/>
  <c r="A147" i="8"/>
  <c r="D146" i="8"/>
  <c r="C146" i="8"/>
  <c r="B146" i="8"/>
  <c r="A146" i="8"/>
  <c r="D145" i="8"/>
  <c r="C145" i="8"/>
  <c r="B145" i="8"/>
  <c r="A145" i="8"/>
  <c r="D144" i="8"/>
  <c r="C144" i="8"/>
  <c r="B144" i="8"/>
  <c r="A144" i="8"/>
  <c r="D143" i="8"/>
  <c r="C143" i="8"/>
  <c r="B143" i="8"/>
  <c r="A143" i="8"/>
  <c r="D142" i="8"/>
  <c r="C142" i="8"/>
  <c r="B142" i="8"/>
  <c r="A142" i="8"/>
  <c r="D141" i="8"/>
  <c r="C141" i="8"/>
  <c r="B141" i="8"/>
  <c r="A141" i="8"/>
  <c r="D140" i="8"/>
  <c r="C140" i="8"/>
  <c r="B140" i="8"/>
  <c r="A140" i="8"/>
  <c r="D139" i="8"/>
  <c r="C139" i="8"/>
  <c r="B139" i="8"/>
  <c r="A139" i="8"/>
  <c r="D138" i="8"/>
  <c r="C138" i="8"/>
  <c r="B138" i="8"/>
  <c r="A138" i="8"/>
  <c r="D137" i="8"/>
  <c r="C137" i="8"/>
  <c r="B137" i="8"/>
  <c r="A137" i="8"/>
  <c r="D136" i="8"/>
  <c r="C136" i="8"/>
  <c r="B136" i="8"/>
  <c r="A136" i="8"/>
  <c r="D135" i="8"/>
  <c r="C135" i="8"/>
  <c r="B135" i="8"/>
  <c r="A135" i="8"/>
  <c r="D134" i="8"/>
  <c r="C134" i="8"/>
  <c r="B134" i="8"/>
  <c r="A134" i="8"/>
  <c r="D133" i="8"/>
  <c r="C133" i="8"/>
  <c r="B133" i="8"/>
  <c r="A133" i="8"/>
  <c r="D132" i="8"/>
  <c r="C132" i="8"/>
  <c r="B132" i="8"/>
  <c r="A132" i="8"/>
  <c r="D131" i="8"/>
  <c r="C131" i="8"/>
  <c r="B131" i="8"/>
  <c r="A131" i="8"/>
  <c r="D130" i="8"/>
  <c r="C130" i="8"/>
  <c r="B130" i="8"/>
  <c r="A130" i="8"/>
  <c r="D129" i="8"/>
  <c r="C129" i="8"/>
  <c r="B129" i="8"/>
  <c r="A129" i="8"/>
  <c r="D128" i="8"/>
  <c r="C128" i="8"/>
  <c r="B128" i="8"/>
  <c r="A128" i="8"/>
  <c r="D127" i="8"/>
  <c r="C127" i="8"/>
  <c r="B127" i="8"/>
  <c r="A127" i="8"/>
  <c r="D126" i="8"/>
  <c r="C126" i="8"/>
  <c r="B126" i="8"/>
  <c r="A126" i="8"/>
  <c r="D125" i="8"/>
  <c r="C125" i="8"/>
  <c r="B125" i="8"/>
  <c r="A125" i="8"/>
  <c r="D124" i="8"/>
  <c r="C124" i="8"/>
  <c r="B124" i="8"/>
  <c r="A124" i="8"/>
  <c r="D123" i="8"/>
  <c r="C123" i="8"/>
  <c r="B123" i="8"/>
  <c r="A123" i="8"/>
  <c r="D122" i="8"/>
  <c r="C122" i="8"/>
  <c r="B122" i="8"/>
  <c r="A122" i="8"/>
  <c r="D121" i="8"/>
  <c r="C121" i="8"/>
  <c r="B121" i="8"/>
  <c r="A121" i="8"/>
  <c r="D120" i="8"/>
  <c r="C120" i="8"/>
  <c r="B120" i="8"/>
  <c r="A120" i="8"/>
  <c r="D119" i="8"/>
  <c r="C119" i="8"/>
  <c r="B119" i="8"/>
  <c r="A119" i="8"/>
  <c r="D118" i="8"/>
  <c r="C118" i="8"/>
  <c r="B118" i="8"/>
  <c r="A118" i="8"/>
  <c r="D117" i="8"/>
  <c r="C117" i="8"/>
  <c r="B117" i="8"/>
  <c r="A117" i="8"/>
  <c r="D116" i="8"/>
  <c r="C116" i="8"/>
  <c r="B116" i="8"/>
  <c r="A116" i="8"/>
  <c r="D115" i="8"/>
  <c r="C115" i="8"/>
  <c r="B115" i="8"/>
  <c r="A115" i="8"/>
  <c r="D114" i="8"/>
  <c r="C114" i="8"/>
  <c r="B114" i="8"/>
  <c r="A114" i="8"/>
  <c r="D113" i="8"/>
  <c r="C113" i="8"/>
  <c r="B113" i="8"/>
  <c r="A113" i="8"/>
  <c r="D112" i="8"/>
  <c r="C112" i="8"/>
  <c r="B112" i="8"/>
  <c r="A112" i="8"/>
  <c r="D111" i="8"/>
  <c r="C111" i="8"/>
  <c r="B111" i="8"/>
  <c r="A111" i="8"/>
  <c r="D110" i="8"/>
  <c r="C110" i="8"/>
  <c r="B110" i="8"/>
  <c r="A110" i="8"/>
  <c r="D109" i="8"/>
  <c r="C109" i="8"/>
  <c r="B109" i="8"/>
  <c r="A109" i="8"/>
  <c r="D108" i="8"/>
  <c r="C108" i="8"/>
  <c r="B108" i="8"/>
  <c r="A108" i="8"/>
  <c r="D107" i="8"/>
  <c r="C107" i="8"/>
  <c r="B107" i="8"/>
  <c r="A107" i="8"/>
  <c r="D106" i="8"/>
  <c r="C106" i="8"/>
  <c r="B106" i="8"/>
  <c r="A106" i="8"/>
  <c r="D105" i="8"/>
  <c r="C105" i="8"/>
  <c r="B105" i="8"/>
  <c r="A105" i="8"/>
  <c r="D104" i="8"/>
  <c r="C104" i="8"/>
  <c r="B104" i="8"/>
  <c r="A104" i="8"/>
  <c r="D103" i="8"/>
  <c r="C103" i="8"/>
  <c r="B103" i="8"/>
  <c r="A103" i="8"/>
  <c r="D102" i="8"/>
  <c r="C102" i="8"/>
  <c r="B102" i="8"/>
  <c r="A102" i="8"/>
  <c r="D101" i="8"/>
  <c r="C101" i="8"/>
  <c r="B101" i="8"/>
  <c r="A101" i="8"/>
  <c r="D100" i="8"/>
  <c r="C100" i="8"/>
  <c r="B100" i="8"/>
  <c r="A100" i="8"/>
  <c r="D99" i="8"/>
  <c r="C99" i="8"/>
  <c r="B99" i="8"/>
  <c r="A99" i="8"/>
  <c r="D98" i="8"/>
  <c r="C98" i="8"/>
  <c r="B98" i="8"/>
  <c r="A98" i="8"/>
  <c r="D97" i="8"/>
  <c r="C97" i="8"/>
  <c r="B97" i="8"/>
  <c r="A97" i="8"/>
  <c r="D96" i="8"/>
  <c r="C96" i="8"/>
  <c r="B96" i="8"/>
  <c r="A96" i="8"/>
  <c r="D95" i="8"/>
  <c r="C95" i="8"/>
  <c r="B95" i="8"/>
  <c r="A95" i="8"/>
  <c r="D94" i="8"/>
  <c r="C94" i="8"/>
  <c r="B94" i="8"/>
  <c r="A94" i="8"/>
  <c r="D93" i="8"/>
  <c r="C93" i="8"/>
  <c r="B93" i="8"/>
  <c r="A93" i="8"/>
  <c r="D92" i="8"/>
  <c r="C92" i="8"/>
  <c r="B92" i="8"/>
  <c r="A92" i="8"/>
  <c r="D91" i="8"/>
  <c r="C91" i="8"/>
  <c r="B91" i="8"/>
  <c r="A91" i="8"/>
  <c r="D90" i="8"/>
  <c r="C90" i="8"/>
  <c r="B90" i="8"/>
  <c r="A90" i="8"/>
  <c r="D89" i="8"/>
  <c r="C89" i="8"/>
  <c r="B89" i="8"/>
  <c r="A89" i="8"/>
  <c r="D88" i="8"/>
  <c r="C88" i="8"/>
  <c r="B88" i="8"/>
  <c r="A88" i="8"/>
  <c r="D87" i="8"/>
  <c r="C87" i="8"/>
  <c r="B87" i="8"/>
  <c r="A87" i="8"/>
  <c r="D86" i="8"/>
  <c r="C86" i="8"/>
  <c r="B86" i="8"/>
  <c r="A86" i="8"/>
  <c r="D85" i="8"/>
  <c r="C85" i="8"/>
  <c r="B85" i="8"/>
  <c r="A85" i="8"/>
  <c r="D84" i="8"/>
  <c r="C84" i="8"/>
  <c r="B84" i="8"/>
  <c r="A84" i="8"/>
  <c r="D83" i="8"/>
  <c r="C83" i="8"/>
  <c r="B83" i="8"/>
  <c r="A83" i="8"/>
  <c r="D82" i="8"/>
  <c r="C82" i="8"/>
  <c r="B82" i="8"/>
  <c r="A82" i="8"/>
  <c r="D81" i="8"/>
  <c r="C81" i="8"/>
  <c r="B81" i="8"/>
  <c r="A81" i="8"/>
  <c r="D80" i="8"/>
  <c r="C80" i="8"/>
  <c r="B80" i="8"/>
  <c r="A80" i="8"/>
  <c r="D79" i="8"/>
  <c r="C79" i="8"/>
  <c r="B79" i="8"/>
  <c r="A79" i="8"/>
  <c r="D78" i="8"/>
  <c r="C78" i="8"/>
  <c r="B78" i="8"/>
  <c r="A78" i="8"/>
  <c r="D77" i="8"/>
  <c r="C77" i="8"/>
  <c r="B77" i="8"/>
  <c r="A77" i="8"/>
  <c r="D76" i="8"/>
  <c r="C76" i="8"/>
  <c r="B76" i="8"/>
  <c r="A76" i="8"/>
  <c r="D75" i="8"/>
  <c r="C75" i="8"/>
  <c r="B75" i="8"/>
  <c r="A75" i="8"/>
  <c r="D74" i="8"/>
  <c r="C74" i="8"/>
  <c r="B74" i="8"/>
  <c r="A74" i="8"/>
  <c r="D73" i="8"/>
  <c r="C73" i="8"/>
  <c r="B73" i="8"/>
  <c r="A73" i="8"/>
  <c r="D72" i="8"/>
  <c r="C72" i="8"/>
  <c r="B72" i="8"/>
  <c r="A72" i="8"/>
  <c r="D71" i="8"/>
  <c r="C71" i="8"/>
  <c r="B71" i="8"/>
  <c r="A71" i="8"/>
  <c r="D70" i="8"/>
  <c r="C70" i="8"/>
  <c r="B70" i="8"/>
  <c r="A70" i="8"/>
  <c r="D69" i="8"/>
  <c r="C69" i="8"/>
  <c r="B69" i="8"/>
  <c r="A69" i="8"/>
  <c r="D68" i="8"/>
  <c r="C68" i="8"/>
  <c r="B68" i="8"/>
  <c r="A68" i="8"/>
  <c r="D67" i="8"/>
  <c r="C67" i="8"/>
  <c r="B67" i="8"/>
  <c r="A67" i="8"/>
  <c r="D66" i="8"/>
  <c r="C66" i="8"/>
  <c r="B66" i="8"/>
  <c r="A66" i="8"/>
  <c r="D65" i="8"/>
  <c r="C65" i="8"/>
  <c r="B65" i="8"/>
  <c r="A65" i="8"/>
  <c r="D64" i="8"/>
  <c r="C64" i="8"/>
  <c r="B64" i="8"/>
  <c r="A64" i="8"/>
  <c r="D63" i="8"/>
  <c r="C63" i="8"/>
  <c r="B63" i="8"/>
  <c r="A63" i="8"/>
  <c r="D62" i="8"/>
  <c r="C62" i="8"/>
  <c r="B62" i="8"/>
  <c r="A62" i="8"/>
  <c r="D61" i="8"/>
  <c r="C61" i="8"/>
  <c r="B61" i="8"/>
  <c r="A61" i="8"/>
  <c r="D60" i="8"/>
  <c r="C60" i="8"/>
  <c r="B60" i="8"/>
  <c r="A60" i="8"/>
  <c r="D59" i="8"/>
  <c r="C59" i="8"/>
  <c r="B59" i="8"/>
  <c r="A59" i="8"/>
  <c r="D58" i="8"/>
  <c r="C58" i="8"/>
  <c r="B58" i="8"/>
  <c r="A58" i="8"/>
  <c r="D57" i="8"/>
  <c r="C57" i="8"/>
  <c r="B57" i="8"/>
  <c r="A57" i="8"/>
  <c r="D56" i="8"/>
  <c r="C56" i="8"/>
  <c r="B56" i="8"/>
  <c r="A56" i="8"/>
  <c r="D55" i="8"/>
  <c r="C55" i="8"/>
  <c r="B55" i="8"/>
  <c r="A55" i="8"/>
  <c r="D54" i="8"/>
  <c r="C54" i="8"/>
  <c r="B54" i="8"/>
  <c r="A54" i="8"/>
  <c r="D53" i="8"/>
  <c r="C53" i="8"/>
  <c r="B53" i="8"/>
  <c r="A53" i="8"/>
  <c r="D52" i="8"/>
  <c r="C52" i="8"/>
  <c r="B52" i="8"/>
  <c r="A52" i="8"/>
  <c r="D51" i="8"/>
  <c r="C51" i="8"/>
  <c r="B51" i="8"/>
  <c r="A51" i="8"/>
  <c r="D50" i="8"/>
  <c r="C50" i="8"/>
  <c r="B50" i="8"/>
  <c r="A50" i="8"/>
  <c r="D49" i="8"/>
  <c r="C49" i="8"/>
  <c r="B49" i="8"/>
  <c r="A49" i="8"/>
  <c r="D48" i="8"/>
  <c r="C48" i="8"/>
  <c r="B48" i="8"/>
  <c r="A48" i="8"/>
  <c r="D47" i="8"/>
  <c r="C47" i="8"/>
  <c r="B47" i="8"/>
  <c r="A47" i="8"/>
  <c r="D46" i="8"/>
  <c r="C46" i="8"/>
  <c r="B46" i="8"/>
  <c r="A46" i="8"/>
  <c r="D45" i="8"/>
  <c r="C45" i="8"/>
  <c r="B45" i="8"/>
  <c r="A45" i="8"/>
  <c r="D44" i="8"/>
  <c r="C44" i="8"/>
  <c r="B44" i="8"/>
  <c r="A44" i="8"/>
  <c r="D43" i="8"/>
  <c r="C43" i="8"/>
  <c r="B43" i="8"/>
  <c r="A43" i="8"/>
  <c r="D42" i="8"/>
  <c r="C42" i="8"/>
  <c r="B42" i="8"/>
  <c r="A42" i="8"/>
  <c r="D41" i="8"/>
  <c r="C41" i="8"/>
  <c r="B41" i="8"/>
  <c r="A41" i="8"/>
  <c r="D40" i="8"/>
  <c r="C40" i="8"/>
  <c r="B40" i="8"/>
  <c r="A40" i="8"/>
  <c r="D39" i="8"/>
  <c r="C39" i="8"/>
  <c r="B39" i="8"/>
  <c r="A39" i="8"/>
  <c r="D38" i="8"/>
  <c r="C38" i="8"/>
  <c r="B38" i="8"/>
  <c r="A38" i="8"/>
  <c r="D37" i="8"/>
  <c r="C37" i="8"/>
  <c r="B37" i="8"/>
  <c r="A37" i="8"/>
  <c r="D36" i="8"/>
  <c r="C36" i="8"/>
  <c r="B36" i="8"/>
  <c r="A36" i="8"/>
  <c r="D35" i="8"/>
  <c r="C35" i="8"/>
  <c r="B35" i="8"/>
  <c r="A35" i="8"/>
  <c r="D34" i="8"/>
  <c r="C34" i="8"/>
  <c r="B34" i="8"/>
  <c r="A34" i="8"/>
  <c r="D33" i="8"/>
  <c r="C33" i="8"/>
  <c r="B33" i="8"/>
  <c r="A33" i="8"/>
  <c r="D32" i="8"/>
  <c r="C32" i="8"/>
  <c r="B32" i="8"/>
  <c r="A32" i="8"/>
  <c r="D31" i="8"/>
  <c r="C31" i="8"/>
  <c r="B31" i="8"/>
  <c r="A31" i="8"/>
  <c r="D30" i="8"/>
  <c r="C30" i="8"/>
  <c r="B30" i="8"/>
  <c r="A30" i="8"/>
  <c r="D29" i="8"/>
  <c r="C29" i="8"/>
  <c r="B29" i="8"/>
  <c r="A29" i="8"/>
  <c r="D28" i="8"/>
  <c r="C28" i="8"/>
  <c r="B28" i="8"/>
  <c r="A28" i="8"/>
  <c r="D27" i="8"/>
  <c r="C27" i="8"/>
  <c r="B27" i="8"/>
  <c r="A27" i="8"/>
  <c r="D26" i="8"/>
  <c r="C26" i="8"/>
  <c r="B26" i="8"/>
  <c r="A26" i="8"/>
  <c r="D25" i="8"/>
  <c r="C25" i="8"/>
  <c r="B25" i="8"/>
  <c r="A25" i="8"/>
  <c r="D24" i="8"/>
  <c r="C24" i="8"/>
  <c r="B24" i="8"/>
  <c r="A24" i="8"/>
  <c r="D23" i="8"/>
  <c r="C23" i="8"/>
  <c r="B23" i="8"/>
  <c r="A23" i="8"/>
  <c r="D22" i="8"/>
  <c r="C22" i="8"/>
  <c r="B22" i="8"/>
  <c r="A22" i="8"/>
  <c r="D21" i="8"/>
  <c r="C21" i="8"/>
  <c r="B21" i="8"/>
  <c r="A21" i="8"/>
  <c r="D20" i="8"/>
  <c r="C20" i="8"/>
  <c r="B20" i="8"/>
  <c r="A20" i="8"/>
  <c r="D19" i="8"/>
  <c r="C19" i="8"/>
  <c r="B19" i="8"/>
  <c r="A19" i="8"/>
  <c r="D18" i="8"/>
  <c r="C18" i="8"/>
  <c r="B18" i="8"/>
  <c r="A18" i="8"/>
  <c r="D17" i="8"/>
  <c r="C17" i="8"/>
  <c r="B17" i="8"/>
  <c r="A17" i="8"/>
  <c r="D16" i="8"/>
  <c r="C16" i="8"/>
  <c r="B16" i="8"/>
  <c r="A16" i="8"/>
  <c r="D15" i="8"/>
  <c r="C15" i="8"/>
  <c r="B15" i="8"/>
  <c r="A15" i="8"/>
  <c r="D14" i="8"/>
  <c r="C14" i="8"/>
  <c r="B14" i="8"/>
  <c r="A14" i="8"/>
  <c r="D13" i="8"/>
  <c r="C13" i="8"/>
  <c r="B13" i="8"/>
  <c r="A13" i="8"/>
  <c r="D12" i="8"/>
  <c r="C12" i="8"/>
  <c r="B12" i="8"/>
  <c r="A12" i="8"/>
  <c r="D11" i="8"/>
  <c r="F11" i="8" s="1"/>
  <c r="C11" i="8"/>
  <c r="B11" i="8"/>
  <c r="A11" i="8"/>
  <c r="D10" i="8"/>
  <c r="F10" i="8" s="1"/>
  <c r="C10" i="8"/>
  <c r="B10" i="8"/>
  <c r="A10" i="8"/>
  <c r="D9" i="8"/>
  <c r="C9" i="8"/>
  <c r="B9" i="8"/>
  <c r="A9" i="8"/>
  <c r="D8" i="8"/>
  <c r="F8" i="8" s="1"/>
  <c r="C8" i="8"/>
  <c r="B8" i="8"/>
  <c r="A8" i="8"/>
  <c r="D7" i="8"/>
  <c r="C7" i="8"/>
  <c r="B7" i="8"/>
  <c r="A7" i="8"/>
  <c r="D6" i="8"/>
  <c r="C6" i="8"/>
  <c r="B6" i="8"/>
  <c r="A6" i="8"/>
  <c r="F9" i="8" l="1"/>
  <c r="H9" i="8" s="1"/>
  <c r="F6" i="8"/>
  <c r="H6" i="8" s="1"/>
  <c r="H200" i="8"/>
  <c r="F200" i="8"/>
  <c r="F13" i="8"/>
  <c r="H13" i="8" s="1"/>
  <c r="E17" i="8"/>
  <c r="F17" i="8"/>
  <c r="H17" i="8" s="1"/>
  <c r="F21" i="8"/>
  <c r="H21" i="8"/>
  <c r="F27" i="8"/>
  <c r="H27" i="8" s="1"/>
  <c r="F33" i="8"/>
  <c r="H33" i="8" s="1"/>
  <c r="F37" i="8"/>
  <c r="H37" i="8" s="1"/>
  <c r="F43" i="8"/>
  <c r="H43" i="8" s="1"/>
  <c r="F47" i="8"/>
  <c r="H47" i="8" s="1"/>
  <c r="F51" i="8"/>
  <c r="H51" i="8" s="1"/>
  <c r="F57" i="8"/>
  <c r="H57" i="8" s="1"/>
  <c r="F63" i="8"/>
  <c r="H63" i="8" s="1"/>
  <c r="F69" i="8"/>
  <c r="H69" i="8" s="1"/>
  <c r="F73" i="8"/>
  <c r="H73" i="8" s="1"/>
  <c r="F77" i="8"/>
  <c r="H77" i="8" s="1"/>
  <c r="F79" i="8"/>
  <c r="H79" i="8" s="1"/>
  <c r="F81" i="8"/>
  <c r="H81" i="8" s="1"/>
  <c r="F83" i="8"/>
  <c r="H83" i="8" s="1"/>
  <c r="F85" i="8"/>
  <c r="H85" i="8" s="1"/>
  <c r="F87" i="8"/>
  <c r="H87" i="8" s="1"/>
  <c r="F89" i="8"/>
  <c r="H89" i="8" s="1"/>
  <c r="F91" i="8"/>
  <c r="H91" i="8" s="1"/>
  <c r="F93" i="8"/>
  <c r="H93" i="8" s="1"/>
  <c r="F95" i="8"/>
  <c r="H95" i="8" s="1"/>
  <c r="F99" i="8"/>
  <c r="H99" i="8" s="1"/>
  <c r="F103" i="8"/>
  <c r="H103" i="8" s="1"/>
  <c r="F105" i="8"/>
  <c r="H105" i="8" s="1"/>
  <c r="F107" i="8"/>
  <c r="H107" i="8" s="1"/>
  <c r="F109" i="8"/>
  <c r="H109" i="8" s="1"/>
  <c r="F111" i="8"/>
  <c r="H111" i="8" s="1"/>
  <c r="F113" i="8"/>
  <c r="H113" i="8" s="1"/>
  <c r="F115" i="8"/>
  <c r="H115" i="8" s="1"/>
  <c r="F117" i="8"/>
  <c r="H117" i="8" s="1"/>
  <c r="F119" i="8"/>
  <c r="H119" i="8" s="1"/>
  <c r="F121" i="8"/>
  <c r="H121" i="8" s="1"/>
  <c r="F123" i="8"/>
  <c r="H123" i="8" s="1"/>
  <c r="F125" i="8"/>
  <c r="H125" i="8" s="1"/>
  <c r="F127" i="8"/>
  <c r="H127" i="8" s="1"/>
  <c r="F129" i="8"/>
  <c r="H129" i="8" s="1"/>
  <c r="F131" i="8"/>
  <c r="H131" i="8" s="1"/>
  <c r="F133" i="8"/>
  <c r="H133" i="8" s="1"/>
  <c r="F135" i="8"/>
  <c r="H135" i="8" s="1"/>
  <c r="F137" i="8"/>
  <c r="H137" i="8" s="1"/>
  <c r="F139" i="8"/>
  <c r="H139" i="8" s="1"/>
  <c r="F141" i="8"/>
  <c r="H141" i="8" s="1"/>
  <c r="F143" i="8"/>
  <c r="H143" i="8" s="1"/>
  <c r="F145" i="8"/>
  <c r="H145" i="8" s="1"/>
  <c r="F147" i="8"/>
  <c r="H147" i="8" s="1"/>
  <c r="F149" i="8"/>
  <c r="H149" i="8" s="1"/>
  <c r="F151" i="8"/>
  <c r="H151" i="8" s="1"/>
  <c r="F153" i="8"/>
  <c r="H153" i="8" s="1"/>
  <c r="F155" i="8"/>
  <c r="H155" i="8" s="1"/>
  <c r="F157" i="8"/>
  <c r="H157" i="8" s="1"/>
  <c r="F159" i="8"/>
  <c r="H159" i="8" s="1"/>
  <c r="F161" i="8"/>
  <c r="H161" i="8" s="1"/>
  <c r="F163" i="8"/>
  <c r="H163" i="8" s="1"/>
  <c r="F165" i="8"/>
  <c r="H165" i="8" s="1"/>
  <c r="F167" i="8"/>
  <c r="H167" i="8" s="1"/>
  <c r="F169" i="8"/>
  <c r="H169" i="8" s="1"/>
  <c r="F171" i="8"/>
  <c r="H171" i="8" s="1"/>
  <c r="F173" i="8"/>
  <c r="H173" i="8" s="1"/>
  <c r="F175" i="8"/>
  <c r="H175" i="8" s="1"/>
  <c r="F177" i="8"/>
  <c r="H177" i="8" s="1"/>
  <c r="F179" i="8"/>
  <c r="H179" i="8" s="1"/>
  <c r="F181" i="8"/>
  <c r="H181" i="8" s="1"/>
  <c r="F185" i="8"/>
  <c r="H185" i="8" s="1"/>
  <c r="F187" i="8"/>
  <c r="H187" i="8" s="1"/>
  <c r="F189" i="8"/>
  <c r="H189" i="8" s="1"/>
  <c r="F191" i="8"/>
  <c r="H191" i="8" s="1"/>
  <c r="F193" i="8"/>
  <c r="H193" i="8" s="1"/>
  <c r="F195" i="8"/>
  <c r="H195" i="8" s="1"/>
  <c r="F197" i="8"/>
  <c r="H197" i="8" s="1"/>
  <c r="F199" i="8"/>
  <c r="H199" i="8" s="1"/>
  <c r="F183" i="8"/>
  <c r="H183" i="8" s="1"/>
  <c r="F23" i="8"/>
  <c r="H23" i="8" s="1"/>
  <c r="F29" i="8"/>
  <c r="H29" i="8" s="1"/>
  <c r="F35" i="8"/>
  <c r="H35" i="8" s="1"/>
  <c r="F39" i="8"/>
  <c r="H39" i="8" s="1"/>
  <c r="F45" i="8"/>
  <c r="H45" i="8" s="1"/>
  <c r="F49" i="8"/>
  <c r="H49" i="8" s="1"/>
  <c r="F55" i="8"/>
  <c r="H55" i="8" s="1"/>
  <c r="F61" i="8"/>
  <c r="H61" i="8" s="1"/>
  <c r="F67" i="8"/>
  <c r="H67" i="8" s="1"/>
  <c r="F101" i="8"/>
  <c r="H101" i="8" s="1"/>
  <c r="E7" i="8"/>
  <c r="F7" i="8"/>
  <c r="H11" i="8"/>
  <c r="E15" i="8"/>
  <c r="F15" i="8"/>
  <c r="H15" i="8" s="1"/>
  <c r="F19" i="8"/>
  <c r="H19" i="8" s="1"/>
  <c r="H25" i="8"/>
  <c r="F25" i="8"/>
  <c r="F31" i="8"/>
  <c r="H31" i="8" s="1"/>
  <c r="H41" i="8"/>
  <c r="F41" i="8"/>
  <c r="F53" i="8"/>
  <c r="H53" i="8" s="1"/>
  <c r="H59" i="8"/>
  <c r="F59" i="8"/>
  <c r="F65" i="8"/>
  <c r="H65" i="8" s="1"/>
  <c r="H71" i="8"/>
  <c r="F71" i="8"/>
  <c r="F75" i="8"/>
  <c r="H75" i="8" s="1"/>
  <c r="H97" i="8"/>
  <c r="F97" i="8"/>
  <c r="H10" i="8"/>
  <c r="F14" i="8"/>
  <c r="H14" i="8" s="1"/>
  <c r="F18" i="8"/>
  <c r="H18" i="8" s="1"/>
  <c r="F22" i="8"/>
  <c r="H22" i="8" s="1"/>
  <c r="F26" i="8"/>
  <c r="H26" i="8" s="1"/>
  <c r="F30" i="8"/>
  <c r="H30" i="8" s="1"/>
  <c r="F34" i="8"/>
  <c r="H34" i="8" s="1"/>
  <c r="F38" i="8"/>
  <c r="H38" i="8" s="1"/>
  <c r="F42" i="8"/>
  <c r="H42" i="8" s="1"/>
  <c r="H44" i="8"/>
  <c r="F44" i="8"/>
  <c r="F48" i="8"/>
  <c r="H48" i="8" s="1"/>
  <c r="F52" i="8"/>
  <c r="H52" i="8" s="1"/>
  <c r="F54" i="8"/>
  <c r="H54" i="8" s="1"/>
  <c r="H58" i="8"/>
  <c r="F58" i="8"/>
  <c r="F62" i="8"/>
  <c r="H62" i="8" s="1"/>
  <c r="F64" i="8"/>
  <c r="H64" i="8" s="1"/>
  <c r="F68" i="8"/>
  <c r="H68" i="8" s="1"/>
  <c r="H72" i="8"/>
  <c r="F72" i="8"/>
  <c r="F76" i="8"/>
  <c r="H76" i="8" s="1"/>
  <c r="F80" i="8"/>
  <c r="H80" i="8" s="1"/>
  <c r="F84" i="8"/>
  <c r="H84" i="8" s="1"/>
  <c r="F88" i="8"/>
  <c r="H88" i="8" s="1"/>
  <c r="F92" i="8"/>
  <c r="H92" i="8" s="1"/>
  <c r="F96" i="8"/>
  <c r="H96" i="8" s="1"/>
  <c r="F100" i="8"/>
  <c r="H100" i="8" s="1"/>
  <c r="H104" i="8"/>
  <c r="F104" i="8"/>
  <c r="F108" i="8"/>
  <c r="H108" i="8" s="1"/>
  <c r="F112" i="8"/>
  <c r="H112" i="8" s="1"/>
  <c r="F116" i="8"/>
  <c r="H116" i="8" s="1"/>
  <c r="H120" i="8"/>
  <c r="F120" i="8"/>
  <c r="F124" i="8"/>
  <c r="H124" i="8" s="1"/>
  <c r="F128" i="8"/>
  <c r="H128" i="8" s="1"/>
  <c r="F132" i="8"/>
  <c r="H132" i="8" s="1"/>
  <c r="H134" i="8"/>
  <c r="F134" i="8"/>
  <c r="F138" i="8"/>
  <c r="H138" i="8" s="1"/>
  <c r="F140" i="8"/>
  <c r="H140" i="8" s="1"/>
  <c r="F144" i="8"/>
  <c r="H144" i="8" s="1"/>
  <c r="F146" i="8"/>
  <c r="H146" i="8" s="1"/>
  <c r="F150" i="8"/>
  <c r="H150" i="8" s="1"/>
  <c r="F154" i="8"/>
  <c r="H154" i="8" s="1"/>
  <c r="F158" i="8"/>
  <c r="H158" i="8" s="1"/>
  <c r="H162" i="8"/>
  <c r="F162" i="8"/>
  <c r="F164" i="8"/>
  <c r="H164" i="8" s="1"/>
  <c r="F166" i="8"/>
  <c r="H166" i="8" s="1"/>
  <c r="F168" i="8"/>
  <c r="H168" i="8" s="1"/>
  <c r="H170" i="8"/>
  <c r="F170" i="8"/>
  <c r="F172" i="8"/>
  <c r="H172" i="8" s="1"/>
  <c r="F174" i="8"/>
  <c r="H174" i="8" s="1"/>
  <c r="F176" i="8"/>
  <c r="H176" i="8" s="1"/>
  <c r="H178" i="8"/>
  <c r="F178" i="8"/>
  <c r="F182" i="8"/>
  <c r="H182" i="8" s="1"/>
  <c r="F184" i="8"/>
  <c r="H184" i="8" s="1"/>
  <c r="F186" i="8"/>
  <c r="H186" i="8" s="1"/>
  <c r="F188" i="8"/>
  <c r="H188" i="8" s="1"/>
  <c r="F190" i="8"/>
  <c r="H190" i="8" s="1"/>
  <c r="F192" i="8"/>
  <c r="H192" i="8" s="1"/>
  <c r="F194" i="8"/>
  <c r="H194" i="8" s="1"/>
  <c r="H196" i="8"/>
  <c r="F196" i="8"/>
  <c r="F198" i="8"/>
  <c r="H198" i="8" s="1"/>
  <c r="E8" i="8"/>
  <c r="H8" i="8"/>
  <c r="F12" i="8"/>
  <c r="H12" i="8" s="1"/>
  <c r="F16" i="8"/>
  <c r="H16" i="8" s="1"/>
  <c r="F20" i="8"/>
  <c r="H20" i="8" s="1"/>
  <c r="F24" i="8"/>
  <c r="H24" i="8" s="1"/>
  <c r="F28" i="8"/>
  <c r="H28" i="8" s="1"/>
  <c r="F32" i="8"/>
  <c r="H32" i="8" s="1"/>
  <c r="F36" i="8"/>
  <c r="H36" i="8" s="1"/>
  <c r="H40" i="8"/>
  <c r="F40" i="8"/>
  <c r="F46" i="8"/>
  <c r="H46" i="8" s="1"/>
  <c r="F50" i="8"/>
  <c r="H50" i="8" s="1"/>
  <c r="F56" i="8"/>
  <c r="H56" i="8" s="1"/>
  <c r="H60" i="8"/>
  <c r="F60" i="8"/>
  <c r="F66" i="8"/>
  <c r="H66" i="8" s="1"/>
  <c r="F70" i="8"/>
  <c r="H70" i="8" s="1"/>
  <c r="F74" i="8"/>
  <c r="H74" i="8" s="1"/>
  <c r="H78" i="8"/>
  <c r="F78" i="8"/>
  <c r="F82" i="8"/>
  <c r="H82" i="8" s="1"/>
  <c r="F86" i="8"/>
  <c r="H86" i="8" s="1"/>
  <c r="F90" i="8"/>
  <c r="H90" i="8" s="1"/>
  <c r="F94" i="8"/>
  <c r="H94" i="8" s="1"/>
  <c r="F98" i="8"/>
  <c r="H98" i="8" s="1"/>
  <c r="F102" i="8"/>
  <c r="H102" i="8" s="1"/>
  <c r="F106" i="8"/>
  <c r="H106" i="8" s="1"/>
  <c r="H110" i="8"/>
  <c r="F110" i="8"/>
  <c r="F114" i="8"/>
  <c r="H114" i="8" s="1"/>
  <c r="F118" i="8"/>
  <c r="H118" i="8" s="1"/>
  <c r="F122" i="8"/>
  <c r="H122" i="8" s="1"/>
  <c r="H126" i="8"/>
  <c r="F126" i="8"/>
  <c r="F130" i="8"/>
  <c r="H130" i="8" s="1"/>
  <c r="F136" i="8"/>
  <c r="H136" i="8" s="1"/>
  <c r="F142" i="8"/>
  <c r="H142" i="8" s="1"/>
  <c r="H148" i="8"/>
  <c r="F148" i="8"/>
  <c r="F152" i="8"/>
  <c r="H152" i="8" s="1"/>
  <c r="F156" i="8"/>
  <c r="H156" i="8" s="1"/>
  <c r="F160" i="8"/>
  <c r="H160" i="8" s="1"/>
  <c r="F180" i="8"/>
  <c r="H180" i="8" s="1"/>
  <c r="E6" i="8"/>
  <c r="E9" i="8"/>
  <c r="I29" i="9"/>
  <c r="H29" i="9"/>
  <c r="H19" i="9"/>
  <c r="I19" i="9"/>
  <c r="H27" i="9"/>
  <c r="I27" i="9"/>
  <c r="H35" i="9"/>
  <c r="I35" i="9"/>
  <c r="H43" i="9"/>
  <c r="I43" i="9"/>
  <c r="H51" i="9"/>
  <c r="I51" i="9"/>
  <c r="H59" i="9"/>
  <c r="I59" i="9"/>
  <c r="H67" i="9"/>
  <c r="I67" i="9"/>
  <c r="H75" i="9"/>
  <c r="I75" i="9"/>
  <c r="H83" i="9"/>
  <c r="I83" i="9"/>
  <c r="H91" i="9"/>
  <c r="I91" i="9"/>
  <c r="H99" i="9"/>
  <c r="I99" i="9"/>
  <c r="H107" i="9"/>
  <c r="I107" i="9"/>
  <c r="H115" i="9"/>
  <c r="I115" i="9"/>
  <c r="H123" i="9"/>
  <c r="I123" i="9"/>
  <c r="H131" i="9"/>
  <c r="I131" i="9"/>
  <c r="H139" i="9"/>
  <c r="I139" i="9"/>
  <c r="I147" i="9"/>
  <c r="H147" i="9"/>
  <c r="I155" i="9"/>
  <c r="H155" i="9"/>
  <c r="H163" i="9"/>
  <c r="I163" i="9"/>
  <c r="H171" i="9"/>
  <c r="I171" i="9"/>
  <c r="I179" i="9"/>
  <c r="H179" i="9"/>
  <c r="H187" i="9"/>
  <c r="I187" i="9"/>
  <c r="H195" i="9"/>
  <c r="I195" i="9"/>
  <c r="H26" i="9"/>
  <c r="I26" i="9"/>
  <c r="H66" i="9"/>
  <c r="I66" i="9"/>
  <c r="H74" i="9"/>
  <c r="I74" i="9"/>
  <c r="H82" i="9"/>
  <c r="I82" i="9"/>
  <c r="H90" i="9"/>
  <c r="I90" i="9"/>
  <c r="H98" i="9"/>
  <c r="I98" i="9"/>
  <c r="H106" i="9"/>
  <c r="I106" i="9"/>
  <c r="H114" i="9"/>
  <c r="I114" i="9"/>
  <c r="H122" i="9"/>
  <c r="I122" i="9"/>
  <c r="H130" i="9"/>
  <c r="I130" i="9"/>
  <c r="H138" i="9"/>
  <c r="I138" i="9"/>
  <c r="H146" i="9"/>
  <c r="I146" i="9"/>
  <c r="H154" i="9"/>
  <c r="I154" i="9"/>
  <c r="H162" i="9"/>
  <c r="I162" i="9"/>
  <c r="H170" i="9"/>
  <c r="I170" i="9"/>
  <c r="H178" i="9"/>
  <c r="I178" i="9"/>
  <c r="H186" i="9"/>
  <c r="I186" i="9"/>
  <c r="H194" i="9"/>
  <c r="I194" i="9"/>
  <c r="H18" i="9"/>
  <c r="I18" i="9"/>
  <c r="H34" i="9"/>
  <c r="I34" i="9"/>
  <c r="H42" i="9"/>
  <c r="I42" i="9"/>
  <c r="H50" i="9"/>
  <c r="I50" i="9"/>
  <c r="H58" i="9"/>
  <c r="I58" i="9"/>
  <c r="I10" i="9"/>
  <c r="H10" i="9"/>
  <c r="H17" i="9"/>
  <c r="I17" i="9"/>
  <c r="H25" i="9"/>
  <c r="I25" i="9"/>
  <c r="H33" i="9"/>
  <c r="I33" i="9"/>
  <c r="H41" i="9"/>
  <c r="I41" i="9"/>
  <c r="H49" i="9"/>
  <c r="I49" i="9"/>
  <c r="H57" i="9"/>
  <c r="I57" i="9"/>
  <c r="H65" i="9"/>
  <c r="I65" i="9"/>
  <c r="H73" i="9"/>
  <c r="I73" i="9"/>
  <c r="H81" i="9"/>
  <c r="I81" i="9"/>
  <c r="H89" i="9"/>
  <c r="I89" i="9"/>
  <c r="H97" i="9"/>
  <c r="I97" i="9"/>
  <c r="H105" i="9"/>
  <c r="I105" i="9"/>
  <c r="H113" i="9"/>
  <c r="I113" i="9"/>
  <c r="H121" i="9"/>
  <c r="I121" i="9"/>
  <c r="H129" i="9"/>
  <c r="I129" i="9"/>
  <c r="H137" i="9"/>
  <c r="I137" i="9"/>
  <c r="H145" i="9"/>
  <c r="I145" i="9"/>
  <c r="H153" i="9"/>
  <c r="I153" i="9"/>
  <c r="H161" i="9"/>
  <c r="I161" i="9"/>
  <c r="H169" i="9"/>
  <c r="I169" i="9"/>
  <c r="H177" i="9"/>
  <c r="I177" i="9"/>
  <c r="H185" i="9"/>
  <c r="I185" i="9"/>
  <c r="H193" i="9"/>
  <c r="I193" i="9"/>
  <c r="H9" i="9"/>
  <c r="I9" i="9"/>
  <c r="I16" i="9"/>
  <c r="H16" i="9"/>
  <c r="I24" i="9"/>
  <c r="H24" i="9"/>
  <c r="I32" i="9"/>
  <c r="H32" i="9"/>
  <c r="I40" i="9"/>
  <c r="H40" i="9"/>
  <c r="I48" i="9"/>
  <c r="H48" i="9"/>
  <c r="I56" i="9"/>
  <c r="H56" i="9"/>
  <c r="I64" i="9"/>
  <c r="H64" i="9"/>
  <c r="I72" i="9"/>
  <c r="H72" i="9"/>
  <c r="I80" i="9"/>
  <c r="H80" i="9"/>
  <c r="I88" i="9"/>
  <c r="H88" i="9"/>
  <c r="I96" i="9"/>
  <c r="H96" i="9"/>
  <c r="I104" i="9"/>
  <c r="H104" i="9"/>
  <c r="I112" i="9"/>
  <c r="H112" i="9"/>
  <c r="I120" i="9"/>
  <c r="H120" i="9"/>
  <c r="I128" i="9"/>
  <c r="H128" i="9"/>
  <c r="I136" i="9"/>
  <c r="H136" i="9"/>
  <c r="I144" i="9"/>
  <c r="H144" i="9"/>
  <c r="I152" i="9"/>
  <c r="H152" i="9"/>
  <c r="I160" i="9"/>
  <c r="H160" i="9"/>
  <c r="I168" i="9"/>
  <c r="H168" i="9"/>
  <c r="I176" i="9"/>
  <c r="H176" i="9"/>
  <c r="I184" i="9"/>
  <c r="H184" i="9"/>
  <c r="I192" i="9"/>
  <c r="H192" i="9"/>
  <c r="I200" i="9"/>
  <c r="H200" i="9"/>
  <c r="H15" i="9"/>
  <c r="I15" i="9"/>
  <c r="H23" i="9"/>
  <c r="I23" i="9"/>
  <c r="H31" i="9"/>
  <c r="I31" i="9"/>
  <c r="H39" i="9"/>
  <c r="I39" i="9"/>
  <c r="H47" i="9"/>
  <c r="I47" i="9"/>
  <c r="H55" i="9"/>
  <c r="I55" i="9"/>
  <c r="H63" i="9"/>
  <c r="I63" i="9"/>
  <c r="H71" i="9"/>
  <c r="I71" i="9"/>
  <c r="H79" i="9"/>
  <c r="I79" i="9"/>
  <c r="H87" i="9"/>
  <c r="I87" i="9"/>
  <c r="H95" i="9"/>
  <c r="I95" i="9"/>
  <c r="H103" i="9"/>
  <c r="I103" i="9"/>
  <c r="H111" i="9"/>
  <c r="I111" i="9"/>
  <c r="H119" i="9"/>
  <c r="I119" i="9"/>
  <c r="I127" i="9"/>
  <c r="H127" i="9"/>
  <c r="I135" i="9"/>
  <c r="H135" i="9"/>
  <c r="I143" i="9"/>
  <c r="H143" i="9"/>
  <c r="I151" i="9"/>
  <c r="H151" i="9"/>
  <c r="I159" i="9"/>
  <c r="H159" i="9"/>
  <c r="I167" i="9"/>
  <c r="H167" i="9"/>
  <c r="I175" i="9"/>
  <c r="H175" i="9"/>
  <c r="I183" i="9"/>
  <c r="H183" i="9"/>
  <c r="I191" i="9"/>
  <c r="H191" i="9"/>
  <c r="I199" i="9"/>
  <c r="H199" i="9"/>
  <c r="I14" i="9"/>
  <c r="H14" i="9"/>
  <c r="H22" i="9"/>
  <c r="I22" i="9"/>
  <c r="H30" i="9"/>
  <c r="I30" i="9"/>
  <c r="H38" i="9"/>
  <c r="I38" i="9"/>
  <c r="H46" i="9"/>
  <c r="I46" i="9"/>
  <c r="I54" i="9"/>
  <c r="H54" i="9"/>
  <c r="H62" i="9"/>
  <c r="I62" i="9"/>
  <c r="I70" i="9"/>
  <c r="H70" i="9"/>
  <c r="H78" i="9"/>
  <c r="I78" i="9"/>
  <c r="H86" i="9"/>
  <c r="I86" i="9"/>
  <c r="H94" i="9"/>
  <c r="I94" i="9"/>
  <c r="H102" i="9"/>
  <c r="I102" i="9"/>
  <c r="H110" i="9"/>
  <c r="I110" i="9"/>
  <c r="I118" i="9"/>
  <c r="H118" i="9"/>
  <c r="H126" i="9"/>
  <c r="I126" i="9"/>
  <c r="I134" i="9"/>
  <c r="H134" i="9"/>
  <c r="I142" i="9"/>
  <c r="H142" i="9"/>
  <c r="H150" i="9"/>
  <c r="I150" i="9"/>
  <c r="I158" i="9"/>
  <c r="H158" i="9"/>
  <c r="I166" i="9"/>
  <c r="H166" i="9"/>
  <c r="I174" i="9"/>
  <c r="H174" i="9"/>
  <c r="H182" i="9"/>
  <c r="I182" i="9"/>
  <c r="I190" i="9"/>
  <c r="H190" i="9"/>
  <c r="I198" i="9"/>
  <c r="H198" i="9"/>
  <c r="I13" i="9"/>
  <c r="H13" i="9"/>
  <c r="I45" i="9"/>
  <c r="H45" i="9"/>
  <c r="I61" i="9"/>
  <c r="H61" i="9"/>
  <c r="I69" i="9"/>
  <c r="H69" i="9"/>
  <c r="I77" i="9"/>
  <c r="H77" i="9"/>
  <c r="I85" i="9"/>
  <c r="H85" i="9"/>
  <c r="I93" i="9"/>
  <c r="H93" i="9"/>
  <c r="I101" i="9"/>
  <c r="H101" i="9"/>
  <c r="I109" i="9"/>
  <c r="H109" i="9"/>
  <c r="I117" i="9"/>
  <c r="H117" i="9"/>
  <c r="I125" i="9"/>
  <c r="H125" i="9"/>
  <c r="I133" i="9"/>
  <c r="H133" i="9"/>
  <c r="I141" i="9"/>
  <c r="H141" i="9"/>
  <c r="I149" i="9"/>
  <c r="H149" i="9"/>
  <c r="I157" i="9"/>
  <c r="H157" i="9"/>
  <c r="I165" i="9"/>
  <c r="H165" i="9"/>
  <c r="I173" i="9"/>
  <c r="H173" i="9"/>
  <c r="I181" i="9"/>
  <c r="H181" i="9"/>
  <c r="I189" i="9"/>
  <c r="H189" i="9"/>
  <c r="I197" i="9"/>
  <c r="H197" i="9"/>
  <c r="I21" i="9"/>
  <c r="H21" i="9"/>
  <c r="I37" i="9"/>
  <c r="H37" i="9"/>
  <c r="I53" i="9"/>
  <c r="H53" i="9"/>
  <c r="H20" i="9"/>
  <c r="I20" i="9"/>
  <c r="I28" i="9"/>
  <c r="H28" i="9"/>
  <c r="H36" i="9"/>
  <c r="I36" i="9"/>
  <c r="I44" i="9"/>
  <c r="H44" i="9"/>
  <c r="H52" i="9"/>
  <c r="I52" i="9"/>
  <c r="I60" i="9"/>
  <c r="H60" i="9"/>
  <c r="H68" i="9"/>
  <c r="I68" i="9"/>
  <c r="I76" i="9"/>
  <c r="H76" i="9"/>
  <c r="H84" i="9"/>
  <c r="I84" i="9"/>
  <c r="I92" i="9"/>
  <c r="H92" i="9"/>
  <c r="H100" i="9"/>
  <c r="I100" i="9"/>
  <c r="I108" i="9"/>
  <c r="H108" i="9"/>
  <c r="H116" i="9"/>
  <c r="I116" i="9"/>
  <c r="I124" i="9"/>
  <c r="H124" i="9"/>
  <c r="H132" i="9"/>
  <c r="I132" i="9"/>
  <c r="I140" i="9"/>
  <c r="H140" i="9"/>
  <c r="H148" i="9"/>
  <c r="I148" i="9"/>
  <c r="I156" i="9"/>
  <c r="H156" i="9"/>
  <c r="H164" i="9"/>
  <c r="I164" i="9"/>
  <c r="I172" i="9"/>
  <c r="H172" i="9"/>
  <c r="H180" i="9"/>
  <c r="I180" i="9"/>
  <c r="I188" i="9"/>
  <c r="H188" i="9"/>
  <c r="H196" i="9"/>
  <c r="I196" i="9"/>
  <c r="H12" i="9"/>
  <c r="I12" i="9"/>
  <c r="H11" i="9"/>
  <c r="E11" i="8"/>
  <c r="E13" i="8"/>
  <c r="E19" i="8"/>
  <c r="E21" i="8"/>
  <c r="E23" i="8"/>
  <c r="E25" i="8"/>
  <c r="E27" i="8"/>
  <c r="E29" i="8"/>
  <c r="E31" i="8"/>
  <c r="E33" i="8"/>
  <c r="E35" i="8"/>
  <c r="E37" i="8"/>
  <c r="E39" i="8"/>
  <c r="E41" i="8"/>
  <c r="E43" i="8"/>
  <c r="E45" i="8"/>
  <c r="E47" i="8"/>
  <c r="E49" i="8"/>
  <c r="E51" i="8"/>
  <c r="E53" i="8"/>
  <c r="E55" i="8"/>
  <c r="E57" i="8"/>
  <c r="E59" i="8"/>
  <c r="E61" i="8"/>
  <c r="E63" i="8"/>
  <c r="E65" i="8"/>
  <c r="E67" i="8"/>
  <c r="E69" i="8"/>
  <c r="E71" i="8"/>
  <c r="E73" i="8"/>
  <c r="E75" i="8"/>
  <c r="E77" i="8"/>
  <c r="E79" i="8"/>
  <c r="E81" i="8"/>
  <c r="E83" i="8"/>
  <c r="E85" i="8"/>
  <c r="E87" i="8"/>
  <c r="E89" i="8"/>
  <c r="E91" i="8"/>
  <c r="E93" i="8"/>
  <c r="E95" i="8"/>
  <c r="E97" i="8"/>
  <c r="E99" i="8"/>
  <c r="E101" i="8"/>
  <c r="E103" i="8"/>
  <c r="E105" i="8"/>
  <c r="E107" i="8"/>
  <c r="E109" i="8"/>
  <c r="E111" i="8"/>
  <c r="E113" i="8"/>
  <c r="E115" i="8"/>
  <c r="E117" i="8"/>
  <c r="E119" i="8"/>
  <c r="E121" i="8"/>
  <c r="E123" i="8"/>
  <c r="E125" i="8"/>
  <c r="E127" i="8"/>
  <c r="E129" i="8"/>
  <c r="E131" i="8"/>
  <c r="E133" i="8"/>
  <c r="E135" i="8"/>
  <c r="E137" i="8"/>
  <c r="E139" i="8"/>
  <c r="E141" i="8"/>
  <c r="E143" i="8"/>
  <c r="E145" i="8"/>
  <c r="E147" i="8"/>
  <c r="E149" i="8"/>
  <c r="E151" i="8"/>
  <c r="E153" i="8"/>
  <c r="E155" i="8"/>
  <c r="E157" i="8"/>
  <c r="E159" i="8"/>
  <c r="E161" i="8"/>
  <c r="E163" i="8"/>
  <c r="E165" i="8"/>
  <c r="E167" i="8"/>
  <c r="E169" i="8"/>
  <c r="E171" i="8"/>
  <c r="E173" i="8"/>
  <c r="E175" i="8"/>
  <c r="E177" i="8"/>
  <c r="E179" i="8"/>
  <c r="E181" i="8"/>
  <c r="E183" i="8"/>
  <c r="E185" i="8"/>
  <c r="E187" i="8"/>
  <c r="E189" i="8"/>
  <c r="E191" i="8"/>
  <c r="E193" i="8"/>
  <c r="E195" i="8"/>
  <c r="E197" i="8"/>
  <c r="E199" i="8"/>
  <c r="E10" i="8"/>
  <c r="E12" i="8"/>
  <c r="E14" i="8"/>
  <c r="E16" i="8"/>
  <c r="E18" i="8"/>
  <c r="E20" i="8"/>
  <c r="E22" i="8"/>
  <c r="E24" i="8"/>
  <c r="E26" i="8"/>
  <c r="E28" i="8"/>
  <c r="E30" i="8"/>
  <c r="E32" i="8"/>
  <c r="E34" i="8"/>
  <c r="E36" i="8"/>
  <c r="E38" i="8"/>
  <c r="E40" i="8"/>
  <c r="E42" i="8"/>
  <c r="E44" i="8"/>
  <c r="E46" i="8"/>
  <c r="E48" i="8"/>
  <c r="E50" i="8"/>
  <c r="E52" i="8"/>
  <c r="E54" i="8"/>
  <c r="E56" i="8"/>
  <c r="E58" i="8"/>
  <c r="E60" i="8"/>
  <c r="E62" i="8"/>
  <c r="E64" i="8"/>
  <c r="E66" i="8"/>
  <c r="E68" i="8"/>
  <c r="E70" i="8"/>
  <c r="E72" i="8"/>
  <c r="E74" i="8"/>
  <c r="E76" i="8"/>
  <c r="E78" i="8"/>
  <c r="E80" i="8"/>
  <c r="E82" i="8"/>
  <c r="E84" i="8"/>
  <c r="E86" i="8"/>
  <c r="E88" i="8"/>
  <c r="E90" i="8"/>
  <c r="E92" i="8"/>
  <c r="E94" i="8"/>
  <c r="E96" i="8"/>
  <c r="E98" i="8"/>
  <c r="E100" i="8"/>
  <c r="E102" i="8"/>
  <c r="E104" i="8"/>
  <c r="E106" i="8"/>
  <c r="E108" i="8"/>
  <c r="E110" i="8"/>
  <c r="E112" i="8"/>
  <c r="E114" i="8"/>
  <c r="E116" i="8"/>
  <c r="E118" i="8"/>
  <c r="E120" i="8"/>
  <c r="E122" i="8"/>
  <c r="E124" i="8"/>
  <c r="E126" i="8"/>
  <c r="E128" i="8"/>
  <c r="E130" i="8"/>
  <c r="E132" i="8"/>
  <c r="E134" i="8"/>
  <c r="E136" i="8"/>
  <c r="E138" i="8"/>
  <c r="E140" i="8"/>
  <c r="E142" i="8"/>
  <c r="E144" i="8"/>
  <c r="E146" i="8"/>
  <c r="E148" i="8"/>
  <c r="E150" i="8"/>
  <c r="E152" i="8"/>
  <c r="E154" i="8"/>
  <c r="E156" i="8"/>
  <c r="E158" i="8"/>
  <c r="E160" i="8"/>
  <c r="E162" i="8"/>
  <c r="E164" i="8"/>
  <c r="E166" i="8"/>
  <c r="E168" i="8"/>
  <c r="E170" i="8"/>
  <c r="E172" i="8"/>
  <c r="E174" i="8"/>
  <c r="E176" i="8"/>
  <c r="E178" i="8"/>
  <c r="E180" i="8"/>
  <c r="E182" i="8"/>
  <c r="E184" i="8"/>
  <c r="E186" i="8"/>
  <c r="E188" i="8"/>
  <c r="E190" i="8"/>
  <c r="E192" i="8"/>
  <c r="E194" i="8"/>
  <c r="E196" i="8"/>
  <c r="E198" i="8"/>
  <c r="E200" i="8"/>
  <c r="J6" i="9"/>
  <c r="E200" i="5"/>
  <c r="C3" i="8" l="1"/>
  <c r="E3" i="12" s="1"/>
  <c r="H7" i="8"/>
  <c r="F3" i="8" s="1"/>
  <c r="B3" i="8"/>
  <c r="J4" i="9"/>
  <c r="J5" i="9"/>
  <c r="J3" i="9"/>
  <c r="F3" i="9"/>
  <c r="P10" i="2"/>
  <c r="Q11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9" i="2"/>
  <c r="F6" i="2" l="1"/>
  <c r="D3" i="8"/>
  <c r="G8" i="8"/>
  <c r="E3" i="8" s="1"/>
  <c r="G3" i="8" s="1"/>
  <c r="I11" i="9"/>
  <c r="K13" i="2"/>
  <c r="K166" i="2"/>
  <c r="E163" i="5"/>
  <c r="K142" i="2"/>
  <c r="E139" i="5"/>
  <c r="K102" i="2"/>
  <c r="E99" i="5"/>
  <c r="K70" i="2"/>
  <c r="E67" i="5"/>
  <c r="K38" i="2"/>
  <c r="E35" i="5"/>
  <c r="K14" i="2"/>
  <c r="E11" i="5"/>
  <c r="K165" i="2"/>
  <c r="E162" i="5"/>
  <c r="E130" i="5"/>
  <c r="K133" i="2"/>
  <c r="K85" i="2"/>
  <c r="E82" i="5"/>
  <c r="K196" i="2"/>
  <c r="E193" i="5"/>
  <c r="K188" i="2"/>
  <c r="E185" i="5"/>
  <c r="K180" i="2"/>
  <c r="E177" i="5"/>
  <c r="K172" i="2"/>
  <c r="E169" i="5"/>
  <c r="K164" i="2"/>
  <c r="E161" i="5"/>
  <c r="K156" i="2"/>
  <c r="E153" i="5"/>
  <c r="K148" i="2"/>
  <c r="E145" i="5"/>
  <c r="K140" i="2"/>
  <c r="E137" i="5"/>
  <c r="K132" i="2"/>
  <c r="E129" i="5"/>
  <c r="K124" i="2"/>
  <c r="E121" i="5"/>
  <c r="K116" i="2"/>
  <c r="E113" i="5"/>
  <c r="K108" i="2"/>
  <c r="E105" i="5"/>
  <c r="K100" i="2"/>
  <c r="E97" i="5"/>
  <c r="K92" i="2"/>
  <c r="E89" i="5"/>
  <c r="K84" i="2"/>
  <c r="E81" i="5"/>
  <c r="K76" i="2"/>
  <c r="E73" i="5"/>
  <c r="K68" i="2"/>
  <c r="E65" i="5"/>
  <c r="K60" i="2"/>
  <c r="E57" i="5"/>
  <c r="K52" i="2"/>
  <c r="E49" i="5"/>
  <c r="K44" i="2"/>
  <c r="E41" i="5"/>
  <c r="K36" i="2"/>
  <c r="E33" i="5"/>
  <c r="K28" i="2"/>
  <c r="E25" i="5"/>
  <c r="K20" i="2"/>
  <c r="E17" i="5"/>
  <c r="K12" i="2"/>
  <c r="K190" i="2"/>
  <c r="E187" i="5"/>
  <c r="K118" i="2"/>
  <c r="E115" i="5"/>
  <c r="K181" i="2"/>
  <c r="E178" i="5"/>
  <c r="K141" i="2"/>
  <c r="E138" i="5"/>
  <c r="K101" i="2"/>
  <c r="E98" i="5"/>
  <c r="E90" i="5"/>
  <c r="K93" i="2"/>
  <c r="K53" i="2"/>
  <c r="E50" i="5"/>
  <c r="K45" i="2"/>
  <c r="E42" i="5"/>
  <c r="K195" i="2"/>
  <c r="E192" i="5"/>
  <c r="K187" i="2"/>
  <c r="E184" i="5"/>
  <c r="K179" i="2"/>
  <c r="E176" i="5"/>
  <c r="K171" i="2"/>
  <c r="E168" i="5"/>
  <c r="K163" i="2"/>
  <c r="E160" i="5"/>
  <c r="K155" i="2"/>
  <c r="E152" i="5"/>
  <c r="K147" i="2"/>
  <c r="E144" i="5"/>
  <c r="K139" i="2"/>
  <c r="E136" i="5"/>
  <c r="K131" i="2"/>
  <c r="E128" i="5"/>
  <c r="K123" i="2"/>
  <c r="E120" i="5"/>
  <c r="K115" i="2"/>
  <c r="E112" i="5"/>
  <c r="K107" i="2"/>
  <c r="E104" i="5"/>
  <c r="K99" i="2"/>
  <c r="E96" i="5"/>
  <c r="K91" i="2"/>
  <c r="E88" i="5"/>
  <c r="K83" i="2"/>
  <c r="E80" i="5"/>
  <c r="K75" i="2"/>
  <c r="E72" i="5"/>
  <c r="K67" i="2"/>
  <c r="E64" i="5"/>
  <c r="K59" i="2"/>
  <c r="E56" i="5"/>
  <c r="K51" i="2"/>
  <c r="E48" i="5"/>
  <c r="K43" i="2"/>
  <c r="E40" i="5"/>
  <c r="K35" i="2"/>
  <c r="E32" i="5"/>
  <c r="K27" i="2"/>
  <c r="E24" i="5"/>
  <c r="K19" i="2"/>
  <c r="E16" i="5"/>
  <c r="K11" i="2"/>
  <c r="E8" i="5"/>
  <c r="K174" i="2"/>
  <c r="E171" i="5"/>
  <c r="K134" i="2"/>
  <c r="E131" i="5"/>
  <c r="K78" i="2"/>
  <c r="E75" i="5"/>
  <c r="K54" i="2"/>
  <c r="E51" i="5"/>
  <c r="K22" i="2"/>
  <c r="E19" i="5"/>
  <c r="K197" i="2"/>
  <c r="E194" i="5"/>
  <c r="K157" i="2"/>
  <c r="E154" i="5"/>
  <c r="K117" i="2"/>
  <c r="E114" i="5"/>
  <c r="K69" i="2"/>
  <c r="E66" i="5"/>
  <c r="E26" i="5"/>
  <c r="K29" i="2"/>
  <c r="K194" i="2"/>
  <c r="E191" i="5"/>
  <c r="K186" i="2"/>
  <c r="E183" i="5"/>
  <c r="K178" i="2"/>
  <c r="E175" i="5"/>
  <c r="K170" i="2"/>
  <c r="E167" i="5"/>
  <c r="K162" i="2"/>
  <c r="E159" i="5"/>
  <c r="K154" i="2"/>
  <c r="E151" i="5"/>
  <c r="K146" i="2"/>
  <c r="E143" i="5"/>
  <c r="K138" i="2"/>
  <c r="E135" i="5"/>
  <c r="K130" i="2"/>
  <c r="E127" i="5"/>
  <c r="K122" i="2"/>
  <c r="E119" i="5"/>
  <c r="K114" i="2"/>
  <c r="E111" i="5"/>
  <c r="K106" i="2"/>
  <c r="E103" i="5"/>
  <c r="E95" i="5"/>
  <c r="K98" i="2"/>
  <c r="K90" i="2"/>
  <c r="E87" i="5"/>
  <c r="K82" i="2"/>
  <c r="E79" i="5"/>
  <c r="K74" i="2"/>
  <c r="E71" i="5"/>
  <c r="K66" i="2"/>
  <c r="E63" i="5"/>
  <c r="K58" i="2"/>
  <c r="E55" i="5"/>
  <c r="K50" i="2"/>
  <c r="E47" i="5"/>
  <c r="K42" i="2"/>
  <c r="E39" i="5"/>
  <c r="K34" i="2"/>
  <c r="E31" i="5"/>
  <c r="E23" i="5"/>
  <c r="K26" i="2"/>
  <c r="K18" i="2"/>
  <c r="E15" i="5"/>
  <c r="K10" i="2"/>
  <c r="E7" i="5"/>
  <c r="K198" i="2"/>
  <c r="E195" i="5"/>
  <c r="K150" i="2"/>
  <c r="E147" i="5"/>
  <c r="K94" i="2"/>
  <c r="E91" i="5"/>
  <c r="K46" i="2"/>
  <c r="E43" i="5"/>
  <c r="E170" i="5"/>
  <c r="K173" i="2"/>
  <c r="K109" i="2"/>
  <c r="E106" i="5"/>
  <c r="K61" i="2"/>
  <c r="E58" i="5"/>
  <c r="K21" i="2"/>
  <c r="E18" i="5"/>
  <c r="K201" i="2"/>
  <c r="E198" i="5"/>
  <c r="K193" i="2"/>
  <c r="E190" i="5"/>
  <c r="K185" i="2"/>
  <c r="E182" i="5"/>
  <c r="E174" i="5"/>
  <c r="K177" i="2"/>
  <c r="K169" i="2"/>
  <c r="E166" i="5"/>
  <c r="E158" i="5"/>
  <c r="K161" i="2"/>
  <c r="K153" i="2"/>
  <c r="E150" i="5"/>
  <c r="E142" i="5"/>
  <c r="K145" i="2"/>
  <c r="K137" i="2"/>
  <c r="E134" i="5"/>
  <c r="E126" i="5"/>
  <c r="K129" i="2"/>
  <c r="K121" i="2"/>
  <c r="E118" i="5"/>
  <c r="E110" i="5"/>
  <c r="K113" i="2"/>
  <c r="K105" i="2"/>
  <c r="E102" i="5"/>
  <c r="E94" i="5"/>
  <c r="K97" i="2"/>
  <c r="K89" i="2"/>
  <c r="E86" i="5"/>
  <c r="E78" i="5"/>
  <c r="K81" i="2"/>
  <c r="K73" i="2"/>
  <c r="E70" i="5"/>
  <c r="E62" i="5"/>
  <c r="K65" i="2"/>
  <c r="K57" i="2"/>
  <c r="E54" i="5"/>
  <c r="E46" i="5"/>
  <c r="K49" i="2"/>
  <c r="K41" i="2"/>
  <c r="E38" i="5"/>
  <c r="K33" i="2"/>
  <c r="E30" i="5"/>
  <c r="E22" i="5"/>
  <c r="K25" i="2"/>
  <c r="E14" i="5"/>
  <c r="K17" i="2"/>
  <c r="K158" i="2"/>
  <c r="E155" i="5"/>
  <c r="K126" i="2"/>
  <c r="E123" i="5"/>
  <c r="K86" i="2"/>
  <c r="E83" i="5"/>
  <c r="K62" i="2"/>
  <c r="E59" i="5"/>
  <c r="K30" i="2"/>
  <c r="E27" i="5"/>
  <c r="K189" i="2"/>
  <c r="E186" i="5"/>
  <c r="K149" i="2"/>
  <c r="E146" i="5"/>
  <c r="K125" i="2"/>
  <c r="E122" i="5"/>
  <c r="K77" i="2"/>
  <c r="E74" i="5"/>
  <c r="K37" i="2"/>
  <c r="E34" i="5"/>
  <c r="K202" i="2"/>
  <c r="E199" i="5"/>
  <c r="K200" i="2"/>
  <c r="E197" i="5"/>
  <c r="K192" i="2"/>
  <c r="E189" i="5"/>
  <c r="K184" i="2"/>
  <c r="E181" i="5"/>
  <c r="K176" i="2"/>
  <c r="E173" i="5"/>
  <c r="K168" i="2"/>
  <c r="E165" i="5"/>
  <c r="K160" i="2"/>
  <c r="E157" i="5"/>
  <c r="K152" i="2"/>
  <c r="E149" i="5"/>
  <c r="K144" i="2"/>
  <c r="E141" i="5"/>
  <c r="K136" i="2"/>
  <c r="E133" i="5"/>
  <c r="K128" i="2"/>
  <c r="E125" i="5"/>
  <c r="K120" i="2"/>
  <c r="E117" i="5"/>
  <c r="K112" i="2"/>
  <c r="E109" i="5"/>
  <c r="K104" i="2"/>
  <c r="E101" i="5"/>
  <c r="K96" i="2"/>
  <c r="E93" i="5"/>
  <c r="K88" i="2"/>
  <c r="E85" i="5"/>
  <c r="K80" i="2"/>
  <c r="E77" i="5"/>
  <c r="K72" i="2"/>
  <c r="E69" i="5"/>
  <c r="K64" i="2"/>
  <c r="E61" i="5"/>
  <c r="K56" i="2"/>
  <c r="E53" i="5"/>
  <c r="K48" i="2"/>
  <c r="E45" i="5"/>
  <c r="K40" i="2"/>
  <c r="E37" i="5"/>
  <c r="K32" i="2"/>
  <c r="E29" i="5"/>
  <c r="K24" i="2"/>
  <c r="E21" i="5"/>
  <c r="K16" i="2"/>
  <c r="E13" i="5"/>
  <c r="K182" i="2"/>
  <c r="E179" i="5"/>
  <c r="K110" i="2"/>
  <c r="E107" i="5"/>
  <c r="E196" i="5"/>
  <c r="K199" i="2"/>
  <c r="E188" i="5"/>
  <c r="K191" i="2"/>
  <c r="K183" i="2"/>
  <c r="E180" i="5"/>
  <c r="E172" i="5"/>
  <c r="K175" i="2"/>
  <c r="E164" i="5"/>
  <c r="K167" i="2"/>
  <c r="E156" i="5"/>
  <c r="K159" i="2"/>
  <c r="K151" i="2"/>
  <c r="E148" i="5"/>
  <c r="E140" i="5"/>
  <c r="K143" i="2"/>
  <c r="K135" i="2"/>
  <c r="E132" i="5"/>
  <c r="E124" i="5"/>
  <c r="K127" i="2"/>
  <c r="E116" i="5"/>
  <c r="K119" i="2"/>
  <c r="K111" i="2"/>
  <c r="E108" i="5"/>
  <c r="E100" i="5"/>
  <c r="K103" i="2"/>
  <c r="K95" i="2"/>
  <c r="E92" i="5"/>
  <c r="E84" i="5"/>
  <c r="K87" i="2"/>
  <c r="K79" i="2"/>
  <c r="E76" i="5"/>
  <c r="E68" i="5"/>
  <c r="K71" i="2"/>
  <c r="E60" i="5"/>
  <c r="K63" i="2"/>
  <c r="K55" i="2"/>
  <c r="E52" i="5"/>
  <c r="K47" i="2"/>
  <c r="E44" i="5"/>
  <c r="K39" i="2"/>
  <c r="E36" i="5"/>
  <c r="E28" i="5"/>
  <c r="K31" i="2"/>
  <c r="K23" i="2"/>
  <c r="E20" i="5"/>
  <c r="E12" i="5"/>
  <c r="K15" i="2"/>
  <c r="E6" i="5"/>
  <c r="K9" i="2"/>
  <c r="E10" i="5"/>
  <c r="E9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2" i="5"/>
  <c r="B112" i="5"/>
  <c r="C112" i="5"/>
  <c r="D112" i="5"/>
  <c r="A113" i="5"/>
  <c r="B113" i="5"/>
  <c r="C113" i="5"/>
  <c r="D113" i="5"/>
  <c r="A114" i="5"/>
  <c r="B114" i="5"/>
  <c r="C114" i="5"/>
  <c r="D114" i="5"/>
  <c r="A115" i="5"/>
  <c r="B115" i="5"/>
  <c r="C115" i="5"/>
  <c r="D115" i="5"/>
  <c r="A116" i="5"/>
  <c r="B116" i="5"/>
  <c r="C116" i="5"/>
  <c r="D116" i="5"/>
  <c r="A117" i="5"/>
  <c r="B117" i="5"/>
  <c r="C117" i="5"/>
  <c r="D117" i="5"/>
  <c r="A118" i="5"/>
  <c r="B118" i="5"/>
  <c r="C118" i="5"/>
  <c r="D118" i="5"/>
  <c r="A119" i="5"/>
  <c r="B119" i="5"/>
  <c r="C119" i="5"/>
  <c r="D119" i="5"/>
  <c r="A120" i="5"/>
  <c r="B120" i="5"/>
  <c r="C120" i="5"/>
  <c r="D120" i="5"/>
  <c r="A121" i="5"/>
  <c r="B121" i="5"/>
  <c r="C121" i="5"/>
  <c r="D121" i="5"/>
  <c r="A122" i="5"/>
  <c r="B122" i="5"/>
  <c r="C122" i="5"/>
  <c r="D122" i="5"/>
  <c r="A123" i="5"/>
  <c r="B123" i="5"/>
  <c r="C123" i="5"/>
  <c r="D123" i="5"/>
  <c r="A124" i="5"/>
  <c r="B124" i="5"/>
  <c r="C124" i="5"/>
  <c r="D124" i="5"/>
  <c r="A125" i="5"/>
  <c r="B125" i="5"/>
  <c r="C125" i="5"/>
  <c r="D125" i="5"/>
  <c r="A126" i="5"/>
  <c r="B126" i="5"/>
  <c r="C126" i="5"/>
  <c r="D126" i="5"/>
  <c r="A127" i="5"/>
  <c r="B127" i="5"/>
  <c r="C127" i="5"/>
  <c r="D127" i="5"/>
  <c r="A128" i="5"/>
  <c r="B128" i="5"/>
  <c r="C128" i="5"/>
  <c r="D128" i="5"/>
  <c r="A129" i="5"/>
  <c r="B129" i="5"/>
  <c r="C129" i="5"/>
  <c r="D129" i="5"/>
  <c r="A130" i="5"/>
  <c r="B130" i="5"/>
  <c r="C130" i="5"/>
  <c r="D130" i="5"/>
  <c r="A131" i="5"/>
  <c r="B131" i="5"/>
  <c r="C131" i="5"/>
  <c r="D131" i="5"/>
  <c r="A132" i="5"/>
  <c r="B132" i="5"/>
  <c r="C132" i="5"/>
  <c r="D132" i="5"/>
  <c r="A133" i="5"/>
  <c r="B133" i="5"/>
  <c r="C133" i="5"/>
  <c r="D133" i="5"/>
  <c r="A134" i="5"/>
  <c r="B134" i="5"/>
  <c r="C134" i="5"/>
  <c r="D134" i="5"/>
  <c r="A135" i="5"/>
  <c r="B135" i="5"/>
  <c r="C135" i="5"/>
  <c r="D135" i="5"/>
  <c r="A136" i="5"/>
  <c r="B136" i="5"/>
  <c r="C136" i="5"/>
  <c r="D136" i="5"/>
  <c r="A137" i="5"/>
  <c r="B137" i="5"/>
  <c r="C137" i="5"/>
  <c r="D137" i="5"/>
  <c r="A138" i="5"/>
  <c r="B138" i="5"/>
  <c r="C138" i="5"/>
  <c r="D138" i="5"/>
  <c r="A139" i="5"/>
  <c r="B139" i="5"/>
  <c r="C139" i="5"/>
  <c r="D139" i="5"/>
  <c r="A140" i="5"/>
  <c r="B140" i="5"/>
  <c r="C140" i="5"/>
  <c r="D140" i="5"/>
  <c r="A141" i="5"/>
  <c r="B141" i="5"/>
  <c r="C141" i="5"/>
  <c r="D141" i="5"/>
  <c r="A142" i="5"/>
  <c r="B142" i="5"/>
  <c r="C142" i="5"/>
  <c r="D142" i="5"/>
  <c r="A143" i="5"/>
  <c r="B143" i="5"/>
  <c r="C143" i="5"/>
  <c r="D143" i="5"/>
  <c r="A144" i="5"/>
  <c r="B144" i="5"/>
  <c r="C144" i="5"/>
  <c r="D144" i="5"/>
  <c r="A145" i="5"/>
  <c r="B145" i="5"/>
  <c r="C145" i="5"/>
  <c r="D145" i="5"/>
  <c r="A146" i="5"/>
  <c r="B146" i="5"/>
  <c r="C146" i="5"/>
  <c r="D146" i="5"/>
  <c r="A147" i="5"/>
  <c r="B147" i="5"/>
  <c r="C147" i="5"/>
  <c r="D147" i="5"/>
  <c r="A148" i="5"/>
  <c r="B148" i="5"/>
  <c r="C148" i="5"/>
  <c r="D148" i="5"/>
  <c r="A149" i="5"/>
  <c r="B149" i="5"/>
  <c r="C149" i="5"/>
  <c r="D149" i="5"/>
  <c r="A150" i="5"/>
  <c r="B150" i="5"/>
  <c r="C150" i="5"/>
  <c r="D150" i="5"/>
  <c r="A151" i="5"/>
  <c r="B151" i="5"/>
  <c r="C151" i="5"/>
  <c r="D151" i="5"/>
  <c r="A152" i="5"/>
  <c r="B152" i="5"/>
  <c r="C152" i="5"/>
  <c r="D152" i="5"/>
  <c r="A153" i="5"/>
  <c r="B153" i="5"/>
  <c r="C153" i="5"/>
  <c r="D153" i="5"/>
  <c r="A154" i="5"/>
  <c r="B154" i="5"/>
  <c r="C154" i="5"/>
  <c r="D154" i="5"/>
  <c r="A155" i="5"/>
  <c r="B155" i="5"/>
  <c r="C155" i="5"/>
  <c r="D155" i="5"/>
  <c r="A156" i="5"/>
  <c r="B156" i="5"/>
  <c r="C156" i="5"/>
  <c r="D156" i="5"/>
  <c r="A157" i="5"/>
  <c r="B157" i="5"/>
  <c r="C157" i="5"/>
  <c r="D157" i="5"/>
  <c r="A158" i="5"/>
  <c r="B158" i="5"/>
  <c r="C158" i="5"/>
  <c r="D158" i="5"/>
  <c r="A159" i="5"/>
  <c r="B159" i="5"/>
  <c r="C159" i="5"/>
  <c r="D159" i="5"/>
  <c r="A160" i="5"/>
  <c r="B160" i="5"/>
  <c r="C160" i="5"/>
  <c r="D160" i="5"/>
  <c r="A161" i="5"/>
  <c r="B161" i="5"/>
  <c r="C161" i="5"/>
  <c r="D161" i="5"/>
  <c r="A162" i="5"/>
  <c r="B162" i="5"/>
  <c r="C162" i="5"/>
  <c r="D162" i="5"/>
  <c r="A163" i="5"/>
  <c r="B163" i="5"/>
  <c r="C163" i="5"/>
  <c r="D163" i="5"/>
  <c r="A164" i="5"/>
  <c r="B164" i="5"/>
  <c r="C164" i="5"/>
  <c r="D164" i="5"/>
  <c r="A165" i="5"/>
  <c r="B165" i="5"/>
  <c r="C165" i="5"/>
  <c r="D165" i="5"/>
  <c r="A166" i="5"/>
  <c r="B166" i="5"/>
  <c r="C166" i="5"/>
  <c r="D166" i="5"/>
  <c r="A167" i="5"/>
  <c r="B167" i="5"/>
  <c r="C167" i="5"/>
  <c r="D167" i="5"/>
  <c r="A168" i="5"/>
  <c r="B168" i="5"/>
  <c r="C168" i="5"/>
  <c r="D168" i="5"/>
  <c r="A169" i="5"/>
  <c r="B169" i="5"/>
  <c r="C169" i="5"/>
  <c r="D169" i="5"/>
  <c r="A170" i="5"/>
  <c r="B170" i="5"/>
  <c r="C170" i="5"/>
  <c r="D170" i="5"/>
  <c r="A171" i="5"/>
  <c r="B171" i="5"/>
  <c r="C171" i="5"/>
  <c r="D171" i="5"/>
  <c r="A172" i="5"/>
  <c r="B172" i="5"/>
  <c r="C172" i="5"/>
  <c r="D172" i="5"/>
  <c r="A173" i="5"/>
  <c r="B173" i="5"/>
  <c r="C173" i="5"/>
  <c r="D173" i="5"/>
  <c r="A174" i="5"/>
  <c r="B174" i="5"/>
  <c r="C174" i="5"/>
  <c r="D174" i="5"/>
  <c r="A175" i="5"/>
  <c r="B175" i="5"/>
  <c r="C175" i="5"/>
  <c r="D175" i="5"/>
  <c r="A176" i="5"/>
  <c r="B176" i="5"/>
  <c r="C176" i="5"/>
  <c r="D176" i="5"/>
  <c r="A177" i="5"/>
  <c r="B177" i="5"/>
  <c r="C177" i="5"/>
  <c r="D177" i="5"/>
  <c r="A178" i="5"/>
  <c r="B178" i="5"/>
  <c r="C178" i="5"/>
  <c r="D178" i="5"/>
  <c r="A179" i="5"/>
  <c r="B179" i="5"/>
  <c r="C179" i="5"/>
  <c r="D179" i="5"/>
  <c r="A180" i="5"/>
  <c r="B180" i="5"/>
  <c r="C180" i="5"/>
  <c r="D180" i="5"/>
  <c r="A181" i="5"/>
  <c r="B181" i="5"/>
  <c r="C181" i="5"/>
  <c r="D181" i="5"/>
  <c r="A182" i="5"/>
  <c r="B182" i="5"/>
  <c r="C182" i="5"/>
  <c r="D182" i="5"/>
  <c r="A183" i="5"/>
  <c r="B183" i="5"/>
  <c r="C183" i="5"/>
  <c r="D183" i="5"/>
  <c r="A184" i="5"/>
  <c r="B184" i="5"/>
  <c r="C184" i="5"/>
  <c r="D184" i="5"/>
  <c r="A185" i="5"/>
  <c r="B185" i="5"/>
  <c r="C185" i="5"/>
  <c r="D185" i="5"/>
  <c r="A186" i="5"/>
  <c r="B186" i="5"/>
  <c r="C186" i="5"/>
  <c r="D186" i="5"/>
  <c r="A187" i="5"/>
  <c r="B187" i="5"/>
  <c r="C187" i="5"/>
  <c r="D187" i="5"/>
  <c r="A188" i="5"/>
  <c r="B188" i="5"/>
  <c r="C188" i="5"/>
  <c r="D188" i="5"/>
  <c r="A189" i="5"/>
  <c r="B189" i="5"/>
  <c r="C189" i="5"/>
  <c r="D189" i="5"/>
  <c r="A190" i="5"/>
  <c r="B190" i="5"/>
  <c r="C190" i="5"/>
  <c r="D190" i="5"/>
  <c r="A191" i="5"/>
  <c r="B191" i="5"/>
  <c r="C191" i="5"/>
  <c r="D191" i="5"/>
  <c r="A192" i="5"/>
  <c r="B192" i="5"/>
  <c r="C192" i="5"/>
  <c r="D192" i="5"/>
  <c r="A193" i="5"/>
  <c r="B193" i="5"/>
  <c r="C193" i="5"/>
  <c r="D193" i="5"/>
  <c r="A194" i="5"/>
  <c r="B194" i="5"/>
  <c r="C194" i="5"/>
  <c r="D194" i="5"/>
  <c r="A195" i="5"/>
  <c r="B195" i="5"/>
  <c r="C195" i="5"/>
  <c r="D195" i="5"/>
  <c r="A196" i="5"/>
  <c r="B196" i="5"/>
  <c r="C196" i="5"/>
  <c r="D196" i="5"/>
  <c r="A197" i="5"/>
  <c r="B197" i="5"/>
  <c r="C197" i="5"/>
  <c r="D197" i="5"/>
  <c r="A198" i="5"/>
  <c r="B198" i="5"/>
  <c r="C198" i="5"/>
  <c r="D198" i="5"/>
  <c r="A199" i="5"/>
  <c r="B199" i="5"/>
  <c r="C199" i="5"/>
  <c r="D199" i="5"/>
  <c r="A200" i="5"/>
  <c r="B200" i="5"/>
  <c r="C200" i="5"/>
  <c r="D200" i="5"/>
  <c r="H6" i="2" l="1"/>
  <c r="G3" i="9"/>
  <c r="H3" i="9" s="1"/>
  <c r="F3" i="12" l="1"/>
  <c r="G3" i="12" s="1"/>
  <c r="D13" i="5"/>
  <c r="C13" i="5"/>
  <c r="B13" i="5"/>
  <c r="A13" i="5"/>
  <c r="D12" i="5"/>
  <c r="C12" i="5"/>
  <c r="B12" i="5"/>
  <c r="A12" i="5"/>
  <c r="D11" i="5"/>
  <c r="C11" i="5"/>
  <c r="B11" i="5"/>
  <c r="A11" i="5"/>
  <c r="D10" i="5"/>
  <c r="C10" i="5"/>
  <c r="B10" i="5"/>
  <c r="A10" i="5"/>
  <c r="D9" i="5"/>
  <c r="C9" i="5"/>
  <c r="B9" i="5"/>
  <c r="A9" i="5"/>
  <c r="D8" i="5"/>
  <c r="C8" i="5"/>
  <c r="B8" i="5"/>
  <c r="A8" i="5"/>
  <c r="D7" i="5"/>
  <c r="C7" i="5"/>
  <c r="B7" i="5"/>
  <c r="A7" i="5"/>
  <c r="D6" i="5"/>
  <c r="C6" i="5"/>
  <c r="B6" i="5"/>
  <c r="A6" i="5"/>
  <c r="C3" i="5"/>
  <c r="I3" i="12" l="1"/>
  <c r="B3" i="5"/>
</calcChain>
</file>

<file path=xl/sharedStrings.xml><?xml version="1.0" encoding="utf-8"?>
<sst xmlns="http://schemas.openxmlformats.org/spreadsheetml/2006/main" count="275" uniqueCount="105">
  <si>
    <t>Goal #</t>
  </si>
  <si>
    <t>Action #</t>
  </si>
  <si>
    <t>Action Title</t>
  </si>
  <si>
    <t>Student Group(s)</t>
  </si>
  <si>
    <t>Contributing to Increased or Improved Services?</t>
  </si>
  <si>
    <t>Scope</t>
  </si>
  <si>
    <t>Unduplicated Student Group(s)</t>
  </si>
  <si>
    <t>Location</t>
  </si>
  <si>
    <t>Time Span</t>
  </si>
  <si>
    <t>Total Personnel</t>
  </si>
  <si>
    <t>Total Non-personnel</t>
  </si>
  <si>
    <t>LCFF Funds</t>
  </si>
  <si>
    <t>Other State Funds</t>
  </si>
  <si>
    <t>Local Funds</t>
  </si>
  <si>
    <t>Federal Funds</t>
  </si>
  <si>
    <t>Total Funds</t>
  </si>
  <si>
    <t>LEA-wide</t>
  </si>
  <si>
    <t>All</t>
  </si>
  <si>
    <t>Schoolwide</t>
  </si>
  <si>
    <t>N/A</t>
  </si>
  <si>
    <t>Foster Youth</t>
  </si>
  <si>
    <t>Limited</t>
  </si>
  <si>
    <t>English Learners</t>
  </si>
  <si>
    <t>Totals</t>
  </si>
  <si>
    <t>Totals by Type</t>
  </si>
  <si>
    <t>Total LCFF Funds</t>
  </si>
  <si>
    <t xml:space="preserve">Total: </t>
  </si>
  <si>
    <t>LEA-wide Total:</t>
  </si>
  <si>
    <t>Limited Total:</t>
  </si>
  <si>
    <t>Schoolwide Total:</t>
  </si>
  <si>
    <t>Totals:</t>
  </si>
  <si>
    <t>Last Year's Goal #</t>
  </si>
  <si>
    <t>Last Year's Action #</t>
  </si>
  <si>
    <t>Prior Action/Service Title</t>
  </si>
  <si>
    <t>Contributed to Increased or Improved Services?</t>
  </si>
  <si>
    <t>Low-Income</t>
  </si>
  <si>
    <t>English Learners and Foster Youth</t>
  </si>
  <si>
    <t>English Learners and  Low-Income</t>
  </si>
  <si>
    <t>Foster Youth and Low-Income</t>
  </si>
  <si>
    <t>5. Total Planned Percentage of Improved Services (%)</t>
  </si>
  <si>
    <t>Last Year's Planned Expenditures for Contributing Actions (LCFF Funds)</t>
  </si>
  <si>
    <t>Last Year's Planned Expenditures
(Total Funds)</t>
  </si>
  <si>
    <t>Last Year's Total Planned Expenditures
(Total Funds)</t>
  </si>
  <si>
    <t>Total Estimated Actual Expenditures
(Total Funds)</t>
  </si>
  <si>
    <t>4. Total Planned Contributing Expenditures 
(LCFF Funds)</t>
  </si>
  <si>
    <t>5. Total Planned Percentage of Improved Services 
(%)</t>
  </si>
  <si>
    <t>Planned Percentage of Improved Services</t>
  </si>
  <si>
    <t>Planned Expenditures for Contributing Actions (LCFF Funds)</t>
  </si>
  <si>
    <t>Planned Percentage of Improved Services (%)</t>
  </si>
  <si>
    <t>7. Total Estimated Actual Expenditures for Contributing Actions 
(LCFF Funds)</t>
  </si>
  <si>
    <t>8. Total Estimated Actual Percentage of Improved Services 
(%)</t>
  </si>
  <si>
    <t>Difference Between Planned and Estimated Actual Percentage of Improved Services
(Subtract 5 from 8)</t>
  </si>
  <si>
    <t>1. Projected LCFF Base Grant</t>
  </si>
  <si>
    <t>3. Projected Percentage to Increase or Improve Services for the Coming School Year
(2 divided by 1)</t>
  </si>
  <si>
    <t>Planned Percentage to Increase or Improve Services for the Coming School Year
(4 divided by 1, plus 5)</t>
  </si>
  <si>
    <t>2. Projected LCFF Supplemental and/or Concentration Grants</t>
  </si>
  <si>
    <t>6. Estimated Actual LCFF Supplemental and/or Concentration Grants</t>
  </si>
  <si>
    <t>11. Estimated Actual Percentage of Increased or Improved Services
(7 divided by 9, plus 8)</t>
  </si>
  <si>
    <r>
      <t xml:space="preserve">12. LCFF Carryover </t>
    </r>
    <r>
      <rPr>
        <b/>
        <sz val="12"/>
        <color theme="0"/>
        <rFont val="Calibri"/>
        <family val="2"/>
      </rPr>
      <t>—</t>
    </r>
    <r>
      <rPr>
        <b/>
        <sz val="12"/>
        <color theme="0"/>
        <rFont val="Arial"/>
        <family val="2"/>
      </rPr>
      <t xml:space="preserve"> Dollar Amount
(Subtract 11 from 10 and multiply by 9)</t>
    </r>
  </si>
  <si>
    <t>13. LCFF Carryover —  Percentage
(12 divided by 9)</t>
  </si>
  <si>
    <t>Estimated Actual Expenditures
(Input Total Funds)</t>
  </si>
  <si>
    <t>Estimated Actual Expenditures for Contributing Actions 
(Input LCFF Funds)</t>
  </si>
  <si>
    <t>Estimated Actual Percentage of Improved Services
(Input Percentage)</t>
  </si>
  <si>
    <t>9. Estimated Actual LCFF Base Grant
(Input Dollar Amount)</t>
  </si>
  <si>
    <t>6. Estimated Actual LCFF Supplemental and/or Concentration Grants
(Input Dollar Amount)</t>
  </si>
  <si>
    <t>LCAP Year
(Input)</t>
  </si>
  <si>
    <t>1. Projected LCFF Base Grant
(Input Dollar Amount)</t>
  </si>
  <si>
    <t>2. Projected LCFF Supplemental and/or Concentration Grants
(Input  Dollar Amount)</t>
  </si>
  <si>
    <t>Total Percentage to Increase or Improve Services for the Coming School Year
(3 + Carryover %)</t>
  </si>
  <si>
    <t>LCFF Carryover —  Percentage
(Input Percentage from Prior Year)</t>
  </si>
  <si>
    <t>Yes</t>
  </si>
  <si>
    <t>No</t>
  </si>
  <si>
    <t>LCFF Carryover —  Percentage
(Percentage from Prior Year)</t>
  </si>
  <si>
    <t>10. Total Percentage to Increase or Improve Services for the Current School Year
(6 divided by 9 + Carryover %)</t>
  </si>
  <si>
    <t>Difference Between Planned and Estimated Actual Expenditures for Contributing Actions
(Subtract 7 from 4)</t>
  </si>
  <si>
    <t>[Input contributing to increased or improved services]</t>
  </si>
  <si>
    <t>[Input scope]</t>
  </si>
  <si>
    <t>[Input unduplicated student group(s)]</t>
  </si>
  <si>
    <t xml:space="preserve">Local Control and Accountability Plan (LCAP) Action Tables Template </t>
  </si>
  <si>
    <t>Developed by the California Department of Education, July 2023</t>
  </si>
  <si>
    <t>2024-25</t>
  </si>
  <si>
    <t>Teaching Staff</t>
  </si>
  <si>
    <t>Ongoing</t>
  </si>
  <si>
    <t>Teacher Credentialing/ Assignment</t>
  </si>
  <si>
    <t>Qualified Director</t>
  </si>
  <si>
    <t>Adequate Facilities</t>
  </si>
  <si>
    <t>Facility Maintenance</t>
  </si>
  <si>
    <t xml:space="preserve">Adequate Inventory </t>
  </si>
  <si>
    <t>Individual Tutoring</t>
  </si>
  <si>
    <t>Special Education Students</t>
  </si>
  <si>
    <t>Extracurricular Activities</t>
  </si>
  <si>
    <t>Individualized Learning Plan</t>
  </si>
  <si>
    <t>NWEA MAP Growth Testing Software</t>
  </si>
  <si>
    <t>Student Rosters</t>
  </si>
  <si>
    <t>Positive Behavioral Interventions and Support</t>
  </si>
  <si>
    <t>At Risk Youth</t>
  </si>
  <si>
    <t>Foster/Low-Income</t>
  </si>
  <si>
    <t>Access to Textbooks</t>
  </si>
  <si>
    <t>Online Learning Software</t>
  </si>
  <si>
    <t>Field Trips &amp; Clubs</t>
  </si>
  <si>
    <t>Professional Development</t>
  </si>
  <si>
    <t>School Climate Survey</t>
  </si>
  <si>
    <t>Parent Meetings</t>
  </si>
  <si>
    <t>Report Cards</t>
  </si>
  <si>
    <t>Monthly Newsletter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</si>
</sst>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_);_(&quot;$&quot;* \(#,##0.00\);_(&quot;$&quot;* &quot;-&quot;_);_(@_)"/>
    <numFmt numFmtId="167" formatCode="0.000%"/>
  </numFmts>
  <fonts count="18" x14ac:knownFonts="1">
    <font>
      <sz val="11"/>
      <color theme="1"/>
      <name val="Arial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</font>
    <font>
      <sz val="11"/>
      <color theme="1"/>
      <name val="Arial"/>
    </font>
    <font>
      <b/>
      <sz val="16"/>
      <color theme="1"/>
      <name val="Arial"/>
      <family val="2"/>
    </font>
    <font>
      <b/>
      <sz val="12"/>
      <color theme="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50"/>
      <color theme="3"/>
      <name val="Arial"/>
      <family val="2"/>
    </font>
    <font>
      <b/>
      <sz val="2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rgb="FFBDD6EE"/>
      </patternFill>
    </fill>
    <fill>
      <patternFill patternType="solid">
        <fgColor theme="4" tint="0.59999389629810485"/>
        <bgColor rgb="FFDEEAF6"/>
      </patternFill>
    </fill>
    <fill>
      <patternFill patternType="solid">
        <fgColor rgb="FFDEEAF6"/>
        <bgColor rgb="FFBDD6EE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7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0"/>
      </bottom>
      <diagonal/>
    </border>
    <border>
      <left style="medium">
        <color theme="8" tint="-0.249977111117893"/>
      </left>
      <right style="medium">
        <color theme="8" tint="-0.249977111117893"/>
      </right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 style="medium">
        <color theme="8" tint="-0.249977111117893"/>
      </right>
      <top style="thin">
        <color theme="0"/>
      </top>
      <bottom style="medium">
        <color theme="8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3">
    <xf numFmtId="0" fontId="0" fillId="0" borderId="0"/>
    <xf numFmtId="9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9" fillId="0" borderId="1"/>
  </cellStyleXfs>
  <cellXfs count="1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9" fontId="5" fillId="0" borderId="0" xfId="1" applyFont="1"/>
    <xf numFmtId="9" fontId="0" fillId="0" borderId="0" xfId="1" applyFont="1" applyAlignment="1"/>
    <xf numFmtId="165" fontId="1" fillId="0" borderId="0" xfId="1" applyNumberFormat="1" applyFont="1"/>
    <xf numFmtId="165" fontId="0" fillId="0" borderId="0" xfId="1" applyNumberFormat="1" applyFont="1" applyAlignment="1"/>
    <xf numFmtId="0" fontId="1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5" fontId="1" fillId="0" borderId="1" xfId="1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0" fontId="1" fillId="0" borderId="0" xfId="1" applyNumberFormat="1" applyFont="1" applyAlignment="1">
      <alignment horizontal="center" vertical="center"/>
    </xf>
    <xf numFmtId="9" fontId="5" fillId="0" borderId="0" xfId="0" applyNumberFormat="1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44" fontId="0" fillId="0" borderId="0" xfId="0" applyNumberFormat="1"/>
    <xf numFmtId="0" fontId="1" fillId="3" borderId="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9" fontId="0" fillId="0" borderId="1" xfId="1" applyFont="1" applyBorder="1" applyAlignment="1"/>
    <xf numFmtId="42" fontId="1" fillId="3" borderId="2" xfId="0" applyNumberFormat="1" applyFont="1" applyFill="1" applyBorder="1" applyAlignment="1">
      <alignment vertical="center"/>
    </xf>
    <xf numFmtId="165" fontId="0" fillId="0" borderId="1" xfId="1" applyNumberFormat="1" applyFont="1" applyBorder="1" applyAlignment="1"/>
    <xf numFmtId="10" fontId="1" fillId="0" borderId="0" xfId="0" applyNumberFormat="1" applyFont="1" applyAlignment="1">
      <alignment horizontal="center" wrapText="1"/>
    </xf>
    <xf numFmtId="42" fontId="0" fillId="0" borderId="0" xfId="0" applyNumberFormat="1"/>
    <xf numFmtId="44" fontId="0" fillId="0" borderId="0" xfId="2" applyFont="1" applyAlignment="1"/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13" xfId="0" applyBorder="1"/>
    <xf numFmtId="0" fontId="3" fillId="2" borderId="5" xfId="0" applyFont="1" applyFill="1" applyBorder="1" applyAlignment="1">
      <alignment horizontal="center" vertical="center" wrapText="1"/>
    </xf>
    <xf numFmtId="42" fontId="1" fillId="3" borderId="4" xfId="0" applyNumberFormat="1" applyFont="1" applyFill="1" applyBorder="1" applyAlignment="1">
      <alignment vertical="center"/>
    </xf>
    <xf numFmtId="42" fontId="1" fillId="3" borderId="14" xfId="0" applyNumberFormat="1" applyFont="1" applyFill="1" applyBorder="1" applyAlignment="1" applyProtection="1">
      <alignment vertical="center"/>
      <protection locked="0"/>
    </xf>
    <xf numFmtId="42" fontId="1" fillId="5" borderId="14" xfId="0" applyNumberFormat="1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>
      <alignment horizontal="center" vertical="center" wrapText="1"/>
    </xf>
    <xf numFmtId="42" fontId="1" fillId="3" borderId="2" xfId="0" applyNumberFormat="1" applyFont="1" applyFill="1" applyBorder="1" applyAlignment="1">
      <alignment horizontal="left" vertical="center"/>
    </xf>
    <xf numFmtId="49" fontId="1" fillId="0" borderId="0" xfId="0" applyNumberFormat="1" applyFont="1"/>
    <xf numFmtId="164" fontId="1" fillId="0" borderId="6" xfId="0" applyNumberFormat="1" applyFont="1" applyBorder="1" applyAlignment="1">
      <alignment vertical="center"/>
    </xf>
    <xf numFmtId="42" fontId="9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1" applyNumberFormat="1" applyFont="1" applyAlignment="1"/>
    <xf numFmtId="44" fontId="0" fillId="0" borderId="1" xfId="0" applyNumberFormat="1" applyBorder="1"/>
    <xf numFmtId="42" fontId="1" fillId="3" borderId="9" xfId="0" applyNumberFormat="1" applyFont="1" applyFill="1" applyBorder="1" applyAlignment="1">
      <alignment vertical="center"/>
    </xf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166" fontId="1" fillId="3" borderId="2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7" fillId="0" borderId="20" xfId="4" applyFont="1" applyAlignment="1" applyProtection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2" fontId="1" fillId="3" borderId="5" xfId="0" applyNumberFormat="1" applyFont="1" applyFill="1" applyBorder="1" applyAlignment="1" applyProtection="1">
      <alignment horizontal="center" vertical="center"/>
      <protection locked="0"/>
    </xf>
    <xf numFmtId="42" fontId="3" fillId="2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44" fontId="1" fillId="3" borderId="22" xfId="0" applyNumberFormat="1" applyFont="1" applyFill="1" applyBorder="1" applyAlignment="1">
      <alignment horizontal="center" vertical="center"/>
    </xf>
    <xf numFmtId="42" fontId="0" fillId="3" borderId="5" xfId="0" applyNumberFormat="1" applyFill="1" applyBorder="1" applyAlignment="1">
      <alignment vertical="center"/>
    </xf>
    <xf numFmtId="164" fontId="0" fillId="3" borderId="5" xfId="0" applyNumberFormat="1" applyFill="1" applyBorder="1" applyAlignment="1">
      <alignment vertical="center"/>
    </xf>
    <xf numFmtId="164" fontId="0" fillId="3" borderId="11" xfId="0" applyNumberFormat="1" applyFill="1" applyBorder="1" applyAlignment="1">
      <alignment vertical="center"/>
    </xf>
    <xf numFmtId="0" fontId="17" fillId="0" borderId="20" xfId="4" applyNumberFormat="1" applyFont="1" applyAlignment="1" applyProtection="1">
      <alignment vertical="center"/>
    </xf>
    <xf numFmtId="42" fontId="1" fillId="3" borderId="3" xfId="0" applyNumberFormat="1" applyFont="1" applyFill="1" applyBorder="1"/>
    <xf numFmtId="42" fontId="0" fillId="4" borderId="3" xfId="0" applyNumberFormat="1" applyFill="1" applyBorder="1"/>
    <xf numFmtId="42" fontId="0" fillId="3" borderId="3" xfId="0" applyNumberFormat="1" applyFill="1" applyBorder="1"/>
    <xf numFmtId="0" fontId="6" fillId="3" borderId="22" xfId="0" applyFont="1" applyFill="1" applyBorder="1" applyAlignment="1">
      <alignment horizontal="center" vertical="center"/>
    </xf>
    <xf numFmtId="44" fontId="1" fillId="3" borderId="5" xfId="0" applyNumberFormat="1" applyFont="1" applyFill="1" applyBorder="1" applyAlignment="1">
      <alignment horizontal="center" vertical="center"/>
    </xf>
    <xf numFmtId="44" fontId="1" fillId="3" borderId="11" xfId="0" applyNumberFormat="1" applyFont="1" applyFill="1" applyBorder="1" applyAlignment="1">
      <alignment horizontal="center" vertical="center"/>
    </xf>
    <xf numFmtId="10" fontId="1" fillId="3" borderId="3" xfId="1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164" fontId="1" fillId="3" borderId="2" xfId="0" applyNumberFormat="1" applyFont="1" applyFill="1" applyBorder="1" applyAlignment="1" applyProtection="1">
      <alignment vertical="center" wrapText="1"/>
      <protection locked="0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4" borderId="2" xfId="0" applyNumberFormat="1" applyFont="1" applyFill="1" applyBorder="1" applyAlignment="1" applyProtection="1">
      <alignment vertical="center" wrapText="1"/>
      <protection locked="0"/>
    </xf>
    <xf numFmtId="164" fontId="1" fillId="0" borderId="2" xfId="0" applyNumberFormat="1" applyFont="1" applyBorder="1" applyAlignment="1" applyProtection="1">
      <alignment vertical="center" wrapText="1"/>
      <protection locked="0"/>
    </xf>
    <xf numFmtId="49" fontId="1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44" fontId="0" fillId="4" borderId="16" xfId="2" applyFont="1" applyFill="1" applyBorder="1" applyAlignment="1" applyProtection="1">
      <alignment vertical="center"/>
      <protection locked="0"/>
    </xf>
    <xf numFmtId="44" fontId="0" fillId="0" borderId="16" xfId="2" applyFont="1" applyBorder="1" applyAlignment="1" applyProtection="1">
      <alignment vertical="center"/>
      <protection locked="0"/>
    </xf>
    <xf numFmtId="164" fontId="1" fillId="0" borderId="11" xfId="0" applyNumberFormat="1" applyFont="1" applyBorder="1" applyAlignment="1">
      <alignment vertical="center"/>
    </xf>
    <xf numFmtId="164" fontId="1" fillId="3" borderId="15" xfId="0" applyNumberFormat="1" applyFont="1" applyFill="1" applyBorder="1" applyAlignment="1" applyProtection="1">
      <alignment vertical="center" wrapText="1"/>
      <protection locked="0"/>
    </xf>
    <xf numFmtId="164" fontId="1" fillId="4" borderId="16" xfId="0" applyNumberFormat="1" applyFont="1" applyFill="1" applyBorder="1" applyAlignment="1" applyProtection="1">
      <alignment vertical="center" wrapText="1"/>
      <protection locked="0"/>
    </xf>
    <xf numFmtId="164" fontId="1" fillId="3" borderId="16" xfId="0" applyNumberFormat="1" applyFont="1" applyFill="1" applyBorder="1" applyAlignment="1" applyProtection="1">
      <alignment vertical="center" wrapText="1"/>
      <protection locked="0"/>
    </xf>
    <xf numFmtId="164" fontId="1" fillId="0" borderId="16" xfId="0" applyNumberFormat="1" applyFont="1" applyBorder="1" applyAlignment="1" applyProtection="1">
      <alignment vertical="center" wrapText="1"/>
      <protection locked="0"/>
    </xf>
    <xf numFmtId="164" fontId="1" fillId="0" borderId="17" xfId="0" applyNumberFormat="1" applyFont="1" applyBorder="1" applyAlignment="1" applyProtection="1">
      <alignment vertical="center" wrapText="1"/>
      <protection locked="0"/>
    </xf>
    <xf numFmtId="44" fontId="0" fillId="6" borderId="16" xfId="2" applyFont="1" applyFill="1" applyBorder="1" applyAlignment="1" applyProtection="1">
      <alignment vertical="center"/>
      <protection locked="0"/>
    </xf>
    <xf numFmtId="0" fontId="1" fillId="7" borderId="2" xfId="0" applyFont="1" applyFill="1" applyBorder="1" applyAlignment="1" applyProtection="1">
      <alignment vertical="center" wrapText="1"/>
      <protection locked="0"/>
    </xf>
    <xf numFmtId="167" fontId="1" fillId="3" borderId="3" xfId="1" applyNumberFormat="1" applyFont="1" applyFill="1" applyBorder="1" applyAlignment="1">
      <alignment horizontal="left" vertical="center"/>
    </xf>
    <xf numFmtId="167" fontId="1" fillId="3" borderId="2" xfId="1" applyNumberFormat="1" applyFont="1" applyFill="1" applyBorder="1" applyAlignment="1">
      <alignment vertical="center"/>
    </xf>
    <xf numFmtId="167" fontId="1" fillId="3" borderId="4" xfId="1" applyNumberFormat="1" applyFont="1" applyFill="1" applyBorder="1" applyAlignment="1">
      <alignment vertical="center"/>
    </xf>
    <xf numFmtId="167" fontId="1" fillId="3" borderId="2" xfId="0" applyNumberFormat="1" applyFont="1" applyFill="1" applyBorder="1" applyAlignment="1">
      <alignment vertical="center"/>
    </xf>
    <xf numFmtId="167" fontId="9" fillId="3" borderId="3" xfId="0" applyNumberFormat="1" applyFont="1" applyFill="1" applyBorder="1" applyAlignment="1">
      <alignment horizontal="center" vertical="center"/>
    </xf>
    <xf numFmtId="167" fontId="9" fillId="3" borderId="2" xfId="1" applyNumberFormat="1" applyFont="1" applyFill="1" applyBorder="1" applyAlignment="1" applyProtection="1">
      <alignment horizontal="center" vertical="center"/>
    </xf>
    <xf numFmtId="167" fontId="1" fillId="3" borderId="11" xfId="0" applyNumberFormat="1" applyFont="1" applyFill="1" applyBorder="1" applyAlignment="1">
      <alignment horizontal="center" vertical="center"/>
    </xf>
    <xf numFmtId="167" fontId="1" fillId="3" borderId="11" xfId="0" applyNumberFormat="1" applyFont="1" applyFill="1" applyBorder="1" applyAlignment="1" applyProtection="1">
      <alignment horizontal="center" vertical="center"/>
      <protection locked="0"/>
    </xf>
    <xf numFmtId="167" fontId="1" fillId="0" borderId="2" xfId="0" applyNumberFormat="1" applyFont="1" applyBorder="1" applyAlignment="1" applyProtection="1">
      <alignment vertical="center" wrapText="1"/>
      <protection locked="0"/>
    </xf>
    <xf numFmtId="167" fontId="1" fillId="0" borderId="7" xfId="0" applyNumberFormat="1" applyFont="1" applyBorder="1" applyAlignment="1">
      <alignment vertical="center"/>
    </xf>
    <xf numFmtId="167" fontId="1" fillId="0" borderId="9" xfId="1" applyNumberFormat="1" applyFont="1" applyBorder="1" applyAlignment="1">
      <alignment vertical="center"/>
    </xf>
    <xf numFmtId="167" fontId="8" fillId="0" borderId="15" xfId="0" applyNumberFormat="1" applyFont="1" applyBorder="1" applyAlignment="1" applyProtection="1">
      <alignment vertical="center"/>
      <protection locked="0"/>
    </xf>
    <xf numFmtId="167" fontId="8" fillId="0" borderId="16" xfId="0" applyNumberFormat="1" applyFont="1" applyBorder="1" applyAlignment="1" applyProtection="1">
      <alignment vertical="center"/>
      <protection locked="0"/>
    </xf>
    <xf numFmtId="167" fontId="1" fillId="0" borderId="18" xfId="1" applyNumberFormat="1" applyFont="1" applyBorder="1" applyAlignment="1">
      <alignment vertical="center"/>
    </xf>
    <xf numFmtId="44" fontId="0" fillId="3" borderId="5" xfId="0" applyNumberForma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1" xfId="5" applyFont="1" applyAlignment="1">
      <alignment horizontal="center"/>
    </xf>
    <xf numFmtId="0" fontId="1" fillId="0" borderId="1" xfId="5" applyFont="1"/>
    <xf numFmtId="0" fontId="11" fillId="0" borderId="1" xfId="5"/>
    <xf numFmtId="0" fontId="3" fillId="2" borderId="21" xfId="5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6" fillId="3" borderId="22" xfId="5" applyFont="1" applyFill="1" applyBorder="1" applyAlignment="1">
      <alignment horizontal="center" vertical="center"/>
    </xf>
    <xf numFmtId="44" fontId="1" fillId="3" borderId="5" xfId="5" applyNumberFormat="1" applyFont="1" applyFill="1" applyBorder="1" applyAlignment="1">
      <alignment horizontal="center" vertical="center"/>
    </xf>
    <xf numFmtId="44" fontId="1" fillId="3" borderId="11" xfId="5" applyNumberFormat="1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 wrapText="1"/>
    </xf>
    <xf numFmtId="0" fontId="3" fillId="2" borderId="5" xfId="5" applyFont="1" applyFill="1" applyBorder="1" applyAlignment="1">
      <alignment horizontal="center" vertical="center" wrapText="1"/>
    </xf>
    <xf numFmtId="0" fontId="1" fillId="0" borderId="1" xfId="5" applyFont="1" applyAlignment="1">
      <alignment horizontal="center" wrapText="1"/>
    </xf>
    <xf numFmtId="0" fontId="1" fillId="0" borderId="2" xfId="5" applyFont="1" applyBorder="1" applyAlignment="1">
      <alignment horizontal="center" vertical="center" wrapText="1"/>
    </xf>
    <xf numFmtId="0" fontId="1" fillId="0" borderId="2" xfId="5" applyFont="1" applyBorder="1" applyAlignment="1">
      <alignment vertical="center" wrapText="1"/>
    </xf>
    <xf numFmtId="164" fontId="1" fillId="0" borderId="3" xfId="12" applyNumberFormat="1" applyFont="1" applyBorder="1" applyAlignment="1">
      <alignment vertical="center" wrapText="1"/>
    </xf>
    <xf numFmtId="164" fontId="1" fillId="3" borderId="15" xfId="5" applyNumberFormat="1" applyFont="1" applyFill="1" applyBorder="1" applyAlignment="1" applyProtection="1">
      <alignment vertical="center" wrapText="1"/>
      <protection locked="0"/>
    </xf>
    <xf numFmtId="164" fontId="1" fillId="4" borderId="16" xfId="5" applyNumberFormat="1" applyFont="1" applyFill="1" applyBorder="1" applyAlignment="1" applyProtection="1">
      <alignment vertical="center" wrapText="1"/>
      <protection locked="0"/>
    </xf>
    <xf numFmtId="164" fontId="1" fillId="0" borderId="1" xfId="5" applyNumberFormat="1" applyFont="1"/>
    <xf numFmtId="164" fontId="1" fillId="3" borderId="16" xfId="5" applyNumberFormat="1" applyFont="1" applyFill="1" applyBorder="1" applyAlignment="1" applyProtection="1">
      <alignment vertical="center" wrapText="1"/>
      <protection locked="0"/>
    </xf>
    <xf numFmtId="164" fontId="1" fillId="0" borderId="16" xfId="5" applyNumberFormat="1" applyFont="1" applyBorder="1" applyAlignment="1" applyProtection="1">
      <alignment vertical="center" wrapText="1"/>
      <protection locked="0"/>
    </xf>
    <xf numFmtId="164" fontId="1" fillId="0" borderId="3" xfId="5" applyNumberFormat="1" applyFont="1" applyBorder="1" applyAlignment="1">
      <alignment vertical="center" wrapText="1"/>
    </xf>
    <xf numFmtId="164" fontId="1" fillId="0" borderId="17" xfId="5" applyNumberFormat="1" applyFont="1" applyBorder="1" applyAlignment="1" applyProtection="1">
      <alignment vertical="center" wrapText="1"/>
      <protection locked="0"/>
    </xf>
    <xf numFmtId="0" fontId="12" fillId="0" borderId="1" xfId="5" applyFont="1" applyAlignment="1">
      <alignment horizontal="left"/>
    </xf>
  </cellXfs>
  <cellStyles count="13">
    <cellStyle name="Currency" xfId="2" builtinId="4"/>
    <cellStyle name="Heading 1" xfId="3" builtinId="16"/>
    <cellStyle name="Heading 2" xfId="4" builtinId="17"/>
    <cellStyle name="Normal" xfId="0" builtinId="0"/>
    <cellStyle name="Normal 2" xfId="5"/>
    <cellStyle name="Normal 3" xfId="6"/>
    <cellStyle name="Normal 4" xfId="7"/>
    <cellStyle name="Normal 5" xfId="8"/>
    <cellStyle name="Normal 6" xfId="9"/>
    <cellStyle name="Normal 7" xfId="10"/>
    <cellStyle name="Normal 8" xfId="11"/>
    <cellStyle name="Normal 9" xfId="12"/>
    <cellStyle name="Percent" xfId="1" builtinId="5"/>
  </cellStyles>
  <dxfs count="1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  <protection locked="1" hidden="0"/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alignment horizontal="general" vertical="center" textRotation="0" wrapText="1" indent="0" justifyLastLine="0" shrinkToFit="0" readingOrder="0"/>
      <border diagonalUp="0" diagonalDown="0" outline="0">
        <left style="medium">
          <color theme="8" tint="-0.249977111117893"/>
        </left>
        <right style="medium">
          <color theme="8" tint="-0.249977111117893"/>
        </right>
        <top style="thin">
          <color theme="0"/>
        </top>
        <bottom style="thin">
          <color theme="0"/>
        </bottom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ck">
          <color theme="8" tint="-0.499984740745262"/>
        </right>
        <top style="thin">
          <color theme="0"/>
        </top>
        <bottom style="thin">
          <color theme="0"/>
        </bottom>
      </border>
      <protection locked="1" hidden="0"/>
    </dxf>
    <dxf>
      <alignment horizontal="general" vertical="center" textRotation="0" wrapText="1" indent="0" justifyLastLine="0" shrinkToFit="0" readingOrder="0"/>
      <border outline="0">
        <left style="thin">
          <color theme="0"/>
        </left>
      </border>
      <protection locked="1" hidden="0"/>
    </dxf>
    <dxf>
      <alignment horizontal="general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1" hidden="0"/>
    </dxf>
    <dxf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1" hidden="0"/>
    </dxf>
    <dxf>
      <alignment vertical="center" textRotation="0" wrapText="1" indent="0" justifyLastLine="0" shrinkToFit="0" readingOrder="0"/>
      <border outline="0">
        <right style="thin">
          <color theme="0"/>
        </right>
      </border>
      <protection locked="1" hidden="0"/>
    </dxf>
    <dxf>
      <alignment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(&quot;$&quot;* #,##0.00_);_(&quot;$&quot;* \(#,##0.00\);_(&quot;$&quot;* &quot;-&quot;_);_(@_)"/>
      <fill>
        <patternFill patternType="solid">
          <fgColor rgb="FFBDD6EE"/>
          <bgColor rgb="FFBDD6EE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8" tint="-0.249977111117893"/>
        </left>
        <right style="medium">
          <color theme="8" tint="-0.249977111117893"/>
        </right>
        <top style="medium">
          <color theme="8" tint="-0.249977111117893"/>
        </top>
        <bottom style="medium">
          <color theme="8" tint="-0.249977111117893"/>
        </bottom>
        <vertical/>
        <horizontal/>
      </border>
      <protection locked="0" hidden="0"/>
    </dxf>
    <dxf>
      <border outline="0">
        <right style="thin">
          <color theme="0"/>
        </righ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4" formatCode="0.00%"/>
      <fill>
        <patternFill patternType="solid">
          <fgColor rgb="FFBDD6EE"/>
          <bgColor rgb="FFBDD6EE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8" tint="-0.249977111117893"/>
        </left>
        <right style="medium">
          <color theme="8" tint="-0.249977111117893"/>
        </right>
        <top style="medium">
          <color theme="8" tint="-0.249977111117893"/>
        </top>
        <bottom style="medium">
          <color theme="8" tint="-0.249977111117893"/>
        </bottom>
        <vertical/>
        <horizontal/>
      </border>
      <protection locked="0" hidden="0"/>
    </dxf>
    <dxf>
      <border outline="0">
        <right style="thin">
          <color theme="0"/>
        </righ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0.000%"/>
      <alignment horizontal="general" vertical="center" textRotation="0" wrapText="0" indent="0" justifyLastLine="0" shrinkToFit="0" readingOrder="0"/>
      <border diagonalUp="0" diagonalDown="0" outline="0">
        <left style="medium">
          <color theme="8" tint="-0.249977111117893"/>
        </left>
        <right style="medium">
          <color theme="8" tint="-0.249977111117893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alignment horizontal="general" vertical="center" textRotation="0" wrapText="0" indent="0" justifyLastLine="0" shrinkToFit="0" readingOrder="0"/>
      <border diagonalUp="0" diagonalDown="0" outline="0">
        <left style="thick">
          <color theme="8" tint="-0.499984740745262"/>
        </left>
        <right style="thick">
          <color theme="8" tint="-0.499984740745262"/>
        </right>
        <top style="thin">
          <color theme="0"/>
        </top>
        <bottom style="thin">
          <color theme="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medium">
          <color theme="8" tint="-0.249977111117893"/>
        </left>
        <right style="medium">
          <color theme="8" tint="-0.249977111117893"/>
        </right>
        <top style="thin">
          <color theme="0"/>
        </top>
        <bottom style="thin">
          <color theme="0"/>
        </bottom>
      </border>
      <protection locked="0" hidden="0"/>
    </dxf>
    <dxf>
      <alignment horizontal="general" vertical="center" textRotation="0" wrapText="0" indent="0" justifyLastLine="0" shrinkToFit="0" readingOrder="0"/>
      <border outline="0">
        <right style="thin">
          <color theme="0"/>
        </right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</dxf>
    <dxf>
      <alignment horizontal="center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</dxf>
    <dxf>
      <alignment horizontal="center" vertical="center" textRotation="0" wrapText="1" indent="0" justifyLastLine="0" shrinkToFit="0" readingOrder="0"/>
      <border outline="0">
        <right style="thin">
          <color theme="0"/>
        </right>
      </border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  <protection locked="1" hidden="0"/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alignment horizontal="general" vertical="center" textRotation="0" wrapText="1" indent="0" justifyLastLine="0" shrinkToFit="0" readingOrder="0"/>
      <border diagonalUp="0" diagonalDown="0" outline="0">
        <left style="medium">
          <color theme="8" tint="-0.249977111117893"/>
        </left>
        <right style="medium">
          <color theme="8" tint="-0.249977111117893"/>
        </right>
        <top style="thin">
          <color theme="0"/>
        </top>
        <bottom style="thin">
          <color theme="0"/>
        </bottom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ck">
          <color theme="8" tint="-0.499984740745262"/>
        </right>
        <top style="thin">
          <color theme="0"/>
        </top>
        <bottom style="thin">
          <color theme="0"/>
        </bottom>
      </border>
      <protection locked="1" hidden="0"/>
    </dxf>
    <dxf>
      <alignment horizontal="general" vertical="center" textRotation="0" wrapText="1" indent="0" justifyLastLine="0" shrinkToFit="0" readingOrder="0"/>
      <border outline="0">
        <left style="thin">
          <color theme="0"/>
        </left>
      </border>
      <protection locked="1" hidden="0"/>
    </dxf>
    <dxf>
      <alignment horizontal="general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1" hidden="0"/>
    </dxf>
    <dxf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1" hidden="0"/>
    </dxf>
    <dxf>
      <alignment vertical="center" textRotation="0" wrapText="1" indent="0" justifyLastLine="0" shrinkToFit="0" readingOrder="0"/>
      <border outline="0">
        <right style="thin">
          <color theme="0"/>
        </right>
      </border>
      <protection locked="1" hidden="0"/>
    </dxf>
    <dxf>
      <alignment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general" vertical="top" textRotation="0" wrapText="0" indent="0" justifyLastLine="0" shrinkToFit="0" readingOrder="0"/>
      <protection locked="1" hidden="0"/>
    </dxf>
    <dxf>
      <border outline="0">
        <right style="thin">
          <color theme="0"/>
        </righ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&quot;$&quot;* #,##0_);_(&quot;$&quot;* \(#,##0\);_(&quot;$&quot;* &quot;-&quot;??_);_(@_)"/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alignment horizontal="general" vertical="center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rgb="FFBDD6EE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theme="0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fill>
        <patternFill patternType="solid">
          <fgColor rgb="FFBDD6EE"/>
          <bgColor rgb="FFBDD6EE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/>
      </border>
      <protection locked="0" hidden="0"/>
    </dxf>
    <dxf>
      <border outline="0">
        <top style="thin">
          <color theme="0"/>
        </top>
      </border>
    </dxf>
    <dxf>
      <border outline="0">
        <left style="thin">
          <color theme="0"/>
        </left>
        <top style="thin">
          <color theme="0"/>
        </top>
        <bottom style="thin">
          <color theme="0"/>
        </bottom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alignment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right style="thin">
          <color theme="0"/>
        </right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border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theme="0"/>
        <name val="Arial"/>
        <scheme val="none"/>
      </font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</dxfs>
  <tableStyles count="6">
    <tableStyle name="Data Entry Table-style" pivot="0" count="3">
      <tableStyleElement type="headerRow" dxfId="140"/>
      <tableStyleElement type="firstRowStripe" dxfId="139"/>
      <tableStyleElement type="secondRowStripe" dxfId="138"/>
    </tableStyle>
    <tableStyle name="Expenditures Summary Table-style" pivot="0" count="3">
      <tableStyleElement type="headerRow" dxfId="137"/>
      <tableStyleElement type="firstRowStripe" dxfId="136"/>
      <tableStyleElement type="secondRowStripe" dxfId="135"/>
    </tableStyle>
    <tableStyle name="Contributing Summary Table-style" pivot="0" count="3">
      <tableStyleElement type="headerRow" dxfId="134"/>
      <tableStyleElement type="firstRowStripe" dxfId="133"/>
      <tableStyleElement type="secondRowStripe" dxfId="132"/>
    </tableStyle>
    <tableStyle name="Annual Update Table-style" pivot="0" count="3">
      <tableStyleElement type="headerRow" dxfId="131"/>
      <tableStyleElement type="firstRowStripe" dxfId="130"/>
      <tableStyleElement type="secondRowStripe" dxfId="129"/>
    </tableStyle>
    <tableStyle name="Contributing Update Table-style" pivot="0" count="3">
      <tableStyleElement type="headerRow" dxfId="128"/>
      <tableStyleElement type="firstRowStripe" dxfId="127"/>
      <tableStyleElement type="secondRowStripe" dxfId="126"/>
    </tableStyle>
    <tableStyle name="Invisible" pivot="0" table="0" count="0"/>
  </tableStyles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tephanie_whitehousecfo_com/Documents/3-The%20Heights/2023-2024/LCAP/lcapactiontables%20THC%20FY23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Data Entry Table"/>
      <sheetName val="Total Expenditures Table"/>
      <sheetName val="Contributing Actions Table"/>
      <sheetName val="Annual Update (AU) Table"/>
      <sheetName val="Contributing Update Table"/>
      <sheetName val="Contributing Actions AU Table"/>
      <sheetName val="LCFF Carryover Table"/>
    </sheetNames>
    <sheetDataSet>
      <sheetData sheetId="0"/>
      <sheetData sheetId="1">
        <row r="3">
          <cell r="A3" t="str">
            <v>FY23-24</v>
          </cell>
        </row>
        <row r="6">
          <cell r="A6">
            <v>1</v>
          </cell>
          <cell r="B6">
            <v>1</v>
          </cell>
          <cell r="C6" t="str">
            <v>Teaching Staff</v>
          </cell>
          <cell r="E6" t="str">
            <v>Yes</v>
          </cell>
        </row>
        <row r="7">
          <cell r="A7">
            <v>1</v>
          </cell>
          <cell r="B7">
            <v>2</v>
          </cell>
          <cell r="C7" t="str">
            <v>Teacher Credentialing/ Assignment</v>
          </cell>
          <cell r="E7" t="str">
            <v>Yes</v>
          </cell>
        </row>
        <row r="8">
          <cell r="A8">
            <v>1</v>
          </cell>
          <cell r="B8">
            <v>3</v>
          </cell>
          <cell r="C8" t="str">
            <v>Qualified Director</v>
          </cell>
          <cell r="E8" t="str">
            <v>Yes</v>
          </cell>
        </row>
        <row r="9">
          <cell r="A9">
            <v>2</v>
          </cell>
          <cell r="B9">
            <v>1</v>
          </cell>
          <cell r="C9" t="str">
            <v>Adequate Facilities</v>
          </cell>
          <cell r="E9" t="str">
            <v>Yes</v>
          </cell>
        </row>
        <row r="10">
          <cell r="A10">
            <v>2</v>
          </cell>
          <cell r="B10">
            <v>2</v>
          </cell>
          <cell r="C10" t="str">
            <v>Facility Maintenance</v>
          </cell>
          <cell r="E10" t="str">
            <v>Yes</v>
          </cell>
        </row>
        <row r="11">
          <cell r="A11">
            <v>2</v>
          </cell>
          <cell r="B11">
            <v>3</v>
          </cell>
          <cell r="C11" t="str">
            <v>CoVID19 Safety Measures</v>
          </cell>
          <cell r="E11" t="str">
            <v>No</v>
          </cell>
        </row>
        <row r="12">
          <cell r="A12">
            <v>2</v>
          </cell>
          <cell r="B12">
            <v>4</v>
          </cell>
          <cell r="C12" t="str">
            <v xml:space="preserve">Adequate Inventory </v>
          </cell>
          <cell r="E12" t="str">
            <v>Yes</v>
          </cell>
        </row>
        <row r="13">
          <cell r="A13">
            <v>3</v>
          </cell>
          <cell r="B13">
            <v>1</v>
          </cell>
          <cell r="C13" t="str">
            <v>Individual Tutoring</v>
          </cell>
          <cell r="E13" t="str">
            <v>Yes</v>
          </cell>
        </row>
        <row r="14">
          <cell r="A14">
            <v>3</v>
          </cell>
          <cell r="B14">
            <v>2</v>
          </cell>
          <cell r="C14" t="str">
            <v>Special Education Students</v>
          </cell>
          <cell r="E14" t="str">
            <v>Yes</v>
          </cell>
        </row>
        <row r="15">
          <cell r="A15">
            <v>3</v>
          </cell>
          <cell r="B15">
            <v>3</v>
          </cell>
          <cell r="C15" t="str">
            <v>Extracurricular Activities</v>
          </cell>
          <cell r="E15" t="str">
            <v>Yes</v>
          </cell>
        </row>
        <row r="16">
          <cell r="A16">
            <v>3</v>
          </cell>
          <cell r="B16">
            <v>4</v>
          </cell>
          <cell r="C16" t="str">
            <v>Individualized Learning Plan</v>
          </cell>
          <cell r="E16" t="str">
            <v>Yes</v>
          </cell>
        </row>
        <row r="17">
          <cell r="A17">
            <v>3</v>
          </cell>
          <cell r="B17">
            <v>5</v>
          </cell>
          <cell r="C17" t="str">
            <v>NWEA MAP Growth Testing Software</v>
          </cell>
          <cell r="E17" t="str">
            <v>Yes</v>
          </cell>
        </row>
        <row r="18">
          <cell r="A18">
            <v>3</v>
          </cell>
          <cell r="B18">
            <v>6</v>
          </cell>
          <cell r="C18" t="str">
            <v>Student Rosters</v>
          </cell>
          <cell r="E18" t="str">
            <v>Yes</v>
          </cell>
        </row>
        <row r="19">
          <cell r="A19">
            <v>3</v>
          </cell>
          <cell r="B19">
            <v>7</v>
          </cell>
          <cell r="C19" t="str">
            <v>Positive Behavioral Interventions and Support</v>
          </cell>
          <cell r="E19" t="str">
            <v>Yes</v>
          </cell>
        </row>
        <row r="20">
          <cell r="A20">
            <v>3</v>
          </cell>
          <cell r="B20">
            <v>8</v>
          </cell>
          <cell r="C20" t="str">
            <v>At Risk Youth</v>
          </cell>
          <cell r="E20" t="str">
            <v>Yes</v>
          </cell>
        </row>
        <row r="21">
          <cell r="A21">
            <v>4</v>
          </cell>
          <cell r="B21">
            <v>1</v>
          </cell>
          <cell r="C21" t="str">
            <v>Access to Textbooks</v>
          </cell>
          <cell r="E21" t="str">
            <v>Yes</v>
          </cell>
        </row>
        <row r="22">
          <cell r="A22">
            <v>4</v>
          </cell>
          <cell r="B22">
            <v>2</v>
          </cell>
          <cell r="C22" t="str">
            <v>Online Learning Software</v>
          </cell>
          <cell r="E22" t="str">
            <v>Yes</v>
          </cell>
        </row>
        <row r="23">
          <cell r="A23">
            <v>4</v>
          </cell>
          <cell r="B23">
            <v>3</v>
          </cell>
          <cell r="C23" t="str">
            <v>Field Trips &amp; Clubs</v>
          </cell>
          <cell r="E23" t="str">
            <v>Yes</v>
          </cell>
        </row>
        <row r="24">
          <cell r="A24">
            <v>4</v>
          </cell>
          <cell r="B24">
            <v>4</v>
          </cell>
          <cell r="C24" t="str">
            <v>Professional Development</v>
          </cell>
          <cell r="E24" t="str">
            <v>Yes</v>
          </cell>
        </row>
        <row r="25">
          <cell r="A25">
            <v>5</v>
          </cell>
          <cell r="B25">
            <v>1</v>
          </cell>
          <cell r="C25" t="str">
            <v>Weekly Newsletter</v>
          </cell>
        </row>
        <row r="26">
          <cell r="A26">
            <v>5</v>
          </cell>
          <cell r="B26">
            <v>2</v>
          </cell>
          <cell r="C26" t="str">
            <v>School Climate Survey</v>
          </cell>
        </row>
        <row r="27">
          <cell r="A27">
            <v>5</v>
          </cell>
          <cell r="B27">
            <v>3</v>
          </cell>
          <cell r="C27" t="str">
            <v>Parent Meetings</v>
          </cell>
        </row>
        <row r="28">
          <cell r="A28">
            <v>5</v>
          </cell>
          <cell r="B28">
            <v>4</v>
          </cell>
          <cell r="C28" t="str">
            <v>Report Cards</v>
          </cell>
          <cell r="E28" t="str">
            <v>Yes</v>
          </cell>
        </row>
        <row r="29">
          <cell r="A29">
            <v>0</v>
          </cell>
          <cell r="B29">
            <v>0</v>
          </cell>
          <cell r="C29">
            <v>0</v>
          </cell>
          <cell r="E29">
            <v>0</v>
          </cell>
          <cell r="P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E30">
            <v>0</v>
          </cell>
          <cell r="P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E31">
            <v>0</v>
          </cell>
          <cell r="P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E32">
            <v>0</v>
          </cell>
          <cell r="P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E33">
            <v>0</v>
          </cell>
          <cell r="P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E34">
            <v>0</v>
          </cell>
          <cell r="P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E35">
            <v>0</v>
          </cell>
          <cell r="P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E36">
            <v>0</v>
          </cell>
          <cell r="P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E37">
            <v>0</v>
          </cell>
          <cell r="P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E38">
            <v>0</v>
          </cell>
          <cell r="P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E39">
            <v>0</v>
          </cell>
          <cell r="P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E40">
            <v>0</v>
          </cell>
          <cell r="P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E41">
            <v>0</v>
          </cell>
          <cell r="P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E42">
            <v>0</v>
          </cell>
          <cell r="P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E43">
            <v>0</v>
          </cell>
          <cell r="P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E44">
            <v>0</v>
          </cell>
          <cell r="P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E45">
            <v>0</v>
          </cell>
          <cell r="P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E46">
            <v>0</v>
          </cell>
          <cell r="P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E47">
            <v>0</v>
          </cell>
          <cell r="P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E48">
            <v>0</v>
          </cell>
          <cell r="P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E49">
            <v>0</v>
          </cell>
          <cell r="P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E50">
            <v>0</v>
          </cell>
          <cell r="P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E51">
            <v>0</v>
          </cell>
          <cell r="P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E52">
            <v>0</v>
          </cell>
          <cell r="P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E53">
            <v>0</v>
          </cell>
          <cell r="P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E54">
            <v>0</v>
          </cell>
          <cell r="P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E55">
            <v>0</v>
          </cell>
          <cell r="P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E56">
            <v>0</v>
          </cell>
          <cell r="P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E57">
            <v>0</v>
          </cell>
          <cell r="P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E58">
            <v>0</v>
          </cell>
          <cell r="P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E59">
            <v>0</v>
          </cell>
          <cell r="P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E60">
            <v>0</v>
          </cell>
          <cell r="P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E61">
            <v>0</v>
          </cell>
          <cell r="P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E62">
            <v>0</v>
          </cell>
          <cell r="P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E63">
            <v>0</v>
          </cell>
          <cell r="P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E64">
            <v>0</v>
          </cell>
          <cell r="P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P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P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P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P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P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P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P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P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P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P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P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P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P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P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P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P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P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P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P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P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P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P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P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P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P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P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P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P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P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P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P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P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P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P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P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P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P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P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P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P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P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P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P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P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P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P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P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P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P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P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P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P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P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P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P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P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P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P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P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P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P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P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P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P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P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P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P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P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P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P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P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P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P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P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P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P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P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P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P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P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P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P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P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P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P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P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P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P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P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P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P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P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P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P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P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P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P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P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P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P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P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P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P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P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P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P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P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P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P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P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P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P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P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P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P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P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P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P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P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P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P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P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P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P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P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P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P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P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P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P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P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P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P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P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P200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_1" displayName="Table_1" ref="A8:Q202" headerRowDxfId="125" dataDxfId="123" headerRowBorderDxfId="124">
  <tableColumns count="17">
    <tableColumn id="1" name="Goal #" dataDxfId="122"/>
    <tableColumn id="2" name="Action #" dataDxfId="121"/>
    <tableColumn id="3" name="Action Title" dataDxfId="120"/>
    <tableColumn id="4" name="Student Group(s)" dataDxfId="119"/>
    <tableColumn id="5" name="Contributing to Increased or Improved Services?" dataDxfId="118"/>
    <tableColumn id="6" name="Scope" dataDxfId="117"/>
    <tableColumn id="7" name="Unduplicated Student Group(s)" dataDxfId="116"/>
    <tableColumn id="8" name="Location" dataDxfId="115"/>
    <tableColumn id="9" name="Time Span" dataDxfId="114"/>
    <tableColumn id="11" name="Total Personnel" dataDxfId="113"/>
    <tableColumn id="12" name="Total Non-personnel" dataDxfId="112">
      <calculatedColumnFormula>SUM(Table_1[[#This Row],[Total Funds]]-Table_1[[#This Row],[Total Personnel]])</calculatedColumnFormula>
    </tableColumn>
    <tableColumn id="13" name="LCFF Funds" dataDxfId="111"/>
    <tableColumn id="14" name="Other State Funds" dataDxfId="110"/>
    <tableColumn id="15" name="Local Funds" dataDxfId="109"/>
    <tableColumn id="16" name="Federal Funds" dataDxfId="108"/>
    <tableColumn id="17" name="Total Funds" dataDxfId="107">
      <calculatedColumnFormula>SUM(Table_1[[#This Row],[LCFF Funds]:[Federal Funds]])</calculatedColumnFormula>
    </tableColumn>
    <tableColumn id="18" name="Planned Percentage of Improved Services" dataDxfId="106">
      <calculatedColumnFormula>IF(Table_1[[#This Row],[Contributing to Increased or Improved Services?]]="Yes",IF(Table_1[[#This Row],[Scope]]="Limited",IF(Table_1[[#This Row],[Total Funds]]=0,"",0),0),0)</calculatedColumnFormula>
    </tableColumn>
  </tableColumns>
  <tableStyleInfo name="Data Entry Table-style" showFirstColumn="1" showLastColumn="1" showRowStripes="1" showColumnStripes="0"/>
  <extLst>
    <ext xmlns:x14="http://schemas.microsoft.com/office/spreadsheetml/2009/9/main" uri="{504A1905-F514-4f6f-8877-14C23A59335A}">
      <x14:table altTextSummary="2021-22 Data Entry Table"/>
    </ext>
  </extLst>
</table>
</file>

<file path=xl/tables/table10.xml><?xml version="1.0" encoding="utf-8"?>
<table xmlns="http://schemas.openxmlformats.org/spreadsheetml/2006/main" id="14" name="Table14" displayName="Table14" ref="A2:I3" totalsRowShown="0" headerRowDxfId="25" tableBorderDxfId="24">
  <tableColumns count="9">
    <tableColumn id="1" name="9. Estimated Actual LCFF Base Grant_x000a_(Input Dollar Amount)" dataDxfId="23"/>
    <tableColumn id="2" name="6. Estimated Actual LCFF Supplemental and/or Concentration Grants" dataDxfId="22">
      <calculatedColumnFormula>'Contributing Actions AU Table'!A3</calculatedColumnFormula>
    </tableColumn>
    <tableColumn id="3" name="LCFF Carryover —  Percentage_x000a_(Percentage from Prior Year)" dataDxfId="21" dataCellStyle="Percent">
      <calculatedColumnFormula>'Contributing Actions Table'!D3</calculatedColumnFormula>
    </tableColumn>
    <tableColumn id="4" name="10. Total Percentage to Increase or Improve Services for the Current School Year_x000a_(6 divided by 9 + Carryover %)" dataDxfId="20" dataCellStyle="Percent">
      <calculatedColumnFormula>IF(A3&gt;0,B3/A3+'Contributing Actions Table'!D3,0)</calculatedColumnFormula>
    </tableColumn>
    <tableColumn id="5" name="7. Total Estimated Actual Expenditures for Contributing Actions _x000a_(LCFF Funds)" dataDxfId="19">
      <calculatedColumnFormula>'Contributing Actions AU Table'!C3</calculatedColumnFormula>
    </tableColumn>
    <tableColumn id="6" name="8. Total Estimated Actual Percentage of Improved Services _x000a_(%)" dataDxfId="18" dataCellStyle="Percent">
      <calculatedColumnFormula>'Contributing Actions AU Table'!F3</calculatedColumnFormula>
    </tableColumn>
    <tableColumn id="7" name="11. Estimated Actual Percentage of Increased or Improved Services_x000a_(7 divided by 9, plus 8)" dataDxfId="17" dataCellStyle="Percent">
      <calculatedColumnFormula>IF(A3&gt;0, SUM(E3/A3+F3), 0)</calculatedColumnFormula>
    </tableColumn>
    <tableColumn id="8" name="12. LCFF Carryover — Dollar Amount_x000a_(Subtract 11 from 10 and multiply by 9)" dataDxfId="16">
      <calculatedColumnFormula>IF(D3&gt;0,IF(G3&lt;D3, SUM(A3*SUM(D3-G3)),"$0.00 - No Carryover"),0)</calculatedColumnFormula>
    </tableColumn>
    <tableColumn id="9" name="13. LCFF Carryover —  Percentage_x000a_(12 divided by 9)" dataDxfId="15" dataCellStyle="Percent">
      <calculatedColumnFormula>IF(D3&gt;0,IF(G3&lt;D3,SUM(H3/A3), "0.00% - No Carryover"),0)</calculatedColumnFormula>
    </tableColumn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2" name="Table_43" displayName="Table_43" ref="A5:F200" headerRowDxfId="14" dataDxfId="13">
  <autoFilter ref="A5:F200"/>
  <tableColumns count="6">
    <tableColumn id="1" name="Last Year's Goal #" dataDxfId="12">
      <calculatedColumnFormula>IF('[1]Data Entry Table'!A6="","",'[1]Data Entry Table'!A6)</calculatedColumnFormula>
    </tableColumn>
    <tableColumn id="2" name="Last Year's Action #" dataDxfId="11">
      <calculatedColumnFormula>IF('[1]Data Entry Table'!B6="","",'[1]Data Entry Table'!B6)</calculatedColumnFormula>
    </tableColumn>
    <tableColumn id="3" name="Prior Action/Service Title" dataDxfId="10">
      <calculatedColumnFormula>IF('[1]Data Entry Table'!C6="","",'[1]Data Entry Table'!C6)</calculatedColumnFormula>
    </tableColumn>
    <tableColumn id="4" name="Contributed to Increased or Improved Services?" dataDxfId="9">
      <calculatedColumnFormula>IF('[1]Data Entry Table'!E6="","",'[1]Data Entry Table'!E6)</calculatedColumnFormula>
    </tableColumn>
    <tableColumn id="5" name="Last Year's Planned Expenditures_x000a_(Total Funds)" dataDxfId="8">
      <calculatedColumnFormula>'[1]Data Entry Table'!P6</calculatedColumnFormula>
    </tableColumn>
    <tableColumn id="6" name="Estimated Actual Expenditures_x000a_(Input Total Funds)" dataDxfId="7"/>
  </tableColumns>
  <tableStyleInfo name="Annual Update Table-style" showFirstColumn="1" showLastColumn="1" showRowStripes="1" showColumnStripes="0"/>
  <extLst>
    <ext xmlns:x14="http://schemas.microsoft.com/office/spreadsheetml/2009/9/main" uri="{504A1905-F514-4f6f-8877-14C23A59335A}">
      <x14:table altTextSummary="Annual Update Action Table"/>
    </ext>
  </extLst>
</table>
</file>

<file path=xl/tables/table12.xml><?xml version="1.0" encoding="utf-8"?>
<table xmlns="http://schemas.openxmlformats.org/spreadsheetml/2006/main" id="5" name="Table106" displayName="Table106" ref="A2:C3" totalsRowShown="0" headerRowDxfId="6" headerRowBorderDxfId="5" tableBorderDxfId="4" totalsRowBorderDxfId="3">
  <autoFilter ref="A2:C3">
    <filterColumn colId="0" hiddenButton="1"/>
    <filterColumn colId="1" hiddenButton="1"/>
    <filterColumn colId="2" hiddenButton="1"/>
  </autoFilter>
  <tableColumns count="3">
    <tableColumn id="1" name="Totals:" dataDxfId="2"/>
    <tableColumn id="2" name="Last Year's Total Planned Expenditures_x000a_(Total Funds)" dataDxfId="1">
      <calculatedColumnFormula>SUM('Annual Update (AU) Table FY2324'!$E$6:$E$200)</calculatedColumnFormula>
    </tableColumn>
    <tableColumn id="3" name="Total Estimated Actual Expenditures_x000a_(Total Funds)" dataDxfId="0">
      <calculatedColumnFormula>SUM('Annual Update (AU) Table FY2324'!$F$6:$F$200)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Annual Update Data Table"/>
    </ext>
  </extLst>
</table>
</file>

<file path=xl/tables/table2.xml><?xml version="1.0" encoding="utf-8"?>
<table xmlns="http://schemas.openxmlformats.org/spreadsheetml/2006/main" id="3" name="Table3" displayName="Table3" ref="A2:F3" totalsRowShown="0" headerRowDxfId="105" headerRowBorderDxfId="104" tableBorderDxfId="103" totalsRowBorderDxfId="102">
  <autoFilter ref="A2:F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LCAP Year_x000a_(Input)" dataDxfId="101"/>
    <tableColumn id="2" name="1. Projected LCFF Base Grant_x000a_(Input Dollar Amount)" dataDxfId="100"/>
    <tableColumn id="3" name="2. Projected LCFF Supplemental and/or Concentration Grants_x000a_(Input  Dollar Amount)" dataDxfId="99"/>
    <tableColumn id="4" name="3. Projected Percentage to Increase or Improve Services for the Coming School Year_x000a_(2 divided by 1)" dataDxfId="98">
      <calculatedColumnFormula>IF(B3&gt;0,IF(C3&gt;0,SUM(C3/B3),0),0)</calculatedColumnFormula>
    </tableColumn>
    <tableColumn id="5" name="LCFF Carryover —  Percentage_x000a_(Input Percentage from Prior Year)" dataDxfId="97"/>
    <tableColumn id="6" name="Total Percentage to Increase or Improve Services for the Coming School Year_x000a_(3 + Carryover %)" dataDxfId="96">
      <calculatedColumnFormula>SUM(D3+E3)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CAP Year 2021-22 Data"/>
    </ext>
  </extLst>
</table>
</file>

<file path=xl/tables/table3.xml><?xml version="1.0" encoding="utf-8"?>
<table xmlns="http://schemas.openxmlformats.org/spreadsheetml/2006/main" id="13" name="Table514" displayName="Table514" ref="A5:H6" totalsRowShown="0" dataDxfId="94" headerRowBorderDxfId="95" tableBorderDxfId="93" totalsRowBorderDxfId="92">
  <tableColumns count="8">
    <tableColumn id="1" name="Totals" dataDxfId="91"/>
    <tableColumn id="2" name="LCFF Funds" dataDxfId="90">
      <calculatedColumnFormula>SUM(Table_1[LCFF Funds])</calculatedColumnFormula>
    </tableColumn>
    <tableColumn id="3" name="Other State Funds" dataDxfId="89">
      <calculatedColumnFormula>SUM(Table_1[Other State Funds])</calculatedColumnFormula>
    </tableColumn>
    <tableColumn id="4" name="Local Funds" dataDxfId="88">
      <calculatedColumnFormula>SUM(Table_1[Local Funds])</calculatedColumnFormula>
    </tableColumn>
    <tableColumn id="5" name="Federal Funds" dataDxfId="87">
      <calculatedColumnFormula>SUM(Table_1[Federal Funds])</calculatedColumnFormula>
    </tableColumn>
    <tableColumn id="6" name="Total Funds" dataDxfId="86">
      <calculatedColumnFormula>SUM(Table_1[Total Funds])</calculatedColumnFormula>
    </tableColumn>
    <tableColumn id="7" name="Total Personnel" dataDxfId="85">
      <calculatedColumnFormula>SUM('Total Planned Expenditure Table'!$J$9:$J$202)</calculatedColumnFormula>
    </tableColumn>
    <tableColumn id="8" name="Total Non-personnel" dataDxfId="84">
      <calculatedColumnFormula>SUM('Total Planned Expenditure Table'!$K$9:$K$202)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Total Planned Expenditures"/>
    </ext>
  </extLst>
</table>
</file>

<file path=xl/tables/table4.xml><?xml version="1.0" encoding="utf-8"?>
<table xmlns="http://schemas.openxmlformats.org/spreadsheetml/2006/main" id="8" name="Table_39" displayName="Table_39" ref="A8:I200" headerRowDxfId="83">
  <autoFilter ref="A8:I200"/>
  <tableColumns count="9">
    <tableColumn id="1" name="Goal #" totalsRowDxfId="82">
      <calculatedColumnFormula>IF('Total Planned Expenditure Table'!A9="","",'Total Planned Expenditure Table'!A9)</calculatedColumnFormula>
    </tableColumn>
    <tableColumn id="2" name="Action #" totalsRowDxfId="81">
      <calculatedColumnFormula>IF('Total Planned Expenditure Table'!B9="","",'Total Planned Expenditure Table'!B9)</calculatedColumnFormula>
    </tableColumn>
    <tableColumn id="3" name="Action Title" totalsRowDxfId="80">
      <calculatedColumnFormula>IF('Total Planned Expenditure Table'!C9="","",'Total Planned Expenditure Table'!C9)</calculatedColumnFormula>
    </tableColumn>
    <tableColumn id="8" name="Contributing to Increased or Improved Services?" dataDxfId="79" totalsRowDxfId="78">
      <calculatedColumnFormula>IF('Total Planned Expenditure Table'!E9="","",'Total Planned Expenditure Table'!E9)</calculatedColumnFormula>
    </tableColumn>
    <tableColumn id="4" name="Scope" totalsRowDxfId="77"/>
    <tableColumn id="5" name="Unduplicated Student Group(s)" totalsRowDxfId="76">
      <calculatedColumnFormula>IF('Total Planned Expenditure Table'!E9="Yes",'Total Planned Expenditure Table'!G9,"")</calculatedColumnFormula>
    </tableColumn>
    <tableColumn id="6" name="Location" dataDxfId="75" totalsRowDxfId="74">
      <calculatedColumnFormula>IF('Total Planned Expenditure Table'!H9="","",'Total Planned Expenditure Table'!H9)</calculatedColumnFormula>
    </tableColumn>
    <tableColumn id="7" name="Planned Expenditures for Contributing Actions (LCFF Funds)" totalsRowFunction="sum" dataDxfId="73" totalsRowDxfId="72">
      <calculatedColumnFormula>IF(Table_39[[#This Row],[Contributing to Increased or Improved Services?]]="No",0,IF('Total Planned Expenditure Table'!L9="",0,'Total Planned Expenditure Table'!L9))</calculatedColumnFormula>
    </tableColumn>
    <tableColumn id="9" name="Planned Percentage of Improved Services (%)" totalsRowFunction="sum" dataDxfId="71">
      <calculatedColumnFormula>IF(Table_39[[#This Row],[Contributing to Increased or Improved Services?]]="No",0,IF('Total Planned Expenditure Table'!Q9="",0,'Total Planned Expenditure Table'!Q9))</calculatedColumnFormula>
    </tableColumn>
  </tableColumns>
  <tableStyleInfo name="Contributing Summary Table-style" showFirstColumn="1" showLastColumn="1" showRowStripes="1" showColumnStripes="0"/>
  <extLst>
    <ext xmlns:x14="http://schemas.microsoft.com/office/spreadsheetml/2009/9/main" uri="{504A1905-F514-4f6f-8877-14C23A59335A}">
      <x14:table altTextSummary="2021-22 Contributing Actions Table"/>
    </ext>
  </extLst>
</table>
</file>

<file path=xl/tables/table5.xml><?xml version="1.0" encoding="utf-8"?>
<table xmlns="http://schemas.openxmlformats.org/spreadsheetml/2006/main" id="9" name="Table9" displayName="Table9" ref="A2:J6" totalsRowShown="0" headerRowDxfId="70" dataDxfId="68" headerRowBorderDxfId="69" tableBorderDxfId="67">
  <autoFilter ref="A2:J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1. Projected LCFF Base Grant" dataDxfId="66"/>
    <tableColumn id="2" name="2. Projected LCFF Supplemental and/or Concentration Grants" dataDxfId="65"/>
    <tableColumn id="3" name="3. Projected Percentage to Increase or Improve Services for the Coming School Year_x000a_(2 divided by 1)" dataDxfId="64"/>
    <tableColumn id="4" name="LCFF Carryover —  Percentage_x000a_(Percentage from Prior Year)" dataDxfId="63"/>
    <tableColumn id="5" name="Total Percentage to Increase or Improve Services for the Coming School Year_x000a_(3 + Carryover %)" dataDxfId="62"/>
    <tableColumn id="6" name="4. Total Planned Contributing Expenditures _x000a_(LCFF Funds)" dataDxfId="61"/>
    <tableColumn id="7" name="5. Total Planned Percentage of Improved Services _x000a_(%)" dataDxfId="60"/>
    <tableColumn id="8" name="Planned Percentage to Increase or Improve Services for the Coming School Year_x000a_(4 divided by 1, plus 5)" dataDxfId="59"/>
    <tableColumn id="9" name="Totals by Type"/>
    <tableColumn id="10" name="Total LCFF Funds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Contributiong Actions Data"/>
    </ext>
  </extLst>
</table>
</file>

<file path=xl/tables/table6.xml><?xml version="1.0" encoding="utf-8"?>
<table xmlns="http://schemas.openxmlformats.org/spreadsheetml/2006/main" id="4" name="Table_4" displayName="Table_4" ref="A5:F200" headerRowDxfId="58" dataDxfId="57">
  <autoFilter ref="A5:F200"/>
  <tableColumns count="6">
    <tableColumn id="1" name="Last Year's Goal #" dataDxfId="56"/>
    <tableColumn id="2" name="Last Year's Action #" dataDxfId="55"/>
    <tableColumn id="3" name="Prior Action/Service Title" dataDxfId="54"/>
    <tableColumn id="4" name="Contributed to Increased or Improved Services?" dataDxfId="53"/>
    <tableColumn id="5" name="Last Year's Planned Expenditures_x000a_(Total Funds)" dataDxfId="52">
      <calculatedColumnFormula>'Total Planned Expenditure Table'!P9</calculatedColumnFormula>
    </tableColumn>
    <tableColumn id="6" name="Estimated Actual Expenditures_x000a_(Input Total Funds)" dataDxfId="51"/>
  </tableColumns>
  <tableStyleInfo name="Annual Update Table-style" showFirstColumn="1" showLastColumn="1" showRowStripes="1" showColumnStripes="0"/>
  <extLst>
    <ext xmlns:x14="http://schemas.microsoft.com/office/spreadsheetml/2009/9/main" uri="{504A1905-F514-4f6f-8877-14C23A59335A}">
      <x14:table altTextSummary="Annual Update Action Table"/>
    </ext>
  </extLst>
</table>
</file>

<file path=xl/tables/table7.xml><?xml version="1.0" encoding="utf-8"?>
<table xmlns="http://schemas.openxmlformats.org/spreadsheetml/2006/main" id="10" name="Table10" displayName="Table10" ref="A2:C3" totalsRowShown="0" headerRowDxfId="50" headerRowBorderDxfId="49" tableBorderDxfId="48" totalsRowBorderDxfId="47">
  <autoFilter ref="A2:C3">
    <filterColumn colId="0" hiddenButton="1"/>
    <filterColumn colId="1" hiddenButton="1"/>
    <filterColumn colId="2" hiddenButton="1"/>
  </autoFilter>
  <tableColumns count="3">
    <tableColumn id="1" name="Totals:" dataDxfId="46"/>
    <tableColumn id="2" name="Last Year's Total Planned Expenditures_x000a_(Total Funds)" dataDxfId="45">
      <calculatedColumnFormula>SUM('Annual Update (AU) Table'!$E$6:$E$200)</calculatedColumnFormula>
    </tableColumn>
    <tableColumn id="3" name="Total Estimated Actual Expenditures_x000a_(Total Funds)" dataDxfId="44">
      <calculatedColumnFormula>SUM('Annual Update (AU) Table'!$F$6:$F$200)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Annual Update Data Table"/>
    </ext>
  </extLst>
</table>
</file>

<file path=xl/tables/table8.xml><?xml version="1.0" encoding="utf-8"?>
<table xmlns="http://schemas.openxmlformats.org/spreadsheetml/2006/main" id="7" name="Table_58" displayName="Table_58" ref="A5:H200" headerRowDxfId="43">
  <autoFilter ref="A5:H200"/>
  <tableColumns count="8">
    <tableColumn id="1" name="Last Year's Goal #" dataDxfId="42">
      <calculatedColumnFormula>IF('Total Planned Expenditure Table'!A9="","",'Total Planned Expenditure Table'!A9)</calculatedColumnFormula>
    </tableColumn>
    <tableColumn id="2" name="Last Year's Action #" dataDxfId="41">
      <calculatedColumnFormula>IF('Total Planned Expenditure Table'!B9="","",'Total Planned Expenditure Table'!B9)</calculatedColumnFormula>
    </tableColumn>
    <tableColumn id="3" name="Prior Action/Service Title" dataDxfId="40">
      <calculatedColumnFormula>IF('Total Planned Expenditure Table'!C9="","",'Total Planned Expenditure Table'!C9)</calculatedColumnFormula>
    </tableColumn>
    <tableColumn id="4" name="Contributed to Increased or Improved Services?" dataDxfId="39">
      <calculatedColumnFormula>IF('Total Planned Expenditure Table'!E9="","",'Total Planned Expenditure Table'!E9)</calculatedColumnFormula>
    </tableColumn>
    <tableColumn id="5" name="Last Year's Planned Expenditures for Contributing Actions (LCFF Funds)" dataDxfId="38"/>
    <tableColumn id="6" name="Estimated Actual Expenditures for Contributing Actions _x000a_(Input LCFF Funds)" dataDxfId="37" dataCellStyle="Currency"/>
    <tableColumn id="7" name="Planned Percentage of Improved Services" dataDxfId="36" dataCellStyle="Percent">
      <calculatedColumnFormula>'Total Planned Expenditure Table'!Q9</calculatedColumnFormula>
    </tableColumn>
    <tableColumn id="8" name="Estimated Actual Percentage of Improved Services_x000a_(Input Percentage)" dataDxfId="35">
      <calculatedColumnFormula>IF(Table_58[[#This Row],[Contributed to Increased or Improved Services?]]="Yes", IF(Table_58[[#This Row],[Planned Percentage of Improved Services]]=0, 0, ""),0)</calculatedColumnFormula>
    </tableColumn>
  </tableColumns>
  <tableStyleInfo name="Contributing Update Table-style" showFirstColumn="1" showLastColumn="1" showRowStripes="1" showColumnStripes="0"/>
  <extLst>
    <ext xmlns:x14="http://schemas.microsoft.com/office/spreadsheetml/2009/9/main" uri="{504A1905-F514-4f6f-8877-14C23A59335A}">
      <x14:table altTextSummary="2021-22 Contributing Actions Annual Update Action Table"/>
    </ext>
  </extLst>
</table>
</file>

<file path=xl/tables/table9.xml><?xml version="1.0" encoding="utf-8"?>
<table xmlns="http://schemas.openxmlformats.org/spreadsheetml/2006/main" id="11" name="Table11" displayName="Table11" ref="A2:G3" totalsRowShown="0" headerRowDxfId="34" tableBorderDxfId="33">
  <autoFilter ref="A2:G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6. Estimated Actual LCFF Supplemental and/or Concentration Grants_x000a_(Input Dollar Amount)" dataDxfId="32"/>
    <tableColumn id="2" name="4. Total Planned Contributing Expenditures _x000a_(LCFF Funds)" dataDxfId="31">
      <calculatedColumnFormula>SUM(Table_58[Last Year''s Planned Expenditures for Contributing Actions (LCFF Funds)])</calculatedColumnFormula>
    </tableColumn>
    <tableColumn id="3" name="7. Total Estimated Actual Expenditures for Contributing Actions _x000a_(LCFF Funds)" dataDxfId="30">
      <calculatedColumnFormula>SUM(Table_58[Estimated Actual Expenditures for Contributing Actions 
(Input LCFF Funds)])</calculatedColumnFormula>
    </tableColumn>
    <tableColumn id="4" name="Difference Between Planned and Estimated Actual Expenditures for Contributing Actions_x000a_(Subtract 7 from 4)" dataDxfId="29">
      <calculatedColumnFormula>IF(C3=B3,"$0.00 - No Difference",SUM(B3-C3))</calculatedColumnFormula>
    </tableColumn>
    <tableColumn id="5" name="5. Total Planned Percentage of Improved Services (%)" dataDxfId="28">
      <calculatedColumnFormula>SUM(Table_58[Planned Percentage of Improved Services])</calculatedColumnFormula>
    </tableColumn>
    <tableColumn id="6" name="8. Total Estimated Actual Percentage of Improved Services _x000a_(%)" dataDxfId="27" dataCellStyle="Percent">
      <calculatedColumnFormula>SUM(Table_58[Estimated Actual Percentage of Improved Services
(Input Percentage)])</calculatedColumnFormula>
    </tableColumn>
    <tableColumn id="7" name="Difference Between Planned and Estimated Actual Percentage of Improved Services_x000a_(Subtract 5 from 8)" dataDxfId="26" dataCellStyle="Percent">
      <calculatedColumnFormula>IF(F3=E3, "0.000% - No Difference", SUM(F3-E3))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Contributing Actions Annual Update Data Table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1000"/>
  <sheetViews>
    <sheetView showGridLines="0" showRowColHeaders="0" zoomScaleNormal="100" workbookViewId="0"/>
  </sheetViews>
  <sheetFormatPr defaultColWidth="12.625" defaultRowHeight="15" customHeight="1" x14ac:dyDescent="0.2"/>
  <cols>
    <col min="1" max="1" width="126.375" customWidth="1"/>
    <col min="2" max="26" width="8.625" customWidth="1"/>
  </cols>
  <sheetData>
    <row r="1" spans="1:1" ht="351.75" customHeight="1" x14ac:dyDescent="0.2">
      <c r="A1" s="89" t="s">
        <v>78</v>
      </c>
    </row>
    <row r="2" spans="1:1" ht="14.25" customHeight="1" x14ac:dyDescent="0.2">
      <c r="A2" s="1" t="s">
        <v>79</v>
      </c>
    </row>
    <row r="3" spans="1:1" ht="14.25" customHeight="1" x14ac:dyDescent="0.2"/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sheetProtection algorithmName="SHA-512" hashValue="JxAZ30j55M+W/FRQaIYRO7tNVwGliNwldjoSEkbZxE0NeYTHFUa8YrA1+/QctqufNLiOsuHVBeYCdrY/Ng66sg==" saltValue="rAhOrt+uM+/n8Y6wEsUqoQ==" spinCount="100000" sheet="1" objects="1" scenarios="1"/>
  <pageMargins left="0.25" right="0.25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1142"/>
  <sheetViews>
    <sheetView showGridLines="0" topLeftCell="A3" zoomScaleNormal="100" workbookViewId="0"/>
  </sheetViews>
  <sheetFormatPr defaultColWidth="12.625" defaultRowHeight="15" customHeight="1" x14ac:dyDescent="0.2"/>
  <cols>
    <col min="1" max="1" width="11.375" customWidth="1"/>
    <col min="2" max="2" width="21.875" customWidth="1"/>
    <col min="3" max="3" width="46" customWidth="1"/>
    <col min="4" max="4" width="26.5" customWidth="1"/>
    <col min="5" max="5" width="19.375" customWidth="1"/>
    <col min="6" max="6" width="19.5" customWidth="1"/>
    <col min="7" max="7" width="19.25" customWidth="1"/>
    <col min="8" max="8" width="21" customWidth="1"/>
    <col min="9" max="9" width="17" customWidth="1"/>
    <col min="10" max="10" width="20.75" customWidth="1"/>
    <col min="11" max="11" width="16.75" bestFit="1" customWidth="1"/>
    <col min="12" max="12" width="15.5" customWidth="1"/>
    <col min="13" max="13" width="21.125" customWidth="1"/>
    <col min="14" max="14" width="25.75" customWidth="1"/>
    <col min="15" max="15" width="23.125" customWidth="1"/>
    <col min="16" max="16" width="18.875" customWidth="1"/>
    <col min="17" max="17" width="15.375" customWidth="1"/>
    <col min="18" max="18" width="11.75" hidden="1" customWidth="1"/>
    <col min="19" max="19" width="18.5" style="4" hidden="1" customWidth="1"/>
    <col min="20" max="20" width="9" hidden="1" customWidth="1"/>
    <col min="21" max="25" width="9" customWidth="1"/>
  </cols>
  <sheetData>
    <row r="1" spans="1:25" ht="42" customHeight="1" thickBot="1" x14ac:dyDescent="0.25">
      <c r="A1" s="68" t="str">
        <f>CONCATENATE(A3," Total Planned Expenditures Table")</f>
        <v>2024-25 Total Planned Expenditures Table</v>
      </c>
      <c r="B1" s="3"/>
      <c r="C1" s="4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4"/>
      <c r="U1" s="4"/>
      <c r="V1" s="4"/>
      <c r="W1" s="4"/>
      <c r="X1" s="4"/>
      <c r="Y1" s="4"/>
    </row>
    <row r="2" spans="1:25" ht="101.25" customHeight="1" thickTop="1" x14ac:dyDescent="0.2">
      <c r="A2" s="69" t="s">
        <v>65</v>
      </c>
      <c r="B2" s="70" t="s">
        <v>66</v>
      </c>
      <c r="C2" s="70" t="s">
        <v>67</v>
      </c>
      <c r="D2" s="71" t="s">
        <v>53</v>
      </c>
      <c r="E2" s="71" t="s">
        <v>69</v>
      </c>
      <c r="F2" s="71" t="s">
        <v>68</v>
      </c>
      <c r="O2" s="6"/>
      <c r="P2" s="4"/>
      <c r="Q2" s="4"/>
      <c r="R2" s="4"/>
      <c r="T2" s="4"/>
      <c r="U2" s="4"/>
      <c r="V2" s="4"/>
      <c r="W2" s="4"/>
      <c r="X2" s="4"/>
      <c r="Y2" s="4"/>
    </row>
    <row r="3" spans="1:25" ht="39.75" customHeight="1" x14ac:dyDescent="0.2">
      <c r="A3" s="99" t="s">
        <v>80</v>
      </c>
      <c r="B3" s="72">
        <v>2983863</v>
      </c>
      <c r="C3" s="72">
        <v>95305</v>
      </c>
      <c r="D3" s="128">
        <f>IF(B3&gt;0,IF(C3&gt;0,SUM(C3/B3),0),0)</f>
        <v>3.1940139342858567E-2</v>
      </c>
      <c r="E3" s="129">
        <v>0</v>
      </c>
      <c r="F3" s="128">
        <f>SUM(D3+E3)</f>
        <v>3.1940139342858567E-2</v>
      </c>
      <c r="O3" s="27"/>
      <c r="P3" s="1"/>
      <c r="Q3" s="1"/>
      <c r="R3" s="1"/>
      <c r="T3" s="1"/>
      <c r="U3" s="1"/>
      <c r="V3" s="1"/>
      <c r="W3" s="1"/>
      <c r="X3" s="1"/>
      <c r="Y3" s="1"/>
    </row>
    <row r="4" spans="1:25" ht="20.25" customHeight="1" x14ac:dyDescent="0.2">
      <c r="A4" s="2"/>
      <c r="B4" s="3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3"/>
      <c r="R4" s="4"/>
      <c r="T4" s="4"/>
      <c r="U4" s="4"/>
      <c r="V4" s="4"/>
      <c r="W4" s="4"/>
      <c r="X4" s="4"/>
      <c r="Y4" s="4"/>
    </row>
    <row r="5" spans="1:25" ht="42" customHeight="1" x14ac:dyDescent="0.2">
      <c r="A5" s="69" t="s">
        <v>23</v>
      </c>
      <c r="B5" s="73" t="s">
        <v>11</v>
      </c>
      <c r="C5" s="73" t="s">
        <v>12</v>
      </c>
      <c r="D5" s="73" t="s">
        <v>13</v>
      </c>
      <c r="E5" s="73" t="s">
        <v>14</v>
      </c>
      <c r="F5" s="74" t="s">
        <v>15</v>
      </c>
      <c r="G5" s="137" t="s">
        <v>9</v>
      </c>
      <c r="H5" s="71" t="s">
        <v>10</v>
      </c>
      <c r="I5" s="4"/>
      <c r="J5" s="4"/>
      <c r="K5" s="4"/>
      <c r="L5" s="4"/>
      <c r="M5" s="4"/>
      <c r="N5" s="4"/>
      <c r="O5" s="4"/>
      <c r="P5" s="4"/>
      <c r="Q5" s="23"/>
      <c r="R5" s="4"/>
      <c r="T5" s="4"/>
      <c r="U5" s="4"/>
      <c r="V5" s="4"/>
      <c r="W5" s="4"/>
      <c r="X5" s="4"/>
      <c r="Y5" s="4"/>
    </row>
    <row r="6" spans="1:25" ht="35.25" customHeight="1" x14ac:dyDescent="0.2">
      <c r="A6" s="75" t="s">
        <v>23</v>
      </c>
      <c r="B6" s="76">
        <f>SUM(Table_1[LCFF Funds])</f>
        <v>2704321</v>
      </c>
      <c r="C6" s="76">
        <f>SUM(Table_1[Other State Funds])</f>
        <v>444517</v>
      </c>
      <c r="D6" s="76">
        <f>SUM(Table_1[Local Funds])</f>
        <v>42000</v>
      </c>
      <c r="E6" s="76">
        <f>SUM(Table_1[Federal Funds])</f>
        <v>40460</v>
      </c>
      <c r="F6" s="136">
        <f>SUM(Table_1[Total Funds])</f>
        <v>3231298</v>
      </c>
      <c r="G6" s="77">
        <f>SUM('Total Planned Expenditure Table'!$J$9:$J$202)</f>
        <v>2446429</v>
      </c>
      <c r="H6" s="78">
        <f>SUM('Total Planned Expenditure Table'!$K$9:$K$202)</f>
        <v>784869</v>
      </c>
      <c r="I6" s="4"/>
      <c r="J6" s="4"/>
      <c r="K6" s="4"/>
      <c r="L6" s="4"/>
      <c r="M6" s="4"/>
      <c r="N6" s="4"/>
      <c r="O6" s="4"/>
      <c r="P6" s="4"/>
      <c r="Q6" s="23"/>
      <c r="R6" s="4"/>
      <c r="T6" s="4"/>
      <c r="U6" s="4"/>
      <c r="V6" s="4"/>
      <c r="W6" s="4"/>
      <c r="X6" s="4"/>
      <c r="Y6" s="4"/>
    </row>
    <row r="7" spans="1:25" ht="20.25" customHeight="1" x14ac:dyDescent="0.2">
      <c r="A7" s="2"/>
      <c r="B7" s="3"/>
      <c r="C7" s="4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3"/>
      <c r="R7" s="4"/>
      <c r="T7" s="4"/>
      <c r="U7" s="4"/>
      <c r="V7" s="4"/>
      <c r="W7" s="4"/>
      <c r="X7" s="4"/>
      <c r="Y7" s="4"/>
    </row>
    <row r="8" spans="1:25" s="8" customFormat="1" ht="68.25" customHeight="1" x14ac:dyDescent="0.2">
      <c r="A8" s="18" t="s">
        <v>0</v>
      </c>
      <c r="B8" s="18" t="s">
        <v>1</v>
      </c>
      <c r="C8" s="18" t="s">
        <v>2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7</v>
      </c>
      <c r="I8" s="18" t="s">
        <v>8</v>
      </c>
      <c r="J8" s="18" t="s">
        <v>9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25" t="s">
        <v>15</v>
      </c>
      <c r="Q8" s="18" t="s">
        <v>46</v>
      </c>
      <c r="R8" s="11"/>
      <c r="T8" s="11"/>
      <c r="U8" s="11"/>
      <c r="V8" s="11"/>
      <c r="W8" s="11"/>
      <c r="X8" s="11"/>
      <c r="Y8" s="11"/>
    </row>
    <row r="9" spans="1:25" s="30" customFormat="1" x14ac:dyDescent="0.2">
      <c r="A9" s="65">
        <v>1</v>
      </c>
      <c r="B9" s="65">
        <v>1</v>
      </c>
      <c r="C9" s="64" t="s">
        <v>81</v>
      </c>
      <c r="D9" s="64" t="s">
        <v>17</v>
      </c>
      <c r="E9" s="100" t="s">
        <v>70</v>
      </c>
      <c r="F9" s="44" t="s">
        <v>16</v>
      </c>
      <c r="G9" s="64" t="s">
        <v>17</v>
      </c>
      <c r="H9" s="64" t="s">
        <v>17</v>
      </c>
      <c r="I9" s="64" t="s">
        <v>82</v>
      </c>
      <c r="J9" s="94">
        <v>1555862</v>
      </c>
      <c r="K9" s="95">
        <f>SUM(Table_1[[#This Row],[Total Funds]]-Table_1[[#This Row],[Total Personnel]])</f>
        <v>2001</v>
      </c>
      <c r="L9" s="94">
        <v>1462669</v>
      </c>
      <c r="M9" s="94">
        <v>95194</v>
      </c>
      <c r="N9" s="94">
        <v>0</v>
      </c>
      <c r="O9" s="94">
        <v>0</v>
      </c>
      <c r="P9" s="96">
        <f>SUM(Table_1[[#This Row],[LCFF Funds]:[Federal Funds]])</f>
        <v>1557863</v>
      </c>
      <c r="Q9" s="130">
        <v>0</v>
      </c>
      <c r="R9" s="26" t="s">
        <v>16</v>
      </c>
      <c r="S9" s="26" t="s">
        <v>17</v>
      </c>
      <c r="T9" s="26" t="s">
        <v>70</v>
      </c>
      <c r="U9" s="26"/>
      <c r="V9" s="26"/>
      <c r="W9" s="26"/>
      <c r="X9" s="26"/>
      <c r="Y9" s="26"/>
    </row>
    <row r="10" spans="1:25" s="30" customFormat="1" x14ac:dyDescent="0.2">
      <c r="A10" s="67">
        <v>1</v>
      </c>
      <c r="B10" s="67">
        <v>2</v>
      </c>
      <c r="C10" s="66" t="s">
        <v>83</v>
      </c>
      <c r="D10" s="121" t="s">
        <v>17</v>
      </c>
      <c r="E10" s="101" t="s">
        <v>70</v>
      </c>
      <c r="F10" s="44" t="s">
        <v>16</v>
      </c>
      <c r="G10" s="66" t="s">
        <v>17</v>
      </c>
      <c r="H10" s="121" t="s">
        <v>17</v>
      </c>
      <c r="I10" s="121" t="s">
        <v>82</v>
      </c>
      <c r="J10" s="97">
        <v>9029</v>
      </c>
      <c r="K10" s="95">
        <f>SUM(Table_1[[#This Row],[Total Funds]]-Table_1[[#This Row],[Total Personnel]])</f>
        <v>0</v>
      </c>
      <c r="L10" s="97">
        <v>8477</v>
      </c>
      <c r="M10" s="97">
        <v>552</v>
      </c>
      <c r="N10" s="97">
        <v>0</v>
      </c>
      <c r="O10" s="97">
        <v>0</v>
      </c>
      <c r="P10" s="96">
        <f>SUM(Table_1[[#This Row],[LCFF Funds]:[Federal Funds]])</f>
        <v>9029</v>
      </c>
      <c r="Q10" s="130">
        <f>IF(Table_1[[#This Row],[Contributing to Increased or Improved Services?]]="Yes",IF(Table_1[[#This Row],[Scope]]="Limited",IF(Table_1[[#This Row],[Total Funds]]=0,"",0),0),0)</f>
        <v>0</v>
      </c>
      <c r="R10" s="26" t="s">
        <v>18</v>
      </c>
      <c r="S10" s="26" t="s">
        <v>22</v>
      </c>
      <c r="T10" s="26" t="s">
        <v>71</v>
      </c>
      <c r="U10" s="26"/>
      <c r="V10" s="26"/>
      <c r="W10" s="26"/>
      <c r="X10" s="26"/>
      <c r="Y10" s="26"/>
    </row>
    <row r="11" spans="1:25" s="30" customFormat="1" x14ac:dyDescent="0.2">
      <c r="A11" s="65">
        <v>1</v>
      </c>
      <c r="B11" s="65">
        <v>3</v>
      </c>
      <c r="C11" s="64" t="s">
        <v>84</v>
      </c>
      <c r="D11" s="64" t="s">
        <v>17</v>
      </c>
      <c r="E11" s="100" t="s">
        <v>70</v>
      </c>
      <c r="F11" s="44" t="s">
        <v>16</v>
      </c>
      <c r="G11" s="64" t="s">
        <v>17</v>
      </c>
      <c r="H11" s="64" t="s">
        <v>17</v>
      </c>
      <c r="I11" s="64" t="s">
        <v>82</v>
      </c>
      <c r="J11" s="94">
        <v>152188</v>
      </c>
      <c r="K11" s="95">
        <f>SUM(Table_1[[#This Row],[Total Funds]]-Table_1[[#This Row],[Total Personnel]])</f>
        <v>-1</v>
      </c>
      <c r="L11" s="94">
        <v>142888</v>
      </c>
      <c r="M11" s="94">
        <v>9299</v>
      </c>
      <c r="N11" s="94">
        <v>0</v>
      </c>
      <c r="O11" s="94">
        <v>0</v>
      </c>
      <c r="P11" s="96">
        <f>SUM(Table_1[[#This Row],[LCFF Funds]:[Federal Funds]])</f>
        <v>152187</v>
      </c>
      <c r="Q11" s="130">
        <f>IF(Table_1[[#This Row],[Contributing to Increased or Improved Services?]]="Yes",IF(Table_1[[#This Row],[Scope]]="Limited",IF(Table_1[[#This Row],[Total Funds]]=0,"",0),0),0)</f>
        <v>0</v>
      </c>
      <c r="R11" s="26" t="s">
        <v>21</v>
      </c>
      <c r="S11" s="26" t="s">
        <v>20</v>
      </c>
      <c r="T11" s="26" t="s">
        <v>75</v>
      </c>
      <c r="U11" s="26"/>
      <c r="V11" s="26"/>
      <c r="W11" s="26"/>
      <c r="X11" s="26"/>
      <c r="Y11" s="26"/>
    </row>
    <row r="12" spans="1:25" s="30" customFormat="1" x14ac:dyDescent="0.2">
      <c r="A12" s="67">
        <v>2</v>
      </c>
      <c r="B12" s="67">
        <v>1</v>
      </c>
      <c r="C12" s="66" t="s">
        <v>85</v>
      </c>
      <c r="D12" s="121" t="s">
        <v>17</v>
      </c>
      <c r="E12" s="101" t="s">
        <v>70</v>
      </c>
      <c r="F12" s="44" t="s">
        <v>16</v>
      </c>
      <c r="G12" s="66" t="s">
        <v>17</v>
      </c>
      <c r="H12" s="121" t="s">
        <v>17</v>
      </c>
      <c r="I12" s="121" t="s">
        <v>82</v>
      </c>
      <c r="J12" s="97">
        <v>0</v>
      </c>
      <c r="K12" s="95">
        <f>SUM(Table_1[[#This Row],[Total Funds]]-Table_1[[#This Row],[Total Personnel]])</f>
        <v>396168</v>
      </c>
      <c r="L12" s="97">
        <v>371960</v>
      </c>
      <c r="M12" s="97">
        <v>24208</v>
      </c>
      <c r="N12" s="97">
        <v>0</v>
      </c>
      <c r="O12" s="97">
        <v>0</v>
      </c>
      <c r="P12" s="96">
        <f>SUM(Table_1[[#This Row],[LCFF Funds]:[Federal Funds]])</f>
        <v>396168</v>
      </c>
      <c r="Q12" s="130">
        <f>IF(Table_1[[#This Row],[Contributing to Increased or Improved Services?]]="Yes",IF(Table_1[[#This Row],[Scope]]="Limited",IF(Table_1[[#This Row],[Total Funds]]=0,"",0),0),0)</f>
        <v>0</v>
      </c>
      <c r="R12" s="26" t="s">
        <v>76</v>
      </c>
      <c r="S12" s="26" t="s">
        <v>35</v>
      </c>
      <c r="T12" s="26"/>
      <c r="U12" s="26"/>
      <c r="V12" s="26"/>
      <c r="W12" s="26"/>
      <c r="X12" s="26"/>
      <c r="Y12" s="26"/>
    </row>
    <row r="13" spans="1:25" s="30" customFormat="1" x14ac:dyDescent="0.2">
      <c r="A13" s="92">
        <v>2</v>
      </c>
      <c r="B13" s="92">
        <v>2</v>
      </c>
      <c r="C13" s="44" t="s">
        <v>86</v>
      </c>
      <c r="D13" s="64" t="s">
        <v>17</v>
      </c>
      <c r="E13" s="100" t="s">
        <v>70</v>
      </c>
      <c r="F13" s="44" t="s">
        <v>16</v>
      </c>
      <c r="G13" s="64" t="s">
        <v>17</v>
      </c>
      <c r="H13" s="64" t="s">
        <v>17</v>
      </c>
      <c r="I13" s="64" t="s">
        <v>82</v>
      </c>
      <c r="J13" s="98">
        <v>11327</v>
      </c>
      <c r="K13" s="95">
        <f>SUM(Table_1[[#This Row],[Total Funds]]-Table_1[[#This Row],[Total Personnel]])</f>
        <v>127181</v>
      </c>
      <c r="L13" s="98">
        <v>130044</v>
      </c>
      <c r="M13" s="98">
        <v>8464</v>
      </c>
      <c r="N13" s="98">
        <v>0</v>
      </c>
      <c r="O13" s="98">
        <v>0</v>
      </c>
      <c r="P13" s="96">
        <f>SUM(Table_1[[#This Row],[LCFF Funds]:[Federal Funds]])</f>
        <v>138508</v>
      </c>
      <c r="Q13" s="130">
        <f>IF(Table_1[[#This Row],[Contributing to Increased or Improved Services?]]="Yes",IF(Table_1[[#This Row],[Scope]]="Limited",IF(Table_1[[#This Row],[Total Funds]]=0,"",0),0),0)</f>
        <v>0</v>
      </c>
      <c r="R13" s="26"/>
      <c r="S13" s="26" t="s">
        <v>36</v>
      </c>
      <c r="T13" s="26"/>
      <c r="U13" s="26"/>
      <c r="V13" s="26"/>
      <c r="W13" s="26"/>
      <c r="X13" s="26"/>
      <c r="Y13" s="26"/>
    </row>
    <row r="14" spans="1:25" s="30" customFormat="1" ht="22.5" customHeight="1" x14ac:dyDescent="0.2">
      <c r="A14" s="92">
        <v>2</v>
      </c>
      <c r="B14" s="92">
        <v>3</v>
      </c>
      <c r="C14" s="44" t="s">
        <v>87</v>
      </c>
      <c r="D14" s="44" t="s">
        <v>17</v>
      </c>
      <c r="E14" s="101" t="s">
        <v>70</v>
      </c>
      <c r="F14" s="44" t="s">
        <v>16</v>
      </c>
      <c r="G14" s="66" t="s">
        <v>17</v>
      </c>
      <c r="H14" s="44" t="s">
        <v>17</v>
      </c>
      <c r="I14" s="44" t="s">
        <v>82</v>
      </c>
      <c r="J14" s="98">
        <v>0</v>
      </c>
      <c r="K14" s="95">
        <f>SUM(Table_1[[#This Row],[Total Funds]]-Table_1[[#This Row],[Total Personnel]])</f>
        <v>1000</v>
      </c>
      <c r="L14" s="98">
        <v>939</v>
      </c>
      <c r="M14" s="98">
        <v>61</v>
      </c>
      <c r="N14" s="98">
        <v>0</v>
      </c>
      <c r="O14" s="98">
        <v>0</v>
      </c>
      <c r="P14" s="96">
        <f>SUM(Table_1[[#This Row],[LCFF Funds]:[Federal Funds]])</f>
        <v>1000</v>
      </c>
      <c r="Q14" s="130">
        <f>IF(Table_1[[#This Row],[Contributing to Increased or Improved Services?]]="Yes",IF(Table_1[[#This Row],[Scope]]="Limited",IF(Table_1[[#This Row],[Total Funds]]=0,"",0),0),0)</f>
        <v>0</v>
      </c>
      <c r="R14" s="26"/>
      <c r="S14" s="26" t="s">
        <v>37</v>
      </c>
      <c r="T14" s="26"/>
      <c r="U14" s="26"/>
      <c r="V14" s="26"/>
      <c r="W14" s="26"/>
      <c r="X14" s="26"/>
      <c r="Y14" s="26"/>
    </row>
    <row r="15" spans="1:25" s="30" customFormat="1" ht="22.5" customHeight="1" x14ac:dyDescent="0.2">
      <c r="A15" s="92">
        <v>3</v>
      </c>
      <c r="B15" s="92">
        <v>1</v>
      </c>
      <c r="C15" s="44" t="s">
        <v>88</v>
      </c>
      <c r="D15" s="44" t="s">
        <v>17</v>
      </c>
      <c r="E15" s="100" t="s">
        <v>70</v>
      </c>
      <c r="F15" s="44" t="s">
        <v>16</v>
      </c>
      <c r="G15" s="64" t="s">
        <v>17</v>
      </c>
      <c r="H15" s="44" t="s">
        <v>17</v>
      </c>
      <c r="I15" s="44" t="s">
        <v>82</v>
      </c>
      <c r="J15" s="98">
        <v>418584</v>
      </c>
      <c r="K15" s="95">
        <f>SUM(Table_1[[#This Row],[Total Funds]]-Table_1[[#This Row],[Total Personnel]])</f>
        <v>0</v>
      </c>
      <c r="L15" s="98">
        <v>393006</v>
      </c>
      <c r="M15" s="98">
        <v>25578</v>
      </c>
      <c r="N15" s="98">
        <v>0</v>
      </c>
      <c r="O15" s="98">
        <v>0</v>
      </c>
      <c r="P15" s="96">
        <f>SUM(Table_1[[#This Row],[LCFF Funds]:[Federal Funds]])</f>
        <v>418584</v>
      </c>
      <c r="Q15" s="130">
        <f>IF(Table_1[[#This Row],[Contributing to Increased or Improved Services?]]="Yes",IF(Table_1[[#This Row],[Scope]]="Limited",IF(Table_1[[#This Row],[Total Funds]]=0,"",0),0),0)</f>
        <v>0</v>
      </c>
      <c r="R15" s="26"/>
      <c r="S15" s="26" t="s">
        <v>38</v>
      </c>
      <c r="T15" s="26"/>
      <c r="U15" s="26"/>
      <c r="V15" s="26"/>
      <c r="W15" s="26"/>
      <c r="X15" s="26"/>
      <c r="Y15" s="26"/>
    </row>
    <row r="16" spans="1:25" s="30" customFormat="1" ht="22.5" customHeight="1" x14ac:dyDescent="0.2">
      <c r="A16" s="92">
        <v>3</v>
      </c>
      <c r="B16" s="92">
        <v>2</v>
      </c>
      <c r="C16" s="44" t="s">
        <v>89</v>
      </c>
      <c r="D16" s="44" t="s">
        <v>17</v>
      </c>
      <c r="E16" s="101" t="s">
        <v>70</v>
      </c>
      <c r="F16" s="44" t="s">
        <v>16</v>
      </c>
      <c r="G16" s="66" t="s">
        <v>17</v>
      </c>
      <c r="H16" s="44" t="s">
        <v>17</v>
      </c>
      <c r="I16" s="44" t="s">
        <v>82</v>
      </c>
      <c r="J16" s="98">
        <v>194571</v>
      </c>
      <c r="K16" s="95">
        <f>SUM(Table_1[[#This Row],[Total Funds]]-Table_1[[#This Row],[Total Personnel]])</f>
        <v>145500</v>
      </c>
      <c r="L16" s="98">
        <v>31765</v>
      </c>
      <c r="M16" s="98">
        <v>267846</v>
      </c>
      <c r="N16" s="98">
        <v>0</v>
      </c>
      <c r="O16" s="98">
        <v>40460</v>
      </c>
      <c r="P16" s="96">
        <f>SUM(Table_1[[#This Row],[LCFF Funds]:[Federal Funds]])</f>
        <v>340071</v>
      </c>
      <c r="Q16" s="130">
        <f>IF(Table_1[[#This Row],[Contributing to Increased or Improved Services?]]="Yes",IF(Table_1[[#This Row],[Scope]]="Limited",IF(Table_1[[#This Row],[Total Funds]]=0,"",0),0),0)</f>
        <v>0</v>
      </c>
      <c r="R16" s="26"/>
      <c r="S16" s="26" t="s">
        <v>19</v>
      </c>
      <c r="T16" s="26"/>
      <c r="U16" s="26"/>
      <c r="V16" s="26"/>
      <c r="W16" s="26"/>
      <c r="X16" s="26"/>
      <c r="Y16" s="26"/>
    </row>
    <row r="17" spans="1:25" s="30" customFormat="1" ht="22.5" customHeight="1" x14ac:dyDescent="0.2">
      <c r="A17" s="92">
        <v>3</v>
      </c>
      <c r="B17" s="92">
        <v>3</v>
      </c>
      <c r="C17" s="44" t="s">
        <v>90</v>
      </c>
      <c r="D17" s="44" t="s">
        <v>17</v>
      </c>
      <c r="E17" s="100" t="s">
        <v>70</v>
      </c>
      <c r="F17" s="44" t="s">
        <v>16</v>
      </c>
      <c r="G17" s="64" t="s">
        <v>17</v>
      </c>
      <c r="H17" s="44" t="s">
        <v>17</v>
      </c>
      <c r="I17" s="44" t="s">
        <v>82</v>
      </c>
      <c r="J17" s="98">
        <v>70504</v>
      </c>
      <c r="K17" s="95">
        <f>SUM(Table_1[[#This Row],[Total Funds]]-Table_1[[#This Row],[Total Personnel]])</f>
        <v>0</v>
      </c>
      <c r="L17" s="98">
        <v>24196</v>
      </c>
      <c r="M17" s="98">
        <v>4308</v>
      </c>
      <c r="N17" s="98">
        <v>42000</v>
      </c>
      <c r="O17" s="98">
        <v>0</v>
      </c>
      <c r="P17" s="96">
        <f>SUM(Table_1[[#This Row],[LCFF Funds]:[Federal Funds]])</f>
        <v>70504</v>
      </c>
      <c r="Q17" s="130">
        <f>IF(Table_1[[#This Row],[Contributing to Increased or Improved Services?]]="Yes",IF(Table_1[[#This Row],[Scope]]="Limited",IF(Table_1[[#This Row],[Total Funds]]=0,"",0),0),0)</f>
        <v>0</v>
      </c>
      <c r="R17" s="26"/>
      <c r="S17" s="26" t="s">
        <v>77</v>
      </c>
      <c r="T17" s="26"/>
      <c r="U17" s="26"/>
      <c r="V17" s="26"/>
      <c r="W17" s="26"/>
      <c r="X17" s="26"/>
      <c r="Y17" s="26"/>
    </row>
    <row r="18" spans="1:25" s="30" customFormat="1" ht="22.5" customHeight="1" x14ac:dyDescent="0.2">
      <c r="A18" s="92">
        <v>3</v>
      </c>
      <c r="B18" s="92">
        <v>4</v>
      </c>
      <c r="C18" s="44" t="s">
        <v>91</v>
      </c>
      <c r="D18" s="44" t="s">
        <v>17</v>
      </c>
      <c r="E18" s="101" t="s">
        <v>70</v>
      </c>
      <c r="F18" s="44" t="s">
        <v>16</v>
      </c>
      <c r="G18" s="66" t="s">
        <v>17</v>
      </c>
      <c r="H18" s="44" t="s">
        <v>17</v>
      </c>
      <c r="I18" s="44" t="s">
        <v>82</v>
      </c>
      <c r="J18" s="98">
        <v>30843</v>
      </c>
      <c r="K18" s="95">
        <f>SUM(Table_1[[#This Row],[Total Funds]]-Table_1[[#This Row],[Total Personnel]])</f>
        <v>1</v>
      </c>
      <c r="L18" s="98">
        <v>28959</v>
      </c>
      <c r="M18" s="98">
        <v>1885</v>
      </c>
      <c r="N18" s="98">
        <v>0</v>
      </c>
      <c r="O18" s="98">
        <v>0</v>
      </c>
      <c r="P18" s="96">
        <f>SUM(Table_1[[#This Row],[LCFF Funds]:[Federal Funds]])</f>
        <v>30844</v>
      </c>
      <c r="Q18" s="130">
        <f>IF(Table_1[[#This Row],[Contributing to Increased or Improved Services?]]="Yes",IF(Table_1[[#This Row],[Scope]]="Limited",IF(Table_1[[#This Row],[Total Funds]]=0,"",0),0),0)</f>
        <v>0</v>
      </c>
      <c r="R18" s="26"/>
      <c r="S18" s="26"/>
      <c r="T18" s="26"/>
      <c r="U18" s="26"/>
      <c r="V18" s="26"/>
      <c r="W18" s="26"/>
      <c r="X18" s="26"/>
      <c r="Y18" s="26"/>
    </row>
    <row r="19" spans="1:25" s="30" customFormat="1" ht="22.5" customHeight="1" x14ac:dyDescent="0.2">
      <c r="A19" s="92">
        <v>3</v>
      </c>
      <c r="B19" s="92">
        <v>5</v>
      </c>
      <c r="C19" s="44" t="s">
        <v>92</v>
      </c>
      <c r="D19" s="44" t="s">
        <v>17</v>
      </c>
      <c r="E19" s="100" t="s">
        <v>70</v>
      </c>
      <c r="F19" s="44" t="s">
        <v>16</v>
      </c>
      <c r="G19" s="64" t="s">
        <v>17</v>
      </c>
      <c r="H19" s="44" t="s">
        <v>17</v>
      </c>
      <c r="I19" s="44" t="s">
        <v>82</v>
      </c>
      <c r="J19" s="98">
        <v>0</v>
      </c>
      <c r="K19" s="95">
        <f>SUM(Table_1[[#This Row],[Total Funds]]-Table_1[[#This Row],[Total Personnel]])</f>
        <v>3060</v>
      </c>
      <c r="L19" s="98">
        <v>2873</v>
      </c>
      <c r="M19" s="98">
        <v>187</v>
      </c>
      <c r="N19" s="98">
        <v>0</v>
      </c>
      <c r="O19" s="98">
        <v>0</v>
      </c>
      <c r="P19" s="96">
        <f>SUM(Table_1[[#This Row],[LCFF Funds]:[Federal Funds]])</f>
        <v>3060</v>
      </c>
      <c r="Q19" s="130">
        <f>IF(Table_1[[#This Row],[Contributing to Increased or Improved Services?]]="Yes",IF(Table_1[[#This Row],[Scope]]="Limited",IF(Table_1[[#This Row],[Total Funds]]=0,"",0),0),0)</f>
        <v>0</v>
      </c>
      <c r="R19" s="26"/>
      <c r="S19" s="26"/>
      <c r="T19" s="26"/>
      <c r="U19" s="26"/>
      <c r="V19" s="26"/>
      <c r="W19" s="26"/>
      <c r="X19" s="26"/>
      <c r="Y19" s="26"/>
    </row>
    <row r="20" spans="1:25" s="30" customFormat="1" ht="22.5" customHeight="1" x14ac:dyDescent="0.2">
      <c r="A20" s="92">
        <v>3</v>
      </c>
      <c r="B20" s="92">
        <v>6</v>
      </c>
      <c r="C20" s="44" t="s">
        <v>93</v>
      </c>
      <c r="D20" s="44" t="s">
        <v>17</v>
      </c>
      <c r="E20" s="101" t="s">
        <v>70</v>
      </c>
      <c r="F20" s="44" t="s">
        <v>16</v>
      </c>
      <c r="G20" s="66" t="s">
        <v>17</v>
      </c>
      <c r="H20" s="44" t="s">
        <v>17</v>
      </c>
      <c r="I20" s="44" t="s">
        <v>82</v>
      </c>
      <c r="J20" s="98">
        <v>2844</v>
      </c>
      <c r="K20" s="95">
        <f>SUM(Table_1[[#This Row],[Total Funds]]-Table_1[[#This Row],[Total Personnel]])</f>
        <v>0</v>
      </c>
      <c r="L20" s="98">
        <v>2670</v>
      </c>
      <c r="M20" s="98">
        <v>174</v>
      </c>
      <c r="N20" s="98">
        <v>0</v>
      </c>
      <c r="O20" s="98">
        <v>0</v>
      </c>
      <c r="P20" s="96">
        <f>SUM(Table_1[[#This Row],[LCFF Funds]:[Federal Funds]])</f>
        <v>2844</v>
      </c>
      <c r="Q20" s="130">
        <f>IF(Table_1[[#This Row],[Contributing to Increased or Improved Services?]]="Yes",IF(Table_1[[#This Row],[Scope]]="Limited",IF(Table_1[[#This Row],[Total Funds]]=0,"",0),0),0)</f>
        <v>0</v>
      </c>
      <c r="R20" s="26"/>
      <c r="S20" s="26"/>
      <c r="T20" s="26"/>
      <c r="U20" s="26"/>
      <c r="V20" s="26"/>
      <c r="W20" s="26"/>
      <c r="X20" s="26"/>
      <c r="Y20" s="26"/>
    </row>
    <row r="21" spans="1:25" s="30" customFormat="1" ht="22.5" customHeight="1" x14ac:dyDescent="0.2">
      <c r="A21" s="92">
        <v>3</v>
      </c>
      <c r="B21" s="92">
        <v>7</v>
      </c>
      <c r="C21" s="44" t="s">
        <v>94</v>
      </c>
      <c r="D21" s="44" t="s">
        <v>17</v>
      </c>
      <c r="E21" s="100" t="s">
        <v>70</v>
      </c>
      <c r="F21" s="44" t="s">
        <v>16</v>
      </c>
      <c r="G21" s="64" t="s">
        <v>17</v>
      </c>
      <c r="H21" s="44" t="s">
        <v>17</v>
      </c>
      <c r="I21" s="44" t="s">
        <v>82</v>
      </c>
      <c r="J21" s="98">
        <v>0</v>
      </c>
      <c r="K21" s="95">
        <f>SUM(Table_1[[#This Row],[Total Funds]]-Table_1[[#This Row],[Total Personnel]])</f>
        <v>9000</v>
      </c>
      <c r="L21" s="98">
        <v>8450</v>
      </c>
      <c r="M21" s="98">
        <v>550</v>
      </c>
      <c r="N21" s="98">
        <v>0</v>
      </c>
      <c r="O21" s="98">
        <v>0</v>
      </c>
      <c r="P21" s="96">
        <f>SUM(Table_1[[#This Row],[LCFF Funds]:[Federal Funds]])</f>
        <v>9000</v>
      </c>
      <c r="Q21" s="130">
        <f>IF(Table_1[[#This Row],[Contributing to Increased or Improved Services?]]="Yes",IF(Table_1[[#This Row],[Scope]]="Limited",IF(Table_1[[#This Row],[Total Funds]]=0,"",0),0),0)</f>
        <v>0</v>
      </c>
      <c r="R21" s="26"/>
      <c r="S21" s="26"/>
      <c r="T21" s="26"/>
      <c r="U21" s="26"/>
      <c r="V21" s="26"/>
      <c r="W21" s="26"/>
      <c r="X21" s="26"/>
      <c r="Y21" s="26"/>
    </row>
    <row r="22" spans="1:25" s="30" customFormat="1" ht="22.5" customHeight="1" x14ac:dyDescent="0.2">
      <c r="A22" s="92">
        <v>3</v>
      </c>
      <c r="B22" s="92">
        <v>8</v>
      </c>
      <c r="C22" s="44" t="s">
        <v>95</v>
      </c>
      <c r="D22" s="44" t="s">
        <v>96</v>
      </c>
      <c r="E22" s="101" t="s">
        <v>70</v>
      </c>
      <c r="F22" s="44" t="s">
        <v>16</v>
      </c>
      <c r="G22" s="66" t="s">
        <v>17</v>
      </c>
      <c r="H22" s="44" t="s">
        <v>17</v>
      </c>
      <c r="I22" s="44" t="s">
        <v>82</v>
      </c>
      <c r="J22" s="98">
        <v>0</v>
      </c>
      <c r="K22" s="95">
        <f>SUM(Table_1[[#This Row],[Total Funds]]-Table_1[[#This Row],[Total Personnel]])</f>
        <v>1500</v>
      </c>
      <c r="L22" s="98">
        <v>1408</v>
      </c>
      <c r="M22" s="98">
        <v>92</v>
      </c>
      <c r="N22" s="98">
        <v>0</v>
      </c>
      <c r="O22" s="98">
        <v>0</v>
      </c>
      <c r="P22" s="96">
        <f>SUM(Table_1[[#This Row],[LCFF Funds]:[Federal Funds]])</f>
        <v>1500</v>
      </c>
      <c r="Q22" s="130">
        <f>IF(Table_1[[#This Row],[Contributing to Increased or Improved Services?]]="Yes",IF(Table_1[[#This Row],[Scope]]="Limited",IF(Table_1[[#This Row],[Total Funds]]=0,"",0),0),0)</f>
        <v>0</v>
      </c>
      <c r="R22" s="26"/>
      <c r="S22" s="26"/>
      <c r="T22" s="26"/>
      <c r="U22" s="26"/>
      <c r="V22" s="26"/>
      <c r="W22" s="26"/>
      <c r="X22" s="26"/>
      <c r="Y22" s="26"/>
    </row>
    <row r="23" spans="1:25" s="30" customFormat="1" ht="22.5" customHeight="1" x14ac:dyDescent="0.2">
      <c r="A23" s="92">
        <v>4</v>
      </c>
      <c r="B23" s="92">
        <v>1</v>
      </c>
      <c r="C23" s="44" t="s">
        <v>97</v>
      </c>
      <c r="D23" s="44" t="s">
        <v>17</v>
      </c>
      <c r="E23" s="100" t="s">
        <v>70</v>
      </c>
      <c r="F23" s="44" t="s">
        <v>16</v>
      </c>
      <c r="G23" s="64" t="s">
        <v>17</v>
      </c>
      <c r="H23" s="44" t="s">
        <v>17</v>
      </c>
      <c r="I23" s="44" t="s">
        <v>82</v>
      </c>
      <c r="J23" s="98">
        <v>0</v>
      </c>
      <c r="K23" s="95">
        <f>SUM(Table_1[[#This Row],[Total Funds]]-Table_1[[#This Row],[Total Personnel]])</f>
        <v>1000</v>
      </c>
      <c r="L23" s="98">
        <v>939</v>
      </c>
      <c r="M23" s="98">
        <v>61</v>
      </c>
      <c r="N23" s="98">
        <v>0</v>
      </c>
      <c r="O23" s="98">
        <v>0</v>
      </c>
      <c r="P23" s="96">
        <f>SUM(Table_1[[#This Row],[LCFF Funds]:[Federal Funds]])</f>
        <v>1000</v>
      </c>
      <c r="Q23" s="130">
        <f>IF(Table_1[[#This Row],[Contributing to Increased or Improved Services?]]="Yes",IF(Table_1[[#This Row],[Scope]]="Limited",IF(Table_1[[#This Row],[Total Funds]]=0,"",0),0),0)</f>
        <v>0</v>
      </c>
      <c r="R23" s="26"/>
      <c r="S23" s="26"/>
      <c r="T23" s="26"/>
      <c r="U23" s="26"/>
      <c r="V23" s="26"/>
      <c r="W23" s="26"/>
      <c r="X23" s="26"/>
      <c r="Y23" s="26"/>
    </row>
    <row r="24" spans="1:25" s="30" customFormat="1" ht="22.5" customHeight="1" x14ac:dyDescent="0.2">
      <c r="A24" s="92">
        <v>4</v>
      </c>
      <c r="B24" s="92">
        <v>2</v>
      </c>
      <c r="C24" s="44" t="s">
        <v>98</v>
      </c>
      <c r="D24" s="44" t="s">
        <v>17</v>
      </c>
      <c r="E24" s="101" t="s">
        <v>70</v>
      </c>
      <c r="F24" s="44" t="s">
        <v>16</v>
      </c>
      <c r="G24" s="66" t="s">
        <v>17</v>
      </c>
      <c r="H24" s="44" t="s">
        <v>17</v>
      </c>
      <c r="I24" s="44" t="s">
        <v>82</v>
      </c>
      <c r="J24" s="98">
        <v>0</v>
      </c>
      <c r="K24" s="95">
        <f>SUM(Table_1[[#This Row],[Total Funds]]-Table_1[[#This Row],[Total Personnel]])</f>
        <v>17651</v>
      </c>
      <c r="L24" s="98">
        <v>16572</v>
      </c>
      <c r="M24" s="98">
        <v>1079</v>
      </c>
      <c r="N24" s="98">
        <v>0</v>
      </c>
      <c r="O24" s="98">
        <v>0</v>
      </c>
      <c r="P24" s="96">
        <f>SUM(Table_1[[#This Row],[LCFF Funds]:[Federal Funds]])</f>
        <v>17651</v>
      </c>
      <c r="Q24" s="130">
        <f>IF(Table_1[[#This Row],[Contributing to Increased or Improved Services?]]="Yes",IF(Table_1[[#This Row],[Scope]]="Limited",IF(Table_1[[#This Row],[Total Funds]]=0,"",0),0),0)</f>
        <v>0</v>
      </c>
      <c r="R24" s="26"/>
      <c r="S24" s="26"/>
      <c r="T24" s="26"/>
      <c r="U24" s="26"/>
      <c r="V24" s="26"/>
      <c r="W24" s="26"/>
      <c r="X24" s="26"/>
      <c r="Y24" s="26"/>
    </row>
    <row r="25" spans="1:25" s="30" customFormat="1" ht="22.5" customHeight="1" x14ac:dyDescent="0.2">
      <c r="A25" s="92">
        <v>4</v>
      </c>
      <c r="B25" s="92">
        <v>3</v>
      </c>
      <c r="C25" s="44" t="s">
        <v>99</v>
      </c>
      <c r="D25" s="44" t="s">
        <v>17</v>
      </c>
      <c r="E25" s="100" t="s">
        <v>70</v>
      </c>
      <c r="F25" s="44" t="s">
        <v>16</v>
      </c>
      <c r="G25" s="64" t="s">
        <v>17</v>
      </c>
      <c r="H25" s="44" t="s">
        <v>17</v>
      </c>
      <c r="I25" s="44" t="s">
        <v>82</v>
      </c>
      <c r="J25" s="98">
        <v>0</v>
      </c>
      <c r="K25" s="95">
        <f>SUM(Table_1[[#This Row],[Total Funds]]-Table_1[[#This Row],[Total Personnel]])</f>
        <v>22250</v>
      </c>
      <c r="L25" s="98">
        <v>20890</v>
      </c>
      <c r="M25" s="98">
        <v>1360</v>
      </c>
      <c r="N25" s="98">
        <v>0</v>
      </c>
      <c r="O25" s="98">
        <v>0</v>
      </c>
      <c r="P25" s="96">
        <f>SUM(Table_1[[#This Row],[LCFF Funds]:[Federal Funds]])</f>
        <v>22250</v>
      </c>
      <c r="Q25" s="130">
        <f>IF(Table_1[[#This Row],[Contributing to Increased or Improved Services?]]="Yes",IF(Table_1[[#This Row],[Scope]]="Limited",IF(Table_1[[#This Row],[Total Funds]]=0,"",0),0),0)</f>
        <v>0</v>
      </c>
      <c r="R25" s="26"/>
      <c r="S25" s="26"/>
      <c r="T25" s="26"/>
      <c r="U25" s="26"/>
      <c r="V25" s="26"/>
      <c r="W25" s="26"/>
      <c r="X25" s="26"/>
      <c r="Y25" s="26"/>
    </row>
    <row r="26" spans="1:25" s="30" customFormat="1" ht="22.5" customHeight="1" x14ac:dyDescent="0.2">
      <c r="A26" s="92">
        <v>4</v>
      </c>
      <c r="B26" s="92">
        <v>4</v>
      </c>
      <c r="C26" s="44" t="s">
        <v>100</v>
      </c>
      <c r="D26" s="44" t="s">
        <v>17</v>
      </c>
      <c r="E26" s="101" t="s">
        <v>70</v>
      </c>
      <c r="F26" s="44" t="s">
        <v>16</v>
      </c>
      <c r="G26" s="66" t="s">
        <v>17</v>
      </c>
      <c r="H26" s="44" t="s">
        <v>17</v>
      </c>
      <c r="I26" s="44" t="s">
        <v>82</v>
      </c>
      <c r="J26" s="98">
        <v>0</v>
      </c>
      <c r="K26" s="95">
        <f>SUM(Table_1[[#This Row],[Total Funds]]-Table_1[[#This Row],[Total Personnel]])</f>
        <v>55857</v>
      </c>
      <c r="L26" s="98">
        <v>52444</v>
      </c>
      <c r="M26" s="98">
        <v>3413</v>
      </c>
      <c r="N26" s="98">
        <v>0</v>
      </c>
      <c r="O26" s="98">
        <v>0</v>
      </c>
      <c r="P26" s="96">
        <f>SUM(Table_1[[#This Row],[LCFF Funds]:[Federal Funds]])</f>
        <v>55857</v>
      </c>
      <c r="Q26" s="130">
        <f>IF(Table_1[[#This Row],[Contributing to Increased or Improved Services?]]="Yes",IF(Table_1[[#This Row],[Scope]]="Limited",IF(Table_1[[#This Row],[Total Funds]]=0,"",0),0),0)</f>
        <v>0</v>
      </c>
      <c r="R26" s="26"/>
      <c r="S26" s="26"/>
      <c r="T26" s="26"/>
      <c r="U26" s="26"/>
      <c r="V26" s="26"/>
      <c r="W26" s="26"/>
      <c r="X26" s="26"/>
      <c r="Y26" s="26"/>
    </row>
    <row r="27" spans="1:25" s="30" customFormat="1" ht="22.5" customHeight="1" x14ac:dyDescent="0.2">
      <c r="A27" s="92">
        <v>5</v>
      </c>
      <c r="B27" s="92">
        <v>1</v>
      </c>
      <c r="C27" s="44" t="s">
        <v>104</v>
      </c>
      <c r="D27" s="44" t="s">
        <v>17</v>
      </c>
      <c r="E27" s="100" t="s">
        <v>70</v>
      </c>
      <c r="F27" s="44" t="s">
        <v>16</v>
      </c>
      <c r="G27" s="64" t="s">
        <v>17</v>
      </c>
      <c r="H27" s="44" t="s">
        <v>17</v>
      </c>
      <c r="I27" s="44" t="s">
        <v>82</v>
      </c>
      <c r="J27" s="98">
        <v>0</v>
      </c>
      <c r="K27" s="95">
        <f>SUM(Table_1[[#This Row],[Total Funds]]-Table_1[[#This Row],[Total Personnel]])</f>
        <v>1500</v>
      </c>
      <c r="L27" s="98">
        <v>1408</v>
      </c>
      <c r="M27" s="98">
        <v>92</v>
      </c>
      <c r="N27" s="98">
        <v>0</v>
      </c>
      <c r="O27" s="98">
        <v>0</v>
      </c>
      <c r="P27" s="96">
        <f>SUM(Table_1[[#This Row],[LCFF Funds]:[Federal Funds]])</f>
        <v>1500</v>
      </c>
      <c r="Q27" s="130">
        <f>IF(Table_1[[#This Row],[Contributing to Increased or Improved Services?]]="Yes",IF(Table_1[[#This Row],[Scope]]="Limited",IF(Table_1[[#This Row],[Total Funds]]=0,"",0),0),0)</f>
        <v>0</v>
      </c>
      <c r="R27" s="26"/>
      <c r="S27" s="26"/>
      <c r="T27" s="26"/>
      <c r="U27" s="26"/>
      <c r="V27" s="26"/>
      <c r="W27" s="26"/>
      <c r="X27" s="26"/>
      <c r="Y27" s="26"/>
    </row>
    <row r="28" spans="1:25" s="30" customFormat="1" ht="22.5" customHeight="1" x14ac:dyDescent="0.2">
      <c r="A28" s="92">
        <v>5</v>
      </c>
      <c r="B28" s="92">
        <v>2</v>
      </c>
      <c r="C28" s="44" t="s">
        <v>101</v>
      </c>
      <c r="D28" s="44" t="s">
        <v>17</v>
      </c>
      <c r="E28" s="101" t="s">
        <v>70</v>
      </c>
      <c r="F28" s="44" t="s">
        <v>16</v>
      </c>
      <c r="G28" s="66" t="s">
        <v>17</v>
      </c>
      <c r="H28" s="44" t="s">
        <v>17</v>
      </c>
      <c r="I28" s="44" t="s">
        <v>82</v>
      </c>
      <c r="J28" s="98">
        <v>0</v>
      </c>
      <c r="K28" s="95">
        <f>SUM(Table_1[[#This Row],[Total Funds]]-Table_1[[#This Row],[Total Personnel]])</f>
        <v>400</v>
      </c>
      <c r="L28" s="98">
        <v>376</v>
      </c>
      <c r="M28" s="98">
        <v>24</v>
      </c>
      <c r="N28" s="98">
        <v>0</v>
      </c>
      <c r="O28" s="98">
        <v>0</v>
      </c>
      <c r="P28" s="96">
        <f>SUM(Table_1[[#This Row],[LCFF Funds]:[Federal Funds]])</f>
        <v>400</v>
      </c>
      <c r="Q28" s="130">
        <f>IF(Table_1[[#This Row],[Contributing to Increased or Improved Services?]]="Yes",IF(Table_1[[#This Row],[Scope]]="Limited",IF(Table_1[[#This Row],[Total Funds]]=0,"",0),0),0)</f>
        <v>0</v>
      </c>
      <c r="R28" s="26"/>
      <c r="S28" s="26"/>
      <c r="T28" s="26"/>
      <c r="U28" s="26"/>
      <c r="V28" s="26"/>
      <c r="W28" s="26"/>
      <c r="X28" s="26"/>
      <c r="Y28" s="26"/>
    </row>
    <row r="29" spans="1:25" s="30" customFormat="1" ht="22.5" customHeight="1" x14ac:dyDescent="0.2">
      <c r="A29" s="92">
        <v>5</v>
      </c>
      <c r="B29" s="92">
        <v>3</v>
      </c>
      <c r="C29" s="44" t="s">
        <v>102</v>
      </c>
      <c r="D29" s="44" t="s">
        <v>17</v>
      </c>
      <c r="E29" s="100" t="s">
        <v>70</v>
      </c>
      <c r="F29" s="44" t="s">
        <v>16</v>
      </c>
      <c r="G29" s="64" t="s">
        <v>17</v>
      </c>
      <c r="H29" s="44" t="s">
        <v>17</v>
      </c>
      <c r="I29" s="44" t="s">
        <v>82</v>
      </c>
      <c r="J29" s="98">
        <v>0</v>
      </c>
      <c r="K29" s="95">
        <f>SUM(Table_1[[#This Row],[Total Funds]]-Table_1[[#This Row],[Total Personnel]])</f>
        <v>400</v>
      </c>
      <c r="L29" s="98">
        <v>376</v>
      </c>
      <c r="M29" s="98">
        <v>24</v>
      </c>
      <c r="N29" s="98">
        <v>0</v>
      </c>
      <c r="O29" s="98">
        <v>0</v>
      </c>
      <c r="P29" s="96">
        <f>SUM(Table_1[[#This Row],[LCFF Funds]:[Federal Funds]])</f>
        <v>400</v>
      </c>
      <c r="Q29" s="130">
        <f>IF(Table_1[[#This Row],[Contributing to Increased or Improved Services?]]="Yes",IF(Table_1[[#This Row],[Scope]]="Limited",IF(Table_1[[#This Row],[Total Funds]]=0,"",0),0),0)</f>
        <v>0</v>
      </c>
      <c r="R29" s="26"/>
      <c r="S29" s="26"/>
      <c r="T29" s="26"/>
      <c r="U29" s="26"/>
      <c r="V29" s="26"/>
      <c r="W29" s="26"/>
      <c r="X29" s="26"/>
      <c r="Y29" s="26"/>
    </row>
    <row r="30" spans="1:25" s="30" customFormat="1" ht="22.5" customHeight="1" x14ac:dyDescent="0.2">
      <c r="A30" s="92">
        <v>5</v>
      </c>
      <c r="B30" s="92">
        <v>4</v>
      </c>
      <c r="C30" s="44" t="s">
        <v>103</v>
      </c>
      <c r="D30" s="44" t="s">
        <v>17</v>
      </c>
      <c r="E30" s="101" t="s">
        <v>70</v>
      </c>
      <c r="F30" s="44" t="s">
        <v>16</v>
      </c>
      <c r="G30" s="66" t="s">
        <v>17</v>
      </c>
      <c r="H30" s="44" t="s">
        <v>17</v>
      </c>
      <c r="I30" s="44" t="s">
        <v>82</v>
      </c>
      <c r="J30" s="98">
        <v>677</v>
      </c>
      <c r="K30" s="95">
        <f>SUM(Table_1[[#This Row],[Total Funds]]-Table_1[[#This Row],[Total Personnel]])</f>
        <v>401</v>
      </c>
      <c r="L30" s="98">
        <v>1012</v>
      </c>
      <c r="M30" s="98">
        <v>66</v>
      </c>
      <c r="N30" s="98">
        <v>0</v>
      </c>
      <c r="O30" s="98">
        <v>0</v>
      </c>
      <c r="P30" s="96">
        <f>SUM(Table_1[[#This Row],[LCFF Funds]:[Federal Funds]])</f>
        <v>1078</v>
      </c>
      <c r="Q30" s="130">
        <f>IF(Table_1[[#This Row],[Contributing to Increased or Improved Services?]]="Yes",IF(Table_1[[#This Row],[Scope]]="Limited",IF(Table_1[[#This Row],[Total Funds]]=0,"",0),0),0)</f>
        <v>0</v>
      </c>
      <c r="R30" s="26"/>
      <c r="S30" s="26"/>
      <c r="T30" s="26"/>
      <c r="U30" s="26"/>
      <c r="V30" s="26"/>
      <c r="W30" s="26"/>
      <c r="X30" s="26"/>
      <c r="Y30" s="26"/>
    </row>
    <row r="31" spans="1:25" s="30" customFormat="1" ht="22.5" customHeight="1" x14ac:dyDescent="0.2">
      <c r="A31" s="92"/>
      <c r="B31" s="92"/>
      <c r="C31" s="44"/>
      <c r="D31" s="44"/>
      <c r="E31" s="100"/>
      <c r="F31" s="44"/>
      <c r="G31" s="64"/>
      <c r="H31" s="44"/>
      <c r="I31" s="44"/>
      <c r="J31" s="98">
        <v>0</v>
      </c>
      <c r="K31" s="95">
        <f>SUM(Table_1[[#This Row],[Total Funds]]-Table_1[[#This Row],[Total Personnel]])</f>
        <v>0</v>
      </c>
      <c r="L31" s="98">
        <v>0</v>
      </c>
      <c r="M31" s="98">
        <v>0</v>
      </c>
      <c r="N31" s="98">
        <v>0</v>
      </c>
      <c r="O31" s="98">
        <v>0</v>
      </c>
      <c r="P31" s="96">
        <f>SUM(Table_1[[#This Row],[LCFF Funds]:[Federal Funds]])</f>
        <v>0</v>
      </c>
      <c r="Q31" s="130">
        <f>IF(Table_1[[#This Row],[Contributing to Increased or Improved Services?]]="Yes",IF(Table_1[[#This Row],[Scope]]="Limited",IF(Table_1[[#This Row],[Total Funds]]=0,"",0),0),0)</f>
        <v>0</v>
      </c>
      <c r="R31" s="26"/>
      <c r="S31" s="26"/>
      <c r="T31" s="26"/>
      <c r="U31" s="26"/>
      <c r="V31" s="26"/>
      <c r="W31" s="26"/>
      <c r="X31" s="26"/>
      <c r="Y31" s="26"/>
    </row>
    <row r="32" spans="1:25" s="30" customFormat="1" ht="22.5" customHeight="1" x14ac:dyDescent="0.2">
      <c r="A32" s="92"/>
      <c r="B32" s="92"/>
      <c r="C32" s="44"/>
      <c r="D32" s="44"/>
      <c r="E32" s="101"/>
      <c r="F32" s="44"/>
      <c r="G32" s="66"/>
      <c r="H32" s="44"/>
      <c r="I32" s="44"/>
      <c r="J32" s="98">
        <v>0</v>
      </c>
      <c r="K32" s="95">
        <f>SUM(Table_1[[#This Row],[Total Funds]]-Table_1[[#This Row],[Total Personnel]])</f>
        <v>0</v>
      </c>
      <c r="L32" s="98">
        <v>0</v>
      </c>
      <c r="M32" s="98">
        <v>0</v>
      </c>
      <c r="N32" s="98">
        <v>0</v>
      </c>
      <c r="O32" s="98">
        <v>0</v>
      </c>
      <c r="P32" s="96">
        <f>SUM(Table_1[[#This Row],[LCFF Funds]:[Federal Funds]])</f>
        <v>0</v>
      </c>
      <c r="Q32" s="130">
        <f>IF(Table_1[[#This Row],[Contributing to Increased or Improved Services?]]="Yes",IF(Table_1[[#This Row],[Scope]]="Limited",IF(Table_1[[#This Row],[Total Funds]]=0,"",0),0),0)</f>
        <v>0</v>
      </c>
      <c r="R32" s="26"/>
      <c r="S32" s="26"/>
      <c r="T32" s="26"/>
      <c r="U32" s="26"/>
      <c r="V32" s="26"/>
      <c r="W32" s="26"/>
      <c r="X32" s="26"/>
      <c r="Y32" s="26"/>
    </row>
    <row r="33" spans="1:25" s="30" customFormat="1" ht="22.5" customHeight="1" x14ac:dyDescent="0.2">
      <c r="A33" s="92"/>
      <c r="B33" s="92"/>
      <c r="C33" s="44"/>
      <c r="D33" s="44"/>
      <c r="E33" s="100"/>
      <c r="F33" s="44"/>
      <c r="G33" s="64"/>
      <c r="H33" s="44"/>
      <c r="I33" s="44"/>
      <c r="J33" s="98">
        <v>0</v>
      </c>
      <c r="K33" s="95">
        <f>SUM(Table_1[[#This Row],[Total Funds]]-Table_1[[#This Row],[Total Personnel]])</f>
        <v>0</v>
      </c>
      <c r="L33" s="98">
        <v>0</v>
      </c>
      <c r="M33" s="98">
        <v>0</v>
      </c>
      <c r="N33" s="98">
        <v>0</v>
      </c>
      <c r="O33" s="98">
        <v>0</v>
      </c>
      <c r="P33" s="96">
        <f>SUM(Table_1[[#This Row],[LCFF Funds]:[Federal Funds]])</f>
        <v>0</v>
      </c>
      <c r="Q33" s="130">
        <f>IF(Table_1[[#This Row],[Contributing to Increased or Improved Services?]]="Yes",IF(Table_1[[#This Row],[Scope]]="Limited",IF(Table_1[[#This Row],[Total Funds]]=0,"",0),0),0)</f>
        <v>0</v>
      </c>
      <c r="R33" s="26"/>
      <c r="S33" s="26"/>
      <c r="T33" s="26"/>
      <c r="U33" s="26"/>
      <c r="V33" s="26"/>
      <c r="W33" s="26"/>
      <c r="X33" s="26"/>
      <c r="Y33" s="26"/>
    </row>
    <row r="34" spans="1:25" s="30" customFormat="1" ht="22.5" customHeight="1" x14ac:dyDescent="0.2">
      <c r="A34" s="92"/>
      <c r="B34" s="92"/>
      <c r="C34" s="44"/>
      <c r="D34" s="44"/>
      <c r="E34" s="101"/>
      <c r="F34" s="44"/>
      <c r="G34" s="66"/>
      <c r="H34" s="44"/>
      <c r="I34" s="44"/>
      <c r="J34" s="98">
        <v>0</v>
      </c>
      <c r="K34" s="95">
        <f>SUM(Table_1[[#This Row],[Total Funds]]-Table_1[[#This Row],[Total Personnel]])</f>
        <v>0</v>
      </c>
      <c r="L34" s="98">
        <v>0</v>
      </c>
      <c r="M34" s="98">
        <v>0</v>
      </c>
      <c r="N34" s="98">
        <v>0</v>
      </c>
      <c r="O34" s="98">
        <v>0</v>
      </c>
      <c r="P34" s="96">
        <f>SUM(Table_1[[#This Row],[LCFF Funds]:[Federal Funds]])</f>
        <v>0</v>
      </c>
      <c r="Q34" s="130">
        <f>IF(Table_1[[#This Row],[Contributing to Increased or Improved Services?]]="Yes",IF(Table_1[[#This Row],[Scope]]="Limited",IF(Table_1[[#This Row],[Total Funds]]=0,"",0),0),0)</f>
        <v>0</v>
      </c>
      <c r="R34" s="26"/>
      <c r="S34" s="26"/>
      <c r="T34" s="26"/>
      <c r="U34" s="26"/>
      <c r="V34" s="26"/>
      <c r="W34" s="26"/>
      <c r="X34" s="26"/>
      <c r="Y34" s="26"/>
    </row>
    <row r="35" spans="1:25" s="30" customFormat="1" ht="22.5" customHeight="1" x14ac:dyDescent="0.2">
      <c r="A35" s="92"/>
      <c r="B35" s="92"/>
      <c r="C35" s="44"/>
      <c r="D35" s="44"/>
      <c r="E35" s="100"/>
      <c r="F35" s="44"/>
      <c r="G35" s="64"/>
      <c r="H35" s="44"/>
      <c r="I35" s="44"/>
      <c r="J35" s="98">
        <v>0</v>
      </c>
      <c r="K35" s="95">
        <f>SUM(Table_1[[#This Row],[Total Funds]]-Table_1[[#This Row],[Total Personnel]])</f>
        <v>0</v>
      </c>
      <c r="L35" s="98">
        <v>0</v>
      </c>
      <c r="M35" s="98">
        <v>0</v>
      </c>
      <c r="N35" s="98">
        <v>0</v>
      </c>
      <c r="O35" s="98">
        <v>0</v>
      </c>
      <c r="P35" s="96">
        <f>SUM(Table_1[[#This Row],[LCFF Funds]:[Federal Funds]])</f>
        <v>0</v>
      </c>
      <c r="Q35" s="130">
        <f>IF(Table_1[[#This Row],[Contributing to Increased or Improved Services?]]="Yes",IF(Table_1[[#This Row],[Scope]]="Limited",IF(Table_1[[#This Row],[Total Funds]]=0,"",0),0),0)</f>
        <v>0</v>
      </c>
      <c r="R35" s="26"/>
      <c r="S35" s="26"/>
      <c r="T35" s="26"/>
      <c r="U35" s="26"/>
      <c r="V35" s="26"/>
      <c r="W35" s="26"/>
      <c r="X35" s="26"/>
      <c r="Y35" s="26"/>
    </row>
    <row r="36" spans="1:25" s="30" customFormat="1" ht="22.5" customHeight="1" x14ac:dyDescent="0.2">
      <c r="A36" s="92"/>
      <c r="B36" s="92"/>
      <c r="C36" s="44"/>
      <c r="D36" s="44"/>
      <c r="E36" s="101"/>
      <c r="F36" s="44"/>
      <c r="G36" s="66"/>
      <c r="H36" s="44"/>
      <c r="I36" s="44"/>
      <c r="J36" s="98">
        <v>0</v>
      </c>
      <c r="K36" s="95">
        <f>SUM(Table_1[[#This Row],[Total Funds]]-Table_1[[#This Row],[Total Personnel]])</f>
        <v>0</v>
      </c>
      <c r="L36" s="98">
        <v>0</v>
      </c>
      <c r="M36" s="98">
        <v>0</v>
      </c>
      <c r="N36" s="98">
        <v>0</v>
      </c>
      <c r="O36" s="98">
        <v>0</v>
      </c>
      <c r="P36" s="96">
        <f>SUM(Table_1[[#This Row],[LCFF Funds]:[Federal Funds]])</f>
        <v>0</v>
      </c>
      <c r="Q36" s="130">
        <f>IF(Table_1[[#This Row],[Contributing to Increased or Improved Services?]]="Yes",IF(Table_1[[#This Row],[Scope]]="Limited",IF(Table_1[[#This Row],[Total Funds]]=0,"",0),0),0)</f>
        <v>0</v>
      </c>
      <c r="R36" s="26"/>
      <c r="S36" s="26"/>
      <c r="T36" s="26"/>
      <c r="U36" s="26"/>
      <c r="V36" s="26"/>
      <c r="W36" s="26"/>
      <c r="X36" s="26"/>
      <c r="Y36" s="26"/>
    </row>
    <row r="37" spans="1:25" s="30" customFormat="1" ht="22.5" customHeight="1" x14ac:dyDescent="0.2">
      <c r="A37" s="92"/>
      <c r="B37" s="92"/>
      <c r="C37" s="44"/>
      <c r="D37" s="44"/>
      <c r="E37" s="100"/>
      <c r="F37" s="44"/>
      <c r="G37" s="64"/>
      <c r="H37" s="44"/>
      <c r="I37" s="44"/>
      <c r="J37" s="98">
        <v>0</v>
      </c>
      <c r="K37" s="95">
        <f>SUM(Table_1[[#This Row],[Total Funds]]-Table_1[[#This Row],[Total Personnel]])</f>
        <v>0</v>
      </c>
      <c r="L37" s="98">
        <v>0</v>
      </c>
      <c r="M37" s="98">
        <v>0</v>
      </c>
      <c r="N37" s="98">
        <v>0</v>
      </c>
      <c r="O37" s="98">
        <v>0</v>
      </c>
      <c r="P37" s="96">
        <f>SUM(Table_1[[#This Row],[LCFF Funds]:[Federal Funds]])</f>
        <v>0</v>
      </c>
      <c r="Q37" s="130">
        <f>IF(Table_1[[#This Row],[Contributing to Increased or Improved Services?]]="Yes",IF(Table_1[[#This Row],[Scope]]="Limited",IF(Table_1[[#This Row],[Total Funds]]=0,"",0),0),0)</f>
        <v>0</v>
      </c>
      <c r="R37" s="26"/>
      <c r="S37" s="26"/>
      <c r="T37" s="26"/>
      <c r="U37" s="26"/>
      <c r="V37" s="26"/>
      <c r="W37" s="26"/>
      <c r="X37" s="26"/>
      <c r="Y37" s="26"/>
    </row>
    <row r="38" spans="1:25" s="30" customFormat="1" ht="22.5" customHeight="1" x14ac:dyDescent="0.2">
      <c r="A38" s="92"/>
      <c r="B38" s="92"/>
      <c r="C38" s="44"/>
      <c r="D38" s="44"/>
      <c r="E38" s="101"/>
      <c r="F38" s="44"/>
      <c r="G38" s="66"/>
      <c r="H38" s="44"/>
      <c r="I38" s="44"/>
      <c r="J38" s="98">
        <v>0</v>
      </c>
      <c r="K38" s="95">
        <f>SUM(Table_1[[#This Row],[Total Funds]]-Table_1[[#This Row],[Total Personnel]])</f>
        <v>0</v>
      </c>
      <c r="L38" s="98">
        <v>0</v>
      </c>
      <c r="M38" s="98">
        <v>0</v>
      </c>
      <c r="N38" s="98">
        <v>0</v>
      </c>
      <c r="O38" s="98">
        <v>0</v>
      </c>
      <c r="P38" s="96">
        <f>SUM(Table_1[[#This Row],[LCFF Funds]:[Federal Funds]])</f>
        <v>0</v>
      </c>
      <c r="Q38" s="130">
        <f>IF(Table_1[[#This Row],[Contributing to Increased or Improved Services?]]="Yes",IF(Table_1[[#This Row],[Scope]]="Limited",IF(Table_1[[#This Row],[Total Funds]]=0,"",0),0),0)</f>
        <v>0</v>
      </c>
      <c r="R38" s="26"/>
      <c r="S38" s="26"/>
      <c r="T38" s="26"/>
      <c r="U38" s="26"/>
      <c r="V38" s="26"/>
      <c r="W38" s="26"/>
      <c r="X38" s="26"/>
      <c r="Y38" s="26"/>
    </row>
    <row r="39" spans="1:25" s="30" customFormat="1" ht="22.5" customHeight="1" x14ac:dyDescent="0.2">
      <c r="A39" s="92"/>
      <c r="B39" s="92"/>
      <c r="C39" s="44"/>
      <c r="D39" s="44"/>
      <c r="E39" s="100"/>
      <c r="F39" s="44"/>
      <c r="G39" s="64"/>
      <c r="H39" s="44"/>
      <c r="I39" s="44"/>
      <c r="J39" s="98">
        <v>0</v>
      </c>
      <c r="K39" s="95">
        <f>SUM(Table_1[[#This Row],[Total Funds]]-Table_1[[#This Row],[Total Personnel]])</f>
        <v>0</v>
      </c>
      <c r="L39" s="98">
        <v>0</v>
      </c>
      <c r="M39" s="98">
        <v>0</v>
      </c>
      <c r="N39" s="98">
        <v>0</v>
      </c>
      <c r="O39" s="98">
        <v>0</v>
      </c>
      <c r="P39" s="96">
        <f>SUM(Table_1[[#This Row],[LCFF Funds]:[Federal Funds]])</f>
        <v>0</v>
      </c>
      <c r="Q39" s="130">
        <f>IF(Table_1[[#This Row],[Contributing to Increased or Improved Services?]]="Yes",IF(Table_1[[#This Row],[Scope]]="Limited",IF(Table_1[[#This Row],[Total Funds]]=0,"",0),0),0)</f>
        <v>0</v>
      </c>
      <c r="R39" s="26"/>
      <c r="S39" s="26"/>
      <c r="T39" s="26"/>
      <c r="U39" s="26"/>
      <c r="V39" s="26"/>
      <c r="W39" s="26"/>
      <c r="X39" s="26"/>
      <c r="Y39" s="26"/>
    </row>
    <row r="40" spans="1:25" s="30" customFormat="1" ht="22.5" customHeight="1" x14ac:dyDescent="0.2">
      <c r="A40" s="92"/>
      <c r="B40" s="92"/>
      <c r="C40" s="44"/>
      <c r="D40" s="44"/>
      <c r="E40" s="101"/>
      <c r="F40" s="44"/>
      <c r="G40" s="66"/>
      <c r="H40" s="44"/>
      <c r="I40" s="44"/>
      <c r="J40" s="98">
        <v>0</v>
      </c>
      <c r="K40" s="95">
        <f>SUM(Table_1[[#This Row],[Total Funds]]-Table_1[[#This Row],[Total Personnel]])</f>
        <v>0</v>
      </c>
      <c r="L40" s="98">
        <v>0</v>
      </c>
      <c r="M40" s="98">
        <v>0</v>
      </c>
      <c r="N40" s="98">
        <v>0</v>
      </c>
      <c r="O40" s="98">
        <v>0</v>
      </c>
      <c r="P40" s="96">
        <f>SUM(Table_1[[#This Row],[LCFF Funds]:[Federal Funds]])</f>
        <v>0</v>
      </c>
      <c r="Q40" s="130">
        <f>IF(Table_1[[#This Row],[Contributing to Increased or Improved Services?]]="Yes",IF(Table_1[[#This Row],[Scope]]="Limited",IF(Table_1[[#This Row],[Total Funds]]=0,"",0),0),0)</f>
        <v>0</v>
      </c>
      <c r="R40" s="26"/>
      <c r="S40" s="26"/>
      <c r="T40" s="26"/>
      <c r="U40" s="26"/>
      <c r="V40" s="26"/>
      <c r="W40" s="26"/>
      <c r="X40" s="26"/>
      <c r="Y40" s="26"/>
    </row>
    <row r="41" spans="1:25" s="30" customFormat="1" ht="22.5" customHeight="1" x14ac:dyDescent="0.2">
      <c r="A41" s="92"/>
      <c r="B41" s="92"/>
      <c r="C41" s="44"/>
      <c r="D41" s="44"/>
      <c r="E41" s="100"/>
      <c r="F41" s="44"/>
      <c r="G41" s="64"/>
      <c r="H41" s="44"/>
      <c r="I41" s="44"/>
      <c r="J41" s="98">
        <v>0</v>
      </c>
      <c r="K41" s="95">
        <f>SUM(Table_1[[#This Row],[Total Funds]]-Table_1[[#This Row],[Total Personnel]])</f>
        <v>0</v>
      </c>
      <c r="L41" s="98">
        <v>0</v>
      </c>
      <c r="M41" s="98">
        <v>0</v>
      </c>
      <c r="N41" s="98">
        <v>0</v>
      </c>
      <c r="O41" s="98">
        <v>0</v>
      </c>
      <c r="P41" s="96">
        <f>SUM(Table_1[[#This Row],[LCFF Funds]:[Federal Funds]])</f>
        <v>0</v>
      </c>
      <c r="Q41" s="130">
        <f>IF(Table_1[[#This Row],[Contributing to Increased or Improved Services?]]="Yes",IF(Table_1[[#This Row],[Scope]]="Limited",IF(Table_1[[#This Row],[Total Funds]]=0,"",0),0),0)</f>
        <v>0</v>
      </c>
      <c r="R41" s="26"/>
      <c r="S41" s="26"/>
      <c r="T41" s="26"/>
      <c r="U41" s="26"/>
      <c r="V41" s="26"/>
      <c r="W41" s="26"/>
      <c r="X41" s="26"/>
      <c r="Y41" s="26"/>
    </row>
    <row r="42" spans="1:25" s="30" customFormat="1" ht="22.5" customHeight="1" x14ac:dyDescent="0.2">
      <c r="A42" s="92"/>
      <c r="B42" s="92"/>
      <c r="C42" s="44"/>
      <c r="D42" s="44"/>
      <c r="E42" s="101"/>
      <c r="F42" s="44"/>
      <c r="G42" s="66"/>
      <c r="H42" s="44"/>
      <c r="I42" s="44"/>
      <c r="J42" s="98">
        <v>0</v>
      </c>
      <c r="K42" s="95">
        <f>SUM(Table_1[[#This Row],[Total Funds]]-Table_1[[#This Row],[Total Personnel]])</f>
        <v>0</v>
      </c>
      <c r="L42" s="98">
        <v>0</v>
      </c>
      <c r="M42" s="98">
        <v>0</v>
      </c>
      <c r="N42" s="98">
        <v>0</v>
      </c>
      <c r="O42" s="98">
        <v>0</v>
      </c>
      <c r="P42" s="96">
        <f>SUM(Table_1[[#This Row],[LCFF Funds]:[Federal Funds]])</f>
        <v>0</v>
      </c>
      <c r="Q42" s="130">
        <f>IF(Table_1[[#This Row],[Contributing to Increased or Improved Services?]]="Yes",IF(Table_1[[#This Row],[Scope]]="Limited",IF(Table_1[[#This Row],[Total Funds]]=0,"",0),0),0)</f>
        <v>0</v>
      </c>
      <c r="R42" s="26"/>
      <c r="S42" s="26"/>
      <c r="T42" s="26"/>
      <c r="U42" s="26"/>
      <c r="V42" s="26"/>
      <c r="W42" s="26"/>
      <c r="X42" s="26"/>
      <c r="Y42" s="26"/>
    </row>
    <row r="43" spans="1:25" s="30" customFormat="1" ht="22.5" customHeight="1" x14ac:dyDescent="0.2">
      <c r="A43" s="92"/>
      <c r="B43" s="92"/>
      <c r="C43" s="44"/>
      <c r="D43" s="44"/>
      <c r="E43" s="100"/>
      <c r="F43" s="44"/>
      <c r="G43" s="64"/>
      <c r="H43" s="44"/>
      <c r="I43" s="44"/>
      <c r="J43" s="98">
        <v>0</v>
      </c>
      <c r="K43" s="95">
        <f>SUM(Table_1[[#This Row],[Total Funds]]-Table_1[[#This Row],[Total Personnel]])</f>
        <v>0</v>
      </c>
      <c r="L43" s="98">
        <v>0</v>
      </c>
      <c r="M43" s="98">
        <v>0</v>
      </c>
      <c r="N43" s="98">
        <v>0</v>
      </c>
      <c r="O43" s="98">
        <v>0</v>
      </c>
      <c r="P43" s="96">
        <f>SUM(Table_1[[#This Row],[LCFF Funds]:[Federal Funds]])</f>
        <v>0</v>
      </c>
      <c r="Q43" s="130">
        <f>IF(Table_1[[#This Row],[Contributing to Increased or Improved Services?]]="Yes",IF(Table_1[[#This Row],[Scope]]="Limited",IF(Table_1[[#This Row],[Total Funds]]=0,"",0),0),0)</f>
        <v>0</v>
      </c>
      <c r="R43" s="26"/>
      <c r="S43" s="26"/>
      <c r="T43" s="26"/>
      <c r="U43" s="26"/>
      <c r="V43" s="26"/>
      <c r="W43" s="26"/>
      <c r="X43" s="26"/>
      <c r="Y43" s="26"/>
    </row>
    <row r="44" spans="1:25" s="30" customFormat="1" ht="22.5" customHeight="1" x14ac:dyDescent="0.2">
      <c r="A44" s="92"/>
      <c r="B44" s="92"/>
      <c r="C44" s="44"/>
      <c r="D44" s="44"/>
      <c r="E44" s="101"/>
      <c r="F44" s="44"/>
      <c r="G44" s="66"/>
      <c r="H44" s="44"/>
      <c r="I44" s="44"/>
      <c r="J44" s="98">
        <v>0</v>
      </c>
      <c r="K44" s="95">
        <f>SUM(Table_1[[#This Row],[Total Funds]]-Table_1[[#This Row],[Total Personnel]])</f>
        <v>0</v>
      </c>
      <c r="L44" s="98">
        <v>0</v>
      </c>
      <c r="M44" s="98">
        <v>0</v>
      </c>
      <c r="N44" s="98">
        <v>0</v>
      </c>
      <c r="O44" s="98">
        <v>0</v>
      </c>
      <c r="P44" s="96">
        <f>SUM(Table_1[[#This Row],[LCFF Funds]:[Federal Funds]])</f>
        <v>0</v>
      </c>
      <c r="Q44" s="130">
        <f>IF(Table_1[[#This Row],[Contributing to Increased or Improved Services?]]="Yes",IF(Table_1[[#This Row],[Scope]]="Limited",IF(Table_1[[#This Row],[Total Funds]]=0,"",0),0),0)</f>
        <v>0</v>
      </c>
      <c r="R44" s="26"/>
      <c r="S44" s="26"/>
      <c r="T44" s="26"/>
      <c r="U44" s="26"/>
      <c r="V44" s="26"/>
      <c r="W44" s="26"/>
      <c r="X44" s="26"/>
      <c r="Y44" s="26"/>
    </row>
    <row r="45" spans="1:25" s="30" customFormat="1" ht="22.5" customHeight="1" x14ac:dyDescent="0.2">
      <c r="A45" s="92"/>
      <c r="B45" s="92"/>
      <c r="C45" s="44"/>
      <c r="D45" s="44"/>
      <c r="E45" s="100"/>
      <c r="F45" s="44"/>
      <c r="G45" s="64"/>
      <c r="H45" s="44"/>
      <c r="I45" s="44"/>
      <c r="J45" s="98">
        <v>0</v>
      </c>
      <c r="K45" s="95">
        <f>SUM(Table_1[[#This Row],[Total Funds]]-Table_1[[#This Row],[Total Personnel]])</f>
        <v>0</v>
      </c>
      <c r="L45" s="98">
        <v>0</v>
      </c>
      <c r="M45" s="98">
        <v>0</v>
      </c>
      <c r="N45" s="98">
        <v>0</v>
      </c>
      <c r="O45" s="98">
        <v>0</v>
      </c>
      <c r="P45" s="96">
        <f>SUM(Table_1[[#This Row],[LCFF Funds]:[Federal Funds]])</f>
        <v>0</v>
      </c>
      <c r="Q45" s="130">
        <f>IF(Table_1[[#This Row],[Contributing to Increased or Improved Services?]]="Yes",IF(Table_1[[#This Row],[Scope]]="Limited",IF(Table_1[[#This Row],[Total Funds]]=0,"",0),0),0)</f>
        <v>0</v>
      </c>
      <c r="R45" s="26"/>
      <c r="S45" s="26"/>
      <c r="T45" s="26"/>
      <c r="U45" s="26"/>
      <c r="V45" s="26"/>
      <c r="W45" s="26"/>
      <c r="X45" s="26"/>
      <c r="Y45" s="26"/>
    </row>
    <row r="46" spans="1:25" s="30" customFormat="1" ht="22.5" customHeight="1" x14ac:dyDescent="0.2">
      <c r="A46" s="92"/>
      <c r="B46" s="92"/>
      <c r="C46" s="44"/>
      <c r="D46" s="44"/>
      <c r="E46" s="101"/>
      <c r="F46" s="44"/>
      <c r="G46" s="66"/>
      <c r="H46" s="44"/>
      <c r="I46" s="44"/>
      <c r="J46" s="98">
        <v>0</v>
      </c>
      <c r="K46" s="95">
        <f>SUM(Table_1[[#This Row],[Total Funds]]-Table_1[[#This Row],[Total Personnel]])</f>
        <v>0</v>
      </c>
      <c r="L46" s="98">
        <v>0</v>
      </c>
      <c r="M46" s="98">
        <v>0</v>
      </c>
      <c r="N46" s="98">
        <v>0</v>
      </c>
      <c r="O46" s="98">
        <v>0</v>
      </c>
      <c r="P46" s="96">
        <f>SUM(Table_1[[#This Row],[LCFF Funds]:[Federal Funds]])</f>
        <v>0</v>
      </c>
      <c r="Q46" s="130">
        <f>IF(Table_1[[#This Row],[Contributing to Increased or Improved Services?]]="Yes",IF(Table_1[[#This Row],[Scope]]="Limited",IF(Table_1[[#This Row],[Total Funds]]=0,"",0),0),0)</f>
        <v>0</v>
      </c>
      <c r="R46" s="26"/>
      <c r="S46" s="26"/>
      <c r="T46" s="26"/>
      <c r="U46" s="26"/>
      <c r="V46" s="26"/>
      <c r="W46" s="26"/>
      <c r="X46" s="26"/>
      <c r="Y46" s="26"/>
    </row>
    <row r="47" spans="1:25" s="30" customFormat="1" ht="22.5" customHeight="1" x14ac:dyDescent="0.2">
      <c r="A47" s="92"/>
      <c r="B47" s="92"/>
      <c r="C47" s="44"/>
      <c r="D47" s="44"/>
      <c r="E47" s="100"/>
      <c r="F47" s="44"/>
      <c r="G47" s="64"/>
      <c r="H47" s="44"/>
      <c r="I47" s="44"/>
      <c r="J47" s="98">
        <v>0</v>
      </c>
      <c r="K47" s="95">
        <f>SUM(Table_1[[#This Row],[Total Funds]]-Table_1[[#This Row],[Total Personnel]])</f>
        <v>0</v>
      </c>
      <c r="L47" s="98">
        <v>0</v>
      </c>
      <c r="M47" s="98">
        <v>0</v>
      </c>
      <c r="N47" s="98">
        <v>0</v>
      </c>
      <c r="O47" s="98">
        <v>0</v>
      </c>
      <c r="P47" s="96">
        <f>SUM(Table_1[[#This Row],[LCFF Funds]:[Federal Funds]])</f>
        <v>0</v>
      </c>
      <c r="Q47" s="130">
        <f>IF(Table_1[[#This Row],[Contributing to Increased or Improved Services?]]="Yes",IF(Table_1[[#This Row],[Scope]]="Limited",IF(Table_1[[#This Row],[Total Funds]]=0,"",0),0),0)</f>
        <v>0</v>
      </c>
      <c r="R47" s="26"/>
      <c r="S47" s="26"/>
      <c r="T47" s="26"/>
      <c r="U47" s="26"/>
      <c r="V47" s="26"/>
      <c r="W47" s="26"/>
      <c r="X47" s="26"/>
      <c r="Y47" s="26"/>
    </row>
    <row r="48" spans="1:25" s="30" customFormat="1" ht="22.5" customHeight="1" x14ac:dyDescent="0.2">
      <c r="A48" s="92"/>
      <c r="B48" s="92"/>
      <c r="C48" s="44"/>
      <c r="D48" s="44"/>
      <c r="E48" s="101"/>
      <c r="F48" s="44"/>
      <c r="G48" s="66"/>
      <c r="H48" s="44"/>
      <c r="I48" s="44"/>
      <c r="J48" s="98">
        <v>0</v>
      </c>
      <c r="K48" s="95">
        <f>SUM(Table_1[[#This Row],[Total Funds]]-Table_1[[#This Row],[Total Personnel]])</f>
        <v>0</v>
      </c>
      <c r="L48" s="98">
        <v>0</v>
      </c>
      <c r="M48" s="98">
        <v>0</v>
      </c>
      <c r="N48" s="98">
        <v>0</v>
      </c>
      <c r="O48" s="98">
        <v>0</v>
      </c>
      <c r="P48" s="96">
        <f>SUM(Table_1[[#This Row],[LCFF Funds]:[Federal Funds]])</f>
        <v>0</v>
      </c>
      <c r="Q48" s="130">
        <f>IF(Table_1[[#This Row],[Contributing to Increased or Improved Services?]]="Yes",IF(Table_1[[#This Row],[Scope]]="Limited",IF(Table_1[[#This Row],[Total Funds]]=0,"",0),0),0)</f>
        <v>0</v>
      </c>
      <c r="R48" s="26"/>
      <c r="S48" s="26"/>
      <c r="T48" s="26"/>
      <c r="U48" s="26"/>
      <c r="V48" s="26"/>
      <c r="W48" s="26"/>
      <c r="X48" s="26"/>
      <c r="Y48" s="26"/>
    </row>
    <row r="49" spans="1:25" s="30" customFormat="1" ht="22.5" customHeight="1" x14ac:dyDescent="0.2">
      <c r="A49" s="92"/>
      <c r="B49" s="92"/>
      <c r="C49" s="44"/>
      <c r="D49" s="44"/>
      <c r="E49" s="100"/>
      <c r="F49" s="44"/>
      <c r="G49" s="64"/>
      <c r="H49" s="44"/>
      <c r="I49" s="44"/>
      <c r="J49" s="98">
        <v>0</v>
      </c>
      <c r="K49" s="95">
        <f>SUM(Table_1[[#This Row],[Total Funds]]-Table_1[[#This Row],[Total Personnel]])</f>
        <v>0</v>
      </c>
      <c r="L49" s="98">
        <v>0</v>
      </c>
      <c r="M49" s="98">
        <v>0</v>
      </c>
      <c r="N49" s="98">
        <v>0</v>
      </c>
      <c r="O49" s="98">
        <v>0</v>
      </c>
      <c r="P49" s="96">
        <f>SUM(Table_1[[#This Row],[LCFF Funds]:[Federal Funds]])</f>
        <v>0</v>
      </c>
      <c r="Q49" s="130">
        <f>IF(Table_1[[#This Row],[Contributing to Increased or Improved Services?]]="Yes",IF(Table_1[[#This Row],[Scope]]="Limited",IF(Table_1[[#This Row],[Total Funds]]=0,"",0),0),0)</f>
        <v>0</v>
      </c>
      <c r="R49" s="26"/>
      <c r="S49" s="26"/>
      <c r="T49" s="26"/>
      <c r="U49" s="26"/>
      <c r="V49" s="26"/>
      <c r="W49" s="26"/>
      <c r="X49" s="26"/>
      <c r="Y49" s="26"/>
    </row>
    <row r="50" spans="1:25" s="30" customFormat="1" ht="22.5" customHeight="1" x14ac:dyDescent="0.2">
      <c r="A50" s="92"/>
      <c r="B50" s="92"/>
      <c r="C50" s="44"/>
      <c r="D50" s="44"/>
      <c r="E50" s="101"/>
      <c r="F50" s="44"/>
      <c r="G50" s="66"/>
      <c r="H50" s="44"/>
      <c r="I50" s="44"/>
      <c r="J50" s="98">
        <v>0</v>
      </c>
      <c r="K50" s="95">
        <f>SUM(Table_1[[#This Row],[Total Funds]]-Table_1[[#This Row],[Total Personnel]])</f>
        <v>0</v>
      </c>
      <c r="L50" s="98">
        <v>0</v>
      </c>
      <c r="M50" s="98">
        <v>0</v>
      </c>
      <c r="N50" s="98">
        <v>0</v>
      </c>
      <c r="O50" s="98">
        <v>0</v>
      </c>
      <c r="P50" s="96">
        <f>SUM(Table_1[[#This Row],[LCFF Funds]:[Federal Funds]])</f>
        <v>0</v>
      </c>
      <c r="Q50" s="130">
        <f>IF(Table_1[[#This Row],[Contributing to Increased or Improved Services?]]="Yes",IF(Table_1[[#This Row],[Scope]]="Limited",IF(Table_1[[#This Row],[Total Funds]]=0,"",0),0),0)</f>
        <v>0</v>
      </c>
      <c r="R50" s="26"/>
      <c r="S50" s="26"/>
      <c r="T50" s="26"/>
      <c r="U50" s="26"/>
      <c r="V50" s="26"/>
      <c r="W50" s="26"/>
      <c r="X50" s="26"/>
      <c r="Y50" s="26"/>
    </row>
    <row r="51" spans="1:25" s="30" customFormat="1" ht="22.5" customHeight="1" x14ac:dyDescent="0.2">
      <c r="A51" s="92"/>
      <c r="B51" s="92"/>
      <c r="C51" s="44"/>
      <c r="D51" s="44"/>
      <c r="E51" s="100"/>
      <c r="F51" s="44"/>
      <c r="G51" s="64"/>
      <c r="H51" s="44"/>
      <c r="I51" s="44"/>
      <c r="J51" s="98">
        <v>0</v>
      </c>
      <c r="K51" s="95">
        <f>SUM(Table_1[[#This Row],[Total Funds]]-Table_1[[#This Row],[Total Personnel]])</f>
        <v>0</v>
      </c>
      <c r="L51" s="98">
        <v>0</v>
      </c>
      <c r="M51" s="98">
        <v>0</v>
      </c>
      <c r="N51" s="98">
        <v>0</v>
      </c>
      <c r="O51" s="98">
        <v>0</v>
      </c>
      <c r="P51" s="96">
        <f>SUM(Table_1[[#This Row],[LCFF Funds]:[Federal Funds]])</f>
        <v>0</v>
      </c>
      <c r="Q51" s="130">
        <f>IF(Table_1[[#This Row],[Contributing to Increased or Improved Services?]]="Yes",IF(Table_1[[#This Row],[Scope]]="Limited",IF(Table_1[[#This Row],[Total Funds]]=0,"",0),0),0)</f>
        <v>0</v>
      </c>
      <c r="R51" s="26"/>
      <c r="S51" s="26"/>
      <c r="T51" s="26"/>
      <c r="U51" s="26"/>
      <c r="V51" s="26"/>
      <c r="W51" s="26"/>
      <c r="X51" s="26"/>
      <c r="Y51" s="26"/>
    </row>
    <row r="52" spans="1:25" s="30" customFormat="1" ht="22.5" customHeight="1" x14ac:dyDescent="0.2">
      <c r="A52" s="92"/>
      <c r="B52" s="92"/>
      <c r="C52" s="44"/>
      <c r="D52" s="44"/>
      <c r="E52" s="101"/>
      <c r="F52" s="44"/>
      <c r="G52" s="66"/>
      <c r="H52" s="44"/>
      <c r="I52" s="44"/>
      <c r="J52" s="98">
        <v>0</v>
      </c>
      <c r="K52" s="95">
        <f>SUM(Table_1[[#This Row],[Total Funds]]-Table_1[[#This Row],[Total Personnel]])</f>
        <v>0</v>
      </c>
      <c r="L52" s="98">
        <v>0</v>
      </c>
      <c r="M52" s="98">
        <v>0</v>
      </c>
      <c r="N52" s="98">
        <v>0</v>
      </c>
      <c r="O52" s="98">
        <v>0</v>
      </c>
      <c r="P52" s="96">
        <f>SUM(Table_1[[#This Row],[LCFF Funds]:[Federal Funds]])</f>
        <v>0</v>
      </c>
      <c r="Q52" s="130">
        <f>IF(Table_1[[#This Row],[Contributing to Increased or Improved Services?]]="Yes",IF(Table_1[[#This Row],[Scope]]="Limited",IF(Table_1[[#This Row],[Total Funds]]=0,"",0),0),0)</f>
        <v>0</v>
      </c>
      <c r="R52" s="26"/>
      <c r="S52" s="26"/>
      <c r="T52" s="26"/>
      <c r="U52" s="26"/>
      <c r="V52" s="26"/>
      <c r="W52" s="26"/>
      <c r="X52" s="26"/>
      <c r="Y52" s="26"/>
    </row>
    <row r="53" spans="1:25" s="30" customFormat="1" ht="22.5" customHeight="1" x14ac:dyDescent="0.2">
      <c r="A53" s="92"/>
      <c r="B53" s="92"/>
      <c r="C53" s="44"/>
      <c r="D53" s="44"/>
      <c r="E53" s="100"/>
      <c r="F53" s="44"/>
      <c r="G53" s="64"/>
      <c r="H53" s="44"/>
      <c r="I53" s="44"/>
      <c r="J53" s="98">
        <v>0</v>
      </c>
      <c r="K53" s="95">
        <f>SUM(Table_1[[#This Row],[Total Funds]]-Table_1[[#This Row],[Total Personnel]])</f>
        <v>0</v>
      </c>
      <c r="L53" s="98">
        <v>0</v>
      </c>
      <c r="M53" s="98">
        <v>0</v>
      </c>
      <c r="N53" s="98">
        <v>0</v>
      </c>
      <c r="O53" s="98">
        <v>0</v>
      </c>
      <c r="P53" s="96">
        <f>SUM(Table_1[[#This Row],[LCFF Funds]:[Federal Funds]])</f>
        <v>0</v>
      </c>
      <c r="Q53" s="130">
        <f>IF(Table_1[[#This Row],[Contributing to Increased or Improved Services?]]="Yes",IF(Table_1[[#This Row],[Scope]]="Limited",IF(Table_1[[#This Row],[Total Funds]]=0,"",0),0),0)</f>
        <v>0</v>
      </c>
      <c r="R53" s="26"/>
      <c r="S53" s="26"/>
      <c r="T53" s="26"/>
      <c r="U53" s="26"/>
      <c r="V53" s="26"/>
      <c r="W53" s="26"/>
      <c r="X53" s="26"/>
      <c r="Y53" s="26"/>
    </row>
    <row r="54" spans="1:25" s="30" customFormat="1" ht="22.5" customHeight="1" x14ac:dyDescent="0.2">
      <c r="A54" s="92"/>
      <c r="B54" s="92"/>
      <c r="C54" s="44"/>
      <c r="D54" s="44"/>
      <c r="E54" s="101"/>
      <c r="F54" s="44"/>
      <c r="G54" s="66"/>
      <c r="H54" s="44"/>
      <c r="I54" s="44"/>
      <c r="J54" s="98">
        <v>0</v>
      </c>
      <c r="K54" s="95">
        <f>SUM(Table_1[[#This Row],[Total Funds]]-Table_1[[#This Row],[Total Personnel]])</f>
        <v>0</v>
      </c>
      <c r="L54" s="98">
        <v>0</v>
      </c>
      <c r="M54" s="98">
        <v>0</v>
      </c>
      <c r="N54" s="98">
        <v>0</v>
      </c>
      <c r="O54" s="98">
        <v>0</v>
      </c>
      <c r="P54" s="96">
        <f>SUM(Table_1[[#This Row],[LCFF Funds]:[Federal Funds]])</f>
        <v>0</v>
      </c>
      <c r="Q54" s="130">
        <f>IF(Table_1[[#This Row],[Contributing to Increased or Improved Services?]]="Yes",IF(Table_1[[#This Row],[Scope]]="Limited",IF(Table_1[[#This Row],[Total Funds]]=0,"",0),0),0)</f>
        <v>0</v>
      </c>
      <c r="R54" s="26"/>
      <c r="S54" s="26"/>
      <c r="T54" s="26"/>
      <c r="U54" s="26"/>
      <c r="V54" s="26"/>
      <c r="W54" s="26"/>
      <c r="X54" s="26"/>
      <c r="Y54" s="26"/>
    </row>
    <row r="55" spans="1:25" s="30" customFormat="1" ht="22.5" customHeight="1" x14ac:dyDescent="0.2">
      <c r="A55" s="92"/>
      <c r="B55" s="92"/>
      <c r="C55" s="44"/>
      <c r="D55" s="44"/>
      <c r="E55" s="100"/>
      <c r="F55" s="44"/>
      <c r="G55" s="64"/>
      <c r="H55" s="44"/>
      <c r="I55" s="44"/>
      <c r="J55" s="98">
        <v>0</v>
      </c>
      <c r="K55" s="95">
        <f>SUM(Table_1[[#This Row],[Total Funds]]-Table_1[[#This Row],[Total Personnel]])</f>
        <v>0</v>
      </c>
      <c r="L55" s="98">
        <v>0</v>
      </c>
      <c r="M55" s="98">
        <v>0</v>
      </c>
      <c r="N55" s="98">
        <v>0</v>
      </c>
      <c r="O55" s="98">
        <v>0</v>
      </c>
      <c r="P55" s="96">
        <f>SUM(Table_1[[#This Row],[LCFF Funds]:[Federal Funds]])</f>
        <v>0</v>
      </c>
      <c r="Q55" s="130">
        <f>IF(Table_1[[#This Row],[Contributing to Increased or Improved Services?]]="Yes",IF(Table_1[[#This Row],[Scope]]="Limited",IF(Table_1[[#This Row],[Total Funds]]=0,"",0),0),0)</f>
        <v>0</v>
      </c>
      <c r="R55" s="26"/>
      <c r="S55" s="26"/>
      <c r="T55" s="26"/>
      <c r="U55" s="26"/>
      <c r="V55" s="26"/>
      <c r="W55" s="26"/>
      <c r="X55" s="26"/>
      <c r="Y55" s="26"/>
    </row>
    <row r="56" spans="1:25" s="30" customFormat="1" ht="22.5" customHeight="1" x14ac:dyDescent="0.2">
      <c r="A56" s="92"/>
      <c r="B56" s="92"/>
      <c r="C56" s="44"/>
      <c r="D56" s="44"/>
      <c r="E56" s="101"/>
      <c r="F56" s="44"/>
      <c r="G56" s="66"/>
      <c r="H56" s="44"/>
      <c r="I56" s="44"/>
      <c r="J56" s="98">
        <v>0</v>
      </c>
      <c r="K56" s="95">
        <f>SUM(Table_1[[#This Row],[Total Funds]]-Table_1[[#This Row],[Total Personnel]])</f>
        <v>0</v>
      </c>
      <c r="L56" s="98">
        <v>0</v>
      </c>
      <c r="M56" s="98">
        <v>0</v>
      </c>
      <c r="N56" s="98">
        <v>0</v>
      </c>
      <c r="O56" s="98">
        <v>0</v>
      </c>
      <c r="P56" s="96">
        <f>SUM(Table_1[[#This Row],[LCFF Funds]:[Federal Funds]])</f>
        <v>0</v>
      </c>
      <c r="Q56" s="130">
        <f>IF(Table_1[[#This Row],[Contributing to Increased or Improved Services?]]="Yes",IF(Table_1[[#This Row],[Scope]]="Limited",IF(Table_1[[#This Row],[Total Funds]]=0,"",0),0),0)</f>
        <v>0</v>
      </c>
      <c r="R56" s="26"/>
      <c r="S56" s="26"/>
      <c r="T56" s="26"/>
      <c r="U56" s="26"/>
      <c r="V56" s="26"/>
      <c r="W56" s="26"/>
      <c r="X56" s="26"/>
      <c r="Y56" s="26"/>
    </row>
    <row r="57" spans="1:25" s="30" customFormat="1" ht="22.5" customHeight="1" x14ac:dyDescent="0.2">
      <c r="A57" s="92"/>
      <c r="B57" s="92"/>
      <c r="C57" s="44"/>
      <c r="D57" s="44"/>
      <c r="E57" s="100"/>
      <c r="F57" s="44"/>
      <c r="G57" s="64"/>
      <c r="H57" s="44"/>
      <c r="I57" s="44"/>
      <c r="J57" s="98">
        <v>0</v>
      </c>
      <c r="K57" s="95">
        <f>SUM(Table_1[[#This Row],[Total Funds]]-Table_1[[#This Row],[Total Personnel]])</f>
        <v>0</v>
      </c>
      <c r="L57" s="98">
        <v>0</v>
      </c>
      <c r="M57" s="98">
        <v>0</v>
      </c>
      <c r="N57" s="98">
        <v>0</v>
      </c>
      <c r="O57" s="98">
        <v>0</v>
      </c>
      <c r="P57" s="96">
        <f>SUM(Table_1[[#This Row],[LCFF Funds]:[Federal Funds]])</f>
        <v>0</v>
      </c>
      <c r="Q57" s="130">
        <f>IF(Table_1[[#This Row],[Contributing to Increased or Improved Services?]]="Yes",IF(Table_1[[#This Row],[Scope]]="Limited",IF(Table_1[[#This Row],[Total Funds]]=0,"",0),0),0)</f>
        <v>0</v>
      </c>
      <c r="R57" s="26"/>
      <c r="S57" s="26"/>
      <c r="T57" s="26"/>
      <c r="U57" s="26"/>
      <c r="V57" s="26"/>
      <c r="W57" s="26"/>
      <c r="X57" s="26"/>
      <c r="Y57" s="26"/>
    </row>
    <row r="58" spans="1:25" s="30" customFormat="1" ht="22.5" customHeight="1" x14ac:dyDescent="0.2">
      <c r="A58" s="92"/>
      <c r="B58" s="92"/>
      <c r="C58" s="44"/>
      <c r="D58" s="44"/>
      <c r="E58" s="101"/>
      <c r="F58" s="44"/>
      <c r="G58" s="66"/>
      <c r="H58" s="44"/>
      <c r="I58" s="44"/>
      <c r="J58" s="98">
        <v>0</v>
      </c>
      <c r="K58" s="95">
        <f>SUM(Table_1[[#This Row],[Total Funds]]-Table_1[[#This Row],[Total Personnel]])</f>
        <v>0</v>
      </c>
      <c r="L58" s="98">
        <v>0</v>
      </c>
      <c r="M58" s="98">
        <v>0</v>
      </c>
      <c r="N58" s="98">
        <v>0</v>
      </c>
      <c r="O58" s="98">
        <v>0</v>
      </c>
      <c r="P58" s="96">
        <f>SUM(Table_1[[#This Row],[LCFF Funds]:[Federal Funds]])</f>
        <v>0</v>
      </c>
      <c r="Q58" s="130">
        <f>IF(Table_1[[#This Row],[Contributing to Increased or Improved Services?]]="Yes",IF(Table_1[[#This Row],[Scope]]="Limited",IF(Table_1[[#This Row],[Total Funds]]=0,"",0),0),0)</f>
        <v>0</v>
      </c>
      <c r="R58" s="26"/>
      <c r="S58" s="26"/>
      <c r="T58" s="26"/>
      <c r="U58" s="26"/>
      <c r="V58" s="26"/>
      <c r="W58" s="26"/>
      <c r="X58" s="26"/>
      <c r="Y58" s="26"/>
    </row>
    <row r="59" spans="1:25" s="30" customFormat="1" ht="22.5" customHeight="1" x14ac:dyDescent="0.2">
      <c r="A59" s="92"/>
      <c r="B59" s="92"/>
      <c r="C59" s="44"/>
      <c r="D59" s="44"/>
      <c r="E59" s="100"/>
      <c r="F59" s="44"/>
      <c r="G59" s="64"/>
      <c r="H59" s="44"/>
      <c r="I59" s="44"/>
      <c r="J59" s="98">
        <v>0</v>
      </c>
      <c r="K59" s="95">
        <f>SUM(Table_1[[#This Row],[Total Funds]]-Table_1[[#This Row],[Total Personnel]])</f>
        <v>0</v>
      </c>
      <c r="L59" s="98">
        <v>0</v>
      </c>
      <c r="M59" s="98">
        <v>0</v>
      </c>
      <c r="N59" s="98">
        <v>0</v>
      </c>
      <c r="O59" s="98">
        <v>0</v>
      </c>
      <c r="P59" s="96">
        <f>SUM(Table_1[[#This Row],[LCFF Funds]:[Federal Funds]])</f>
        <v>0</v>
      </c>
      <c r="Q59" s="130">
        <f>IF(Table_1[[#This Row],[Contributing to Increased or Improved Services?]]="Yes",IF(Table_1[[#This Row],[Scope]]="Limited",IF(Table_1[[#This Row],[Total Funds]]=0,"",0),0),0)</f>
        <v>0</v>
      </c>
      <c r="R59" s="26"/>
      <c r="S59" s="26"/>
      <c r="T59" s="26"/>
      <c r="U59" s="26"/>
      <c r="V59" s="26"/>
      <c r="W59" s="26"/>
      <c r="X59" s="26"/>
      <c r="Y59" s="26"/>
    </row>
    <row r="60" spans="1:25" s="30" customFormat="1" ht="22.5" customHeight="1" x14ac:dyDescent="0.2">
      <c r="A60" s="92"/>
      <c r="B60" s="92"/>
      <c r="C60" s="44"/>
      <c r="D60" s="44"/>
      <c r="E60" s="101"/>
      <c r="F60" s="44"/>
      <c r="G60" s="66"/>
      <c r="H60" s="44"/>
      <c r="I60" s="44"/>
      <c r="J60" s="98">
        <v>0</v>
      </c>
      <c r="K60" s="95">
        <f>SUM(Table_1[[#This Row],[Total Funds]]-Table_1[[#This Row],[Total Personnel]])</f>
        <v>0</v>
      </c>
      <c r="L60" s="98">
        <v>0</v>
      </c>
      <c r="M60" s="98">
        <v>0</v>
      </c>
      <c r="N60" s="98">
        <v>0</v>
      </c>
      <c r="O60" s="98">
        <v>0</v>
      </c>
      <c r="P60" s="96">
        <f>SUM(Table_1[[#This Row],[LCFF Funds]:[Federal Funds]])</f>
        <v>0</v>
      </c>
      <c r="Q60" s="130">
        <f>IF(Table_1[[#This Row],[Contributing to Increased or Improved Services?]]="Yes",IF(Table_1[[#This Row],[Scope]]="Limited",IF(Table_1[[#This Row],[Total Funds]]=0,"",0),0),0)</f>
        <v>0</v>
      </c>
      <c r="R60" s="26"/>
      <c r="S60" s="26"/>
      <c r="T60" s="26"/>
      <c r="U60" s="26"/>
      <c r="V60" s="26"/>
      <c r="W60" s="26"/>
      <c r="X60" s="26"/>
      <c r="Y60" s="26"/>
    </row>
    <row r="61" spans="1:25" s="30" customFormat="1" ht="22.5" customHeight="1" x14ac:dyDescent="0.2">
      <c r="A61" s="92"/>
      <c r="B61" s="92"/>
      <c r="C61" s="44"/>
      <c r="D61" s="44"/>
      <c r="E61" s="100"/>
      <c r="F61" s="44"/>
      <c r="G61" s="64"/>
      <c r="H61" s="44"/>
      <c r="I61" s="44"/>
      <c r="J61" s="98">
        <v>0</v>
      </c>
      <c r="K61" s="95">
        <f>SUM(Table_1[[#This Row],[Total Funds]]-Table_1[[#This Row],[Total Personnel]])</f>
        <v>0</v>
      </c>
      <c r="L61" s="98">
        <v>0</v>
      </c>
      <c r="M61" s="98">
        <v>0</v>
      </c>
      <c r="N61" s="98">
        <v>0</v>
      </c>
      <c r="O61" s="98">
        <v>0</v>
      </c>
      <c r="P61" s="96">
        <f>SUM(Table_1[[#This Row],[LCFF Funds]:[Federal Funds]])</f>
        <v>0</v>
      </c>
      <c r="Q61" s="130">
        <f>IF(Table_1[[#This Row],[Contributing to Increased or Improved Services?]]="Yes",IF(Table_1[[#This Row],[Scope]]="Limited",IF(Table_1[[#This Row],[Total Funds]]=0,"",0),0),0)</f>
        <v>0</v>
      </c>
      <c r="R61" s="26"/>
      <c r="S61" s="26"/>
      <c r="T61" s="26"/>
      <c r="U61" s="26"/>
      <c r="V61" s="26"/>
      <c r="W61" s="26"/>
      <c r="X61" s="26"/>
      <c r="Y61" s="26"/>
    </row>
    <row r="62" spans="1:25" s="30" customFormat="1" ht="22.5" customHeight="1" x14ac:dyDescent="0.2">
      <c r="A62" s="92"/>
      <c r="B62" s="92"/>
      <c r="C62" s="44"/>
      <c r="D62" s="44"/>
      <c r="E62" s="101"/>
      <c r="F62" s="44"/>
      <c r="G62" s="66"/>
      <c r="H62" s="44"/>
      <c r="I62" s="44"/>
      <c r="J62" s="98">
        <v>0</v>
      </c>
      <c r="K62" s="95">
        <f>SUM(Table_1[[#This Row],[Total Funds]]-Table_1[[#This Row],[Total Personnel]])</f>
        <v>0</v>
      </c>
      <c r="L62" s="98">
        <v>0</v>
      </c>
      <c r="M62" s="98">
        <v>0</v>
      </c>
      <c r="N62" s="98">
        <v>0</v>
      </c>
      <c r="O62" s="98">
        <v>0</v>
      </c>
      <c r="P62" s="96">
        <f>SUM(Table_1[[#This Row],[LCFF Funds]:[Federal Funds]])</f>
        <v>0</v>
      </c>
      <c r="Q62" s="130">
        <f>IF(Table_1[[#This Row],[Contributing to Increased or Improved Services?]]="Yes",IF(Table_1[[#This Row],[Scope]]="Limited",IF(Table_1[[#This Row],[Total Funds]]=0,"",0),0),0)</f>
        <v>0</v>
      </c>
      <c r="R62" s="26"/>
      <c r="S62" s="26"/>
      <c r="T62" s="26"/>
      <c r="U62" s="26"/>
      <c r="V62" s="26"/>
      <c r="W62" s="26"/>
      <c r="X62" s="26"/>
      <c r="Y62" s="26"/>
    </row>
    <row r="63" spans="1:25" s="30" customFormat="1" ht="22.5" customHeight="1" x14ac:dyDescent="0.2">
      <c r="A63" s="92"/>
      <c r="B63" s="92"/>
      <c r="C63" s="44"/>
      <c r="D63" s="44"/>
      <c r="E63" s="100"/>
      <c r="F63" s="44"/>
      <c r="G63" s="64"/>
      <c r="H63" s="44"/>
      <c r="I63" s="44"/>
      <c r="J63" s="98">
        <v>0</v>
      </c>
      <c r="K63" s="95">
        <f>SUM(Table_1[[#This Row],[Total Funds]]-Table_1[[#This Row],[Total Personnel]])</f>
        <v>0</v>
      </c>
      <c r="L63" s="98">
        <v>0</v>
      </c>
      <c r="M63" s="98">
        <v>0</v>
      </c>
      <c r="N63" s="98">
        <v>0</v>
      </c>
      <c r="O63" s="98">
        <v>0</v>
      </c>
      <c r="P63" s="96">
        <f>SUM(Table_1[[#This Row],[LCFF Funds]:[Federal Funds]])</f>
        <v>0</v>
      </c>
      <c r="Q63" s="130">
        <f>IF(Table_1[[#This Row],[Contributing to Increased or Improved Services?]]="Yes",IF(Table_1[[#This Row],[Scope]]="Limited",IF(Table_1[[#This Row],[Total Funds]]=0,"",0),0),0)</f>
        <v>0</v>
      </c>
      <c r="R63" s="26"/>
      <c r="S63" s="26"/>
      <c r="T63" s="26"/>
      <c r="U63" s="26"/>
      <c r="V63" s="26"/>
      <c r="W63" s="26"/>
      <c r="X63" s="26"/>
      <c r="Y63" s="26"/>
    </row>
    <row r="64" spans="1:25" s="30" customFormat="1" ht="22.5" customHeight="1" x14ac:dyDescent="0.2">
      <c r="A64" s="92"/>
      <c r="B64" s="92"/>
      <c r="C64" s="44"/>
      <c r="D64" s="44"/>
      <c r="E64" s="101"/>
      <c r="F64" s="44"/>
      <c r="G64" s="66"/>
      <c r="H64" s="44"/>
      <c r="I64" s="44"/>
      <c r="J64" s="98">
        <v>0</v>
      </c>
      <c r="K64" s="95">
        <f>SUM(Table_1[[#This Row],[Total Funds]]-Table_1[[#This Row],[Total Personnel]])</f>
        <v>0</v>
      </c>
      <c r="L64" s="98">
        <v>0</v>
      </c>
      <c r="M64" s="98">
        <v>0</v>
      </c>
      <c r="N64" s="98">
        <v>0</v>
      </c>
      <c r="O64" s="98">
        <v>0</v>
      </c>
      <c r="P64" s="96">
        <f>SUM(Table_1[[#This Row],[LCFF Funds]:[Federal Funds]])</f>
        <v>0</v>
      </c>
      <c r="Q64" s="130">
        <f>IF(Table_1[[#This Row],[Contributing to Increased or Improved Services?]]="Yes",IF(Table_1[[#This Row],[Scope]]="Limited",IF(Table_1[[#This Row],[Total Funds]]=0,"",0),0),0)</f>
        <v>0</v>
      </c>
      <c r="R64" s="26"/>
      <c r="S64" s="26"/>
      <c r="T64" s="26"/>
      <c r="U64" s="26"/>
      <c r="V64" s="26"/>
      <c r="W64" s="26"/>
      <c r="X64" s="26"/>
      <c r="Y64" s="26"/>
    </row>
    <row r="65" spans="1:25" s="30" customFormat="1" ht="22.5" customHeight="1" x14ac:dyDescent="0.2">
      <c r="A65" s="92"/>
      <c r="B65" s="92"/>
      <c r="C65" s="44"/>
      <c r="D65" s="44"/>
      <c r="E65" s="100"/>
      <c r="F65" s="44"/>
      <c r="G65" s="64"/>
      <c r="H65" s="44"/>
      <c r="I65" s="44"/>
      <c r="J65" s="98">
        <v>0</v>
      </c>
      <c r="K65" s="95">
        <f>SUM(Table_1[[#This Row],[Total Funds]]-Table_1[[#This Row],[Total Personnel]])</f>
        <v>0</v>
      </c>
      <c r="L65" s="98">
        <v>0</v>
      </c>
      <c r="M65" s="98">
        <v>0</v>
      </c>
      <c r="N65" s="98">
        <v>0</v>
      </c>
      <c r="O65" s="98">
        <v>0</v>
      </c>
      <c r="P65" s="96">
        <f>SUM(Table_1[[#This Row],[LCFF Funds]:[Federal Funds]])</f>
        <v>0</v>
      </c>
      <c r="Q65" s="130">
        <f>IF(Table_1[[#This Row],[Contributing to Increased or Improved Services?]]="Yes",IF(Table_1[[#This Row],[Scope]]="Limited",IF(Table_1[[#This Row],[Total Funds]]=0,"",0),0),0)</f>
        <v>0</v>
      </c>
      <c r="R65" s="26"/>
      <c r="S65" s="26"/>
      <c r="T65" s="26"/>
      <c r="U65" s="26"/>
      <c r="V65" s="26"/>
      <c r="W65" s="26"/>
      <c r="X65" s="26"/>
      <c r="Y65" s="26"/>
    </row>
    <row r="66" spans="1:25" s="30" customFormat="1" ht="22.5" customHeight="1" x14ac:dyDescent="0.2">
      <c r="A66" s="92"/>
      <c r="B66" s="92"/>
      <c r="C66" s="44"/>
      <c r="D66" s="44"/>
      <c r="E66" s="101"/>
      <c r="F66" s="44"/>
      <c r="G66" s="66"/>
      <c r="H66" s="44"/>
      <c r="I66" s="44"/>
      <c r="J66" s="98">
        <v>0</v>
      </c>
      <c r="K66" s="95">
        <f>SUM(Table_1[[#This Row],[Total Funds]]-Table_1[[#This Row],[Total Personnel]])</f>
        <v>0</v>
      </c>
      <c r="L66" s="98">
        <v>0</v>
      </c>
      <c r="M66" s="98">
        <v>0</v>
      </c>
      <c r="N66" s="98">
        <v>0</v>
      </c>
      <c r="O66" s="98">
        <v>0</v>
      </c>
      <c r="P66" s="96">
        <f>SUM(Table_1[[#This Row],[LCFF Funds]:[Federal Funds]])</f>
        <v>0</v>
      </c>
      <c r="Q66" s="130">
        <f>IF(Table_1[[#This Row],[Contributing to Increased or Improved Services?]]="Yes",IF(Table_1[[#This Row],[Scope]]="Limited",IF(Table_1[[#This Row],[Total Funds]]=0,"",0),0),0)</f>
        <v>0</v>
      </c>
      <c r="R66" s="26"/>
      <c r="S66" s="26"/>
      <c r="T66" s="26"/>
      <c r="U66" s="26"/>
      <c r="V66" s="26"/>
      <c r="W66" s="26"/>
      <c r="X66" s="26"/>
      <c r="Y66" s="26"/>
    </row>
    <row r="67" spans="1:25" s="30" customFormat="1" ht="22.5" customHeight="1" x14ac:dyDescent="0.2">
      <c r="A67" s="92"/>
      <c r="B67" s="92"/>
      <c r="C67" s="44"/>
      <c r="D67" s="44"/>
      <c r="E67" s="100"/>
      <c r="F67" s="44"/>
      <c r="G67" s="64"/>
      <c r="H67" s="44"/>
      <c r="I67" s="44"/>
      <c r="J67" s="98">
        <v>0</v>
      </c>
      <c r="K67" s="95">
        <f>SUM(Table_1[[#This Row],[Total Funds]]-Table_1[[#This Row],[Total Personnel]])</f>
        <v>0</v>
      </c>
      <c r="L67" s="98">
        <v>0</v>
      </c>
      <c r="M67" s="98">
        <v>0</v>
      </c>
      <c r="N67" s="98">
        <v>0</v>
      </c>
      <c r="O67" s="98">
        <v>0</v>
      </c>
      <c r="P67" s="96">
        <f>SUM(Table_1[[#This Row],[LCFF Funds]:[Federal Funds]])</f>
        <v>0</v>
      </c>
      <c r="Q67" s="130">
        <f>IF(Table_1[[#This Row],[Contributing to Increased or Improved Services?]]="Yes",IF(Table_1[[#This Row],[Scope]]="Limited",IF(Table_1[[#This Row],[Total Funds]]=0,"",0),0),0)</f>
        <v>0</v>
      </c>
      <c r="R67" s="26"/>
      <c r="S67" s="26"/>
      <c r="T67" s="26"/>
      <c r="U67" s="26"/>
      <c r="V67" s="26"/>
      <c r="W67" s="26"/>
      <c r="X67" s="26"/>
      <c r="Y67" s="26"/>
    </row>
    <row r="68" spans="1:25" s="30" customFormat="1" ht="22.5" customHeight="1" x14ac:dyDescent="0.2">
      <c r="A68" s="92"/>
      <c r="B68" s="92"/>
      <c r="C68" s="44"/>
      <c r="D68" s="44"/>
      <c r="E68" s="101"/>
      <c r="F68" s="44"/>
      <c r="G68" s="66"/>
      <c r="H68" s="44"/>
      <c r="I68" s="44"/>
      <c r="J68" s="98">
        <v>0</v>
      </c>
      <c r="K68" s="95">
        <f>SUM(Table_1[[#This Row],[Total Funds]]-Table_1[[#This Row],[Total Personnel]])</f>
        <v>0</v>
      </c>
      <c r="L68" s="98">
        <v>0</v>
      </c>
      <c r="M68" s="98">
        <v>0</v>
      </c>
      <c r="N68" s="98">
        <v>0</v>
      </c>
      <c r="O68" s="98">
        <v>0</v>
      </c>
      <c r="P68" s="96">
        <f>SUM(Table_1[[#This Row],[LCFF Funds]:[Federal Funds]])</f>
        <v>0</v>
      </c>
      <c r="Q68" s="130">
        <f>IF(Table_1[[#This Row],[Contributing to Increased or Improved Services?]]="Yes",IF(Table_1[[#This Row],[Scope]]="Limited",IF(Table_1[[#This Row],[Total Funds]]=0,"",0),0),0)</f>
        <v>0</v>
      </c>
      <c r="R68" s="26"/>
      <c r="S68" s="26"/>
      <c r="T68" s="26"/>
      <c r="U68" s="26"/>
      <c r="V68" s="26"/>
      <c r="W68" s="26"/>
      <c r="X68" s="26"/>
      <c r="Y68" s="26"/>
    </row>
    <row r="69" spans="1:25" s="30" customFormat="1" ht="22.5" customHeight="1" x14ac:dyDescent="0.2">
      <c r="A69" s="92"/>
      <c r="B69" s="92"/>
      <c r="C69" s="44"/>
      <c r="D69" s="44"/>
      <c r="E69" s="100"/>
      <c r="F69" s="44"/>
      <c r="G69" s="64"/>
      <c r="H69" s="44"/>
      <c r="I69" s="44"/>
      <c r="J69" s="98">
        <v>0</v>
      </c>
      <c r="K69" s="95">
        <f>SUM(Table_1[[#This Row],[Total Funds]]-Table_1[[#This Row],[Total Personnel]])</f>
        <v>0</v>
      </c>
      <c r="L69" s="98">
        <v>0</v>
      </c>
      <c r="M69" s="98">
        <v>0</v>
      </c>
      <c r="N69" s="98">
        <v>0</v>
      </c>
      <c r="O69" s="98">
        <v>0</v>
      </c>
      <c r="P69" s="96">
        <f>SUM(Table_1[[#This Row],[LCFF Funds]:[Federal Funds]])</f>
        <v>0</v>
      </c>
      <c r="Q69" s="130">
        <f>IF(Table_1[[#This Row],[Contributing to Increased or Improved Services?]]="Yes",IF(Table_1[[#This Row],[Scope]]="Limited",IF(Table_1[[#This Row],[Total Funds]]=0,"",0),0),0)</f>
        <v>0</v>
      </c>
      <c r="R69" s="26"/>
      <c r="S69" s="26"/>
      <c r="T69" s="26"/>
      <c r="U69" s="26"/>
      <c r="V69" s="26"/>
      <c r="W69" s="26"/>
      <c r="X69" s="26"/>
      <c r="Y69" s="26"/>
    </row>
    <row r="70" spans="1:25" s="30" customFormat="1" ht="22.5" customHeight="1" x14ac:dyDescent="0.2">
      <c r="A70" s="92"/>
      <c r="B70" s="92"/>
      <c r="C70" s="44"/>
      <c r="D70" s="44"/>
      <c r="E70" s="101"/>
      <c r="F70" s="44"/>
      <c r="G70" s="66"/>
      <c r="H70" s="44"/>
      <c r="I70" s="44"/>
      <c r="J70" s="98">
        <v>0</v>
      </c>
      <c r="K70" s="95">
        <f>SUM(Table_1[[#This Row],[Total Funds]]-Table_1[[#This Row],[Total Personnel]])</f>
        <v>0</v>
      </c>
      <c r="L70" s="98">
        <v>0</v>
      </c>
      <c r="M70" s="98">
        <v>0</v>
      </c>
      <c r="N70" s="98">
        <v>0</v>
      </c>
      <c r="O70" s="98">
        <v>0</v>
      </c>
      <c r="P70" s="96">
        <f>SUM(Table_1[[#This Row],[LCFF Funds]:[Federal Funds]])</f>
        <v>0</v>
      </c>
      <c r="Q70" s="130">
        <f>IF(Table_1[[#This Row],[Contributing to Increased or Improved Services?]]="Yes",IF(Table_1[[#This Row],[Scope]]="Limited",IF(Table_1[[#This Row],[Total Funds]]=0,"",0),0),0)</f>
        <v>0</v>
      </c>
      <c r="R70" s="26"/>
      <c r="S70" s="26"/>
      <c r="T70" s="26"/>
      <c r="U70" s="26"/>
      <c r="V70" s="26"/>
      <c r="W70" s="26"/>
      <c r="X70" s="26"/>
      <c r="Y70" s="26"/>
    </row>
    <row r="71" spans="1:25" s="30" customFormat="1" ht="22.5" customHeight="1" x14ac:dyDescent="0.2">
      <c r="A71" s="92"/>
      <c r="B71" s="92"/>
      <c r="C71" s="44"/>
      <c r="D71" s="44"/>
      <c r="E71" s="100"/>
      <c r="F71" s="44"/>
      <c r="G71" s="64"/>
      <c r="H71" s="44"/>
      <c r="I71" s="44"/>
      <c r="J71" s="98">
        <v>0</v>
      </c>
      <c r="K71" s="95">
        <f>SUM(Table_1[[#This Row],[Total Funds]]-Table_1[[#This Row],[Total Personnel]])</f>
        <v>0</v>
      </c>
      <c r="L71" s="98">
        <v>0</v>
      </c>
      <c r="M71" s="98">
        <v>0</v>
      </c>
      <c r="N71" s="98">
        <v>0</v>
      </c>
      <c r="O71" s="98">
        <v>0</v>
      </c>
      <c r="P71" s="96">
        <f>SUM(Table_1[[#This Row],[LCFF Funds]:[Federal Funds]])</f>
        <v>0</v>
      </c>
      <c r="Q71" s="130">
        <f>IF(Table_1[[#This Row],[Contributing to Increased or Improved Services?]]="Yes",IF(Table_1[[#This Row],[Scope]]="Limited",IF(Table_1[[#This Row],[Total Funds]]=0,"",0),0),0)</f>
        <v>0</v>
      </c>
      <c r="R71" s="26"/>
      <c r="S71" s="26"/>
      <c r="T71" s="26"/>
      <c r="U71" s="26"/>
      <c r="V71" s="26"/>
      <c r="W71" s="26"/>
      <c r="X71" s="26"/>
      <c r="Y71" s="26"/>
    </row>
    <row r="72" spans="1:25" s="30" customFormat="1" ht="22.5" customHeight="1" x14ac:dyDescent="0.2">
      <c r="A72" s="92"/>
      <c r="B72" s="92"/>
      <c r="C72" s="44"/>
      <c r="D72" s="44"/>
      <c r="E72" s="101"/>
      <c r="F72" s="44"/>
      <c r="G72" s="66"/>
      <c r="H72" s="44"/>
      <c r="I72" s="44"/>
      <c r="J72" s="98">
        <v>0</v>
      </c>
      <c r="K72" s="95">
        <f>SUM(Table_1[[#This Row],[Total Funds]]-Table_1[[#This Row],[Total Personnel]])</f>
        <v>0</v>
      </c>
      <c r="L72" s="98">
        <v>0</v>
      </c>
      <c r="M72" s="98">
        <v>0</v>
      </c>
      <c r="N72" s="98">
        <v>0</v>
      </c>
      <c r="O72" s="98">
        <v>0</v>
      </c>
      <c r="P72" s="96">
        <f>SUM(Table_1[[#This Row],[LCFF Funds]:[Federal Funds]])</f>
        <v>0</v>
      </c>
      <c r="Q72" s="130">
        <f>IF(Table_1[[#This Row],[Contributing to Increased or Improved Services?]]="Yes",IF(Table_1[[#This Row],[Scope]]="Limited",IF(Table_1[[#This Row],[Total Funds]]=0,"",0),0),0)</f>
        <v>0</v>
      </c>
      <c r="R72" s="26"/>
      <c r="S72" s="26"/>
      <c r="T72" s="26"/>
      <c r="U72" s="26"/>
      <c r="V72" s="26"/>
      <c r="W72" s="26"/>
      <c r="X72" s="26"/>
      <c r="Y72" s="26"/>
    </row>
    <row r="73" spans="1:25" s="30" customFormat="1" ht="22.5" customHeight="1" x14ac:dyDescent="0.2">
      <c r="A73" s="92"/>
      <c r="B73" s="92"/>
      <c r="C73" s="44"/>
      <c r="D73" s="44"/>
      <c r="E73" s="100"/>
      <c r="F73" s="44"/>
      <c r="G73" s="64"/>
      <c r="H73" s="44"/>
      <c r="I73" s="44"/>
      <c r="J73" s="98">
        <v>0</v>
      </c>
      <c r="K73" s="95">
        <f>SUM(Table_1[[#This Row],[Total Funds]]-Table_1[[#This Row],[Total Personnel]])</f>
        <v>0</v>
      </c>
      <c r="L73" s="98">
        <v>0</v>
      </c>
      <c r="M73" s="98">
        <v>0</v>
      </c>
      <c r="N73" s="98">
        <v>0</v>
      </c>
      <c r="O73" s="98">
        <v>0</v>
      </c>
      <c r="P73" s="96">
        <f>SUM(Table_1[[#This Row],[LCFF Funds]:[Federal Funds]])</f>
        <v>0</v>
      </c>
      <c r="Q73" s="130">
        <f>IF(Table_1[[#This Row],[Contributing to Increased or Improved Services?]]="Yes",IF(Table_1[[#This Row],[Scope]]="Limited",IF(Table_1[[#This Row],[Total Funds]]=0,"",0),0),0)</f>
        <v>0</v>
      </c>
      <c r="R73" s="26"/>
      <c r="S73" s="26"/>
      <c r="T73" s="26"/>
      <c r="U73" s="26"/>
      <c r="V73" s="26"/>
      <c r="W73" s="26"/>
      <c r="X73" s="26"/>
      <c r="Y73" s="26"/>
    </row>
    <row r="74" spans="1:25" s="30" customFormat="1" ht="22.5" customHeight="1" x14ac:dyDescent="0.2">
      <c r="A74" s="92"/>
      <c r="B74" s="92"/>
      <c r="C74" s="44"/>
      <c r="D74" s="44"/>
      <c r="E74" s="101"/>
      <c r="F74" s="44"/>
      <c r="G74" s="66"/>
      <c r="H74" s="44"/>
      <c r="I74" s="44"/>
      <c r="J74" s="98">
        <v>0</v>
      </c>
      <c r="K74" s="95">
        <f>SUM(Table_1[[#This Row],[Total Funds]]-Table_1[[#This Row],[Total Personnel]])</f>
        <v>0</v>
      </c>
      <c r="L74" s="98">
        <v>0</v>
      </c>
      <c r="M74" s="98">
        <v>0</v>
      </c>
      <c r="N74" s="98">
        <v>0</v>
      </c>
      <c r="O74" s="98">
        <v>0</v>
      </c>
      <c r="P74" s="96">
        <f>SUM(Table_1[[#This Row],[LCFF Funds]:[Federal Funds]])</f>
        <v>0</v>
      </c>
      <c r="Q74" s="130">
        <f>IF(Table_1[[#This Row],[Contributing to Increased or Improved Services?]]="Yes",IF(Table_1[[#This Row],[Scope]]="Limited",IF(Table_1[[#This Row],[Total Funds]]=0,"",0),0),0)</f>
        <v>0</v>
      </c>
      <c r="R74" s="26"/>
      <c r="S74" s="26"/>
      <c r="T74" s="26"/>
      <c r="U74" s="26"/>
      <c r="V74" s="26"/>
      <c r="W74" s="26"/>
      <c r="X74" s="26"/>
      <c r="Y74" s="26"/>
    </row>
    <row r="75" spans="1:25" s="30" customFormat="1" ht="22.5" customHeight="1" x14ac:dyDescent="0.2">
      <c r="A75" s="92"/>
      <c r="B75" s="92"/>
      <c r="C75" s="44"/>
      <c r="D75" s="44"/>
      <c r="E75" s="100"/>
      <c r="F75" s="44"/>
      <c r="G75" s="64"/>
      <c r="H75" s="44"/>
      <c r="I75" s="44"/>
      <c r="J75" s="98">
        <v>0</v>
      </c>
      <c r="K75" s="95">
        <f>SUM(Table_1[[#This Row],[Total Funds]]-Table_1[[#This Row],[Total Personnel]])</f>
        <v>0</v>
      </c>
      <c r="L75" s="98">
        <v>0</v>
      </c>
      <c r="M75" s="98">
        <v>0</v>
      </c>
      <c r="N75" s="98">
        <v>0</v>
      </c>
      <c r="O75" s="98">
        <v>0</v>
      </c>
      <c r="P75" s="96">
        <f>SUM(Table_1[[#This Row],[LCFF Funds]:[Federal Funds]])</f>
        <v>0</v>
      </c>
      <c r="Q75" s="130">
        <f>IF(Table_1[[#This Row],[Contributing to Increased or Improved Services?]]="Yes",IF(Table_1[[#This Row],[Scope]]="Limited",IF(Table_1[[#This Row],[Total Funds]]=0,"",0),0),0)</f>
        <v>0</v>
      </c>
      <c r="R75" s="26"/>
      <c r="S75" s="26"/>
      <c r="T75" s="26"/>
      <c r="U75" s="26"/>
      <c r="V75" s="26"/>
      <c r="W75" s="26"/>
      <c r="X75" s="26"/>
      <c r="Y75" s="26"/>
    </row>
    <row r="76" spans="1:25" s="30" customFormat="1" ht="22.5" customHeight="1" x14ac:dyDescent="0.2">
      <c r="A76" s="92"/>
      <c r="B76" s="92"/>
      <c r="C76" s="44"/>
      <c r="D76" s="44"/>
      <c r="E76" s="101"/>
      <c r="F76" s="44"/>
      <c r="G76" s="66"/>
      <c r="H76" s="44"/>
      <c r="I76" s="44"/>
      <c r="J76" s="98">
        <v>0</v>
      </c>
      <c r="K76" s="95">
        <f>SUM(Table_1[[#This Row],[Total Funds]]-Table_1[[#This Row],[Total Personnel]])</f>
        <v>0</v>
      </c>
      <c r="L76" s="98">
        <v>0</v>
      </c>
      <c r="M76" s="98">
        <v>0</v>
      </c>
      <c r="N76" s="98">
        <v>0</v>
      </c>
      <c r="O76" s="98">
        <v>0</v>
      </c>
      <c r="P76" s="96">
        <f>SUM(Table_1[[#This Row],[LCFF Funds]:[Federal Funds]])</f>
        <v>0</v>
      </c>
      <c r="Q76" s="130">
        <f>IF(Table_1[[#This Row],[Contributing to Increased or Improved Services?]]="Yes",IF(Table_1[[#This Row],[Scope]]="Limited",IF(Table_1[[#This Row],[Total Funds]]=0,"",0),0),0)</f>
        <v>0</v>
      </c>
      <c r="R76" s="26"/>
      <c r="S76" s="26"/>
      <c r="T76" s="26"/>
      <c r="U76" s="26"/>
      <c r="V76" s="26"/>
      <c r="W76" s="26"/>
      <c r="X76" s="26"/>
      <c r="Y76" s="26"/>
    </row>
    <row r="77" spans="1:25" s="30" customFormat="1" ht="22.5" customHeight="1" x14ac:dyDescent="0.2">
      <c r="A77" s="92"/>
      <c r="B77" s="92"/>
      <c r="C77" s="44"/>
      <c r="D77" s="44"/>
      <c r="E77" s="100"/>
      <c r="F77" s="44"/>
      <c r="G77" s="64"/>
      <c r="H77" s="44"/>
      <c r="I77" s="44"/>
      <c r="J77" s="98">
        <v>0</v>
      </c>
      <c r="K77" s="95">
        <f>SUM(Table_1[[#This Row],[Total Funds]]-Table_1[[#This Row],[Total Personnel]])</f>
        <v>0</v>
      </c>
      <c r="L77" s="98">
        <v>0</v>
      </c>
      <c r="M77" s="98">
        <v>0</v>
      </c>
      <c r="N77" s="98">
        <v>0</v>
      </c>
      <c r="O77" s="98">
        <v>0</v>
      </c>
      <c r="P77" s="96">
        <f>SUM(Table_1[[#This Row],[LCFF Funds]:[Federal Funds]])</f>
        <v>0</v>
      </c>
      <c r="Q77" s="130">
        <f>IF(Table_1[[#This Row],[Contributing to Increased or Improved Services?]]="Yes",IF(Table_1[[#This Row],[Scope]]="Limited",IF(Table_1[[#This Row],[Total Funds]]=0,"",0),0),0)</f>
        <v>0</v>
      </c>
      <c r="R77" s="26"/>
      <c r="S77" s="26"/>
      <c r="T77" s="26"/>
      <c r="U77" s="26"/>
      <c r="V77" s="26"/>
      <c r="W77" s="26"/>
      <c r="X77" s="26"/>
      <c r="Y77" s="26"/>
    </row>
    <row r="78" spans="1:25" s="30" customFormat="1" ht="22.5" customHeight="1" x14ac:dyDescent="0.2">
      <c r="A78" s="92"/>
      <c r="B78" s="92"/>
      <c r="C78" s="44"/>
      <c r="D78" s="44"/>
      <c r="E78" s="101"/>
      <c r="F78" s="44"/>
      <c r="G78" s="66"/>
      <c r="H78" s="44"/>
      <c r="I78" s="44"/>
      <c r="J78" s="98">
        <v>0</v>
      </c>
      <c r="K78" s="95">
        <f>SUM(Table_1[[#This Row],[Total Funds]]-Table_1[[#This Row],[Total Personnel]])</f>
        <v>0</v>
      </c>
      <c r="L78" s="98">
        <v>0</v>
      </c>
      <c r="M78" s="98">
        <v>0</v>
      </c>
      <c r="N78" s="98">
        <v>0</v>
      </c>
      <c r="O78" s="98">
        <v>0</v>
      </c>
      <c r="P78" s="96">
        <f>SUM(Table_1[[#This Row],[LCFF Funds]:[Federal Funds]])</f>
        <v>0</v>
      </c>
      <c r="Q78" s="130">
        <f>IF(Table_1[[#This Row],[Contributing to Increased or Improved Services?]]="Yes",IF(Table_1[[#This Row],[Scope]]="Limited",IF(Table_1[[#This Row],[Total Funds]]=0,"",0),0),0)</f>
        <v>0</v>
      </c>
      <c r="R78" s="26"/>
      <c r="S78" s="26"/>
      <c r="T78" s="26"/>
      <c r="U78" s="26"/>
      <c r="V78" s="26"/>
      <c r="W78" s="26"/>
      <c r="X78" s="26"/>
      <c r="Y78" s="26"/>
    </row>
    <row r="79" spans="1:25" s="30" customFormat="1" ht="22.5" customHeight="1" x14ac:dyDescent="0.2">
      <c r="A79" s="92"/>
      <c r="B79" s="92"/>
      <c r="C79" s="44"/>
      <c r="D79" s="44"/>
      <c r="E79" s="100"/>
      <c r="F79" s="44"/>
      <c r="G79" s="64"/>
      <c r="H79" s="44"/>
      <c r="I79" s="44"/>
      <c r="J79" s="98">
        <v>0</v>
      </c>
      <c r="K79" s="95">
        <f>SUM(Table_1[[#This Row],[Total Funds]]-Table_1[[#This Row],[Total Personnel]])</f>
        <v>0</v>
      </c>
      <c r="L79" s="98">
        <v>0</v>
      </c>
      <c r="M79" s="98">
        <v>0</v>
      </c>
      <c r="N79" s="98">
        <v>0</v>
      </c>
      <c r="O79" s="98">
        <v>0</v>
      </c>
      <c r="P79" s="96">
        <f>SUM(Table_1[[#This Row],[LCFF Funds]:[Federal Funds]])</f>
        <v>0</v>
      </c>
      <c r="Q79" s="130">
        <f>IF(Table_1[[#This Row],[Contributing to Increased or Improved Services?]]="Yes",IF(Table_1[[#This Row],[Scope]]="Limited",IF(Table_1[[#This Row],[Total Funds]]=0,"",0),0),0)</f>
        <v>0</v>
      </c>
      <c r="R79" s="26"/>
      <c r="S79" s="26"/>
      <c r="T79" s="26"/>
      <c r="U79" s="26"/>
      <c r="V79" s="26"/>
      <c r="W79" s="26"/>
      <c r="X79" s="26"/>
      <c r="Y79" s="26"/>
    </row>
    <row r="80" spans="1:25" s="30" customFormat="1" ht="22.5" customHeight="1" x14ac:dyDescent="0.2">
      <c r="A80" s="92"/>
      <c r="B80" s="92"/>
      <c r="C80" s="44"/>
      <c r="D80" s="44"/>
      <c r="E80" s="101"/>
      <c r="F80" s="44"/>
      <c r="G80" s="66"/>
      <c r="H80" s="44"/>
      <c r="I80" s="44"/>
      <c r="J80" s="98">
        <v>0</v>
      </c>
      <c r="K80" s="95">
        <f>SUM(Table_1[[#This Row],[Total Funds]]-Table_1[[#This Row],[Total Personnel]])</f>
        <v>0</v>
      </c>
      <c r="L80" s="98">
        <v>0</v>
      </c>
      <c r="M80" s="98">
        <v>0</v>
      </c>
      <c r="N80" s="98">
        <v>0</v>
      </c>
      <c r="O80" s="98">
        <v>0</v>
      </c>
      <c r="P80" s="96">
        <f>SUM(Table_1[[#This Row],[LCFF Funds]:[Federal Funds]])</f>
        <v>0</v>
      </c>
      <c r="Q80" s="130">
        <f>IF(Table_1[[#This Row],[Contributing to Increased or Improved Services?]]="Yes",IF(Table_1[[#This Row],[Scope]]="Limited",IF(Table_1[[#This Row],[Total Funds]]=0,"",0),0),0)</f>
        <v>0</v>
      </c>
      <c r="R80" s="26"/>
      <c r="S80" s="26"/>
      <c r="T80" s="26"/>
      <c r="U80" s="26"/>
      <c r="V80" s="26"/>
      <c r="W80" s="26"/>
      <c r="X80" s="26"/>
      <c r="Y80" s="26"/>
    </row>
    <row r="81" spans="1:25" s="30" customFormat="1" ht="22.5" customHeight="1" x14ac:dyDescent="0.2">
      <c r="A81" s="92"/>
      <c r="B81" s="92"/>
      <c r="C81" s="44"/>
      <c r="D81" s="44"/>
      <c r="E81" s="100"/>
      <c r="F81" s="44"/>
      <c r="G81" s="64"/>
      <c r="H81" s="44"/>
      <c r="I81" s="44"/>
      <c r="J81" s="98">
        <v>0</v>
      </c>
      <c r="K81" s="95">
        <f>SUM(Table_1[[#This Row],[Total Funds]]-Table_1[[#This Row],[Total Personnel]])</f>
        <v>0</v>
      </c>
      <c r="L81" s="98">
        <v>0</v>
      </c>
      <c r="M81" s="98">
        <v>0</v>
      </c>
      <c r="N81" s="98">
        <v>0</v>
      </c>
      <c r="O81" s="98">
        <v>0</v>
      </c>
      <c r="P81" s="96">
        <f>SUM(Table_1[[#This Row],[LCFF Funds]:[Federal Funds]])</f>
        <v>0</v>
      </c>
      <c r="Q81" s="130">
        <f>IF(Table_1[[#This Row],[Contributing to Increased or Improved Services?]]="Yes",IF(Table_1[[#This Row],[Scope]]="Limited",IF(Table_1[[#This Row],[Total Funds]]=0,"",0),0),0)</f>
        <v>0</v>
      </c>
      <c r="R81" s="26"/>
      <c r="S81" s="26"/>
      <c r="T81" s="26"/>
      <c r="U81" s="26"/>
      <c r="V81" s="26"/>
      <c r="W81" s="26"/>
      <c r="X81" s="26"/>
      <c r="Y81" s="26"/>
    </row>
    <row r="82" spans="1:25" s="30" customFormat="1" ht="22.5" customHeight="1" x14ac:dyDescent="0.2">
      <c r="A82" s="92"/>
      <c r="B82" s="92"/>
      <c r="C82" s="44"/>
      <c r="D82" s="44"/>
      <c r="E82" s="101"/>
      <c r="F82" s="44"/>
      <c r="G82" s="66"/>
      <c r="H82" s="44"/>
      <c r="I82" s="44"/>
      <c r="J82" s="98">
        <v>0</v>
      </c>
      <c r="K82" s="95">
        <f>SUM(Table_1[[#This Row],[Total Funds]]-Table_1[[#This Row],[Total Personnel]])</f>
        <v>0</v>
      </c>
      <c r="L82" s="98">
        <v>0</v>
      </c>
      <c r="M82" s="98">
        <v>0</v>
      </c>
      <c r="N82" s="98">
        <v>0</v>
      </c>
      <c r="O82" s="98">
        <v>0</v>
      </c>
      <c r="P82" s="96">
        <f>SUM(Table_1[[#This Row],[LCFF Funds]:[Federal Funds]])</f>
        <v>0</v>
      </c>
      <c r="Q82" s="130">
        <f>IF(Table_1[[#This Row],[Contributing to Increased or Improved Services?]]="Yes",IF(Table_1[[#This Row],[Scope]]="Limited",IF(Table_1[[#This Row],[Total Funds]]=0,"",0),0),0)</f>
        <v>0</v>
      </c>
      <c r="R82" s="26"/>
      <c r="S82" s="26"/>
      <c r="T82" s="26"/>
      <c r="U82" s="26"/>
      <c r="V82" s="26"/>
      <c r="W82" s="26"/>
      <c r="X82" s="26"/>
      <c r="Y82" s="26"/>
    </row>
    <row r="83" spans="1:25" s="30" customFormat="1" ht="22.5" customHeight="1" x14ac:dyDescent="0.2">
      <c r="A83" s="92"/>
      <c r="B83" s="92"/>
      <c r="C83" s="44"/>
      <c r="D83" s="44"/>
      <c r="E83" s="100"/>
      <c r="F83" s="44"/>
      <c r="G83" s="64"/>
      <c r="H83" s="44"/>
      <c r="I83" s="44"/>
      <c r="J83" s="98">
        <v>0</v>
      </c>
      <c r="K83" s="95">
        <f>SUM(Table_1[[#This Row],[Total Funds]]-Table_1[[#This Row],[Total Personnel]])</f>
        <v>0</v>
      </c>
      <c r="L83" s="98">
        <v>0</v>
      </c>
      <c r="M83" s="98">
        <v>0</v>
      </c>
      <c r="N83" s="98">
        <v>0</v>
      </c>
      <c r="O83" s="98">
        <v>0</v>
      </c>
      <c r="P83" s="96">
        <f>SUM(Table_1[[#This Row],[LCFF Funds]:[Federal Funds]])</f>
        <v>0</v>
      </c>
      <c r="Q83" s="130">
        <f>IF(Table_1[[#This Row],[Contributing to Increased or Improved Services?]]="Yes",IF(Table_1[[#This Row],[Scope]]="Limited",IF(Table_1[[#This Row],[Total Funds]]=0,"",0),0),0)</f>
        <v>0</v>
      </c>
      <c r="R83" s="26"/>
      <c r="S83" s="26"/>
      <c r="T83" s="26"/>
      <c r="U83" s="26"/>
      <c r="V83" s="26"/>
      <c r="W83" s="26"/>
      <c r="X83" s="26"/>
      <c r="Y83" s="26"/>
    </row>
    <row r="84" spans="1:25" s="30" customFormat="1" ht="22.5" customHeight="1" x14ac:dyDescent="0.2">
      <c r="A84" s="92"/>
      <c r="B84" s="92"/>
      <c r="C84" s="44"/>
      <c r="D84" s="44"/>
      <c r="E84" s="101"/>
      <c r="F84" s="44"/>
      <c r="G84" s="66"/>
      <c r="H84" s="44"/>
      <c r="I84" s="44"/>
      <c r="J84" s="98">
        <v>0</v>
      </c>
      <c r="K84" s="95">
        <f>SUM(Table_1[[#This Row],[Total Funds]]-Table_1[[#This Row],[Total Personnel]])</f>
        <v>0</v>
      </c>
      <c r="L84" s="98">
        <v>0</v>
      </c>
      <c r="M84" s="98">
        <v>0</v>
      </c>
      <c r="N84" s="98">
        <v>0</v>
      </c>
      <c r="O84" s="98">
        <v>0</v>
      </c>
      <c r="P84" s="96">
        <f>SUM(Table_1[[#This Row],[LCFF Funds]:[Federal Funds]])</f>
        <v>0</v>
      </c>
      <c r="Q84" s="130">
        <f>IF(Table_1[[#This Row],[Contributing to Increased or Improved Services?]]="Yes",IF(Table_1[[#This Row],[Scope]]="Limited",IF(Table_1[[#This Row],[Total Funds]]=0,"",0),0),0)</f>
        <v>0</v>
      </c>
      <c r="R84" s="26"/>
      <c r="S84" s="26"/>
      <c r="T84" s="26"/>
      <c r="U84" s="26"/>
      <c r="V84" s="26"/>
      <c r="W84" s="26"/>
      <c r="X84" s="26"/>
      <c r="Y84" s="26"/>
    </row>
    <row r="85" spans="1:25" s="30" customFormat="1" ht="22.5" customHeight="1" x14ac:dyDescent="0.2">
      <c r="A85" s="92"/>
      <c r="B85" s="92"/>
      <c r="C85" s="44"/>
      <c r="D85" s="44"/>
      <c r="E85" s="100"/>
      <c r="F85" s="44"/>
      <c r="G85" s="64"/>
      <c r="H85" s="44"/>
      <c r="I85" s="44"/>
      <c r="J85" s="98">
        <v>0</v>
      </c>
      <c r="K85" s="95">
        <f>SUM(Table_1[[#This Row],[Total Funds]]-Table_1[[#This Row],[Total Personnel]])</f>
        <v>0</v>
      </c>
      <c r="L85" s="98">
        <v>0</v>
      </c>
      <c r="M85" s="98">
        <v>0</v>
      </c>
      <c r="N85" s="98">
        <v>0</v>
      </c>
      <c r="O85" s="98">
        <v>0</v>
      </c>
      <c r="P85" s="96">
        <f>SUM(Table_1[[#This Row],[LCFF Funds]:[Federal Funds]])</f>
        <v>0</v>
      </c>
      <c r="Q85" s="130">
        <f>IF(Table_1[[#This Row],[Contributing to Increased or Improved Services?]]="Yes",IF(Table_1[[#This Row],[Scope]]="Limited",IF(Table_1[[#This Row],[Total Funds]]=0,"",0),0),0)</f>
        <v>0</v>
      </c>
      <c r="R85" s="26"/>
      <c r="S85" s="26"/>
      <c r="T85" s="26"/>
      <c r="U85" s="26"/>
      <c r="V85" s="26"/>
      <c r="W85" s="26"/>
      <c r="X85" s="26"/>
      <c r="Y85" s="26"/>
    </row>
    <row r="86" spans="1:25" s="30" customFormat="1" ht="22.5" customHeight="1" x14ac:dyDescent="0.2">
      <c r="A86" s="92"/>
      <c r="B86" s="92"/>
      <c r="C86" s="44"/>
      <c r="D86" s="44"/>
      <c r="E86" s="101"/>
      <c r="F86" s="44"/>
      <c r="G86" s="66"/>
      <c r="H86" s="44"/>
      <c r="I86" s="44"/>
      <c r="J86" s="98">
        <v>0</v>
      </c>
      <c r="K86" s="95">
        <f>SUM(Table_1[[#This Row],[Total Funds]]-Table_1[[#This Row],[Total Personnel]])</f>
        <v>0</v>
      </c>
      <c r="L86" s="98">
        <v>0</v>
      </c>
      <c r="M86" s="98">
        <v>0</v>
      </c>
      <c r="N86" s="98">
        <v>0</v>
      </c>
      <c r="O86" s="98">
        <v>0</v>
      </c>
      <c r="P86" s="96">
        <f>SUM(Table_1[[#This Row],[LCFF Funds]:[Federal Funds]])</f>
        <v>0</v>
      </c>
      <c r="Q86" s="130">
        <f>IF(Table_1[[#This Row],[Contributing to Increased or Improved Services?]]="Yes",IF(Table_1[[#This Row],[Scope]]="Limited",IF(Table_1[[#This Row],[Total Funds]]=0,"",0),0),0)</f>
        <v>0</v>
      </c>
      <c r="R86" s="26"/>
      <c r="S86" s="26"/>
      <c r="T86" s="26"/>
      <c r="U86" s="26"/>
      <c r="V86" s="26"/>
      <c r="W86" s="26"/>
      <c r="X86" s="26"/>
      <c r="Y86" s="26"/>
    </row>
    <row r="87" spans="1:25" s="30" customFormat="1" ht="22.5" customHeight="1" x14ac:dyDescent="0.2">
      <c r="A87" s="92"/>
      <c r="B87" s="92"/>
      <c r="C87" s="44"/>
      <c r="D87" s="44"/>
      <c r="E87" s="100"/>
      <c r="F87" s="44"/>
      <c r="G87" s="64"/>
      <c r="H87" s="44"/>
      <c r="I87" s="44"/>
      <c r="J87" s="98">
        <v>0</v>
      </c>
      <c r="K87" s="95">
        <f>SUM(Table_1[[#This Row],[Total Funds]]-Table_1[[#This Row],[Total Personnel]])</f>
        <v>0</v>
      </c>
      <c r="L87" s="98">
        <v>0</v>
      </c>
      <c r="M87" s="98">
        <v>0</v>
      </c>
      <c r="N87" s="98">
        <v>0</v>
      </c>
      <c r="O87" s="98">
        <v>0</v>
      </c>
      <c r="P87" s="96">
        <f>SUM(Table_1[[#This Row],[LCFF Funds]:[Federal Funds]])</f>
        <v>0</v>
      </c>
      <c r="Q87" s="130">
        <f>IF(Table_1[[#This Row],[Contributing to Increased or Improved Services?]]="Yes",IF(Table_1[[#This Row],[Scope]]="Limited",IF(Table_1[[#This Row],[Total Funds]]=0,"",0),0),0)</f>
        <v>0</v>
      </c>
      <c r="R87" s="26"/>
      <c r="S87" s="26"/>
      <c r="T87" s="26"/>
      <c r="U87" s="26"/>
      <c r="V87" s="26"/>
      <c r="W87" s="26"/>
      <c r="X87" s="26"/>
      <c r="Y87" s="26"/>
    </row>
    <row r="88" spans="1:25" s="30" customFormat="1" ht="22.5" customHeight="1" x14ac:dyDescent="0.2">
      <c r="A88" s="92"/>
      <c r="B88" s="92"/>
      <c r="C88" s="44"/>
      <c r="D88" s="44"/>
      <c r="E88" s="101"/>
      <c r="F88" s="44"/>
      <c r="G88" s="66"/>
      <c r="H88" s="44"/>
      <c r="I88" s="44"/>
      <c r="J88" s="98">
        <v>0</v>
      </c>
      <c r="K88" s="95">
        <f>SUM(Table_1[[#This Row],[Total Funds]]-Table_1[[#This Row],[Total Personnel]])</f>
        <v>0</v>
      </c>
      <c r="L88" s="98">
        <v>0</v>
      </c>
      <c r="M88" s="98">
        <v>0</v>
      </c>
      <c r="N88" s="98">
        <v>0</v>
      </c>
      <c r="O88" s="98">
        <v>0</v>
      </c>
      <c r="P88" s="96">
        <f>SUM(Table_1[[#This Row],[LCFF Funds]:[Federal Funds]])</f>
        <v>0</v>
      </c>
      <c r="Q88" s="130">
        <f>IF(Table_1[[#This Row],[Contributing to Increased or Improved Services?]]="Yes",IF(Table_1[[#This Row],[Scope]]="Limited",IF(Table_1[[#This Row],[Total Funds]]=0,"",0),0),0)</f>
        <v>0</v>
      </c>
      <c r="R88" s="26"/>
      <c r="S88" s="26"/>
      <c r="T88" s="26"/>
      <c r="U88" s="26"/>
      <c r="V88" s="26"/>
      <c r="W88" s="26"/>
      <c r="X88" s="26"/>
      <c r="Y88" s="26"/>
    </row>
    <row r="89" spans="1:25" s="30" customFormat="1" ht="22.5" customHeight="1" x14ac:dyDescent="0.2">
      <c r="A89" s="92"/>
      <c r="B89" s="92"/>
      <c r="C89" s="44"/>
      <c r="D89" s="44"/>
      <c r="E89" s="100"/>
      <c r="F89" s="44"/>
      <c r="G89" s="64"/>
      <c r="H89" s="44"/>
      <c r="I89" s="44"/>
      <c r="J89" s="98">
        <v>0</v>
      </c>
      <c r="K89" s="95">
        <f>SUM(Table_1[[#This Row],[Total Funds]]-Table_1[[#This Row],[Total Personnel]])</f>
        <v>0</v>
      </c>
      <c r="L89" s="98">
        <v>0</v>
      </c>
      <c r="M89" s="98">
        <v>0</v>
      </c>
      <c r="N89" s="98">
        <v>0</v>
      </c>
      <c r="O89" s="98">
        <v>0</v>
      </c>
      <c r="P89" s="96">
        <f>SUM(Table_1[[#This Row],[LCFF Funds]:[Federal Funds]])</f>
        <v>0</v>
      </c>
      <c r="Q89" s="130">
        <f>IF(Table_1[[#This Row],[Contributing to Increased or Improved Services?]]="Yes",IF(Table_1[[#This Row],[Scope]]="Limited",IF(Table_1[[#This Row],[Total Funds]]=0,"",0),0),0)</f>
        <v>0</v>
      </c>
      <c r="R89" s="26"/>
      <c r="S89" s="26"/>
      <c r="T89" s="26"/>
      <c r="U89" s="26"/>
      <c r="V89" s="26"/>
      <c r="W89" s="26"/>
      <c r="X89" s="26"/>
      <c r="Y89" s="26"/>
    </row>
    <row r="90" spans="1:25" s="30" customFormat="1" ht="22.5" customHeight="1" x14ac:dyDescent="0.2">
      <c r="A90" s="92"/>
      <c r="B90" s="92"/>
      <c r="C90" s="44"/>
      <c r="D90" s="44"/>
      <c r="E90" s="101"/>
      <c r="F90" s="44"/>
      <c r="G90" s="66"/>
      <c r="H90" s="44"/>
      <c r="I90" s="44"/>
      <c r="J90" s="98">
        <v>0</v>
      </c>
      <c r="K90" s="95">
        <f>SUM(Table_1[[#This Row],[Total Funds]]-Table_1[[#This Row],[Total Personnel]])</f>
        <v>0</v>
      </c>
      <c r="L90" s="98">
        <v>0</v>
      </c>
      <c r="M90" s="98">
        <v>0</v>
      </c>
      <c r="N90" s="98">
        <v>0</v>
      </c>
      <c r="O90" s="98">
        <v>0</v>
      </c>
      <c r="P90" s="96">
        <f>SUM(Table_1[[#This Row],[LCFF Funds]:[Federal Funds]])</f>
        <v>0</v>
      </c>
      <c r="Q90" s="130">
        <f>IF(Table_1[[#This Row],[Contributing to Increased or Improved Services?]]="Yes",IF(Table_1[[#This Row],[Scope]]="Limited",IF(Table_1[[#This Row],[Total Funds]]=0,"",0),0),0)</f>
        <v>0</v>
      </c>
      <c r="R90" s="26"/>
      <c r="S90" s="26"/>
      <c r="T90" s="26"/>
      <c r="U90" s="26"/>
      <c r="V90" s="26"/>
      <c r="W90" s="26"/>
      <c r="X90" s="26"/>
      <c r="Y90" s="26"/>
    </row>
    <row r="91" spans="1:25" s="30" customFormat="1" ht="22.5" customHeight="1" x14ac:dyDescent="0.2">
      <c r="A91" s="92"/>
      <c r="B91" s="92"/>
      <c r="C91" s="44"/>
      <c r="D91" s="44"/>
      <c r="E91" s="100"/>
      <c r="F91" s="44"/>
      <c r="G91" s="64"/>
      <c r="H91" s="44"/>
      <c r="I91" s="44"/>
      <c r="J91" s="98">
        <v>0</v>
      </c>
      <c r="K91" s="95">
        <f>SUM(Table_1[[#This Row],[Total Funds]]-Table_1[[#This Row],[Total Personnel]])</f>
        <v>0</v>
      </c>
      <c r="L91" s="98">
        <v>0</v>
      </c>
      <c r="M91" s="98">
        <v>0</v>
      </c>
      <c r="N91" s="98">
        <v>0</v>
      </c>
      <c r="O91" s="98">
        <v>0</v>
      </c>
      <c r="P91" s="96">
        <f>SUM(Table_1[[#This Row],[LCFF Funds]:[Federal Funds]])</f>
        <v>0</v>
      </c>
      <c r="Q91" s="130">
        <f>IF(Table_1[[#This Row],[Contributing to Increased or Improved Services?]]="Yes",IF(Table_1[[#This Row],[Scope]]="Limited",IF(Table_1[[#This Row],[Total Funds]]=0,"",0),0),0)</f>
        <v>0</v>
      </c>
      <c r="R91" s="26"/>
      <c r="S91" s="26"/>
      <c r="T91" s="26"/>
      <c r="U91" s="26"/>
      <c r="V91" s="26"/>
      <c r="W91" s="26"/>
      <c r="X91" s="26"/>
      <c r="Y91" s="26"/>
    </row>
    <row r="92" spans="1:25" s="30" customFormat="1" ht="22.5" customHeight="1" x14ac:dyDescent="0.2">
      <c r="A92" s="92"/>
      <c r="B92" s="92"/>
      <c r="C92" s="44"/>
      <c r="D92" s="44"/>
      <c r="E92" s="101"/>
      <c r="F92" s="44"/>
      <c r="G92" s="66"/>
      <c r="H92" s="44"/>
      <c r="I92" s="44"/>
      <c r="J92" s="98">
        <v>0</v>
      </c>
      <c r="K92" s="95">
        <f>SUM(Table_1[[#This Row],[Total Funds]]-Table_1[[#This Row],[Total Personnel]])</f>
        <v>0</v>
      </c>
      <c r="L92" s="98">
        <v>0</v>
      </c>
      <c r="M92" s="98">
        <v>0</v>
      </c>
      <c r="N92" s="98">
        <v>0</v>
      </c>
      <c r="O92" s="98">
        <v>0</v>
      </c>
      <c r="P92" s="96">
        <f>SUM(Table_1[[#This Row],[LCFF Funds]:[Federal Funds]])</f>
        <v>0</v>
      </c>
      <c r="Q92" s="130">
        <f>IF(Table_1[[#This Row],[Contributing to Increased or Improved Services?]]="Yes",IF(Table_1[[#This Row],[Scope]]="Limited",IF(Table_1[[#This Row],[Total Funds]]=0,"",0),0),0)</f>
        <v>0</v>
      </c>
      <c r="R92" s="26"/>
      <c r="S92" s="26"/>
      <c r="T92" s="26"/>
      <c r="U92" s="26"/>
      <c r="V92" s="26"/>
      <c r="W92" s="26"/>
      <c r="X92" s="26"/>
      <c r="Y92" s="26"/>
    </row>
    <row r="93" spans="1:25" s="30" customFormat="1" ht="22.5" customHeight="1" x14ac:dyDescent="0.2">
      <c r="A93" s="92"/>
      <c r="B93" s="92"/>
      <c r="C93" s="44"/>
      <c r="D93" s="44"/>
      <c r="E93" s="100"/>
      <c r="F93" s="44"/>
      <c r="G93" s="64"/>
      <c r="H93" s="44"/>
      <c r="I93" s="44"/>
      <c r="J93" s="98">
        <v>0</v>
      </c>
      <c r="K93" s="95">
        <f>SUM(Table_1[[#This Row],[Total Funds]]-Table_1[[#This Row],[Total Personnel]])</f>
        <v>0</v>
      </c>
      <c r="L93" s="98">
        <v>0</v>
      </c>
      <c r="M93" s="98">
        <v>0</v>
      </c>
      <c r="N93" s="98">
        <v>0</v>
      </c>
      <c r="O93" s="98">
        <v>0</v>
      </c>
      <c r="P93" s="96">
        <f>SUM(Table_1[[#This Row],[LCFF Funds]:[Federal Funds]])</f>
        <v>0</v>
      </c>
      <c r="Q93" s="130">
        <f>IF(Table_1[[#This Row],[Contributing to Increased or Improved Services?]]="Yes",IF(Table_1[[#This Row],[Scope]]="Limited",IF(Table_1[[#This Row],[Total Funds]]=0,"",0),0),0)</f>
        <v>0</v>
      </c>
      <c r="R93" s="26"/>
      <c r="S93" s="26"/>
      <c r="T93" s="26"/>
      <c r="U93" s="26"/>
      <c r="V93" s="26"/>
      <c r="W93" s="26"/>
      <c r="X93" s="26"/>
      <c r="Y93" s="26"/>
    </row>
    <row r="94" spans="1:25" s="30" customFormat="1" ht="22.5" customHeight="1" x14ac:dyDescent="0.2">
      <c r="A94" s="92"/>
      <c r="B94" s="92"/>
      <c r="C94" s="44"/>
      <c r="D94" s="44"/>
      <c r="E94" s="101"/>
      <c r="F94" s="44"/>
      <c r="G94" s="66"/>
      <c r="H94" s="44"/>
      <c r="I94" s="44"/>
      <c r="J94" s="98">
        <v>0</v>
      </c>
      <c r="K94" s="95">
        <f>SUM(Table_1[[#This Row],[Total Funds]]-Table_1[[#This Row],[Total Personnel]])</f>
        <v>0</v>
      </c>
      <c r="L94" s="98">
        <v>0</v>
      </c>
      <c r="M94" s="98">
        <v>0</v>
      </c>
      <c r="N94" s="98">
        <v>0</v>
      </c>
      <c r="O94" s="98">
        <v>0</v>
      </c>
      <c r="P94" s="96">
        <f>SUM(Table_1[[#This Row],[LCFF Funds]:[Federal Funds]])</f>
        <v>0</v>
      </c>
      <c r="Q94" s="130">
        <f>IF(Table_1[[#This Row],[Contributing to Increased or Improved Services?]]="Yes",IF(Table_1[[#This Row],[Scope]]="Limited",IF(Table_1[[#This Row],[Total Funds]]=0,"",0),0),0)</f>
        <v>0</v>
      </c>
      <c r="R94" s="26"/>
      <c r="S94" s="26"/>
      <c r="T94" s="26"/>
      <c r="U94" s="26"/>
      <c r="V94" s="26"/>
      <c r="W94" s="26"/>
      <c r="X94" s="26"/>
      <c r="Y94" s="26"/>
    </row>
    <row r="95" spans="1:25" s="30" customFormat="1" ht="22.5" customHeight="1" x14ac:dyDescent="0.2">
      <c r="A95" s="92"/>
      <c r="B95" s="92"/>
      <c r="C95" s="44"/>
      <c r="D95" s="44"/>
      <c r="E95" s="100"/>
      <c r="F95" s="44"/>
      <c r="G95" s="64"/>
      <c r="H95" s="44"/>
      <c r="I95" s="44"/>
      <c r="J95" s="98">
        <v>0</v>
      </c>
      <c r="K95" s="95">
        <f>SUM(Table_1[[#This Row],[Total Funds]]-Table_1[[#This Row],[Total Personnel]])</f>
        <v>0</v>
      </c>
      <c r="L95" s="98">
        <v>0</v>
      </c>
      <c r="M95" s="98">
        <v>0</v>
      </c>
      <c r="N95" s="98">
        <v>0</v>
      </c>
      <c r="O95" s="98">
        <v>0</v>
      </c>
      <c r="P95" s="96">
        <f>SUM(Table_1[[#This Row],[LCFF Funds]:[Federal Funds]])</f>
        <v>0</v>
      </c>
      <c r="Q95" s="130">
        <f>IF(Table_1[[#This Row],[Contributing to Increased or Improved Services?]]="Yes",IF(Table_1[[#This Row],[Scope]]="Limited",IF(Table_1[[#This Row],[Total Funds]]=0,"",0),0),0)</f>
        <v>0</v>
      </c>
      <c r="R95" s="26"/>
      <c r="S95" s="26"/>
      <c r="T95" s="26"/>
      <c r="U95" s="26"/>
      <c r="V95" s="26"/>
      <c r="W95" s="26"/>
      <c r="X95" s="26"/>
      <c r="Y95" s="26"/>
    </row>
    <row r="96" spans="1:25" s="30" customFormat="1" ht="22.5" customHeight="1" x14ac:dyDescent="0.2">
      <c r="A96" s="92"/>
      <c r="B96" s="92"/>
      <c r="C96" s="44"/>
      <c r="D96" s="44"/>
      <c r="E96" s="101"/>
      <c r="F96" s="44"/>
      <c r="G96" s="66"/>
      <c r="H96" s="44"/>
      <c r="I96" s="44"/>
      <c r="J96" s="98">
        <v>0</v>
      </c>
      <c r="K96" s="95">
        <f>SUM(Table_1[[#This Row],[Total Funds]]-Table_1[[#This Row],[Total Personnel]])</f>
        <v>0</v>
      </c>
      <c r="L96" s="98">
        <v>0</v>
      </c>
      <c r="M96" s="98">
        <v>0</v>
      </c>
      <c r="N96" s="98">
        <v>0</v>
      </c>
      <c r="O96" s="98">
        <v>0</v>
      </c>
      <c r="P96" s="96">
        <f>SUM(Table_1[[#This Row],[LCFF Funds]:[Federal Funds]])</f>
        <v>0</v>
      </c>
      <c r="Q96" s="130">
        <f>IF(Table_1[[#This Row],[Contributing to Increased or Improved Services?]]="Yes",IF(Table_1[[#This Row],[Scope]]="Limited",IF(Table_1[[#This Row],[Total Funds]]=0,"",0),0),0)</f>
        <v>0</v>
      </c>
      <c r="R96" s="26"/>
      <c r="S96" s="26"/>
      <c r="T96" s="26"/>
      <c r="U96" s="26"/>
      <c r="V96" s="26"/>
      <c r="W96" s="26"/>
      <c r="X96" s="26"/>
      <c r="Y96" s="26"/>
    </row>
    <row r="97" spans="1:25" s="30" customFormat="1" ht="22.5" customHeight="1" x14ac:dyDescent="0.2">
      <c r="A97" s="92"/>
      <c r="B97" s="92"/>
      <c r="C97" s="44"/>
      <c r="D97" s="44"/>
      <c r="E97" s="100"/>
      <c r="F97" s="44"/>
      <c r="G97" s="64"/>
      <c r="H97" s="44"/>
      <c r="I97" s="44"/>
      <c r="J97" s="98">
        <v>0</v>
      </c>
      <c r="K97" s="95">
        <f>SUM(Table_1[[#This Row],[Total Funds]]-Table_1[[#This Row],[Total Personnel]])</f>
        <v>0</v>
      </c>
      <c r="L97" s="98">
        <v>0</v>
      </c>
      <c r="M97" s="98">
        <v>0</v>
      </c>
      <c r="N97" s="98">
        <v>0</v>
      </c>
      <c r="O97" s="98">
        <v>0</v>
      </c>
      <c r="P97" s="96">
        <f>SUM(Table_1[[#This Row],[LCFF Funds]:[Federal Funds]])</f>
        <v>0</v>
      </c>
      <c r="Q97" s="130">
        <f>IF(Table_1[[#This Row],[Contributing to Increased or Improved Services?]]="Yes",IF(Table_1[[#This Row],[Scope]]="Limited",IF(Table_1[[#This Row],[Total Funds]]=0,"",0),0),0)</f>
        <v>0</v>
      </c>
      <c r="R97" s="26"/>
      <c r="S97" s="26"/>
      <c r="T97" s="26"/>
      <c r="U97" s="26"/>
      <c r="V97" s="26"/>
      <c r="W97" s="26"/>
      <c r="X97" s="26"/>
      <c r="Y97" s="26"/>
    </row>
    <row r="98" spans="1:25" s="30" customFormat="1" ht="22.5" customHeight="1" x14ac:dyDescent="0.2">
      <c r="A98" s="92"/>
      <c r="B98" s="92"/>
      <c r="C98" s="44"/>
      <c r="D98" s="44"/>
      <c r="E98" s="101"/>
      <c r="F98" s="44"/>
      <c r="G98" s="66"/>
      <c r="H98" s="44"/>
      <c r="I98" s="44"/>
      <c r="J98" s="98">
        <v>0</v>
      </c>
      <c r="K98" s="95">
        <f>SUM(Table_1[[#This Row],[Total Funds]]-Table_1[[#This Row],[Total Personnel]])</f>
        <v>0</v>
      </c>
      <c r="L98" s="98">
        <v>0</v>
      </c>
      <c r="M98" s="98">
        <v>0</v>
      </c>
      <c r="N98" s="98">
        <v>0</v>
      </c>
      <c r="O98" s="98">
        <v>0</v>
      </c>
      <c r="P98" s="96">
        <f>SUM(Table_1[[#This Row],[LCFF Funds]:[Federal Funds]])</f>
        <v>0</v>
      </c>
      <c r="Q98" s="130">
        <f>IF(Table_1[[#This Row],[Contributing to Increased or Improved Services?]]="Yes",IF(Table_1[[#This Row],[Scope]]="Limited",IF(Table_1[[#This Row],[Total Funds]]=0,"",0),0),0)</f>
        <v>0</v>
      </c>
      <c r="R98" s="26"/>
      <c r="S98" s="26"/>
      <c r="T98" s="26"/>
      <c r="U98" s="26"/>
      <c r="V98" s="26"/>
      <c r="W98" s="26"/>
      <c r="X98" s="26"/>
      <c r="Y98" s="26"/>
    </row>
    <row r="99" spans="1:25" s="30" customFormat="1" ht="22.5" customHeight="1" x14ac:dyDescent="0.2">
      <c r="A99" s="92"/>
      <c r="B99" s="92"/>
      <c r="C99" s="44"/>
      <c r="D99" s="44"/>
      <c r="E99" s="100"/>
      <c r="F99" s="44"/>
      <c r="G99" s="64"/>
      <c r="H99" s="44"/>
      <c r="I99" s="44"/>
      <c r="J99" s="98">
        <v>0</v>
      </c>
      <c r="K99" s="95">
        <f>SUM(Table_1[[#This Row],[Total Funds]]-Table_1[[#This Row],[Total Personnel]])</f>
        <v>0</v>
      </c>
      <c r="L99" s="98">
        <v>0</v>
      </c>
      <c r="M99" s="98">
        <v>0</v>
      </c>
      <c r="N99" s="98">
        <v>0</v>
      </c>
      <c r="O99" s="98">
        <v>0</v>
      </c>
      <c r="P99" s="96">
        <f>SUM(Table_1[[#This Row],[LCFF Funds]:[Federal Funds]])</f>
        <v>0</v>
      </c>
      <c r="Q99" s="130">
        <f>IF(Table_1[[#This Row],[Contributing to Increased or Improved Services?]]="Yes",IF(Table_1[[#This Row],[Scope]]="Limited",IF(Table_1[[#This Row],[Total Funds]]=0,"",0),0),0)</f>
        <v>0</v>
      </c>
      <c r="R99" s="26"/>
      <c r="S99" s="26"/>
      <c r="T99" s="26"/>
      <c r="U99" s="26"/>
      <c r="V99" s="26"/>
      <c r="W99" s="26"/>
      <c r="X99" s="26"/>
      <c r="Y99" s="26"/>
    </row>
    <row r="100" spans="1:25" s="30" customFormat="1" ht="22.5" customHeight="1" x14ac:dyDescent="0.2">
      <c r="A100" s="92"/>
      <c r="B100" s="92"/>
      <c r="C100" s="44"/>
      <c r="D100" s="44"/>
      <c r="E100" s="101"/>
      <c r="F100" s="44"/>
      <c r="G100" s="66"/>
      <c r="H100" s="44"/>
      <c r="I100" s="44"/>
      <c r="J100" s="98">
        <v>0</v>
      </c>
      <c r="K100" s="95">
        <f>SUM(Table_1[[#This Row],[Total Funds]]-Table_1[[#This Row],[Total Personnel]])</f>
        <v>0</v>
      </c>
      <c r="L100" s="98">
        <v>0</v>
      </c>
      <c r="M100" s="98">
        <v>0</v>
      </c>
      <c r="N100" s="98">
        <v>0</v>
      </c>
      <c r="O100" s="98">
        <v>0</v>
      </c>
      <c r="P100" s="96">
        <f>SUM(Table_1[[#This Row],[LCFF Funds]:[Federal Funds]])</f>
        <v>0</v>
      </c>
      <c r="Q100" s="130">
        <f>IF(Table_1[[#This Row],[Contributing to Increased or Improved Services?]]="Yes",IF(Table_1[[#This Row],[Scope]]="Limited",IF(Table_1[[#This Row],[Total Funds]]=0,"",0),0),0)</f>
        <v>0</v>
      </c>
      <c r="R100" s="26"/>
      <c r="S100" s="26"/>
      <c r="T100" s="26"/>
      <c r="U100" s="26"/>
      <c r="V100" s="26"/>
      <c r="W100" s="26"/>
      <c r="X100" s="26"/>
      <c r="Y100" s="26"/>
    </row>
    <row r="101" spans="1:25" s="30" customFormat="1" ht="22.5" customHeight="1" x14ac:dyDescent="0.2">
      <c r="A101" s="92"/>
      <c r="B101" s="92"/>
      <c r="C101" s="44"/>
      <c r="D101" s="44"/>
      <c r="E101" s="100"/>
      <c r="F101" s="44"/>
      <c r="G101" s="64"/>
      <c r="H101" s="44"/>
      <c r="I101" s="44"/>
      <c r="J101" s="98">
        <v>0</v>
      </c>
      <c r="K101" s="95">
        <f>SUM(Table_1[[#This Row],[Total Funds]]-Table_1[[#This Row],[Total Personnel]])</f>
        <v>0</v>
      </c>
      <c r="L101" s="98">
        <v>0</v>
      </c>
      <c r="M101" s="98">
        <v>0</v>
      </c>
      <c r="N101" s="98">
        <v>0</v>
      </c>
      <c r="O101" s="98">
        <v>0</v>
      </c>
      <c r="P101" s="96">
        <f>SUM(Table_1[[#This Row],[LCFF Funds]:[Federal Funds]])</f>
        <v>0</v>
      </c>
      <c r="Q101" s="130">
        <f>IF(Table_1[[#This Row],[Contributing to Increased or Improved Services?]]="Yes",IF(Table_1[[#This Row],[Scope]]="Limited",IF(Table_1[[#This Row],[Total Funds]]=0,"",0),0),0)</f>
        <v>0</v>
      </c>
      <c r="R101" s="26"/>
      <c r="S101" s="26"/>
      <c r="T101" s="26"/>
      <c r="U101" s="26"/>
      <c r="V101" s="26"/>
      <c r="W101" s="26"/>
      <c r="X101" s="26"/>
      <c r="Y101" s="26"/>
    </row>
    <row r="102" spans="1:25" s="30" customFormat="1" ht="22.5" customHeight="1" x14ac:dyDescent="0.2">
      <c r="A102" s="92"/>
      <c r="B102" s="92"/>
      <c r="C102" s="44"/>
      <c r="D102" s="44"/>
      <c r="E102" s="101"/>
      <c r="F102" s="44"/>
      <c r="G102" s="66"/>
      <c r="H102" s="44"/>
      <c r="I102" s="44"/>
      <c r="J102" s="98">
        <v>0</v>
      </c>
      <c r="K102" s="95">
        <f>SUM(Table_1[[#This Row],[Total Funds]]-Table_1[[#This Row],[Total Personnel]])</f>
        <v>0</v>
      </c>
      <c r="L102" s="98">
        <v>0</v>
      </c>
      <c r="M102" s="98">
        <v>0</v>
      </c>
      <c r="N102" s="98">
        <v>0</v>
      </c>
      <c r="O102" s="98">
        <v>0</v>
      </c>
      <c r="P102" s="96">
        <f>SUM(Table_1[[#This Row],[LCFF Funds]:[Federal Funds]])</f>
        <v>0</v>
      </c>
      <c r="Q102" s="130">
        <f>IF(Table_1[[#This Row],[Contributing to Increased or Improved Services?]]="Yes",IF(Table_1[[#This Row],[Scope]]="Limited",IF(Table_1[[#This Row],[Total Funds]]=0,"",0),0),0)</f>
        <v>0</v>
      </c>
      <c r="R102" s="26"/>
      <c r="S102" s="26"/>
      <c r="T102" s="26"/>
      <c r="U102" s="26"/>
      <c r="V102" s="26"/>
      <c r="W102" s="26"/>
      <c r="X102" s="26"/>
      <c r="Y102" s="26"/>
    </row>
    <row r="103" spans="1:25" s="30" customFormat="1" ht="22.5" customHeight="1" x14ac:dyDescent="0.2">
      <c r="A103" s="92"/>
      <c r="B103" s="92"/>
      <c r="C103" s="44"/>
      <c r="D103" s="44"/>
      <c r="E103" s="100"/>
      <c r="F103" s="44"/>
      <c r="G103" s="64"/>
      <c r="H103" s="44"/>
      <c r="I103" s="44"/>
      <c r="J103" s="98">
        <v>0</v>
      </c>
      <c r="K103" s="95">
        <f>SUM(Table_1[[#This Row],[Total Funds]]-Table_1[[#This Row],[Total Personnel]])</f>
        <v>0</v>
      </c>
      <c r="L103" s="98">
        <v>0</v>
      </c>
      <c r="M103" s="98">
        <v>0</v>
      </c>
      <c r="N103" s="98">
        <v>0</v>
      </c>
      <c r="O103" s="98">
        <v>0</v>
      </c>
      <c r="P103" s="96">
        <f>SUM(Table_1[[#This Row],[LCFF Funds]:[Federal Funds]])</f>
        <v>0</v>
      </c>
      <c r="Q103" s="130">
        <f>IF(Table_1[[#This Row],[Contributing to Increased or Improved Services?]]="Yes",IF(Table_1[[#This Row],[Scope]]="Limited",IF(Table_1[[#This Row],[Total Funds]]=0,"",0),0),0)</f>
        <v>0</v>
      </c>
      <c r="R103" s="26"/>
      <c r="S103" s="26"/>
      <c r="T103" s="26"/>
      <c r="U103" s="26"/>
      <c r="V103" s="26"/>
      <c r="W103" s="26"/>
      <c r="X103" s="26"/>
      <c r="Y103" s="26"/>
    </row>
    <row r="104" spans="1:25" s="30" customFormat="1" ht="22.5" customHeight="1" x14ac:dyDescent="0.2">
      <c r="A104" s="92"/>
      <c r="B104" s="92"/>
      <c r="C104" s="44"/>
      <c r="D104" s="44"/>
      <c r="E104" s="101"/>
      <c r="F104" s="44"/>
      <c r="G104" s="66"/>
      <c r="H104" s="44"/>
      <c r="I104" s="44"/>
      <c r="J104" s="98">
        <v>0</v>
      </c>
      <c r="K104" s="95">
        <f>SUM(Table_1[[#This Row],[Total Funds]]-Table_1[[#This Row],[Total Personnel]])</f>
        <v>0</v>
      </c>
      <c r="L104" s="98">
        <v>0</v>
      </c>
      <c r="M104" s="98">
        <v>0</v>
      </c>
      <c r="N104" s="98">
        <v>0</v>
      </c>
      <c r="O104" s="98">
        <v>0</v>
      </c>
      <c r="P104" s="96">
        <f>SUM(Table_1[[#This Row],[LCFF Funds]:[Federal Funds]])</f>
        <v>0</v>
      </c>
      <c r="Q104" s="130">
        <f>IF(Table_1[[#This Row],[Contributing to Increased or Improved Services?]]="Yes",IF(Table_1[[#This Row],[Scope]]="Limited",IF(Table_1[[#This Row],[Total Funds]]=0,"",0),0),0)</f>
        <v>0</v>
      </c>
      <c r="R104" s="26"/>
      <c r="S104" s="26"/>
      <c r="T104" s="26"/>
      <c r="U104" s="26"/>
      <c r="V104" s="26"/>
      <c r="W104" s="26"/>
      <c r="X104" s="26"/>
      <c r="Y104" s="26"/>
    </row>
    <row r="105" spans="1:25" s="30" customFormat="1" ht="22.5" customHeight="1" x14ac:dyDescent="0.2">
      <c r="A105" s="92"/>
      <c r="B105" s="92"/>
      <c r="C105" s="44"/>
      <c r="D105" s="44"/>
      <c r="E105" s="100"/>
      <c r="F105" s="44"/>
      <c r="G105" s="64"/>
      <c r="H105" s="44"/>
      <c r="I105" s="44"/>
      <c r="J105" s="98">
        <v>0</v>
      </c>
      <c r="K105" s="95">
        <f>SUM(Table_1[[#This Row],[Total Funds]]-Table_1[[#This Row],[Total Personnel]])</f>
        <v>0</v>
      </c>
      <c r="L105" s="98">
        <v>0</v>
      </c>
      <c r="M105" s="98">
        <v>0</v>
      </c>
      <c r="N105" s="98">
        <v>0</v>
      </c>
      <c r="O105" s="98">
        <v>0</v>
      </c>
      <c r="P105" s="96">
        <f>SUM(Table_1[[#This Row],[LCFF Funds]:[Federal Funds]])</f>
        <v>0</v>
      </c>
      <c r="Q105" s="130">
        <f>IF(Table_1[[#This Row],[Contributing to Increased or Improved Services?]]="Yes",IF(Table_1[[#This Row],[Scope]]="Limited",IF(Table_1[[#This Row],[Total Funds]]=0,"",0),0),0)</f>
        <v>0</v>
      </c>
      <c r="R105" s="26"/>
      <c r="S105" s="26"/>
      <c r="T105" s="26"/>
      <c r="U105" s="26"/>
      <c r="V105" s="26"/>
      <c r="W105" s="26"/>
      <c r="X105" s="26"/>
      <c r="Y105" s="26"/>
    </row>
    <row r="106" spans="1:25" s="30" customFormat="1" ht="22.5" customHeight="1" x14ac:dyDescent="0.2">
      <c r="A106" s="92"/>
      <c r="B106" s="92"/>
      <c r="C106" s="44"/>
      <c r="D106" s="44"/>
      <c r="E106" s="101"/>
      <c r="F106" s="44"/>
      <c r="G106" s="66"/>
      <c r="H106" s="44"/>
      <c r="I106" s="44"/>
      <c r="J106" s="98">
        <v>0</v>
      </c>
      <c r="K106" s="95">
        <f>SUM(Table_1[[#This Row],[Total Funds]]-Table_1[[#This Row],[Total Personnel]])</f>
        <v>0</v>
      </c>
      <c r="L106" s="98">
        <v>0</v>
      </c>
      <c r="M106" s="98">
        <v>0</v>
      </c>
      <c r="N106" s="98">
        <v>0</v>
      </c>
      <c r="O106" s="98">
        <v>0</v>
      </c>
      <c r="P106" s="96">
        <f>SUM(Table_1[[#This Row],[LCFF Funds]:[Federal Funds]])</f>
        <v>0</v>
      </c>
      <c r="Q106" s="130">
        <f>IF(Table_1[[#This Row],[Contributing to Increased or Improved Services?]]="Yes",IF(Table_1[[#This Row],[Scope]]="Limited",IF(Table_1[[#This Row],[Total Funds]]=0,"",0),0),0)</f>
        <v>0</v>
      </c>
      <c r="R106" s="26"/>
      <c r="S106" s="26"/>
      <c r="T106" s="26"/>
      <c r="U106" s="26"/>
      <c r="V106" s="26"/>
      <c r="W106" s="26"/>
      <c r="X106" s="26"/>
      <c r="Y106" s="26"/>
    </row>
    <row r="107" spans="1:25" s="30" customFormat="1" ht="22.5" customHeight="1" x14ac:dyDescent="0.2">
      <c r="A107" s="92"/>
      <c r="B107" s="92"/>
      <c r="C107" s="44"/>
      <c r="D107" s="44"/>
      <c r="E107" s="100"/>
      <c r="F107" s="44"/>
      <c r="G107" s="64"/>
      <c r="H107" s="44"/>
      <c r="I107" s="44"/>
      <c r="J107" s="98">
        <v>0</v>
      </c>
      <c r="K107" s="95">
        <f>SUM(Table_1[[#This Row],[Total Funds]]-Table_1[[#This Row],[Total Personnel]])</f>
        <v>0</v>
      </c>
      <c r="L107" s="98">
        <v>0</v>
      </c>
      <c r="M107" s="98">
        <v>0</v>
      </c>
      <c r="N107" s="98">
        <v>0</v>
      </c>
      <c r="O107" s="98">
        <v>0</v>
      </c>
      <c r="P107" s="96">
        <f>SUM(Table_1[[#This Row],[LCFF Funds]:[Federal Funds]])</f>
        <v>0</v>
      </c>
      <c r="Q107" s="130">
        <f>IF(Table_1[[#This Row],[Contributing to Increased or Improved Services?]]="Yes",IF(Table_1[[#This Row],[Scope]]="Limited",IF(Table_1[[#This Row],[Total Funds]]=0,"",0),0),0)</f>
        <v>0</v>
      </c>
      <c r="R107" s="26"/>
      <c r="S107" s="26"/>
      <c r="T107" s="26"/>
      <c r="U107" s="26"/>
      <c r="V107" s="26"/>
      <c r="W107" s="26"/>
      <c r="X107" s="26"/>
      <c r="Y107" s="26"/>
    </row>
    <row r="108" spans="1:25" s="30" customFormat="1" ht="22.5" customHeight="1" x14ac:dyDescent="0.2">
      <c r="A108" s="92"/>
      <c r="B108" s="92"/>
      <c r="C108" s="44"/>
      <c r="D108" s="44"/>
      <c r="E108" s="101"/>
      <c r="F108" s="44"/>
      <c r="G108" s="66"/>
      <c r="H108" s="44"/>
      <c r="I108" s="44"/>
      <c r="J108" s="98">
        <v>0</v>
      </c>
      <c r="K108" s="95">
        <f>SUM(Table_1[[#This Row],[Total Funds]]-Table_1[[#This Row],[Total Personnel]])</f>
        <v>0</v>
      </c>
      <c r="L108" s="98">
        <v>0</v>
      </c>
      <c r="M108" s="98">
        <v>0</v>
      </c>
      <c r="N108" s="98">
        <v>0</v>
      </c>
      <c r="O108" s="98">
        <v>0</v>
      </c>
      <c r="P108" s="96">
        <f>SUM(Table_1[[#This Row],[LCFF Funds]:[Federal Funds]])</f>
        <v>0</v>
      </c>
      <c r="Q108" s="130">
        <f>IF(Table_1[[#This Row],[Contributing to Increased or Improved Services?]]="Yes",IF(Table_1[[#This Row],[Scope]]="Limited",IF(Table_1[[#This Row],[Total Funds]]=0,"",0),0),0)</f>
        <v>0</v>
      </c>
      <c r="R108" s="26"/>
      <c r="S108" s="26"/>
      <c r="T108" s="26"/>
      <c r="U108" s="26"/>
      <c r="V108" s="26"/>
      <c r="W108" s="26"/>
      <c r="X108" s="26"/>
      <c r="Y108" s="26"/>
    </row>
    <row r="109" spans="1:25" s="30" customFormat="1" ht="22.5" customHeight="1" x14ac:dyDescent="0.2">
      <c r="A109" s="92"/>
      <c r="B109" s="92"/>
      <c r="C109" s="44"/>
      <c r="D109" s="44"/>
      <c r="E109" s="100"/>
      <c r="F109" s="44"/>
      <c r="G109" s="64"/>
      <c r="H109" s="44"/>
      <c r="I109" s="44"/>
      <c r="J109" s="98">
        <v>0</v>
      </c>
      <c r="K109" s="95">
        <f>SUM(Table_1[[#This Row],[Total Funds]]-Table_1[[#This Row],[Total Personnel]])</f>
        <v>0</v>
      </c>
      <c r="L109" s="98">
        <v>0</v>
      </c>
      <c r="M109" s="98">
        <v>0</v>
      </c>
      <c r="N109" s="98">
        <v>0</v>
      </c>
      <c r="O109" s="98">
        <v>0</v>
      </c>
      <c r="P109" s="96">
        <f>SUM(Table_1[[#This Row],[LCFF Funds]:[Federal Funds]])</f>
        <v>0</v>
      </c>
      <c r="Q109" s="130">
        <f>IF(Table_1[[#This Row],[Contributing to Increased or Improved Services?]]="Yes",IF(Table_1[[#This Row],[Scope]]="Limited",IF(Table_1[[#This Row],[Total Funds]]=0,"",0),0),0)</f>
        <v>0</v>
      </c>
      <c r="R109" s="26"/>
      <c r="S109" s="26"/>
      <c r="T109" s="26"/>
      <c r="U109" s="26"/>
      <c r="V109" s="26"/>
      <c r="W109" s="26"/>
      <c r="X109" s="26"/>
      <c r="Y109" s="26"/>
    </row>
    <row r="110" spans="1:25" s="30" customFormat="1" ht="22.5" customHeight="1" x14ac:dyDescent="0.2">
      <c r="A110" s="92"/>
      <c r="B110" s="92"/>
      <c r="C110" s="44"/>
      <c r="D110" s="44"/>
      <c r="E110" s="101"/>
      <c r="F110" s="44"/>
      <c r="G110" s="66"/>
      <c r="H110" s="44"/>
      <c r="I110" s="44"/>
      <c r="J110" s="98">
        <v>0</v>
      </c>
      <c r="K110" s="95">
        <f>SUM(Table_1[[#This Row],[Total Funds]]-Table_1[[#This Row],[Total Personnel]])</f>
        <v>0</v>
      </c>
      <c r="L110" s="98">
        <v>0</v>
      </c>
      <c r="M110" s="98">
        <v>0</v>
      </c>
      <c r="N110" s="98">
        <v>0</v>
      </c>
      <c r="O110" s="98">
        <v>0</v>
      </c>
      <c r="P110" s="96">
        <f>SUM(Table_1[[#This Row],[LCFF Funds]:[Federal Funds]])</f>
        <v>0</v>
      </c>
      <c r="Q110" s="130">
        <f>IF(Table_1[[#This Row],[Contributing to Increased or Improved Services?]]="Yes",IF(Table_1[[#This Row],[Scope]]="Limited",IF(Table_1[[#This Row],[Total Funds]]=0,"",0),0),0)</f>
        <v>0</v>
      </c>
      <c r="R110" s="26"/>
      <c r="S110" s="26"/>
      <c r="T110" s="26"/>
      <c r="U110" s="26"/>
      <c r="V110" s="26"/>
      <c r="W110" s="26"/>
      <c r="X110" s="26"/>
      <c r="Y110" s="26"/>
    </row>
    <row r="111" spans="1:25" s="30" customFormat="1" ht="22.5" customHeight="1" x14ac:dyDescent="0.2">
      <c r="A111" s="92"/>
      <c r="B111" s="92"/>
      <c r="C111" s="44"/>
      <c r="D111" s="44"/>
      <c r="E111" s="100"/>
      <c r="F111" s="44"/>
      <c r="G111" s="64"/>
      <c r="H111" s="44"/>
      <c r="I111" s="44"/>
      <c r="J111" s="98">
        <v>0</v>
      </c>
      <c r="K111" s="95">
        <f>SUM(Table_1[[#This Row],[Total Funds]]-Table_1[[#This Row],[Total Personnel]])</f>
        <v>0</v>
      </c>
      <c r="L111" s="98">
        <v>0</v>
      </c>
      <c r="M111" s="98">
        <v>0</v>
      </c>
      <c r="N111" s="98">
        <v>0</v>
      </c>
      <c r="O111" s="98">
        <v>0</v>
      </c>
      <c r="P111" s="96">
        <f>SUM(Table_1[[#This Row],[LCFF Funds]:[Federal Funds]])</f>
        <v>0</v>
      </c>
      <c r="Q111" s="130">
        <f>IF(Table_1[[#This Row],[Contributing to Increased or Improved Services?]]="Yes",IF(Table_1[[#This Row],[Scope]]="Limited",IF(Table_1[[#This Row],[Total Funds]]=0,"",0),0),0)</f>
        <v>0</v>
      </c>
      <c r="R111" s="26"/>
      <c r="S111" s="26"/>
      <c r="T111" s="26"/>
      <c r="U111" s="26"/>
      <c r="V111" s="26"/>
      <c r="W111" s="26"/>
      <c r="X111" s="26"/>
      <c r="Y111" s="26"/>
    </row>
    <row r="112" spans="1:25" s="30" customFormat="1" ht="22.5" customHeight="1" x14ac:dyDescent="0.2">
      <c r="A112" s="92"/>
      <c r="B112" s="92"/>
      <c r="C112" s="44"/>
      <c r="D112" s="44"/>
      <c r="E112" s="101"/>
      <c r="F112" s="44"/>
      <c r="G112" s="66"/>
      <c r="H112" s="44"/>
      <c r="I112" s="44"/>
      <c r="J112" s="98">
        <v>0</v>
      </c>
      <c r="K112" s="95">
        <f>SUM(Table_1[[#This Row],[Total Funds]]-Table_1[[#This Row],[Total Personnel]])</f>
        <v>0</v>
      </c>
      <c r="L112" s="98">
        <v>0</v>
      </c>
      <c r="M112" s="98">
        <v>0</v>
      </c>
      <c r="N112" s="98">
        <v>0</v>
      </c>
      <c r="O112" s="98">
        <v>0</v>
      </c>
      <c r="P112" s="96">
        <f>SUM(Table_1[[#This Row],[LCFF Funds]:[Federal Funds]])</f>
        <v>0</v>
      </c>
      <c r="Q112" s="130">
        <f>IF(Table_1[[#This Row],[Contributing to Increased or Improved Services?]]="Yes",IF(Table_1[[#This Row],[Scope]]="Limited",IF(Table_1[[#This Row],[Total Funds]]=0,"",0),0),0)</f>
        <v>0</v>
      </c>
      <c r="R112" s="26"/>
      <c r="S112" s="26"/>
      <c r="T112" s="26"/>
      <c r="U112" s="26"/>
      <c r="V112" s="26"/>
      <c r="W112" s="26"/>
      <c r="X112" s="26"/>
      <c r="Y112" s="26"/>
    </row>
    <row r="113" spans="1:25" s="30" customFormat="1" ht="22.5" customHeight="1" x14ac:dyDescent="0.2">
      <c r="A113" s="92"/>
      <c r="B113" s="92"/>
      <c r="C113" s="44"/>
      <c r="D113" s="44"/>
      <c r="E113" s="100"/>
      <c r="F113" s="44"/>
      <c r="G113" s="64"/>
      <c r="H113" s="44"/>
      <c r="I113" s="44"/>
      <c r="J113" s="98">
        <v>0</v>
      </c>
      <c r="K113" s="95">
        <f>SUM(Table_1[[#This Row],[Total Funds]]-Table_1[[#This Row],[Total Personnel]])</f>
        <v>0</v>
      </c>
      <c r="L113" s="98">
        <v>0</v>
      </c>
      <c r="M113" s="98">
        <v>0</v>
      </c>
      <c r="N113" s="98">
        <v>0</v>
      </c>
      <c r="O113" s="98">
        <v>0</v>
      </c>
      <c r="P113" s="96">
        <f>SUM(Table_1[[#This Row],[LCFF Funds]:[Federal Funds]])</f>
        <v>0</v>
      </c>
      <c r="Q113" s="130">
        <f>IF(Table_1[[#This Row],[Contributing to Increased or Improved Services?]]="Yes",IF(Table_1[[#This Row],[Scope]]="Limited",IF(Table_1[[#This Row],[Total Funds]]=0,"",0),0),0)</f>
        <v>0</v>
      </c>
      <c r="R113" s="26"/>
      <c r="S113" s="26"/>
      <c r="T113" s="26"/>
      <c r="U113" s="26"/>
      <c r="V113" s="26"/>
      <c r="W113" s="26"/>
      <c r="X113" s="26"/>
      <c r="Y113" s="26"/>
    </row>
    <row r="114" spans="1:25" s="30" customFormat="1" ht="22.5" customHeight="1" x14ac:dyDescent="0.2">
      <c r="A114" s="92"/>
      <c r="B114" s="92"/>
      <c r="C114" s="44"/>
      <c r="D114" s="44"/>
      <c r="E114" s="101"/>
      <c r="F114" s="44"/>
      <c r="G114" s="66"/>
      <c r="H114" s="44"/>
      <c r="I114" s="44"/>
      <c r="J114" s="98">
        <v>0</v>
      </c>
      <c r="K114" s="95">
        <f>SUM(Table_1[[#This Row],[Total Funds]]-Table_1[[#This Row],[Total Personnel]])</f>
        <v>0</v>
      </c>
      <c r="L114" s="98">
        <v>0</v>
      </c>
      <c r="M114" s="98">
        <v>0</v>
      </c>
      <c r="N114" s="98">
        <v>0</v>
      </c>
      <c r="O114" s="98">
        <v>0</v>
      </c>
      <c r="P114" s="96">
        <f>SUM(Table_1[[#This Row],[LCFF Funds]:[Federal Funds]])</f>
        <v>0</v>
      </c>
      <c r="Q114" s="130">
        <f>IF(Table_1[[#This Row],[Contributing to Increased or Improved Services?]]="Yes",IF(Table_1[[#This Row],[Scope]]="Limited",IF(Table_1[[#This Row],[Total Funds]]=0,"",0),0),0)</f>
        <v>0</v>
      </c>
      <c r="R114" s="26"/>
      <c r="S114" s="26"/>
      <c r="T114" s="26"/>
      <c r="U114" s="26"/>
      <c r="V114" s="26"/>
      <c r="W114" s="26"/>
      <c r="X114" s="26"/>
      <c r="Y114" s="26"/>
    </row>
    <row r="115" spans="1:25" s="30" customFormat="1" ht="22.5" customHeight="1" x14ac:dyDescent="0.2">
      <c r="A115" s="92"/>
      <c r="B115" s="92"/>
      <c r="C115" s="44"/>
      <c r="D115" s="44"/>
      <c r="E115" s="100"/>
      <c r="F115" s="44"/>
      <c r="G115" s="64"/>
      <c r="H115" s="44"/>
      <c r="I115" s="44"/>
      <c r="J115" s="98">
        <v>0</v>
      </c>
      <c r="K115" s="95">
        <f>SUM(Table_1[[#This Row],[Total Funds]]-Table_1[[#This Row],[Total Personnel]])</f>
        <v>0</v>
      </c>
      <c r="L115" s="98">
        <v>0</v>
      </c>
      <c r="M115" s="98">
        <v>0</v>
      </c>
      <c r="N115" s="98">
        <v>0</v>
      </c>
      <c r="O115" s="98">
        <v>0</v>
      </c>
      <c r="P115" s="96">
        <f>SUM(Table_1[[#This Row],[LCFF Funds]:[Federal Funds]])</f>
        <v>0</v>
      </c>
      <c r="Q115" s="130">
        <f>IF(Table_1[[#This Row],[Contributing to Increased or Improved Services?]]="Yes",IF(Table_1[[#This Row],[Scope]]="Limited",IF(Table_1[[#This Row],[Total Funds]]=0,"",0),0),0)</f>
        <v>0</v>
      </c>
      <c r="R115" s="26"/>
      <c r="S115" s="26"/>
      <c r="T115" s="26"/>
      <c r="U115" s="26"/>
      <c r="V115" s="26"/>
      <c r="W115" s="26"/>
      <c r="X115" s="26"/>
      <c r="Y115" s="26"/>
    </row>
    <row r="116" spans="1:25" s="30" customFormat="1" ht="22.5" customHeight="1" x14ac:dyDescent="0.2">
      <c r="A116" s="92"/>
      <c r="B116" s="92"/>
      <c r="C116" s="44"/>
      <c r="D116" s="44"/>
      <c r="E116" s="101"/>
      <c r="F116" s="44"/>
      <c r="G116" s="66"/>
      <c r="H116" s="44"/>
      <c r="I116" s="44"/>
      <c r="J116" s="98">
        <v>0</v>
      </c>
      <c r="K116" s="95">
        <f>SUM(Table_1[[#This Row],[Total Funds]]-Table_1[[#This Row],[Total Personnel]])</f>
        <v>0</v>
      </c>
      <c r="L116" s="98">
        <v>0</v>
      </c>
      <c r="M116" s="98">
        <v>0</v>
      </c>
      <c r="N116" s="98">
        <v>0</v>
      </c>
      <c r="O116" s="98">
        <v>0</v>
      </c>
      <c r="P116" s="96">
        <f>SUM(Table_1[[#This Row],[LCFF Funds]:[Federal Funds]])</f>
        <v>0</v>
      </c>
      <c r="Q116" s="130">
        <f>IF(Table_1[[#This Row],[Contributing to Increased or Improved Services?]]="Yes",IF(Table_1[[#This Row],[Scope]]="Limited",IF(Table_1[[#This Row],[Total Funds]]=0,"",0),0),0)</f>
        <v>0</v>
      </c>
      <c r="R116" s="26"/>
      <c r="S116" s="26"/>
      <c r="T116" s="26"/>
      <c r="U116" s="26"/>
      <c r="V116" s="26"/>
      <c r="W116" s="26"/>
      <c r="X116" s="26"/>
      <c r="Y116" s="26"/>
    </row>
    <row r="117" spans="1:25" s="30" customFormat="1" ht="22.5" customHeight="1" x14ac:dyDescent="0.2">
      <c r="A117" s="92"/>
      <c r="B117" s="92"/>
      <c r="C117" s="44"/>
      <c r="D117" s="44"/>
      <c r="E117" s="100"/>
      <c r="F117" s="44"/>
      <c r="G117" s="64"/>
      <c r="H117" s="44"/>
      <c r="I117" s="44"/>
      <c r="J117" s="98">
        <v>0</v>
      </c>
      <c r="K117" s="95">
        <f>SUM(Table_1[[#This Row],[Total Funds]]-Table_1[[#This Row],[Total Personnel]])</f>
        <v>0</v>
      </c>
      <c r="L117" s="98">
        <v>0</v>
      </c>
      <c r="M117" s="98">
        <v>0</v>
      </c>
      <c r="N117" s="98">
        <v>0</v>
      </c>
      <c r="O117" s="98">
        <v>0</v>
      </c>
      <c r="P117" s="96">
        <f>SUM(Table_1[[#This Row],[LCFF Funds]:[Federal Funds]])</f>
        <v>0</v>
      </c>
      <c r="Q117" s="130">
        <f>IF(Table_1[[#This Row],[Contributing to Increased or Improved Services?]]="Yes",IF(Table_1[[#This Row],[Scope]]="Limited",IF(Table_1[[#This Row],[Total Funds]]=0,"",0),0),0)</f>
        <v>0</v>
      </c>
      <c r="R117" s="26"/>
      <c r="S117" s="26"/>
      <c r="T117" s="26"/>
      <c r="U117" s="26"/>
      <c r="V117" s="26"/>
      <c r="W117" s="26"/>
      <c r="X117" s="26"/>
      <c r="Y117" s="26"/>
    </row>
    <row r="118" spans="1:25" s="30" customFormat="1" ht="22.5" customHeight="1" x14ac:dyDescent="0.2">
      <c r="A118" s="92"/>
      <c r="B118" s="92"/>
      <c r="C118" s="44"/>
      <c r="D118" s="44"/>
      <c r="E118" s="101"/>
      <c r="F118" s="44"/>
      <c r="G118" s="66"/>
      <c r="H118" s="44"/>
      <c r="I118" s="44"/>
      <c r="J118" s="98">
        <v>0</v>
      </c>
      <c r="K118" s="95">
        <f>SUM(Table_1[[#This Row],[Total Funds]]-Table_1[[#This Row],[Total Personnel]])</f>
        <v>0</v>
      </c>
      <c r="L118" s="98">
        <v>0</v>
      </c>
      <c r="M118" s="98">
        <v>0</v>
      </c>
      <c r="N118" s="98">
        <v>0</v>
      </c>
      <c r="O118" s="98">
        <v>0</v>
      </c>
      <c r="P118" s="96">
        <f>SUM(Table_1[[#This Row],[LCFF Funds]:[Federal Funds]])</f>
        <v>0</v>
      </c>
      <c r="Q118" s="130">
        <f>IF(Table_1[[#This Row],[Contributing to Increased or Improved Services?]]="Yes",IF(Table_1[[#This Row],[Scope]]="Limited",IF(Table_1[[#This Row],[Total Funds]]=0,"",0),0),0)</f>
        <v>0</v>
      </c>
      <c r="R118" s="26"/>
      <c r="S118" s="26"/>
      <c r="T118" s="26"/>
      <c r="U118" s="26"/>
      <c r="V118" s="26"/>
      <c r="W118" s="26"/>
      <c r="X118" s="26"/>
      <c r="Y118" s="26"/>
    </row>
    <row r="119" spans="1:25" s="30" customFormat="1" ht="22.5" customHeight="1" x14ac:dyDescent="0.2">
      <c r="A119" s="92"/>
      <c r="B119" s="92"/>
      <c r="C119" s="44"/>
      <c r="D119" s="44"/>
      <c r="E119" s="100"/>
      <c r="F119" s="44"/>
      <c r="G119" s="64"/>
      <c r="H119" s="44"/>
      <c r="I119" s="44"/>
      <c r="J119" s="98">
        <v>0</v>
      </c>
      <c r="K119" s="95">
        <f>SUM(Table_1[[#This Row],[Total Funds]]-Table_1[[#This Row],[Total Personnel]])</f>
        <v>0</v>
      </c>
      <c r="L119" s="98">
        <v>0</v>
      </c>
      <c r="M119" s="98">
        <v>0</v>
      </c>
      <c r="N119" s="98">
        <v>0</v>
      </c>
      <c r="O119" s="98">
        <v>0</v>
      </c>
      <c r="P119" s="96">
        <f>SUM(Table_1[[#This Row],[LCFF Funds]:[Federal Funds]])</f>
        <v>0</v>
      </c>
      <c r="Q119" s="130">
        <f>IF(Table_1[[#This Row],[Contributing to Increased or Improved Services?]]="Yes",IF(Table_1[[#This Row],[Scope]]="Limited",IF(Table_1[[#This Row],[Total Funds]]=0,"",0),0),0)</f>
        <v>0</v>
      </c>
      <c r="R119" s="26"/>
      <c r="S119" s="26"/>
      <c r="T119" s="26"/>
      <c r="U119" s="26"/>
      <c r="V119" s="26"/>
      <c r="W119" s="26"/>
      <c r="X119" s="26"/>
      <c r="Y119" s="26"/>
    </row>
    <row r="120" spans="1:25" s="30" customFormat="1" ht="22.5" customHeight="1" x14ac:dyDescent="0.2">
      <c r="A120" s="92"/>
      <c r="B120" s="92"/>
      <c r="C120" s="44"/>
      <c r="D120" s="44"/>
      <c r="E120" s="101"/>
      <c r="F120" s="44"/>
      <c r="G120" s="66"/>
      <c r="H120" s="44"/>
      <c r="I120" s="44"/>
      <c r="J120" s="98">
        <v>0</v>
      </c>
      <c r="K120" s="95">
        <f>SUM(Table_1[[#This Row],[Total Funds]]-Table_1[[#This Row],[Total Personnel]])</f>
        <v>0</v>
      </c>
      <c r="L120" s="98">
        <v>0</v>
      </c>
      <c r="M120" s="98">
        <v>0</v>
      </c>
      <c r="N120" s="98">
        <v>0</v>
      </c>
      <c r="O120" s="98">
        <v>0</v>
      </c>
      <c r="P120" s="96">
        <f>SUM(Table_1[[#This Row],[LCFF Funds]:[Federal Funds]])</f>
        <v>0</v>
      </c>
      <c r="Q120" s="130">
        <f>IF(Table_1[[#This Row],[Contributing to Increased or Improved Services?]]="Yes",IF(Table_1[[#This Row],[Scope]]="Limited",IF(Table_1[[#This Row],[Total Funds]]=0,"",0),0),0)</f>
        <v>0</v>
      </c>
      <c r="R120" s="26"/>
      <c r="S120" s="26"/>
      <c r="T120" s="26"/>
      <c r="U120" s="26"/>
      <c r="V120" s="26"/>
      <c r="W120" s="26"/>
      <c r="X120" s="26"/>
      <c r="Y120" s="26"/>
    </row>
    <row r="121" spans="1:25" s="30" customFormat="1" ht="22.5" customHeight="1" x14ac:dyDescent="0.2">
      <c r="A121" s="92"/>
      <c r="B121" s="92"/>
      <c r="C121" s="44"/>
      <c r="D121" s="44"/>
      <c r="E121" s="100"/>
      <c r="F121" s="44"/>
      <c r="G121" s="64"/>
      <c r="H121" s="44"/>
      <c r="I121" s="44"/>
      <c r="J121" s="98">
        <v>0</v>
      </c>
      <c r="K121" s="95">
        <f>SUM(Table_1[[#This Row],[Total Funds]]-Table_1[[#This Row],[Total Personnel]])</f>
        <v>0</v>
      </c>
      <c r="L121" s="98">
        <v>0</v>
      </c>
      <c r="M121" s="98">
        <v>0</v>
      </c>
      <c r="N121" s="98">
        <v>0</v>
      </c>
      <c r="O121" s="98">
        <v>0</v>
      </c>
      <c r="P121" s="96">
        <f>SUM(Table_1[[#This Row],[LCFF Funds]:[Federal Funds]])</f>
        <v>0</v>
      </c>
      <c r="Q121" s="130">
        <f>IF(Table_1[[#This Row],[Contributing to Increased or Improved Services?]]="Yes",IF(Table_1[[#This Row],[Scope]]="Limited",IF(Table_1[[#This Row],[Total Funds]]=0,"",0),0),0)</f>
        <v>0</v>
      </c>
      <c r="R121" s="26"/>
      <c r="S121" s="26"/>
      <c r="T121" s="26"/>
      <c r="U121" s="26"/>
      <c r="V121" s="26"/>
      <c r="W121" s="26"/>
      <c r="X121" s="26"/>
      <c r="Y121" s="26"/>
    </row>
    <row r="122" spans="1:25" s="30" customFormat="1" ht="22.5" customHeight="1" x14ac:dyDescent="0.2">
      <c r="A122" s="92"/>
      <c r="B122" s="92"/>
      <c r="C122" s="44"/>
      <c r="D122" s="44"/>
      <c r="E122" s="101"/>
      <c r="F122" s="44"/>
      <c r="G122" s="66"/>
      <c r="H122" s="44"/>
      <c r="I122" s="44"/>
      <c r="J122" s="98">
        <v>0</v>
      </c>
      <c r="K122" s="95">
        <f>SUM(Table_1[[#This Row],[Total Funds]]-Table_1[[#This Row],[Total Personnel]])</f>
        <v>0</v>
      </c>
      <c r="L122" s="98">
        <v>0</v>
      </c>
      <c r="M122" s="98">
        <v>0</v>
      </c>
      <c r="N122" s="98">
        <v>0</v>
      </c>
      <c r="O122" s="98">
        <v>0</v>
      </c>
      <c r="P122" s="96">
        <f>SUM(Table_1[[#This Row],[LCFF Funds]:[Federal Funds]])</f>
        <v>0</v>
      </c>
      <c r="Q122" s="130">
        <f>IF(Table_1[[#This Row],[Contributing to Increased or Improved Services?]]="Yes",IF(Table_1[[#This Row],[Scope]]="Limited",IF(Table_1[[#This Row],[Total Funds]]=0,"",0),0),0)</f>
        <v>0</v>
      </c>
      <c r="R122" s="26"/>
      <c r="S122" s="26"/>
      <c r="T122" s="26"/>
      <c r="U122" s="26"/>
      <c r="V122" s="26"/>
      <c r="W122" s="26"/>
      <c r="X122" s="26"/>
      <c r="Y122" s="26"/>
    </row>
    <row r="123" spans="1:25" s="30" customFormat="1" ht="22.5" customHeight="1" x14ac:dyDescent="0.2">
      <c r="A123" s="92"/>
      <c r="B123" s="92"/>
      <c r="C123" s="44"/>
      <c r="D123" s="44"/>
      <c r="E123" s="100"/>
      <c r="F123" s="44"/>
      <c r="G123" s="64"/>
      <c r="H123" s="44"/>
      <c r="I123" s="44"/>
      <c r="J123" s="98">
        <v>0</v>
      </c>
      <c r="K123" s="95">
        <f>SUM(Table_1[[#This Row],[Total Funds]]-Table_1[[#This Row],[Total Personnel]])</f>
        <v>0</v>
      </c>
      <c r="L123" s="98">
        <v>0</v>
      </c>
      <c r="M123" s="98">
        <v>0</v>
      </c>
      <c r="N123" s="98">
        <v>0</v>
      </c>
      <c r="O123" s="98">
        <v>0</v>
      </c>
      <c r="P123" s="96">
        <f>SUM(Table_1[[#This Row],[LCFF Funds]:[Federal Funds]])</f>
        <v>0</v>
      </c>
      <c r="Q123" s="130">
        <f>IF(Table_1[[#This Row],[Contributing to Increased or Improved Services?]]="Yes",IF(Table_1[[#This Row],[Scope]]="Limited",IF(Table_1[[#This Row],[Total Funds]]=0,"",0),0),0)</f>
        <v>0</v>
      </c>
      <c r="R123" s="26"/>
      <c r="S123" s="26"/>
      <c r="T123" s="26"/>
      <c r="U123" s="26"/>
      <c r="V123" s="26"/>
      <c r="W123" s="26"/>
      <c r="X123" s="26"/>
      <c r="Y123" s="26"/>
    </row>
    <row r="124" spans="1:25" s="30" customFormat="1" ht="22.5" customHeight="1" x14ac:dyDescent="0.2">
      <c r="A124" s="92"/>
      <c r="B124" s="92"/>
      <c r="C124" s="44"/>
      <c r="D124" s="44"/>
      <c r="E124" s="101"/>
      <c r="F124" s="44"/>
      <c r="G124" s="66"/>
      <c r="H124" s="44"/>
      <c r="I124" s="44"/>
      <c r="J124" s="98">
        <v>0</v>
      </c>
      <c r="K124" s="95">
        <f>SUM(Table_1[[#This Row],[Total Funds]]-Table_1[[#This Row],[Total Personnel]])</f>
        <v>0</v>
      </c>
      <c r="L124" s="98">
        <v>0</v>
      </c>
      <c r="M124" s="98">
        <v>0</v>
      </c>
      <c r="N124" s="98">
        <v>0</v>
      </c>
      <c r="O124" s="98">
        <v>0</v>
      </c>
      <c r="P124" s="96">
        <f>SUM(Table_1[[#This Row],[LCFF Funds]:[Federal Funds]])</f>
        <v>0</v>
      </c>
      <c r="Q124" s="130">
        <f>IF(Table_1[[#This Row],[Contributing to Increased or Improved Services?]]="Yes",IF(Table_1[[#This Row],[Scope]]="Limited",IF(Table_1[[#This Row],[Total Funds]]=0,"",0),0),0)</f>
        <v>0</v>
      </c>
      <c r="R124" s="26"/>
      <c r="S124" s="26"/>
      <c r="T124" s="26"/>
      <c r="U124" s="26"/>
      <c r="V124" s="26"/>
      <c r="W124" s="26"/>
      <c r="X124" s="26"/>
      <c r="Y124" s="26"/>
    </row>
    <row r="125" spans="1:25" s="30" customFormat="1" ht="22.5" customHeight="1" x14ac:dyDescent="0.2">
      <c r="A125" s="92"/>
      <c r="B125" s="92"/>
      <c r="C125" s="44"/>
      <c r="D125" s="44"/>
      <c r="E125" s="100"/>
      <c r="F125" s="44"/>
      <c r="G125" s="64"/>
      <c r="H125" s="44"/>
      <c r="I125" s="44"/>
      <c r="J125" s="98">
        <v>0</v>
      </c>
      <c r="K125" s="95">
        <f>SUM(Table_1[[#This Row],[Total Funds]]-Table_1[[#This Row],[Total Personnel]])</f>
        <v>0</v>
      </c>
      <c r="L125" s="98">
        <v>0</v>
      </c>
      <c r="M125" s="98">
        <v>0</v>
      </c>
      <c r="N125" s="98">
        <v>0</v>
      </c>
      <c r="O125" s="98">
        <v>0</v>
      </c>
      <c r="P125" s="96">
        <f>SUM(Table_1[[#This Row],[LCFF Funds]:[Federal Funds]])</f>
        <v>0</v>
      </c>
      <c r="Q125" s="130">
        <f>IF(Table_1[[#This Row],[Contributing to Increased or Improved Services?]]="Yes",IF(Table_1[[#This Row],[Scope]]="Limited",IF(Table_1[[#This Row],[Total Funds]]=0,"",0),0),0)</f>
        <v>0</v>
      </c>
      <c r="R125" s="26"/>
      <c r="S125" s="26"/>
      <c r="T125" s="26"/>
      <c r="U125" s="26"/>
      <c r="V125" s="26"/>
      <c r="W125" s="26"/>
      <c r="X125" s="26"/>
      <c r="Y125" s="26"/>
    </row>
    <row r="126" spans="1:25" s="30" customFormat="1" ht="22.5" customHeight="1" x14ac:dyDescent="0.2">
      <c r="A126" s="92"/>
      <c r="B126" s="92"/>
      <c r="C126" s="44"/>
      <c r="D126" s="44"/>
      <c r="E126" s="101"/>
      <c r="F126" s="44"/>
      <c r="G126" s="66"/>
      <c r="H126" s="44"/>
      <c r="I126" s="44"/>
      <c r="J126" s="98">
        <v>0</v>
      </c>
      <c r="K126" s="95">
        <f>SUM(Table_1[[#This Row],[Total Funds]]-Table_1[[#This Row],[Total Personnel]])</f>
        <v>0</v>
      </c>
      <c r="L126" s="98">
        <v>0</v>
      </c>
      <c r="M126" s="98">
        <v>0</v>
      </c>
      <c r="N126" s="98">
        <v>0</v>
      </c>
      <c r="O126" s="98">
        <v>0</v>
      </c>
      <c r="P126" s="96">
        <f>SUM(Table_1[[#This Row],[LCFF Funds]:[Federal Funds]])</f>
        <v>0</v>
      </c>
      <c r="Q126" s="130">
        <f>IF(Table_1[[#This Row],[Contributing to Increased or Improved Services?]]="Yes",IF(Table_1[[#This Row],[Scope]]="Limited",IF(Table_1[[#This Row],[Total Funds]]=0,"",0),0),0)</f>
        <v>0</v>
      </c>
      <c r="R126" s="26"/>
      <c r="S126" s="26"/>
      <c r="T126" s="26"/>
      <c r="U126" s="26"/>
      <c r="V126" s="26"/>
      <c r="W126" s="26"/>
      <c r="X126" s="26"/>
      <c r="Y126" s="26"/>
    </row>
    <row r="127" spans="1:25" s="30" customFormat="1" ht="22.5" customHeight="1" x14ac:dyDescent="0.2">
      <c r="A127" s="92"/>
      <c r="B127" s="92"/>
      <c r="C127" s="44"/>
      <c r="D127" s="44"/>
      <c r="E127" s="100"/>
      <c r="F127" s="44"/>
      <c r="G127" s="64"/>
      <c r="H127" s="44"/>
      <c r="I127" s="44"/>
      <c r="J127" s="98">
        <v>0</v>
      </c>
      <c r="K127" s="95">
        <f>SUM(Table_1[[#This Row],[Total Funds]]-Table_1[[#This Row],[Total Personnel]])</f>
        <v>0</v>
      </c>
      <c r="L127" s="98">
        <v>0</v>
      </c>
      <c r="M127" s="98">
        <v>0</v>
      </c>
      <c r="N127" s="98">
        <v>0</v>
      </c>
      <c r="O127" s="98">
        <v>0</v>
      </c>
      <c r="P127" s="96">
        <f>SUM(Table_1[[#This Row],[LCFF Funds]:[Federal Funds]])</f>
        <v>0</v>
      </c>
      <c r="Q127" s="130">
        <f>IF(Table_1[[#This Row],[Contributing to Increased or Improved Services?]]="Yes",IF(Table_1[[#This Row],[Scope]]="Limited",IF(Table_1[[#This Row],[Total Funds]]=0,"",0),0),0)</f>
        <v>0</v>
      </c>
      <c r="R127" s="26"/>
      <c r="S127" s="26"/>
      <c r="T127" s="26"/>
      <c r="U127" s="26"/>
      <c r="V127" s="26"/>
      <c r="W127" s="26"/>
      <c r="X127" s="26"/>
      <c r="Y127" s="26"/>
    </row>
    <row r="128" spans="1:25" s="30" customFormat="1" ht="22.5" customHeight="1" x14ac:dyDescent="0.2">
      <c r="A128" s="92"/>
      <c r="B128" s="92"/>
      <c r="C128" s="44"/>
      <c r="D128" s="44"/>
      <c r="E128" s="101"/>
      <c r="F128" s="44"/>
      <c r="G128" s="66"/>
      <c r="H128" s="44"/>
      <c r="I128" s="44"/>
      <c r="J128" s="98">
        <v>0</v>
      </c>
      <c r="K128" s="95">
        <f>SUM(Table_1[[#This Row],[Total Funds]]-Table_1[[#This Row],[Total Personnel]])</f>
        <v>0</v>
      </c>
      <c r="L128" s="98">
        <v>0</v>
      </c>
      <c r="M128" s="98">
        <v>0</v>
      </c>
      <c r="N128" s="98">
        <v>0</v>
      </c>
      <c r="O128" s="98">
        <v>0</v>
      </c>
      <c r="P128" s="96">
        <f>SUM(Table_1[[#This Row],[LCFF Funds]:[Federal Funds]])</f>
        <v>0</v>
      </c>
      <c r="Q128" s="130">
        <f>IF(Table_1[[#This Row],[Contributing to Increased or Improved Services?]]="Yes",IF(Table_1[[#This Row],[Scope]]="Limited",IF(Table_1[[#This Row],[Total Funds]]=0,"",0),0),0)</f>
        <v>0</v>
      </c>
      <c r="R128" s="26"/>
      <c r="S128" s="26"/>
      <c r="T128" s="26"/>
      <c r="U128" s="26"/>
      <c r="V128" s="26"/>
      <c r="W128" s="26"/>
      <c r="X128" s="26"/>
      <c r="Y128" s="26"/>
    </row>
    <row r="129" spans="1:25" s="30" customFormat="1" ht="22.5" customHeight="1" x14ac:dyDescent="0.2">
      <c r="A129" s="92"/>
      <c r="B129" s="92"/>
      <c r="C129" s="44"/>
      <c r="D129" s="44"/>
      <c r="E129" s="100"/>
      <c r="F129" s="44"/>
      <c r="G129" s="64"/>
      <c r="H129" s="44"/>
      <c r="I129" s="44"/>
      <c r="J129" s="98">
        <v>0</v>
      </c>
      <c r="K129" s="95">
        <f>SUM(Table_1[[#This Row],[Total Funds]]-Table_1[[#This Row],[Total Personnel]])</f>
        <v>0</v>
      </c>
      <c r="L129" s="98">
        <v>0</v>
      </c>
      <c r="M129" s="98">
        <v>0</v>
      </c>
      <c r="N129" s="98">
        <v>0</v>
      </c>
      <c r="O129" s="98">
        <v>0</v>
      </c>
      <c r="P129" s="96">
        <f>SUM(Table_1[[#This Row],[LCFF Funds]:[Federal Funds]])</f>
        <v>0</v>
      </c>
      <c r="Q129" s="130">
        <f>IF(Table_1[[#This Row],[Contributing to Increased or Improved Services?]]="Yes",IF(Table_1[[#This Row],[Scope]]="Limited",IF(Table_1[[#This Row],[Total Funds]]=0,"",0),0),0)</f>
        <v>0</v>
      </c>
      <c r="R129" s="26"/>
      <c r="S129" s="26"/>
      <c r="T129" s="26"/>
      <c r="U129" s="26"/>
      <c r="V129" s="26"/>
      <c r="W129" s="26"/>
      <c r="X129" s="26"/>
      <c r="Y129" s="26"/>
    </row>
    <row r="130" spans="1:25" s="30" customFormat="1" ht="22.5" customHeight="1" x14ac:dyDescent="0.2">
      <c r="A130" s="92"/>
      <c r="B130" s="92"/>
      <c r="C130" s="44"/>
      <c r="D130" s="44"/>
      <c r="E130" s="101"/>
      <c r="F130" s="44"/>
      <c r="G130" s="66"/>
      <c r="H130" s="44"/>
      <c r="I130" s="44"/>
      <c r="J130" s="98">
        <v>0</v>
      </c>
      <c r="K130" s="95">
        <f>SUM(Table_1[[#This Row],[Total Funds]]-Table_1[[#This Row],[Total Personnel]])</f>
        <v>0</v>
      </c>
      <c r="L130" s="98">
        <v>0</v>
      </c>
      <c r="M130" s="98">
        <v>0</v>
      </c>
      <c r="N130" s="98">
        <v>0</v>
      </c>
      <c r="O130" s="98">
        <v>0</v>
      </c>
      <c r="P130" s="96">
        <f>SUM(Table_1[[#This Row],[LCFF Funds]:[Federal Funds]])</f>
        <v>0</v>
      </c>
      <c r="Q130" s="130">
        <f>IF(Table_1[[#This Row],[Contributing to Increased or Improved Services?]]="Yes",IF(Table_1[[#This Row],[Scope]]="Limited",IF(Table_1[[#This Row],[Total Funds]]=0,"",0),0),0)</f>
        <v>0</v>
      </c>
      <c r="R130" s="26"/>
      <c r="S130" s="26"/>
      <c r="T130" s="26"/>
      <c r="U130" s="26"/>
      <c r="V130" s="26"/>
      <c r="W130" s="26"/>
      <c r="X130" s="26"/>
      <c r="Y130" s="26"/>
    </row>
    <row r="131" spans="1:25" s="30" customFormat="1" ht="22.5" customHeight="1" x14ac:dyDescent="0.2">
      <c r="A131" s="92"/>
      <c r="B131" s="92"/>
      <c r="C131" s="44"/>
      <c r="D131" s="44"/>
      <c r="E131" s="100"/>
      <c r="F131" s="44"/>
      <c r="G131" s="64"/>
      <c r="H131" s="44"/>
      <c r="I131" s="44"/>
      <c r="J131" s="98">
        <v>0</v>
      </c>
      <c r="K131" s="95">
        <f>SUM(Table_1[[#This Row],[Total Funds]]-Table_1[[#This Row],[Total Personnel]])</f>
        <v>0</v>
      </c>
      <c r="L131" s="98">
        <v>0</v>
      </c>
      <c r="M131" s="98">
        <v>0</v>
      </c>
      <c r="N131" s="98">
        <v>0</v>
      </c>
      <c r="O131" s="98">
        <v>0</v>
      </c>
      <c r="P131" s="96">
        <f>SUM(Table_1[[#This Row],[LCFF Funds]:[Federal Funds]])</f>
        <v>0</v>
      </c>
      <c r="Q131" s="130">
        <f>IF(Table_1[[#This Row],[Contributing to Increased or Improved Services?]]="Yes",IF(Table_1[[#This Row],[Scope]]="Limited",IF(Table_1[[#This Row],[Total Funds]]=0,"",0),0),0)</f>
        <v>0</v>
      </c>
      <c r="R131" s="26"/>
      <c r="S131" s="26"/>
      <c r="T131" s="26"/>
      <c r="U131" s="26"/>
      <c r="V131" s="26"/>
      <c r="W131" s="26"/>
      <c r="X131" s="26"/>
      <c r="Y131" s="26"/>
    </row>
    <row r="132" spans="1:25" s="30" customFormat="1" ht="22.5" customHeight="1" x14ac:dyDescent="0.2">
      <c r="A132" s="92"/>
      <c r="B132" s="92"/>
      <c r="C132" s="44"/>
      <c r="D132" s="44"/>
      <c r="E132" s="101"/>
      <c r="F132" s="44"/>
      <c r="G132" s="66"/>
      <c r="H132" s="44"/>
      <c r="I132" s="44"/>
      <c r="J132" s="98">
        <v>0</v>
      </c>
      <c r="K132" s="95">
        <f>SUM(Table_1[[#This Row],[Total Funds]]-Table_1[[#This Row],[Total Personnel]])</f>
        <v>0</v>
      </c>
      <c r="L132" s="98">
        <v>0</v>
      </c>
      <c r="M132" s="98">
        <v>0</v>
      </c>
      <c r="N132" s="98">
        <v>0</v>
      </c>
      <c r="O132" s="98">
        <v>0</v>
      </c>
      <c r="P132" s="96">
        <f>SUM(Table_1[[#This Row],[LCFF Funds]:[Federal Funds]])</f>
        <v>0</v>
      </c>
      <c r="Q132" s="130">
        <f>IF(Table_1[[#This Row],[Contributing to Increased or Improved Services?]]="Yes",IF(Table_1[[#This Row],[Scope]]="Limited",IF(Table_1[[#This Row],[Total Funds]]=0,"",0),0),0)</f>
        <v>0</v>
      </c>
      <c r="R132" s="26"/>
      <c r="S132" s="26"/>
      <c r="T132" s="26"/>
      <c r="U132" s="26"/>
      <c r="V132" s="26"/>
      <c r="W132" s="26"/>
      <c r="X132" s="26"/>
      <c r="Y132" s="26"/>
    </row>
    <row r="133" spans="1:25" s="30" customFormat="1" ht="22.5" customHeight="1" x14ac:dyDescent="0.2">
      <c r="A133" s="92"/>
      <c r="B133" s="92"/>
      <c r="C133" s="44"/>
      <c r="D133" s="44"/>
      <c r="E133" s="100"/>
      <c r="F133" s="44"/>
      <c r="G133" s="64"/>
      <c r="H133" s="44"/>
      <c r="I133" s="44"/>
      <c r="J133" s="98">
        <v>0</v>
      </c>
      <c r="K133" s="95">
        <f>SUM(Table_1[[#This Row],[Total Funds]]-Table_1[[#This Row],[Total Personnel]])</f>
        <v>0</v>
      </c>
      <c r="L133" s="98">
        <v>0</v>
      </c>
      <c r="M133" s="98">
        <v>0</v>
      </c>
      <c r="N133" s="98">
        <v>0</v>
      </c>
      <c r="O133" s="98">
        <v>0</v>
      </c>
      <c r="P133" s="96">
        <f>SUM(Table_1[[#This Row],[LCFF Funds]:[Federal Funds]])</f>
        <v>0</v>
      </c>
      <c r="Q133" s="130">
        <f>IF(Table_1[[#This Row],[Contributing to Increased or Improved Services?]]="Yes",IF(Table_1[[#This Row],[Scope]]="Limited",IF(Table_1[[#This Row],[Total Funds]]=0,"",0),0),0)</f>
        <v>0</v>
      </c>
      <c r="R133" s="26"/>
      <c r="S133" s="26"/>
      <c r="T133" s="26"/>
      <c r="U133" s="26"/>
      <c r="V133" s="26"/>
      <c r="W133" s="26"/>
      <c r="X133" s="26"/>
      <c r="Y133" s="26"/>
    </row>
    <row r="134" spans="1:25" s="30" customFormat="1" ht="22.5" customHeight="1" x14ac:dyDescent="0.2">
      <c r="A134" s="92"/>
      <c r="B134" s="92"/>
      <c r="C134" s="44"/>
      <c r="D134" s="44"/>
      <c r="E134" s="101"/>
      <c r="F134" s="44"/>
      <c r="G134" s="66"/>
      <c r="H134" s="44"/>
      <c r="I134" s="44"/>
      <c r="J134" s="98">
        <v>0</v>
      </c>
      <c r="K134" s="95">
        <f>SUM(Table_1[[#This Row],[Total Funds]]-Table_1[[#This Row],[Total Personnel]])</f>
        <v>0</v>
      </c>
      <c r="L134" s="98">
        <v>0</v>
      </c>
      <c r="M134" s="98">
        <v>0</v>
      </c>
      <c r="N134" s="98">
        <v>0</v>
      </c>
      <c r="O134" s="98">
        <v>0</v>
      </c>
      <c r="P134" s="96">
        <f>SUM(Table_1[[#This Row],[LCFF Funds]:[Federal Funds]])</f>
        <v>0</v>
      </c>
      <c r="Q134" s="130">
        <f>IF(Table_1[[#This Row],[Contributing to Increased or Improved Services?]]="Yes",IF(Table_1[[#This Row],[Scope]]="Limited",IF(Table_1[[#This Row],[Total Funds]]=0,"",0),0),0)</f>
        <v>0</v>
      </c>
      <c r="R134" s="26"/>
      <c r="S134" s="26"/>
      <c r="T134" s="26"/>
      <c r="U134" s="26"/>
      <c r="V134" s="26"/>
      <c r="W134" s="26"/>
      <c r="X134" s="26"/>
      <c r="Y134" s="26"/>
    </row>
    <row r="135" spans="1:25" s="30" customFormat="1" ht="22.5" customHeight="1" x14ac:dyDescent="0.2">
      <c r="A135" s="92"/>
      <c r="B135" s="92"/>
      <c r="C135" s="44"/>
      <c r="D135" s="44"/>
      <c r="E135" s="100"/>
      <c r="F135" s="44"/>
      <c r="G135" s="64"/>
      <c r="H135" s="44"/>
      <c r="I135" s="44"/>
      <c r="J135" s="98">
        <v>0</v>
      </c>
      <c r="K135" s="95">
        <f>SUM(Table_1[[#This Row],[Total Funds]]-Table_1[[#This Row],[Total Personnel]])</f>
        <v>0</v>
      </c>
      <c r="L135" s="98">
        <v>0</v>
      </c>
      <c r="M135" s="98">
        <v>0</v>
      </c>
      <c r="N135" s="98">
        <v>0</v>
      </c>
      <c r="O135" s="98">
        <v>0</v>
      </c>
      <c r="P135" s="96">
        <f>SUM(Table_1[[#This Row],[LCFF Funds]:[Federal Funds]])</f>
        <v>0</v>
      </c>
      <c r="Q135" s="130">
        <f>IF(Table_1[[#This Row],[Contributing to Increased or Improved Services?]]="Yes",IF(Table_1[[#This Row],[Scope]]="Limited",IF(Table_1[[#This Row],[Total Funds]]=0,"",0),0),0)</f>
        <v>0</v>
      </c>
      <c r="R135" s="26"/>
      <c r="S135" s="26"/>
      <c r="T135" s="26"/>
      <c r="U135" s="26"/>
      <c r="V135" s="26"/>
      <c r="W135" s="26"/>
      <c r="X135" s="26"/>
      <c r="Y135" s="26"/>
    </row>
    <row r="136" spans="1:25" s="30" customFormat="1" ht="22.5" customHeight="1" x14ac:dyDescent="0.2">
      <c r="A136" s="92"/>
      <c r="B136" s="92"/>
      <c r="C136" s="44"/>
      <c r="D136" s="44"/>
      <c r="E136" s="101"/>
      <c r="F136" s="44"/>
      <c r="G136" s="66"/>
      <c r="H136" s="44"/>
      <c r="I136" s="44"/>
      <c r="J136" s="98">
        <v>0</v>
      </c>
      <c r="K136" s="95">
        <f>SUM(Table_1[[#This Row],[Total Funds]]-Table_1[[#This Row],[Total Personnel]])</f>
        <v>0</v>
      </c>
      <c r="L136" s="98">
        <v>0</v>
      </c>
      <c r="M136" s="98">
        <v>0</v>
      </c>
      <c r="N136" s="98">
        <v>0</v>
      </c>
      <c r="O136" s="98">
        <v>0</v>
      </c>
      <c r="P136" s="96">
        <f>SUM(Table_1[[#This Row],[LCFF Funds]:[Federal Funds]])</f>
        <v>0</v>
      </c>
      <c r="Q136" s="130">
        <f>IF(Table_1[[#This Row],[Contributing to Increased or Improved Services?]]="Yes",IF(Table_1[[#This Row],[Scope]]="Limited",IF(Table_1[[#This Row],[Total Funds]]=0,"",0),0),0)</f>
        <v>0</v>
      </c>
      <c r="R136" s="26"/>
      <c r="S136" s="26"/>
      <c r="T136" s="26"/>
      <c r="U136" s="26"/>
      <c r="V136" s="26"/>
      <c r="W136" s="26"/>
      <c r="X136" s="26"/>
      <c r="Y136" s="26"/>
    </row>
    <row r="137" spans="1:25" s="30" customFormat="1" ht="22.5" customHeight="1" x14ac:dyDescent="0.2">
      <c r="A137" s="92"/>
      <c r="B137" s="92"/>
      <c r="C137" s="44"/>
      <c r="D137" s="44"/>
      <c r="E137" s="100"/>
      <c r="F137" s="44"/>
      <c r="G137" s="64"/>
      <c r="H137" s="44"/>
      <c r="I137" s="44"/>
      <c r="J137" s="98">
        <v>0</v>
      </c>
      <c r="K137" s="95">
        <f>SUM(Table_1[[#This Row],[Total Funds]]-Table_1[[#This Row],[Total Personnel]])</f>
        <v>0</v>
      </c>
      <c r="L137" s="98">
        <v>0</v>
      </c>
      <c r="M137" s="98">
        <v>0</v>
      </c>
      <c r="N137" s="98">
        <v>0</v>
      </c>
      <c r="O137" s="98">
        <v>0</v>
      </c>
      <c r="P137" s="96">
        <f>SUM(Table_1[[#This Row],[LCFF Funds]:[Federal Funds]])</f>
        <v>0</v>
      </c>
      <c r="Q137" s="130">
        <f>IF(Table_1[[#This Row],[Contributing to Increased or Improved Services?]]="Yes",IF(Table_1[[#This Row],[Scope]]="Limited",IF(Table_1[[#This Row],[Total Funds]]=0,"",0),0),0)</f>
        <v>0</v>
      </c>
      <c r="R137" s="26"/>
      <c r="S137" s="26"/>
      <c r="T137" s="26"/>
      <c r="U137" s="26"/>
      <c r="V137" s="26"/>
      <c r="W137" s="26"/>
      <c r="X137" s="26"/>
      <c r="Y137" s="26"/>
    </row>
    <row r="138" spans="1:25" s="30" customFormat="1" ht="22.5" customHeight="1" x14ac:dyDescent="0.2">
      <c r="A138" s="92"/>
      <c r="B138" s="92"/>
      <c r="C138" s="44"/>
      <c r="D138" s="44"/>
      <c r="E138" s="101"/>
      <c r="F138" s="44"/>
      <c r="G138" s="66"/>
      <c r="H138" s="44"/>
      <c r="I138" s="44"/>
      <c r="J138" s="98">
        <v>0</v>
      </c>
      <c r="K138" s="95">
        <f>SUM(Table_1[[#This Row],[Total Funds]]-Table_1[[#This Row],[Total Personnel]])</f>
        <v>0</v>
      </c>
      <c r="L138" s="98">
        <v>0</v>
      </c>
      <c r="M138" s="98">
        <v>0</v>
      </c>
      <c r="N138" s="98">
        <v>0</v>
      </c>
      <c r="O138" s="98">
        <v>0</v>
      </c>
      <c r="P138" s="96">
        <f>SUM(Table_1[[#This Row],[LCFF Funds]:[Federal Funds]])</f>
        <v>0</v>
      </c>
      <c r="Q138" s="130">
        <f>IF(Table_1[[#This Row],[Contributing to Increased or Improved Services?]]="Yes",IF(Table_1[[#This Row],[Scope]]="Limited",IF(Table_1[[#This Row],[Total Funds]]=0,"",0),0),0)</f>
        <v>0</v>
      </c>
      <c r="R138" s="26"/>
      <c r="S138" s="26"/>
      <c r="T138" s="26"/>
      <c r="U138" s="26"/>
      <c r="V138" s="26"/>
      <c r="W138" s="26"/>
      <c r="X138" s="26"/>
      <c r="Y138" s="26"/>
    </row>
    <row r="139" spans="1:25" s="30" customFormat="1" ht="22.5" customHeight="1" x14ac:dyDescent="0.2">
      <c r="A139" s="92"/>
      <c r="B139" s="92"/>
      <c r="C139" s="44"/>
      <c r="D139" s="44"/>
      <c r="E139" s="100"/>
      <c r="F139" s="44"/>
      <c r="G139" s="64"/>
      <c r="H139" s="44"/>
      <c r="I139" s="44"/>
      <c r="J139" s="98">
        <v>0</v>
      </c>
      <c r="K139" s="95">
        <f>SUM(Table_1[[#This Row],[Total Funds]]-Table_1[[#This Row],[Total Personnel]])</f>
        <v>0</v>
      </c>
      <c r="L139" s="98">
        <v>0</v>
      </c>
      <c r="M139" s="98">
        <v>0</v>
      </c>
      <c r="N139" s="98">
        <v>0</v>
      </c>
      <c r="O139" s="98">
        <v>0</v>
      </c>
      <c r="P139" s="96">
        <f>SUM(Table_1[[#This Row],[LCFF Funds]:[Federal Funds]])</f>
        <v>0</v>
      </c>
      <c r="Q139" s="130">
        <f>IF(Table_1[[#This Row],[Contributing to Increased or Improved Services?]]="Yes",IF(Table_1[[#This Row],[Scope]]="Limited",IF(Table_1[[#This Row],[Total Funds]]=0,"",0),0),0)</f>
        <v>0</v>
      </c>
      <c r="R139" s="26"/>
      <c r="S139" s="26"/>
      <c r="T139" s="26"/>
      <c r="U139" s="26"/>
      <c r="V139" s="26"/>
      <c r="W139" s="26"/>
      <c r="X139" s="26"/>
      <c r="Y139" s="26"/>
    </row>
    <row r="140" spans="1:25" s="30" customFormat="1" ht="22.5" customHeight="1" x14ac:dyDescent="0.2">
      <c r="A140" s="92"/>
      <c r="B140" s="92"/>
      <c r="C140" s="44"/>
      <c r="D140" s="44"/>
      <c r="E140" s="101"/>
      <c r="F140" s="44"/>
      <c r="G140" s="66"/>
      <c r="H140" s="44"/>
      <c r="I140" s="44"/>
      <c r="J140" s="98">
        <v>0</v>
      </c>
      <c r="K140" s="95">
        <f>SUM(Table_1[[#This Row],[Total Funds]]-Table_1[[#This Row],[Total Personnel]])</f>
        <v>0</v>
      </c>
      <c r="L140" s="98">
        <v>0</v>
      </c>
      <c r="M140" s="98">
        <v>0</v>
      </c>
      <c r="N140" s="98">
        <v>0</v>
      </c>
      <c r="O140" s="98">
        <v>0</v>
      </c>
      <c r="P140" s="96">
        <f>SUM(Table_1[[#This Row],[LCFF Funds]:[Federal Funds]])</f>
        <v>0</v>
      </c>
      <c r="Q140" s="130">
        <f>IF(Table_1[[#This Row],[Contributing to Increased or Improved Services?]]="Yes",IF(Table_1[[#This Row],[Scope]]="Limited",IF(Table_1[[#This Row],[Total Funds]]=0,"",0),0),0)</f>
        <v>0</v>
      </c>
      <c r="R140" s="26"/>
      <c r="S140" s="26"/>
      <c r="T140" s="26"/>
      <c r="U140" s="26"/>
      <c r="V140" s="26"/>
      <c r="W140" s="26"/>
      <c r="X140" s="26"/>
      <c r="Y140" s="26"/>
    </row>
    <row r="141" spans="1:25" s="30" customFormat="1" ht="22.5" customHeight="1" x14ac:dyDescent="0.2">
      <c r="A141" s="92"/>
      <c r="B141" s="92"/>
      <c r="C141" s="44"/>
      <c r="D141" s="44"/>
      <c r="E141" s="100"/>
      <c r="F141" s="44"/>
      <c r="G141" s="64"/>
      <c r="H141" s="44"/>
      <c r="I141" s="44"/>
      <c r="J141" s="98">
        <v>0</v>
      </c>
      <c r="K141" s="95">
        <f>SUM(Table_1[[#This Row],[Total Funds]]-Table_1[[#This Row],[Total Personnel]])</f>
        <v>0</v>
      </c>
      <c r="L141" s="98">
        <v>0</v>
      </c>
      <c r="M141" s="98">
        <v>0</v>
      </c>
      <c r="N141" s="98">
        <v>0</v>
      </c>
      <c r="O141" s="98">
        <v>0</v>
      </c>
      <c r="P141" s="96">
        <f>SUM(Table_1[[#This Row],[LCFF Funds]:[Federal Funds]])</f>
        <v>0</v>
      </c>
      <c r="Q141" s="130">
        <f>IF(Table_1[[#This Row],[Contributing to Increased or Improved Services?]]="Yes",IF(Table_1[[#This Row],[Scope]]="Limited",IF(Table_1[[#This Row],[Total Funds]]=0,"",0),0),0)</f>
        <v>0</v>
      </c>
      <c r="R141" s="26"/>
      <c r="S141" s="26"/>
      <c r="T141" s="26"/>
      <c r="U141" s="26"/>
      <c r="V141" s="26"/>
      <c r="W141" s="26"/>
      <c r="X141" s="26"/>
      <c r="Y141" s="26"/>
    </row>
    <row r="142" spans="1:25" s="30" customFormat="1" ht="22.5" customHeight="1" x14ac:dyDescent="0.2">
      <c r="A142" s="92"/>
      <c r="B142" s="92"/>
      <c r="C142" s="44"/>
      <c r="D142" s="44"/>
      <c r="E142" s="101"/>
      <c r="F142" s="44"/>
      <c r="G142" s="66"/>
      <c r="H142" s="44"/>
      <c r="I142" s="44"/>
      <c r="J142" s="98">
        <v>0</v>
      </c>
      <c r="K142" s="95">
        <f>SUM(Table_1[[#This Row],[Total Funds]]-Table_1[[#This Row],[Total Personnel]])</f>
        <v>0</v>
      </c>
      <c r="L142" s="98">
        <v>0</v>
      </c>
      <c r="M142" s="98">
        <v>0</v>
      </c>
      <c r="N142" s="98">
        <v>0</v>
      </c>
      <c r="O142" s="98">
        <v>0</v>
      </c>
      <c r="P142" s="96">
        <f>SUM(Table_1[[#This Row],[LCFF Funds]:[Federal Funds]])</f>
        <v>0</v>
      </c>
      <c r="Q142" s="130">
        <f>IF(Table_1[[#This Row],[Contributing to Increased or Improved Services?]]="Yes",IF(Table_1[[#This Row],[Scope]]="Limited",IF(Table_1[[#This Row],[Total Funds]]=0,"",0),0),0)</f>
        <v>0</v>
      </c>
      <c r="R142" s="26"/>
      <c r="S142" s="26"/>
      <c r="T142" s="26"/>
      <c r="U142" s="26"/>
      <c r="V142" s="26"/>
      <c r="W142" s="26"/>
      <c r="X142" s="26"/>
      <c r="Y142" s="26"/>
    </row>
    <row r="143" spans="1:25" s="30" customFormat="1" ht="22.5" customHeight="1" x14ac:dyDescent="0.2">
      <c r="A143" s="92"/>
      <c r="B143" s="92"/>
      <c r="C143" s="44"/>
      <c r="D143" s="44"/>
      <c r="E143" s="100"/>
      <c r="F143" s="44"/>
      <c r="G143" s="64"/>
      <c r="H143" s="44"/>
      <c r="I143" s="44"/>
      <c r="J143" s="98">
        <v>0</v>
      </c>
      <c r="K143" s="95">
        <f>SUM(Table_1[[#This Row],[Total Funds]]-Table_1[[#This Row],[Total Personnel]])</f>
        <v>0</v>
      </c>
      <c r="L143" s="98">
        <v>0</v>
      </c>
      <c r="M143" s="98">
        <v>0</v>
      </c>
      <c r="N143" s="98">
        <v>0</v>
      </c>
      <c r="O143" s="98">
        <v>0</v>
      </c>
      <c r="P143" s="96">
        <f>SUM(Table_1[[#This Row],[LCFF Funds]:[Federal Funds]])</f>
        <v>0</v>
      </c>
      <c r="Q143" s="130">
        <f>IF(Table_1[[#This Row],[Contributing to Increased or Improved Services?]]="Yes",IF(Table_1[[#This Row],[Scope]]="Limited",IF(Table_1[[#This Row],[Total Funds]]=0,"",0),0),0)</f>
        <v>0</v>
      </c>
      <c r="R143" s="26"/>
      <c r="S143" s="26"/>
      <c r="T143" s="26"/>
      <c r="U143" s="26"/>
      <c r="V143" s="26"/>
      <c r="W143" s="26"/>
      <c r="X143" s="26"/>
      <c r="Y143" s="26"/>
    </row>
    <row r="144" spans="1:25" s="30" customFormat="1" ht="22.5" customHeight="1" x14ac:dyDescent="0.2">
      <c r="A144" s="92"/>
      <c r="B144" s="92"/>
      <c r="C144" s="44"/>
      <c r="D144" s="44"/>
      <c r="E144" s="101"/>
      <c r="F144" s="44"/>
      <c r="G144" s="66"/>
      <c r="H144" s="44"/>
      <c r="I144" s="44"/>
      <c r="J144" s="98">
        <v>0</v>
      </c>
      <c r="K144" s="95">
        <f>SUM(Table_1[[#This Row],[Total Funds]]-Table_1[[#This Row],[Total Personnel]])</f>
        <v>0</v>
      </c>
      <c r="L144" s="98">
        <v>0</v>
      </c>
      <c r="M144" s="98">
        <v>0</v>
      </c>
      <c r="N144" s="98">
        <v>0</v>
      </c>
      <c r="O144" s="98">
        <v>0</v>
      </c>
      <c r="P144" s="96">
        <f>SUM(Table_1[[#This Row],[LCFF Funds]:[Federal Funds]])</f>
        <v>0</v>
      </c>
      <c r="Q144" s="130">
        <f>IF(Table_1[[#This Row],[Contributing to Increased or Improved Services?]]="Yes",IF(Table_1[[#This Row],[Scope]]="Limited",IF(Table_1[[#This Row],[Total Funds]]=0,"",0),0),0)</f>
        <v>0</v>
      </c>
      <c r="R144" s="26"/>
      <c r="S144" s="26"/>
      <c r="T144" s="26"/>
      <c r="U144" s="26"/>
      <c r="V144" s="26"/>
      <c r="W144" s="26"/>
      <c r="X144" s="26"/>
      <c r="Y144" s="26"/>
    </row>
    <row r="145" spans="1:25" s="30" customFormat="1" ht="22.5" customHeight="1" x14ac:dyDescent="0.2">
      <c r="A145" s="92"/>
      <c r="B145" s="92"/>
      <c r="C145" s="44"/>
      <c r="D145" s="44"/>
      <c r="E145" s="100"/>
      <c r="F145" s="44"/>
      <c r="G145" s="64"/>
      <c r="H145" s="44"/>
      <c r="I145" s="44"/>
      <c r="J145" s="98">
        <v>0</v>
      </c>
      <c r="K145" s="95">
        <f>SUM(Table_1[[#This Row],[Total Funds]]-Table_1[[#This Row],[Total Personnel]])</f>
        <v>0</v>
      </c>
      <c r="L145" s="98">
        <v>0</v>
      </c>
      <c r="M145" s="98">
        <v>0</v>
      </c>
      <c r="N145" s="98">
        <v>0</v>
      </c>
      <c r="O145" s="98">
        <v>0</v>
      </c>
      <c r="P145" s="96">
        <f>SUM(Table_1[[#This Row],[LCFF Funds]:[Federal Funds]])</f>
        <v>0</v>
      </c>
      <c r="Q145" s="130">
        <f>IF(Table_1[[#This Row],[Contributing to Increased or Improved Services?]]="Yes",IF(Table_1[[#This Row],[Scope]]="Limited",IF(Table_1[[#This Row],[Total Funds]]=0,"",0),0),0)</f>
        <v>0</v>
      </c>
      <c r="R145" s="26"/>
      <c r="S145" s="26"/>
      <c r="T145" s="26"/>
      <c r="U145" s="26"/>
      <c r="V145" s="26"/>
      <c r="W145" s="26"/>
      <c r="X145" s="26"/>
      <c r="Y145" s="26"/>
    </row>
    <row r="146" spans="1:25" s="30" customFormat="1" ht="22.5" customHeight="1" x14ac:dyDescent="0.2">
      <c r="A146" s="92"/>
      <c r="B146" s="92"/>
      <c r="C146" s="44"/>
      <c r="D146" s="44"/>
      <c r="E146" s="101"/>
      <c r="F146" s="44"/>
      <c r="G146" s="66"/>
      <c r="H146" s="44"/>
      <c r="I146" s="44"/>
      <c r="J146" s="98">
        <v>0</v>
      </c>
      <c r="K146" s="95">
        <f>SUM(Table_1[[#This Row],[Total Funds]]-Table_1[[#This Row],[Total Personnel]])</f>
        <v>0</v>
      </c>
      <c r="L146" s="98">
        <v>0</v>
      </c>
      <c r="M146" s="98">
        <v>0</v>
      </c>
      <c r="N146" s="98">
        <v>0</v>
      </c>
      <c r="O146" s="98">
        <v>0</v>
      </c>
      <c r="P146" s="96">
        <f>SUM(Table_1[[#This Row],[LCFF Funds]:[Federal Funds]])</f>
        <v>0</v>
      </c>
      <c r="Q146" s="130">
        <f>IF(Table_1[[#This Row],[Contributing to Increased or Improved Services?]]="Yes",IF(Table_1[[#This Row],[Scope]]="Limited",IF(Table_1[[#This Row],[Total Funds]]=0,"",0),0),0)</f>
        <v>0</v>
      </c>
      <c r="R146" s="26"/>
      <c r="S146" s="26"/>
      <c r="T146" s="26"/>
      <c r="U146" s="26"/>
      <c r="V146" s="26"/>
      <c r="W146" s="26"/>
      <c r="X146" s="26"/>
      <c r="Y146" s="26"/>
    </row>
    <row r="147" spans="1:25" s="30" customFormat="1" ht="22.5" customHeight="1" x14ac:dyDescent="0.2">
      <c r="A147" s="92"/>
      <c r="B147" s="92"/>
      <c r="C147" s="44"/>
      <c r="D147" s="44"/>
      <c r="E147" s="100"/>
      <c r="F147" s="44"/>
      <c r="G147" s="64"/>
      <c r="H147" s="44"/>
      <c r="I147" s="44"/>
      <c r="J147" s="98">
        <v>0</v>
      </c>
      <c r="K147" s="95">
        <f>SUM(Table_1[[#This Row],[Total Funds]]-Table_1[[#This Row],[Total Personnel]])</f>
        <v>0</v>
      </c>
      <c r="L147" s="98">
        <v>0</v>
      </c>
      <c r="M147" s="98">
        <v>0</v>
      </c>
      <c r="N147" s="98">
        <v>0</v>
      </c>
      <c r="O147" s="98">
        <v>0</v>
      </c>
      <c r="P147" s="96">
        <f>SUM(Table_1[[#This Row],[LCFF Funds]:[Federal Funds]])</f>
        <v>0</v>
      </c>
      <c r="Q147" s="130">
        <f>IF(Table_1[[#This Row],[Contributing to Increased or Improved Services?]]="Yes",IF(Table_1[[#This Row],[Scope]]="Limited",IF(Table_1[[#This Row],[Total Funds]]=0,"",0),0),0)</f>
        <v>0</v>
      </c>
      <c r="R147" s="26"/>
      <c r="S147" s="26"/>
      <c r="T147" s="26"/>
      <c r="U147" s="26"/>
      <c r="V147" s="26"/>
      <c r="W147" s="26"/>
      <c r="X147" s="26"/>
      <c r="Y147" s="26"/>
    </row>
    <row r="148" spans="1:25" s="30" customFormat="1" ht="22.5" customHeight="1" x14ac:dyDescent="0.2">
      <c r="A148" s="92"/>
      <c r="B148" s="92"/>
      <c r="C148" s="44"/>
      <c r="D148" s="44"/>
      <c r="E148" s="101"/>
      <c r="F148" s="44"/>
      <c r="G148" s="66"/>
      <c r="H148" s="44"/>
      <c r="I148" s="44"/>
      <c r="J148" s="98">
        <v>0</v>
      </c>
      <c r="K148" s="95">
        <f>SUM(Table_1[[#This Row],[Total Funds]]-Table_1[[#This Row],[Total Personnel]])</f>
        <v>0</v>
      </c>
      <c r="L148" s="98">
        <v>0</v>
      </c>
      <c r="M148" s="98">
        <v>0</v>
      </c>
      <c r="N148" s="98">
        <v>0</v>
      </c>
      <c r="O148" s="98">
        <v>0</v>
      </c>
      <c r="P148" s="96">
        <f>SUM(Table_1[[#This Row],[LCFF Funds]:[Federal Funds]])</f>
        <v>0</v>
      </c>
      <c r="Q148" s="130">
        <f>IF(Table_1[[#This Row],[Contributing to Increased or Improved Services?]]="Yes",IF(Table_1[[#This Row],[Scope]]="Limited",IF(Table_1[[#This Row],[Total Funds]]=0,"",0),0),0)</f>
        <v>0</v>
      </c>
      <c r="R148" s="26"/>
      <c r="S148" s="26"/>
      <c r="T148" s="26"/>
      <c r="U148" s="26"/>
      <c r="V148" s="26"/>
      <c r="W148" s="26"/>
      <c r="X148" s="26"/>
      <c r="Y148" s="26"/>
    </row>
    <row r="149" spans="1:25" s="30" customFormat="1" ht="22.5" customHeight="1" x14ac:dyDescent="0.2">
      <c r="A149" s="92"/>
      <c r="B149" s="92"/>
      <c r="C149" s="44"/>
      <c r="D149" s="44"/>
      <c r="E149" s="100"/>
      <c r="F149" s="44"/>
      <c r="G149" s="64"/>
      <c r="H149" s="44"/>
      <c r="I149" s="44"/>
      <c r="J149" s="98">
        <v>0</v>
      </c>
      <c r="K149" s="95">
        <f>SUM(Table_1[[#This Row],[Total Funds]]-Table_1[[#This Row],[Total Personnel]])</f>
        <v>0</v>
      </c>
      <c r="L149" s="98">
        <v>0</v>
      </c>
      <c r="M149" s="98">
        <v>0</v>
      </c>
      <c r="N149" s="98">
        <v>0</v>
      </c>
      <c r="O149" s="98">
        <v>0</v>
      </c>
      <c r="P149" s="96">
        <f>SUM(Table_1[[#This Row],[LCFF Funds]:[Federal Funds]])</f>
        <v>0</v>
      </c>
      <c r="Q149" s="130">
        <f>IF(Table_1[[#This Row],[Contributing to Increased or Improved Services?]]="Yes",IF(Table_1[[#This Row],[Scope]]="Limited",IF(Table_1[[#This Row],[Total Funds]]=0,"",0),0),0)</f>
        <v>0</v>
      </c>
      <c r="R149" s="26"/>
      <c r="S149" s="26"/>
      <c r="T149" s="26"/>
      <c r="U149" s="26"/>
      <c r="V149" s="26"/>
      <c r="W149" s="26"/>
      <c r="X149" s="26"/>
      <c r="Y149" s="26"/>
    </row>
    <row r="150" spans="1:25" s="30" customFormat="1" ht="22.5" customHeight="1" x14ac:dyDescent="0.2">
      <c r="A150" s="92"/>
      <c r="B150" s="92"/>
      <c r="C150" s="44"/>
      <c r="D150" s="44"/>
      <c r="E150" s="101"/>
      <c r="F150" s="44"/>
      <c r="G150" s="66"/>
      <c r="H150" s="44"/>
      <c r="I150" s="44"/>
      <c r="J150" s="98">
        <v>0</v>
      </c>
      <c r="K150" s="95">
        <f>SUM(Table_1[[#This Row],[Total Funds]]-Table_1[[#This Row],[Total Personnel]])</f>
        <v>0</v>
      </c>
      <c r="L150" s="98">
        <v>0</v>
      </c>
      <c r="M150" s="98">
        <v>0</v>
      </c>
      <c r="N150" s="98">
        <v>0</v>
      </c>
      <c r="O150" s="98">
        <v>0</v>
      </c>
      <c r="P150" s="96">
        <f>SUM(Table_1[[#This Row],[LCFF Funds]:[Federal Funds]])</f>
        <v>0</v>
      </c>
      <c r="Q150" s="130">
        <f>IF(Table_1[[#This Row],[Contributing to Increased or Improved Services?]]="Yes",IF(Table_1[[#This Row],[Scope]]="Limited",IF(Table_1[[#This Row],[Total Funds]]=0,"",0),0),0)</f>
        <v>0</v>
      </c>
      <c r="R150" s="26"/>
      <c r="S150" s="26"/>
      <c r="T150" s="26"/>
      <c r="U150" s="26"/>
      <c r="V150" s="26"/>
      <c r="W150" s="26"/>
      <c r="X150" s="26"/>
      <c r="Y150" s="26"/>
    </row>
    <row r="151" spans="1:25" s="30" customFormat="1" ht="22.5" customHeight="1" x14ac:dyDescent="0.2">
      <c r="A151" s="92"/>
      <c r="B151" s="92"/>
      <c r="C151" s="44"/>
      <c r="D151" s="44"/>
      <c r="E151" s="100"/>
      <c r="F151" s="44"/>
      <c r="G151" s="64"/>
      <c r="H151" s="44"/>
      <c r="I151" s="44"/>
      <c r="J151" s="98">
        <v>0</v>
      </c>
      <c r="K151" s="95">
        <f>SUM(Table_1[[#This Row],[Total Funds]]-Table_1[[#This Row],[Total Personnel]])</f>
        <v>0</v>
      </c>
      <c r="L151" s="98">
        <v>0</v>
      </c>
      <c r="M151" s="98">
        <v>0</v>
      </c>
      <c r="N151" s="98">
        <v>0</v>
      </c>
      <c r="O151" s="98">
        <v>0</v>
      </c>
      <c r="P151" s="96">
        <f>SUM(Table_1[[#This Row],[LCFF Funds]:[Federal Funds]])</f>
        <v>0</v>
      </c>
      <c r="Q151" s="130">
        <f>IF(Table_1[[#This Row],[Contributing to Increased or Improved Services?]]="Yes",IF(Table_1[[#This Row],[Scope]]="Limited",IF(Table_1[[#This Row],[Total Funds]]=0,"",0),0),0)</f>
        <v>0</v>
      </c>
      <c r="R151" s="26"/>
      <c r="S151" s="26"/>
      <c r="T151" s="26"/>
      <c r="U151" s="26"/>
      <c r="V151" s="26"/>
      <c r="W151" s="26"/>
      <c r="X151" s="26"/>
      <c r="Y151" s="26"/>
    </row>
    <row r="152" spans="1:25" s="30" customFormat="1" ht="22.5" customHeight="1" x14ac:dyDescent="0.2">
      <c r="A152" s="92"/>
      <c r="B152" s="92"/>
      <c r="C152" s="44"/>
      <c r="D152" s="44"/>
      <c r="E152" s="101"/>
      <c r="F152" s="44"/>
      <c r="G152" s="66"/>
      <c r="H152" s="44"/>
      <c r="I152" s="44"/>
      <c r="J152" s="98">
        <v>0</v>
      </c>
      <c r="K152" s="95">
        <f>SUM(Table_1[[#This Row],[Total Funds]]-Table_1[[#This Row],[Total Personnel]])</f>
        <v>0</v>
      </c>
      <c r="L152" s="98">
        <v>0</v>
      </c>
      <c r="M152" s="98">
        <v>0</v>
      </c>
      <c r="N152" s="98">
        <v>0</v>
      </c>
      <c r="O152" s="98">
        <v>0</v>
      </c>
      <c r="P152" s="96">
        <f>SUM(Table_1[[#This Row],[LCFF Funds]:[Federal Funds]])</f>
        <v>0</v>
      </c>
      <c r="Q152" s="130">
        <f>IF(Table_1[[#This Row],[Contributing to Increased or Improved Services?]]="Yes",IF(Table_1[[#This Row],[Scope]]="Limited",IF(Table_1[[#This Row],[Total Funds]]=0,"",0),0),0)</f>
        <v>0</v>
      </c>
      <c r="R152" s="26"/>
      <c r="S152" s="26"/>
      <c r="T152" s="26"/>
      <c r="U152" s="26"/>
      <c r="V152" s="26"/>
      <c r="W152" s="26"/>
      <c r="X152" s="26"/>
      <c r="Y152" s="26"/>
    </row>
    <row r="153" spans="1:25" s="30" customFormat="1" ht="22.5" customHeight="1" x14ac:dyDescent="0.2">
      <c r="A153" s="92"/>
      <c r="B153" s="92"/>
      <c r="C153" s="44"/>
      <c r="D153" s="44"/>
      <c r="E153" s="100"/>
      <c r="F153" s="44"/>
      <c r="G153" s="64"/>
      <c r="H153" s="44"/>
      <c r="I153" s="44"/>
      <c r="J153" s="98">
        <v>0</v>
      </c>
      <c r="K153" s="95">
        <f>SUM(Table_1[[#This Row],[Total Funds]]-Table_1[[#This Row],[Total Personnel]])</f>
        <v>0</v>
      </c>
      <c r="L153" s="98">
        <v>0</v>
      </c>
      <c r="M153" s="98">
        <v>0</v>
      </c>
      <c r="N153" s="98">
        <v>0</v>
      </c>
      <c r="O153" s="98">
        <v>0</v>
      </c>
      <c r="P153" s="96">
        <f>SUM(Table_1[[#This Row],[LCFF Funds]:[Federal Funds]])</f>
        <v>0</v>
      </c>
      <c r="Q153" s="130">
        <f>IF(Table_1[[#This Row],[Contributing to Increased or Improved Services?]]="Yes",IF(Table_1[[#This Row],[Scope]]="Limited",IF(Table_1[[#This Row],[Total Funds]]=0,"",0),0),0)</f>
        <v>0</v>
      </c>
      <c r="R153" s="26"/>
      <c r="S153" s="26"/>
      <c r="T153" s="26"/>
      <c r="U153" s="26"/>
      <c r="V153" s="26"/>
      <c r="W153" s="26"/>
      <c r="X153" s="26"/>
      <c r="Y153" s="26"/>
    </row>
    <row r="154" spans="1:25" s="30" customFormat="1" ht="22.5" customHeight="1" x14ac:dyDescent="0.2">
      <c r="A154" s="92"/>
      <c r="B154" s="92"/>
      <c r="C154" s="44"/>
      <c r="D154" s="44"/>
      <c r="E154" s="101"/>
      <c r="F154" s="44"/>
      <c r="G154" s="66"/>
      <c r="H154" s="44"/>
      <c r="I154" s="44"/>
      <c r="J154" s="98">
        <v>0</v>
      </c>
      <c r="K154" s="95">
        <f>SUM(Table_1[[#This Row],[Total Funds]]-Table_1[[#This Row],[Total Personnel]])</f>
        <v>0</v>
      </c>
      <c r="L154" s="98">
        <v>0</v>
      </c>
      <c r="M154" s="98">
        <v>0</v>
      </c>
      <c r="N154" s="98">
        <v>0</v>
      </c>
      <c r="O154" s="98">
        <v>0</v>
      </c>
      <c r="P154" s="96">
        <f>SUM(Table_1[[#This Row],[LCFF Funds]:[Federal Funds]])</f>
        <v>0</v>
      </c>
      <c r="Q154" s="130">
        <f>IF(Table_1[[#This Row],[Contributing to Increased or Improved Services?]]="Yes",IF(Table_1[[#This Row],[Scope]]="Limited",IF(Table_1[[#This Row],[Total Funds]]=0,"",0),0),0)</f>
        <v>0</v>
      </c>
      <c r="R154" s="26"/>
      <c r="S154" s="26"/>
      <c r="T154" s="26"/>
      <c r="U154" s="26"/>
      <c r="V154" s="26"/>
      <c r="W154" s="26"/>
      <c r="X154" s="26"/>
      <c r="Y154" s="26"/>
    </row>
    <row r="155" spans="1:25" s="30" customFormat="1" ht="22.5" customHeight="1" x14ac:dyDescent="0.2">
      <c r="A155" s="92"/>
      <c r="B155" s="92"/>
      <c r="C155" s="44"/>
      <c r="D155" s="44"/>
      <c r="E155" s="100"/>
      <c r="F155" s="44"/>
      <c r="G155" s="64"/>
      <c r="H155" s="44"/>
      <c r="I155" s="44"/>
      <c r="J155" s="98">
        <v>0</v>
      </c>
      <c r="K155" s="95">
        <f>SUM(Table_1[[#This Row],[Total Funds]]-Table_1[[#This Row],[Total Personnel]])</f>
        <v>0</v>
      </c>
      <c r="L155" s="98">
        <v>0</v>
      </c>
      <c r="M155" s="98">
        <v>0</v>
      </c>
      <c r="N155" s="98">
        <v>0</v>
      </c>
      <c r="O155" s="98">
        <v>0</v>
      </c>
      <c r="P155" s="96">
        <f>SUM(Table_1[[#This Row],[LCFF Funds]:[Federal Funds]])</f>
        <v>0</v>
      </c>
      <c r="Q155" s="130">
        <f>IF(Table_1[[#This Row],[Contributing to Increased or Improved Services?]]="Yes",IF(Table_1[[#This Row],[Scope]]="Limited",IF(Table_1[[#This Row],[Total Funds]]=0,"",0),0),0)</f>
        <v>0</v>
      </c>
      <c r="R155" s="26"/>
      <c r="S155" s="26"/>
      <c r="T155" s="26"/>
      <c r="U155" s="26"/>
      <c r="V155" s="26"/>
      <c r="W155" s="26"/>
      <c r="X155" s="26"/>
      <c r="Y155" s="26"/>
    </row>
    <row r="156" spans="1:25" s="30" customFormat="1" ht="22.5" customHeight="1" x14ac:dyDescent="0.2">
      <c r="A156" s="92"/>
      <c r="B156" s="92"/>
      <c r="C156" s="44"/>
      <c r="D156" s="44"/>
      <c r="E156" s="101"/>
      <c r="F156" s="44"/>
      <c r="G156" s="66"/>
      <c r="H156" s="44"/>
      <c r="I156" s="44"/>
      <c r="J156" s="98">
        <v>0</v>
      </c>
      <c r="K156" s="95">
        <f>SUM(Table_1[[#This Row],[Total Funds]]-Table_1[[#This Row],[Total Personnel]])</f>
        <v>0</v>
      </c>
      <c r="L156" s="98">
        <v>0</v>
      </c>
      <c r="M156" s="98">
        <v>0</v>
      </c>
      <c r="N156" s="98">
        <v>0</v>
      </c>
      <c r="O156" s="98">
        <v>0</v>
      </c>
      <c r="P156" s="96">
        <f>SUM(Table_1[[#This Row],[LCFF Funds]:[Federal Funds]])</f>
        <v>0</v>
      </c>
      <c r="Q156" s="130">
        <f>IF(Table_1[[#This Row],[Contributing to Increased or Improved Services?]]="Yes",IF(Table_1[[#This Row],[Scope]]="Limited",IF(Table_1[[#This Row],[Total Funds]]=0,"",0),0),0)</f>
        <v>0</v>
      </c>
      <c r="R156" s="26"/>
      <c r="S156" s="26"/>
      <c r="T156" s="26"/>
      <c r="U156" s="26"/>
      <c r="V156" s="26"/>
      <c r="W156" s="26"/>
      <c r="X156" s="26"/>
      <c r="Y156" s="26"/>
    </row>
    <row r="157" spans="1:25" s="30" customFormat="1" ht="22.5" customHeight="1" x14ac:dyDescent="0.2">
      <c r="A157" s="92"/>
      <c r="B157" s="92"/>
      <c r="C157" s="44"/>
      <c r="D157" s="44"/>
      <c r="E157" s="100"/>
      <c r="F157" s="44"/>
      <c r="G157" s="64"/>
      <c r="H157" s="44"/>
      <c r="I157" s="44"/>
      <c r="J157" s="98">
        <v>0</v>
      </c>
      <c r="K157" s="95">
        <f>SUM(Table_1[[#This Row],[Total Funds]]-Table_1[[#This Row],[Total Personnel]])</f>
        <v>0</v>
      </c>
      <c r="L157" s="98">
        <v>0</v>
      </c>
      <c r="M157" s="98">
        <v>0</v>
      </c>
      <c r="N157" s="98">
        <v>0</v>
      </c>
      <c r="O157" s="98">
        <v>0</v>
      </c>
      <c r="P157" s="96">
        <f>SUM(Table_1[[#This Row],[LCFF Funds]:[Federal Funds]])</f>
        <v>0</v>
      </c>
      <c r="Q157" s="130">
        <f>IF(Table_1[[#This Row],[Contributing to Increased or Improved Services?]]="Yes",IF(Table_1[[#This Row],[Scope]]="Limited",IF(Table_1[[#This Row],[Total Funds]]=0,"",0),0),0)</f>
        <v>0</v>
      </c>
      <c r="R157" s="26"/>
      <c r="S157" s="26"/>
      <c r="T157" s="26"/>
      <c r="U157" s="26"/>
      <c r="V157" s="26"/>
      <c r="W157" s="26"/>
      <c r="X157" s="26"/>
      <c r="Y157" s="26"/>
    </row>
    <row r="158" spans="1:25" s="30" customFormat="1" ht="22.5" customHeight="1" x14ac:dyDescent="0.2">
      <c r="A158" s="92"/>
      <c r="B158" s="92"/>
      <c r="C158" s="44"/>
      <c r="D158" s="44"/>
      <c r="E158" s="101"/>
      <c r="F158" s="44"/>
      <c r="G158" s="66"/>
      <c r="H158" s="44"/>
      <c r="I158" s="44"/>
      <c r="J158" s="98">
        <v>0</v>
      </c>
      <c r="K158" s="95">
        <f>SUM(Table_1[[#This Row],[Total Funds]]-Table_1[[#This Row],[Total Personnel]])</f>
        <v>0</v>
      </c>
      <c r="L158" s="98">
        <v>0</v>
      </c>
      <c r="M158" s="98">
        <v>0</v>
      </c>
      <c r="N158" s="98">
        <v>0</v>
      </c>
      <c r="O158" s="98">
        <v>0</v>
      </c>
      <c r="P158" s="96">
        <f>SUM(Table_1[[#This Row],[LCFF Funds]:[Federal Funds]])</f>
        <v>0</v>
      </c>
      <c r="Q158" s="130">
        <f>IF(Table_1[[#This Row],[Contributing to Increased or Improved Services?]]="Yes",IF(Table_1[[#This Row],[Scope]]="Limited",IF(Table_1[[#This Row],[Total Funds]]=0,"",0),0),0)</f>
        <v>0</v>
      </c>
      <c r="R158" s="26"/>
      <c r="S158" s="26"/>
      <c r="T158" s="26"/>
      <c r="U158" s="26"/>
      <c r="V158" s="26"/>
      <c r="W158" s="26"/>
      <c r="X158" s="26"/>
      <c r="Y158" s="26"/>
    </row>
    <row r="159" spans="1:25" s="30" customFormat="1" ht="22.5" customHeight="1" x14ac:dyDescent="0.2">
      <c r="A159" s="92"/>
      <c r="B159" s="92"/>
      <c r="C159" s="44"/>
      <c r="D159" s="44"/>
      <c r="E159" s="100"/>
      <c r="F159" s="44"/>
      <c r="G159" s="64"/>
      <c r="H159" s="44"/>
      <c r="I159" s="44"/>
      <c r="J159" s="98">
        <v>0</v>
      </c>
      <c r="K159" s="95">
        <f>SUM(Table_1[[#This Row],[Total Funds]]-Table_1[[#This Row],[Total Personnel]])</f>
        <v>0</v>
      </c>
      <c r="L159" s="98">
        <v>0</v>
      </c>
      <c r="M159" s="98">
        <v>0</v>
      </c>
      <c r="N159" s="98">
        <v>0</v>
      </c>
      <c r="O159" s="98">
        <v>0</v>
      </c>
      <c r="P159" s="96">
        <f>SUM(Table_1[[#This Row],[LCFF Funds]:[Federal Funds]])</f>
        <v>0</v>
      </c>
      <c r="Q159" s="130">
        <f>IF(Table_1[[#This Row],[Contributing to Increased or Improved Services?]]="Yes",IF(Table_1[[#This Row],[Scope]]="Limited",IF(Table_1[[#This Row],[Total Funds]]=0,"",0),0),0)</f>
        <v>0</v>
      </c>
      <c r="R159" s="26"/>
      <c r="S159" s="26"/>
      <c r="T159" s="26"/>
      <c r="U159" s="26"/>
      <c r="V159" s="26"/>
      <c r="W159" s="26"/>
      <c r="X159" s="26"/>
      <c r="Y159" s="26"/>
    </row>
    <row r="160" spans="1:25" s="30" customFormat="1" ht="22.5" customHeight="1" x14ac:dyDescent="0.2">
      <c r="A160" s="92"/>
      <c r="B160" s="92"/>
      <c r="C160" s="44"/>
      <c r="D160" s="44"/>
      <c r="E160" s="101"/>
      <c r="F160" s="44"/>
      <c r="G160" s="66"/>
      <c r="H160" s="44"/>
      <c r="I160" s="44"/>
      <c r="J160" s="98">
        <v>0</v>
      </c>
      <c r="K160" s="95">
        <f>SUM(Table_1[[#This Row],[Total Funds]]-Table_1[[#This Row],[Total Personnel]])</f>
        <v>0</v>
      </c>
      <c r="L160" s="98">
        <v>0</v>
      </c>
      <c r="M160" s="98">
        <v>0</v>
      </c>
      <c r="N160" s="98">
        <v>0</v>
      </c>
      <c r="O160" s="98">
        <v>0</v>
      </c>
      <c r="P160" s="96">
        <f>SUM(Table_1[[#This Row],[LCFF Funds]:[Federal Funds]])</f>
        <v>0</v>
      </c>
      <c r="Q160" s="130">
        <f>IF(Table_1[[#This Row],[Contributing to Increased or Improved Services?]]="Yes",IF(Table_1[[#This Row],[Scope]]="Limited",IF(Table_1[[#This Row],[Total Funds]]=0,"",0),0),0)</f>
        <v>0</v>
      </c>
      <c r="R160" s="26"/>
      <c r="S160" s="26"/>
      <c r="T160" s="26"/>
      <c r="U160" s="26"/>
      <c r="V160" s="26"/>
      <c r="W160" s="26"/>
      <c r="X160" s="26"/>
      <c r="Y160" s="26"/>
    </row>
    <row r="161" spans="1:25" s="30" customFormat="1" ht="22.5" customHeight="1" x14ac:dyDescent="0.2">
      <c r="A161" s="92"/>
      <c r="B161" s="92"/>
      <c r="C161" s="44"/>
      <c r="D161" s="44"/>
      <c r="E161" s="100"/>
      <c r="F161" s="44"/>
      <c r="G161" s="64"/>
      <c r="H161" s="44"/>
      <c r="I161" s="44"/>
      <c r="J161" s="98">
        <v>0</v>
      </c>
      <c r="K161" s="95">
        <f>SUM(Table_1[[#This Row],[Total Funds]]-Table_1[[#This Row],[Total Personnel]])</f>
        <v>0</v>
      </c>
      <c r="L161" s="98">
        <v>0</v>
      </c>
      <c r="M161" s="98">
        <v>0</v>
      </c>
      <c r="N161" s="98">
        <v>0</v>
      </c>
      <c r="O161" s="98">
        <v>0</v>
      </c>
      <c r="P161" s="96">
        <f>SUM(Table_1[[#This Row],[LCFF Funds]:[Federal Funds]])</f>
        <v>0</v>
      </c>
      <c r="Q161" s="130">
        <f>IF(Table_1[[#This Row],[Contributing to Increased or Improved Services?]]="Yes",IF(Table_1[[#This Row],[Scope]]="Limited",IF(Table_1[[#This Row],[Total Funds]]=0,"",0),0),0)</f>
        <v>0</v>
      </c>
      <c r="R161" s="26"/>
      <c r="S161" s="26"/>
      <c r="T161" s="26"/>
      <c r="U161" s="26"/>
      <c r="V161" s="26"/>
      <c r="W161" s="26"/>
      <c r="X161" s="26"/>
      <c r="Y161" s="26"/>
    </row>
    <row r="162" spans="1:25" s="30" customFormat="1" ht="22.5" customHeight="1" x14ac:dyDescent="0.2">
      <c r="A162" s="92"/>
      <c r="B162" s="92"/>
      <c r="C162" s="44"/>
      <c r="D162" s="44"/>
      <c r="E162" s="101"/>
      <c r="F162" s="44"/>
      <c r="G162" s="66"/>
      <c r="H162" s="44"/>
      <c r="I162" s="44"/>
      <c r="J162" s="98">
        <v>0</v>
      </c>
      <c r="K162" s="95">
        <f>SUM(Table_1[[#This Row],[Total Funds]]-Table_1[[#This Row],[Total Personnel]])</f>
        <v>0</v>
      </c>
      <c r="L162" s="98">
        <v>0</v>
      </c>
      <c r="M162" s="98">
        <v>0</v>
      </c>
      <c r="N162" s="98">
        <v>0</v>
      </c>
      <c r="O162" s="98">
        <v>0</v>
      </c>
      <c r="P162" s="96">
        <f>SUM(Table_1[[#This Row],[LCFF Funds]:[Federal Funds]])</f>
        <v>0</v>
      </c>
      <c r="Q162" s="130">
        <f>IF(Table_1[[#This Row],[Contributing to Increased or Improved Services?]]="Yes",IF(Table_1[[#This Row],[Scope]]="Limited",IF(Table_1[[#This Row],[Total Funds]]=0,"",0),0),0)</f>
        <v>0</v>
      </c>
      <c r="R162" s="26"/>
      <c r="S162" s="26"/>
      <c r="T162" s="26"/>
      <c r="U162" s="26"/>
      <c r="V162" s="26"/>
      <c r="W162" s="26"/>
      <c r="X162" s="26"/>
      <c r="Y162" s="26"/>
    </row>
    <row r="163" spans="1:25" s="30" customFormat="1" ht="22.5" customHeight="1" x14ac:dyDescent="0.2">
      <c r="A163" s="92"/>
      <c r="B163" s="92"/>
      <c r="C163" s="44"/>
      <c r="D163" s="44"/>
      <c r="E163" s="100"/>
      <c r="F163" s="44"/>
      <c r="G163" s="64"/>
      <c r="H163" s="44"/>
      <c r="I163" s="44"/>
      <c r="J163" s="98">
        <v>0</v>
      </c>
      <c r="K163" s="95">
        <f>SUM(Table_1[[#This Row],[Total Funds]]-Table_1[[#This Row],[Total Personnel]])</f>
        <v>0</v>
      </c>
      <c r="L163" s="98">
        <v>0</v>
      </c>
      <c r="M163" s="98">
        <v>0</v>
      </c>
      <c r="N163" s="98">
        <v>0</v>
      </c>
      <c r="O163" s="98">
        <v>0</v>
      </c>
      <c r="P163" s="96">
        <f>SUM(Table_1[[#This Row],[LCFF Funds]:[Federal Funds]])</f>
        <v>0</v>
      </c>
      <c r="Q163" s="130">
        <f>IF(Table_1[[#This Row],[Contributing to Increased or Improved Services?]]="Yes",IF(Table_1[[#This Row],[Scope]]="Limited",IF(Table_1[[#This Row],[Total Funds]]=0,"",0),0),0)</f>
        <v>0</v>
      </c>
      <c r="R163" s="26"/>
      <c r="S163" s="26"/>
      <c r="T163" s="26"/>
      <c r="U163" s="26"/>
      <c r="V163" s="26"/>
      <c r="W163" s="26"/>
      <c r="X163" s="26"/>
      <c r="Y163" s="26"/>
    </row>
    <row r="164" spans="1:25" s="30" customFormat="1" ht="22.5" customHeight="1" x14ac:dyDescent="0.2">
      <c r="A164" s="92"/>
      <c r="B164" s="92"/>
      <c r="C164" s="44"/>
      <c r="D164" s="44"/>
      <c r="E164" s="101"/>
      <c r="F164" s="44"/>
      <c r="G164" s="66"/>
      <c r="H164" s="44"/>
      <c r="I164" s="44"/>
      <c r="J164" s="98">
        <v>0</v>
      </c>
      <c r="K164" s="95">
        <f>SUM(Table_1[[#This Row],[Total Funds]]-Table_1[[#This Row],[Total Personnel]])</f>
        <v>0</v>
      </c>
      <c r="L164" s="98">
        <v>0</v>
      </c>
      <c r="M164" s="98">
        <v>0</v>
      </c>
      <c r="N164" s="98">
        <v>0</v>
      </c>
      <c r="O164" s="98">
        <v>0</v>
      </c>
      <c r="P164" s="96">
        <f>SUM(Table_1[[#This Row],[LCFF Funds]:[Federal Funds]])</f>
        <v>0</v>
      </c>
      <c r="Q164" s="130">
        <f>IF(Table_1[[#This Row],[Contributing to Increased or Improved Services?]]="Yes",IF(Table_1[[#This Row],[Scope]]="Limited",IF(Table_1[[#This Row],[Total Funds]]=0,"",0),0),0)</f>
        <v>0</v>
      </c>
      <c r="R164" s="26"/>
      <c r="S164" s="26"/>
      <c r="T164" s="26"/>
      <c r="U164" s="26"/>
      <c r="V164" s="26"/>
      <c r="W164" s="26"/>
      <c r="X164" s="26"/>
      <c r="Y164" s="26"/>
    </row>
    <row r="165" spans="1:25" s="30" customFormat="1" ht="22.5" customHeight="1" x14ac:dyDescent="0.2">
      <c r="A165" s="92"/>
      <c r="B165" s="92"/>
      <c r="C165" s="44"/>
      <c r="D165" s="44"/>
      <c r="E165" s="100"/>
      <c r="F165" s="44"/>
      <c r="G165" s="64"/>
      <c r="H165" s="44"/>
      <c r="I165" s="44"/>
      <c r="J165" s="98">
        <v>0</v>
      </c>
      <c r="K165" s="95">
        <f>SUM(Table_1[[#This Row],[Total Funds]]-Table_1[[#This Row],[Total Personnel]])</f>
        <v>0</v>
      </c>
      <c r="L165" s="98">
        <v>0</v>
      </c>
      <c r="M165" s="98">
        <v>0</v>
      </c>
      <c r="N165" s="98">
        <v>0</v>
      </c>
      <c r="O165" s="98">
        <v>0</v>
      </c>
      <c r="P165" s="96">
        <f>SUM(Table_1[[#This Row],[LCFF Funds]:[Federal Funds]])</f>
        <v>0</v>
      </c>
      <c r="Q165" s="130">
        <f>IF(Table_1[[#This Row],[Contributing to Increased or Improved Services?]]="Yes",IF(Table_1[[#This Row],[Scope]]="Limited",IF(Table_1[[#This Row],[Total Funds]]=0,"",0),0),0)</f>
        <v>0</v>
      </c>
      <c r="R165" s="26"/>
      <c r="S165" s="26"/>
      <c r="T165" s="26"/>
      <c r="U165" s="26"/>
      <c r="V165" s="26"/>
      <c r="W165" s="26"/>
      <c r="X165" s="26"/>
      <c r="Y165" s="26"/>
    </row>
    <row r="166" spans="1:25" s="30" customFormat="1" ht="22.5" customHeight="1" x14ac:dyDescent="0.2">
      <c r="A166" s="92"/>
      <c r="B166" s="92"/>
      <c r="C166" s="44"/>
      <c r="D166" s="44"/>
      <c r="E166" s="101"/>
      <c r="F166" s="44"/>
      <c r="G166" s="66"/>
      <c r="H166" s="44"/>
      <c r="I166" s="44"/>
      <c r="J166" s="98">
        <v>0</v>
      </c>
      <c r="K166" s="95">
        <f>SUM(Table_1[[#This Row],[Total Funds]]-Table_1[[#This Row],[Total Personnel]])</f>
        <v>0</v>
      </c>
      <c r="L166" s="98">
        <v>0</v>
      </c>
      <c r="M166" s="98">
        <v>0</v>
      </c>
      <c r="N166" s="98">
        <v>0</v>
      </c>
      <c r="O166" s="98">
        <v>0</v>
      </c>
      <c r="P166" s="96">
        <f>SUM(Table_1[[#This Row],[LCFF Funds]:[Federal Funds]])</f>
        <v>0</v>
      </c>
      <c r="Q166" s="130">
        <f>IF(Table_1[[#This Row],[Contributing to Increased or Improved Services?]]="Yes",IF(Table_1[[#This Row],[Scope]]="Limited",IF(Table_1[[#This Row],[Total Funds]]=0,"",0),0),0)</f>
        <v>0</v>
      </c>
      <c r="R166" s="26"/>
      <c r="S166" s="26"/>
      <c r="T166" s="26"/>
      <c r="U166" s="26"/>
      <c r="V166" s="26"/>
      <c r="W166" s="26"/>
      <c r="X166" s="26"/>
      <c r="Y166" s="26"/>
    </row>
    <row r="167" spans="1:25" s="30" customFormat="1" ht="22.5" customHeight="1" x14ac:dyDescent="0.2">
      <c r="A167" s="92"/>
      <c r="B167" s="92"/>
      <c r="C167" s="44"/>
      <c r="D167" s="44"/>
      <c r="E167" s="100"/>
      <c r="F167" s="44"/>
      <c r="G167" s="64"/>
      <c r="H167" s="44"/>
      <c r="I167" s="44"/>
      <c r="J167" s="98">
        <v>0</v>
      </c>
      <c r="K167" s="95">
        <f>SUM(Table_1[[#This Row],[Total Funds]]-Table_1[[#This Row],[Total Personnel]])</f>
        <v>0</v>
      </c>
      <c r="L167" s="98">
        <v>0</v>
      </c>
      <c r="M167" s="98">
        <v>0</v>
      </c>
      <c r="N167" s="98">
        <v>0</v>
      </c>
      <c r="O167" s="98">
        <v>0</v>
      </c>
      <c r="P167" s="96">
        <f>SUM(Table_1[[#This Row],[LCFF Funds]:[Federal Funds]])</f>
        <v>0</v>
      </c>
      <c r="Q167" s="130">
        <f>IF(Table_1[[#This Row],[Contributing to Increased or Improved Services?]]="Yes",IF(Table_1[[#This Row],[Scope]]="Limited",IF(Table_1[[#This Row],[Total Funds]]=0,"",0),0),0)</f>
        <v>0</v>
      </c>
      <c r="R167" s="26"/>
      <c r="S167" s="26"/>
      <c r="T167" s="26"/>
      <c r="U167" s="26"/>
      <c r="V167" s="26"/>
      <c r="W167" s="26"/>
      <c r="X167" s="26"/>
      <c r="Y167" s="26"/>
    </row>
    <row r="168" spans="1:25" s="30" customFormat="1" ht="22.5" customHeight="1" x14ac:dyDescent="0.2">
      <c r="A168" s="92"/>
      <c r="B168" s="92"/>
      <c r="C168" s="44"/>
      <c r="D168" s="44"/>
      <c r="E168" s="101"/>
      <c r="F168" s="44"/>
      <c r="G168" s="66"/>
      <c r="H168" s="44"/>
      <c r="I168" s="44"/>
      <c r="J168" s="98">
        <v>0</v>
      </c>
      <c r="K168" s="95">
        <f>SUM(Table_1[[#This Row],[Total Funds]]-Table_1[[#This Row],[Total Personnel]])</f>
        <v>0</v>
      </c>
      <c r="L168" s="98">
        <v>0</v>
      </c>
      <c r="M168" s="98">
        <v>0</v>
      </c>
      <c r="N168" s="98">
        <v>0</v>
      </c>
      <c r="O168" s="98">
        <v>0</v>
      </c>
      <c r="P168" s="96">
        <f>SUM(Table_1[[#This Row],[LCFF Funds]:[Federal Funds]])</f>
        <v>0</v>
      </c>
      <c r="Q168" s="130">
        <f>IF(Table_1[[#This Row],[Contributing to Increased or Improved Services?]]="Yes",IF(Table_1[[#This Row],[Scope]]="Limited",IF(Table_1[[#This Row],[Total Funds]]=0,"",0),0),0)</f>
        <v>0</v>
      </c>
      <c r="R168" s="26"/>
      <c r="S168" s="26"/>
      <c r="T168" s="26"/>
      <c r="U168" s="26"/>
      <c r="V168" s="26"/>
      <c r="W168" s="26"/>
      <c r="X168" s="26"/>
      <c r="Y168" s="26"/>
    </row>
    <row r="169" spans="1:25" s="30" customFormat="1" ht="22.5" customHeight="1" x14ac:dyDescent="0.2">
      <c r="A169" s="92"/>
      <c r="B169" s="92"/>
      <c r="C169" s="44"/>
      <c r="D169" s="44"/>
      <c r="E169" s="100"/>
      <c r="F169" s="44"/>
      <c r="G169" s="64"/>
      <c r="H169" s="44"/>
      <c r="I169" s="44"/>
      <c r="J169" s="98">
        <v>0</v>
      </c>
      <c r="K169" s="95">
        <f>SUM(Table_1[[#This Row],[Total Funds]]-Table_1[[#This Row],[Total Personnel]])</f>
        <v>0</v>
      </c>
      <c r="L169" s="98">
        <v>0</v>
      </c>
      <c r="M169" s="98">
        <v>0</v>
      </c>
      <c r="N169" s="98">
        <v>0</v>
      </c>
      <c r="O169" s="98">
        <v>0</v>
      </c>
      <c r="P169" s="96">
        <f>SUM(Table_1[[#This Row],[LCFF Funds]:[Federal Funds]])</f>
        <v>0</v>
      </c>
      <c r="Q169" s="130">
        <f>IF(Table_1[[#This Row],[Contributing to Increased or Improved Services?]]="Yes",IF(Table_1[[#This Row],[Scope]]="Limited",IF(Table_1[[#This Row],[Total Funds]]=0,"",0),0),0)</f>
        <v>0</v>
      </c>
      <c r="R169" s="26"/>
      <c r="S169" s="26"/>
      <c r="T169" s="26"/>
      <c r="U169" s="26"/>
      <c r="V169" s="26"/>
      <c r="W169" s="26"/>
      <c r="X169" s="26"/>
      <c r="Y169" s="26"/>
    </row>
    <row r="170" spans="1:25" s="30" customFormat="1" ht="22.5" customHeight="1" x14ac:dyDescent="0.2">
      <c r="A170" s="92"/>
      <c r="B170" s="92"/>
      <c r="C170" s="44"/>
      <c r="D170" s="44"/>
      <c r="E170" s="101"/>
      <c r="F170" s="44"/>
      <c r="G170" s="66"/>
      <c r="H170" s="44"/>
      <c r="I170" s="44"/>
      <c r="J170" s="98">
        <v>0</v>
      </c>
      <c r="K170" s="95">
        <f>SUM(Table_1[[#This Row],[Total Funds]]-Table_1[[#This Row],[Total Personnel]])</f>
        <v>0</v>
      </c>
      <c r="L170" s="98">
        <v>0</v>
      </c>
      <c r="M170" s="98">
        <v>0</v>
      </c>
      <c r="N170" s="98">
        <v>0</v>
      </c>
      <c r="O170" s="98">
        <v>0</v>
      </c>
      <c r="P170" s="96">
        <f>SUM(Table_1[[#This Row],[LCFF Funds]:[Federal Funds]])</f>
        <v>0</v>
      </c>
      <c r="Q170" s="130">
        <f>IF(Table_1[[#This Row],[Contributing to Increased or Improved Services?]]="Yes",IF(Table_1[[#This Row],[Scope]]="Limited",IF(Table_1[[#This Row],[Total Funds]]=0,"",0),0),0)</f>
        <v>0</v>
      </c>
      <c r="R170" s="26"/>
      <c r="S170" s="26"/>
      <c r="T170" s="26"/>
      <c r="U170" s="26"/>
      <c r="V170" s="26"/>
      <c r="W170" s="26"/>
      <c r="X170" s="26"/>
      <c r="Y170" s="26"/>
    </row>
    <row r="171" spans="1:25" s="30" customFormat="1" ht="22.5" customHeight="1" x14ac:dyDescent="0.2">
      <c r="A171" s="92"/>
      <c r="B171" s="92"/>
      <c r="C171" s="44"/>
      <c r="D171" s="44"/>
      <c r="E171" s="100"/>
      <c r="F171" s="44"/>
      <c r="G171" s="64"/>
      <c r="H171" s="44"/>
      <c r="I171" s="44"/>
      <c r="J171" s="98">
        <v>0</v>
      </c>
      <c r="K171" s="95">
        <f>SUM(Table_1[[#This Row],[Total Funds]]-Table_1[[#This Row],[Total Personnel]])</f>
        <v>0</v>
      </c>
      <c r="L171" s="98">
        <v>0</v>
      </c>
      <c r="M171" s="98">
        <v>0</v>
      </c>
      <c r="N171" s="98">
        <v>0</v>
      </c>
      <c r="O171" s="98">
        <v>0</v>
      </c>
      <c r="P171" s="96">
        <f>SUM(Table_1[[#This Row],[LCFF Funds]:[Federal Funds]])</f>
        <v>0</v>
      </c>
      <c r="Q171" s="130">
        <f>IF(Table_1[[#This Row],[Contributing to Increased or Improved Services?]]="Yes",IF(Table_1[[#This Row],[Scope]]="Limited",IF(Table_1[[#This Row],[Total Funds]]=0,"",0),0),0)</f>
        <v>0</v>
      </c>
      <c r="R171" s="26"/>
      <c r="S171" s="26"/>
      <c r="T171" s="26"/>
      <c r="U171" s="26"/>
      <c r="V171" s="26"/>
      <c r="W171" s="26"/>
      <c r="X171" s="26"/>
      <c r="Y171" s="26"/>
    </row>
    <row r="172" spans="1:25" s="30" customFormat="1" ht="22.5" customHeight="1" x14ac:dyDescent="0.2">
      <c r="A172" s="92"/>
      <c r="B172" s="92"/>
      <c r="C172" s="44"/>
      <c r="D172" s="44"/>
      <c r="E172" s="101"/>
      <c r="F172" s="44"/>
      <c r="G172" s="66"/>
      <c r="H172" s="44"/>
      <c r="I172" s="44"/>
      <c r="J172" s="98">
        <v>0</v>
      </c>
      <c r="K172" s="95">
        <f>SUM(Table_1[[#This Row],[Total Funds]]-Table_1[[#This Row],[Total Personnel]])</f>
        <v>0</v>
      </c>
      <c r="L172" s="98">
        <v>0</v>
      </c>
      <c r="M172" s="98">
        <v>0</v>
      </c>
      <c r="N172" s="98">
        <v>0</v>
      </c>
      <c r="O172" s="98">
        <v>0</v>
      </c>
      <c r="P172" s="96">
        <f>SUM(Table_1[[#This Row],[LCFF Funds]:[Federal Funds]])</f>
        <v>0</v>
      </c>
      <c r="Q172" s="130">
        <f>IF(Table_1[[#This Row],[Contributing to Increased or Improved Services?]]="Yes",IF(Table_1[[#This Row],[Scope]]="Limited",IF(Table_1[[#This Row],[Total Funds]]=0,"",0),0),0)</f>
        <v>0</v>
      </c>
      <c r="R172" s="26"/>
      <c r="S172" s="26"/>
      <c r="T172" s="26"/>
      <c r="U172" s="26"/>
      <c r="V172" s="26"/>
      <c r="W172" s="26"/>
      <c r="X172" s="26"/>
      <c r="Y172" s="26"/>
    </row>
    <row r="173" spans="1:25" s="30" customFormat="1" ht="22.5" customHeight="1" x14ac:dyDescent="0.2">
      <c r="A173" s="92"/>
      <c r="B173" s="92"/>
      <c r="C173" s="44"/>
      <c r="D173" s="44"/>
      <c r="E173" s="100"/>
      <c r="F173" s="44"/>
      <c r="G173" s="64"/>
      <c r="H173" s="44"/>
      <c r="I173" s="44"/>
      <c r="J173" s="98">
        <v>0</v>
      </c>
      <c r="K173" s="95">
        <f>SUM(Table_1[[#This Row],[Total Funds]]-Table_1[[#This Row],[Total Personnel]])</f>
        <v>0</v>
      </c>
      <c r="L173" s="98">
        <v>0</v>
      </c>
      <c r="M173" s="98">
        <v>0</v>
      </c>
      <c r="N173" s="98">
        <v>0</v>
      </c>
      <c r="O173" s="98">
        <v>0</v>
      </c>
      <c r="P173" s="96">
        <f>SUM(Table_1[[#This Row],[LCFF Funds]:[Federal Funds]])</f>
        <v>0</v>
      </c>
      <c r="Q173" s="130">
        <f>IF(Table_1[[#This Row],[Contributing to Increased or Improved Services?]]="Yes",IF(Table_1[[#This Row],[Scope]]="Limited",IF(Table_1[[#This Row],[Total Funds]]=0,"",0),0),0)</f>
        <v>0</v>
      </c>
      <c r="R173" s="26"/>
      <c r="S173" s="26"/>
      <c r="T173" s="26"/>
      <c r="U173" s="26"/>
      <c r="V173" s="26"/>
      <c r="W173" s="26"/>
      <c r="X173" s="26"/>
      <c r="Y173" s="26"/>
    </row>
    <row r="174" spans="1:25" s="30" customFormat="1" ht="22.5" customHeight="1" x14ac:dyDescent="0.2">
      <c r="A174" s="92"/>
      <c r="B174" s="92"/>
      <c r="C174" s="44"/>
      <c r="D174" s="44"/>
      <c r="E174" s="101"/>
      <c r="F174" s="44"/>
      <c r="G174" s="66"/>
      <c r="H174" s="44"/>
      <c r="I174" s="44"/>
      <c r="J174" s="98">
        <v>0</v>
      </c>
      <c r="K174" s="95">
        <f>SUM(Table_1[[#This Row],[Total Funds]]-Table_1[[#This Row],[Total Personnel]])</f>
        <v>0</v>
      </c>
      <c r="L174" s="98">
        <v>0</v>
      </c>
      <c r="M174" s="98">
        <v>0</v>
      </c>
      <c r="N174" s="98">
        <v>0</v>
      </c>
      <c r="O174" s="98">
        <v>0</v>
      </c>
      <c r="P174" s="96">
        <f>SUM(Table_1[[#This Row],[LCFF Funds]:[Federal Funds]])</f>
        <v>0</v>
      </c>
      <c r="Q174" s="130">
        <f>IF(Table_1[[#This Row],[Contributing to Increased or Improved Services?]]="Yes",IF(Table_1[[#This Row],[Scope]]="Limited",IF(Table_1[[#This Row],[Total Funds]]=0,"",0),0),0)</f>
        <v>0</v>
      </c>
      <c r="R174" s="26"/>
      <c r="S174" s="26"/>
      <c r="T174" s="26"/>
      <c r="U174" s="26"/>
      <c r="V174" s="26"/>
      <c r="W174" s="26"/>
      <c r="X174" s="26"/>
      <c r="Y174" s="26"/>
    </row>
    <row r="175" spans="1:25" s="30" customFormat="1" ht="22.5" customHeight="1" x14ac:dyDescent="0.2">
      <c r="A175" s="92"/>
      <c r="B175" s="92"/>
      <c r="C175" s="44"/>
      <c r="D175" s="44"/>
      <c r="E175" s="100"/>
      <c r="F175" s="44"/>
      <c r="G175" s="64"/>
      <c r="H175" s="44"/>
      <c r="I175" s="44"/>
      <c r="J175" s="98">
        <v>0</v>
      </c>
      <c r="K175" s="95">
        <f>SUM(Table_1[[#This Row],[Total Funds]]-Table_1[[#This Row],[Total Personnel]])</f>
        <v>0</v>
      </c>
      <c r="L175" s="98">
        <v>0</v>
      </c>
      <c r="M175" s="98">
        <v>0</v>
      </c>
      <c r="N175" s="98">
        <v>0</v>
      </c>
      <c r="O175" s="98">
        <v>0</v>
      </c>
      <c r="P175" s="96">
        <f>SUM(Table_1[[#This Row],[LCFF Funds]:[Federal Funds]])</f>
        <v>0</v>
      </c>
      <c r="Q175" s="130">
        <f>IF(Table_1[[#This Row],[Contributing to Increased or Improved Services?]]="Yes",IF(Table_1[[#This Row],[Scope]]="Limited",IF(Table_1[[#This Row],[Total Funds]]=0,"",0),0),0)</f>
        <v>0</v>
      </c>
      <c r="R175" s="26"/>
      <c r="S175" s="26"/>
      <c r="T175" s="26"/>
      <c r="U175" s="26"/>
      <c r="V175" s="26"/>
      <c r="W175" s="26"/>
      <c r="X175" s="26"/>
      <c r="Y175" s="26"/>
    </row>
    <row r="176" spans="1:25" s="30" customFormat="1" ht="22.5" customHeight="1" x14ac:dyDescent="0.2">
      <c r="A176" s="92"/>
      <c r="B176" s="92"/>
      <c r="C176" s="44"/>
      <c r="D176" s="44"/>
      <c r="E176" s="101"/>
      <c r="F176" s="44"/>
      <c r="G176" s="66"/>
      <c r="H176" s="44"/>
      <c r="I176" s="44"/>
      <c r="J176" s="98">
        <v>0</v>
      </c>
      <c r="K176" s="95">
        <f>SUM(Table_1[[#This Row],[Total Funds]]-Table_1[[#This Row],[Total Personnel]])</f>
        <v>0</v>
      </c>
      <c r="L176" s="98">
        <v>0</v>
      </c>
      <c r="M176" s="98">
        <v>0</v>
      </c>
      <c r="N176" s="98">
        <v>0</v>
      </c>
      <c r="O176" s="98">
        <v>0</v>
      </c>
      <c r="P176" s="96">
        <f>SUM(Table_1[[#This Row],[LCFF Funds]:[Federal Funds]])</f>
        <v>0</v>
      </c>
      <c r="Q176" s="130">
        <f>IF(Table_1[[#This Row],[Contributing to Increased or Improved Services?]]="Yes",IF(Table_1[[#This Row],[Scope]]="Limited",IF(Table_1[[#This Row],[Total Funds]]=0,"",0),0),0)</f>
        <v>0</v>
      </c>
      <c r="R176" s="26"/>
      <c r="S176" s="26"/>
      <c r="T176" s="26"/>
      <c r="U176" s="26"/>
      <c r="V176" s="26"/>
      <c r="W176" s="26"/>
      <c r="X176" s="26"/>
      <c r="Y176" s="26"/>
    </row>
    <row r="177" spans="1:25" s="30" customFormat="1" ht="22.5" customHeight="1" x14ac:dyDescent="0.2">
      <c r="A177" s="92"/>
      <c r="B177" s="92"/>
      <c r="C177" s="44"/>
      <c r="D177" s="44"/>
      <c r="E177" s="100"/>
      <c r="F177" s="44"/>
      <c r="G177" s="64"/>
      <c r="H177" s="44"/>
      <c r="I177" s="44"/>
      <c r="J177" s="98">
        <v>0</v>
      </c>
      <c r="K177" s="95">
        <f>SUM(Table_1[[#This Row],[Total Funds]]-Table_1[[#This Row],[Total Personnel]])</f>
        <v>0</v>
      </c>
      <c r="L177" s="98">
        <v>0</v>
      </c>
      <c r="M177" s="98">
        <v>0</v>
      </c>
      <c r="N177" s="98">
        <v>0</v>
      </c>
      <c r="O177" s="98">
        <v>0</v>
      </c>
      <c r="P177" s="96">
        <f>SUM(Table_1[[#This Row],[LCFF Funds]:[Federal Funds]])</f>
        <v>0</v>
      </c>
      <c r="Q177" s="130">
        <f>IF(Table_1[[#This Row],[Contributing to Increased or Improved Services?]]="Yes",IF(Table_1[[#This Row],[Scope]]="Limited",IF(Table_1[[#This Row],[Total Funds]]=0,"",0),0),0)</f>
        <v>0</v>
      </c>
      <c r="R177" s="26"/>
      <c r="S177" s="26"/>
      <c r="T177" s="26"/>
      <c r="U177" s="26"/>
      <c r="V177" s="26"/>
      <c r="W177" s="26"/>
      <c r="X177" s="26"/>
      <c r="Y177" s="26"/>
    </row>
    <row r="178" spans="1:25" s="30" customFormat="1" ht="22.5" customHeight="1" x14ac:dyDescent="0.2">
      <c r="A178" s="92"/>
      <c r="B178" s="92"/>
      <c r="C178" s="44"/>
      <c r="D178" s="44"/>
      <c r="E178" s="101"/>
      <c r="F178" s="44"/>
      <c r="G178" s="66"/>
      <c r="H178" s="44"/>
      <c r="I178" s="44"/>
      <c r="J178" s="98">
        <v>0</v>
      </c>
      <c r="K178" s="95">
        <f>SUM(Table_1[[#This Row],[Total Funds]]-Table_1[[#This Row],[Total Personnel]])</f>
        <v>0</v>
      </c>
      <c r="L178" s="98">
        <v>0</v>
      </c>
      <c r="M178" s="98">
        <v>0</v>
      </c>
      <c r="N178" s="98">
        <v>0</v>
      </c>
      <c r="O178" s="98">
        <v>0</v>
      </c>
      <c r="P178" s="96">
        <f>SUM(Table_1[[#This Row],[LCFF Funds]:[Federal Funds]])</f>
        <v>0</v>
      </c>
      <c r="Q178" s="130">
        <f>IF(Table_1[[#This Row],[Contributing to Increased or Improved Services?]]="Yes",IF(Table_1[[#This Row],[Scope]]="Limited",IF(Table_1[[#This Row],[Total Funds]]=0,"",0),0),0)</f>
        <v>0</v>
      </c>
      <c r="R178" s="26"/>
      <c r="S178" s="26"/>
      <c r="T178" s="26"/>
      <c r="U178" s="26"/>
      <c r="V178" s="26"/>
      <c r="W178" s="26"/>
      <c r="X178" s="26"/>
      <c r="Y178" s="26"/>
    </row>
    <row r="179" spans="1:25" s="30" customFormat="1" ht="22.5" customHeight="1" x14ac:dyDescent="0.2">
      <c r="A179" s="92"/>
      <c r="B179" s="92"/>
      <c r="C179" s="44"/>
      <c r="D179" s="44"/>
      <c r="E179" s="100"/>
      <c r="F179" s="44"/>
      <c r="G179" s="64"/>
      <c r="H179" s="44"/>
      <c r="I179" s="44"/>
      <c r="J179" s="98">
        <v>0</v>
      </c>
      <c r="K179" s="95">
        <f>SUM(Table_1[[#This Row],[Total Funds]]-Table_1[[#This Row],[Total Personnel]])</f>
        <v>0</v>
      </c>
      <c r="L179" s="98">
        <v>0</v>
      </c>
      <c r="M179" s="98">
        <v>0</v>
      </c>
      <c r="N179" s="98">
        <v>0</v>
      </c>
      <c r="O179" s="98">
        <v>0</v>
      </c>
      <c r="P179" s="96">
        <f>SUM(Table_1[[#This Row],[LCFF Funds]:[Federal Funds]])</f>
        <v>0</v>
      </c>
      <c r="Q179" s="130">
        <f>IF(Table_1[[#This Row],[Contributing to Increased or Improved Services?]]="Yes",IF(Table_1[[#This Row],[Scope]]="Limited",IF(Table_1[[#This Row],[Total Funds]]=0,"",0),0),0)</f>
        <v>0</v>
      </c>
      <c r="R179" s="26"/>
      <c r="S179" s="26"/>
      <c r="T179" s="26"/>
      <c r="U179" s="26"/>
      <c r="V179" s="26"/>
      <c r="W179" s="26"/>
      <c r="X179" s="26"/>
      <c r="Y179" s="26"/>
    </row>
    <row r="180" spans="1:25" s="30" customFormat="1" ht="22.5" customHeight="1" x14ac:dyDescent="0.2">
      <c r="A180" s="92"/>
      <c r="B180" s="92"/>
      <c r="C180" s="44"/>
      <c r="D180" s="44"/>
      <c r="E180" s="101"/>
      <c r="F180" s="44"/>
      <c r="G180" s="66"/>
      <c r="H180" s="44"/>
      <c r="I180" s="44"/>
      <c r="J180" s="98">
        <v>0</v>
      </c>
      <c r="K180" s="95">
        <f>SUM(Table_1[[#This Row],[Total Funds]]-Table_1[[#This Row],[Total Personnel]])</f>
        <v>0</v>
      </c>
      <c r="L180" s="98">
        <v>0</v>
      </c>
      <c r="M180" s="98">
        <v>0</v>
      </c>
      <c r="N180" s="98">
        <v>0</v>
      </c>
      <c r="O180" s="98">
        <v>0</v>
      </c>
      <c r="P180" s="96">
        <f>SUM(Table_1[[#This Row],[LCFF Funds]:[Federal Funds]])</f>
        <v>0</v>
      </c>
      <c r="Q180" s="130">
        <f>IF(Table_1[[#This Row],[Contributing to Increased or Improved Services?]]="Yes",IF(Table_1[[#This Row],[Scope]]="Limited",IF(Table_1[[#This Row],[Total Funds]]=0,"",0),0),0)</f>
        <v>0</v>
      </c>
      <c r="R180" s="26"/>
      <c r="S180" s="26"/>
      <c r="T180" s="26"/>
      <c r="U180" s="26"/>
      <c r="V180" s="26"/>
      <c r="W180" s="26"/>
      <c r="X180" s="26"/>
      <c r="Y180" s="26"/>
    </row>
    <row r="181" spans="1:25" s="30" customFormat="1" ht="22.5" customHeight="1" x14ac:dyDescent="0.2">
      <c r="A181" s="92"/>
      <c r="B181" s="92"/>
      <c r="C181" s="44"/>
      <c r="D181" s="44"/>
      <c r="E181" s="100"/>
      <c r="F181" s="44"/>
      <c r="G181" s="64"/>
      <c r="H181" s="44"/>
      <c r="I181" s="44"/>
      <c r="J181" s="98">
        <v>0</v>
      </c>
      <c r="K181" s="95">
        <f>SUM(Table_1[[#This Row],[Total Funds]]-Table_1[[#This Row],[Total Personnel]])</f>
        <v>0</v>
      </c>
      <c r="L181" s="98">
        <v>0</v>
      </c>
      <c r="M181" s="98">
        <v>0</v>
      </c>
      <c r="N181" s="98">
        <v>0</v>
      </c>
      <c r="O181" s="98">
        <v>0</v>
      </c>
      <c r="P181" s="96">
        <f>SUM(Table_1[[#This Row],[LCFF Funds]:[Federal Funds]])</f>
        <v>0</v>
      </c>
      <c r="Q181" s="130">
        <f>IF(Table_1[[#This Row],[Contributing to Increased or Improved Services?]]="Yes",IF(Table_1[[#This Row],[Scope]]="Limited",IF(Table_1[[#This Row],[Total Funds]]=0,"",0),0),0)</f>
        <v>0</v>
      </c>
      <c r="R181" s="26"/>
      <c r="S181" s="26"/>
      <c r="T181" s="26"/>
      <c r="U181" s="26"/>
      <c r="V181" s="26"/>
      <c r="W181" s="26"/>
      <c r="X181" s="26"/>
      <c r="Y181" s="26"/>
    </row>
    <row r="182" spans="1:25" s="30" customFormat="1" ht="22.5" customHeight="1" x14ac:dyDescent="0.2">
      <c r="A182" s="92"/>
      <c r="B182" s="92"/>
      <c r="C182" s="44"/>
      <c r="D182" s="44"/>
      <c r="E182" s="101"/>
      <c r="F182" s="44"/>
      <c r="G182" s="66"/>
      <c r="H182" s="44"/>
      <c r="I182" s="44"/>
      <c r="J182" s="98">
        <v>0</v>
      </c>
      <c r="K182" s="95">
        <f>SUM(Table_1[[#This Row],[Total Funds]]-Table_1[[#This Row],[Total Personnel]])</f>
        <v>0</v>
      </c>
      <c r="L182" s="98">
        <v>0</v>
      </c>
      <c r="M182" s="98">
        <v>0</v>
      </c>
      <c r="N182" s="98">
        <v>0</v>
      </c>
      <c r="O182" s="98">
        <v>0</v>
      </c>
      <c r="P182" s="96">
        <f>SUM(Table_1[[#This Row],[LCFF Funds]:[Federal Funds]])</f>
        <v>0</v>
      </c>
      <c r="Q182" s="130">
        <f>IF(Table_1[[#This Row],[Contributing to Increased or Improved Services?]]="Yes",IF(Table_1[[#This Row],[Scope]]="Limited",IF(Table_1[[#This Row],[Total Funds]]=0,"",0),0),0)</f>
        <v>0</v>
      </c>
      <c r="R182" s="26"/>
      <c r="S182" s="26"/>
      <c r="T182" s="26"/>
      <c r="U182" s="26"/>
      <c r="V182" s="26"/>
      <c r="W182" s="26"/>
      <c r="X182" s="26"/>
      <c r="Y182" s="26"/>
    </row>
    <row r="183" spans="1:25" s="30" customFormat="1" ht="22.5" customHeight="1" x14ac:dyDescent="0.2">
      <c r="A183" s="92"/>
      <c r="B183" s="92"/>
      <c r="C183" s="44"/>
      <c r="D183" s="44"/>
      <c r="E183" s="100"/>
      <c r="F183" s="44"/>
      <c r="G183" s="64"/>
      <c r="H183" s="44"/>
      <c r="I183" s="44"/>
      <c r="J183" s="98">
        <v>0</v>
      </c>
      <c r="K183" s="95">
        <f>SUM(Table_1[[#This Row],[Total Funds]]-Table_1[[#This Row],[Total Personnel]])</f>
        <v>0</v>
      </c>
      <c r="L183" s="98">
        <v>0</v>
      </c>
      <c r="M183" s="98">
        <v>0</v>
      </c>
      <c r="N183" s="98">
        <v>0</v>
      </c>
      <c r="O183" s="98">
        <v>0</v>
      </c>
      <c r="P183" s="96">
        <f>SUM(Table_1[[#This Row],[LCFF Funds]:[Federal Funds]])</f>
        <v>0</v>
      </c>
      <c r="Q183" s="130">
        <f>IF(Table_1[[#This Row],[Contributing to Increased or Improved Services?]]="Yes",IF(Table_1[[#This Row],[Scope]]="Limited",IF(Table_1[[#This Row],[Total Funds]]=0,"",0),0),0)</f>
        <v>0</v>
      </c>
      <c r="R183" s="26"/>
      <c r="S183" s="26"/>
      <c r="T183" s="26"/>
      <c r="U183" s="26"/>
      <c r="V183" s="26"/>
      <c r="W183" s="26"/>
      <c r="X183" s="26"/>
      <c r="Y183" s="26"/>
    </row>
    <row r="184" spans="1:25" s="30" customFormat="1" ht="22.5" customHeight="1" x14ac:dyDescent="0.2">
      <c r="A184" s="92"/>
      <c r="B184" s="92"/>
      <c r="C184" s="44"/>
      <c r="D184" s="44"/>
      <c r="E184" s="101"/>
      <c r="F184" s="44"/>
      <c r="G184" s="66"/>
      <c r="H184" s="44"/>
      <c r="I184" s="44"/>
      <c r="J184" s="98">
        <v>0</v>
      </c>
      <c r="K184" s="95">
        <f>SUM(Table_1[[#This Row],[Total Funds]]-Table_1[[#This Row],[Total Personnel]])</f>
        <v>0</v>
      </c>
      <c r="L184" s="98">
        <v>0</v>
      </c>
      <c r="M184" s="98">
        <v>0</v>
      </c>
      <c r="N184" s="98">
        <v>0</v>
      </c>
      <c r="O184" s="98">
        <v>0</v>
      </c>
      <c r="P184" s="96">
        <f>SUM(Table_1[[#This Row],[LCFF Funds]:[Federal Funds]])</f>
        <v>0</v>
      </c>
      <c r="Q184" s="130">
        <f>IF(Table_1[[#This Row],[Contributing to Increased or Improved Services?]]="Yes",IF(Table_1[[#This Row],[Scope]]="Limited",IF(Table_1[[#This Row],[Total Funds]]=0,"",0),0),0)</f>
        <v>0</v>
      </c>
      <c r="R184" s="26"/>
      <c r="S184" s="26"/>
      <c r="T184" s="26"/>
      <c r="U184" s="26"/>
      <c r="V184" s="26"/>
      <c r="W184" s="26"/>
      <c r="X184" s="26"/>
      <c r="Y184" s="26"/>
    </row>
    <row r="185" spans="1:25" s="30" customFormat="1" ht="22.5" customHeight="1" x14ac:dyDescent="0.2">
      <c r="A185" s="92"/>
      <c r="B185" s="92"/>
      <c r="C185" s="44"/>
      <c r="D185" s="44"/>
      <c r="E185" s="100"/>
      <c r="F185" s="44"/>
      <c r="G185" s="64"/>
      <c r="H185" s="44"/>
      <c r="I185" s="44"/>
      <c r="J185" s="98">
        <v>0</v>
      </c>
      <c r="K185" s="95">
        <f>SUM(Table_1[[#This Row],[Total Funds]]-Table_1[[#This Row],[Total Personnel]])</f>
        <v>0</v>
      </c>
      <c r="L185" s="98">
        <v>0</v>
      </c>
      <c r="M185" s="98">
        <v>0</v>
      </c>
      <c r="N185" s="98">
        <v>0</v>
      </c>
      <c r="O185" s="98">
        <v>0</v>
      </c>
      <c r="P185" s="96">
        <f>SUM(Table_1[[#This Row],[LCFF Funds]:[Federal Funds]])</f>
        <v>0</v>
      </c>
      <c r="Q185" s="130">
        <f>IF(Table_1[[#This Row],[Contributing to Increased or Improved Services?]]="Yes",IF(Table_1[[#This Row],[Scope]]="Limited",IF(Table_1[[#This Row],[Total Funds]]=0,"",0),0),0)</f>
        <v>0</v>
      </c>
      <c r="R185" s="26"/>
      <c r="S185" s="26"/>
      <c r="T185" s="26"/>
      <c r="U185" s="26"/>
      <c r="V185" s="26"/>
      <c r="W185" s="26"/>
      <c r="X185" s="26"/>
      <c r="Y185" s="26"/>
    </row>
    <row r="186" spans="1:25" s="30" customFormat="1" ht="22.5" customHeight="1" x14ac:dyDescent="0.2">
      <c r="A186" s="92"/>
      <c r="B186" s="92"/>
      <c r="C186" s="44"/>
      <c r="D186" s="44"/>
      <c r="E186" s="101"/>
      <c r="F186" s="44"/>
      <c r="G186" s="66"/>
      <c r="H186" s="44"/>
      <c r="I186" s="44"/>
      <c r="J186" s="98">
        <v>0</v>
      </c>
      <c r="K186" s="95">
        <f>SUM(Table_1[[#This Row],[Total Funds]]-Table_1[[#This Row],[Total Personnel]])</f>
        <v>0</v>
      </c>
      <c r="L186" s="98">
        <v>0</v>
      </c>
      <c r="M186" s="98">
        <v>0</v>
      </c>
      <c r="N186" s="98">
        <v>0</v>
      </c>
      <c r="O186" s="98">
        <v>0</v>
      </c>
      <c r="P186" s="96">
        <f>SUM(Table_1[[#This Row],[LCFF Funds]:[Federal Funds]])</f>
        <v>0</v>
      </c>
      <c r="Q186" s="130">
        <f>IF(Table_1[[#This Row],[Contributing to Increased or Improved Services?]]="Yes",IF(Table_1[[#This Row],[Scope]]="Limited",IF(Table_1[[#This Row],[Total Funds]]=0,"",0),0),0)</f>
        <v>0</v>
      </c>
      <c r="R186" s="26"/>
      <c r="S186" s="26"/>
      <c r="T186" s="26"/>
      <c r="U186" s="26"/>
      <c r="V186" s="26"/>
      <c r="W186" s="26"/>
      <c r="X186" s="26"/>
      <c r="Y186" s="26"/>
    </row>
    <row r="187" spans="1:25" s="30" customFormat="1" ht="22.5" customHeight="1" x14ac:dyDescent="0.2">
      <c r="A187" s="92"/>
      <c r="B187" s="92"/>
      <c r="C187" s="44"/>
      <c r="D187" s="44"/>
      <c r="E187" s="100"/>
      <c r="F187" s="44"/>
      <c r="G187" s="64"/>
      <c r="H187" s="44"/>
      <c r="I187" s="44"/>
      <c r="J187" s="98">
        <v>0</v>
      </c>
      <c r="K187" s="95">
        <f>SUM(Table_1[[#This Row],[Total Funds]]-Table_1[[#This Row],[Total Personnel]])</f>
        <v>0</v>
      </c>
      <c r="L187" s="98">
        <v>0</v>
      </c>
      <c r="M187" s="98">
        <v>0</v>
      </c>
      <c r="N187" s="98">
        <v>0</v>
      </c>
      <c r="O187" s="98">
        <v>0</v>
      </c>
      <c r="P187" s="96">
        <f>SUM(Table_1[[#This Row],[LCFF Funds]:[Federal Funds]])</f>
        <v>0</v>
      </c>
      <c r="Q187" s="130">
        <f>IF(Table_1[[#This Row],[Contributing to Increased or Improved Services?]]="Yes",IF(Table_1[[#This Row],[Scope]]="Limited",IF(Table_1[[#This Row],[Total Funds]]=0,"",0),0),0)</f>
        <v>0</v>
      </c>
      <c r="R187" s="26"/>
      <c r="S187" s="26"/>
      <c r="T187" s="26"/>
      <c r="U187" s="26"/>
      <c r="V187" s="26"/>
      <c r="W187" s="26"/>
      <c r="X187" s="26"/>
      <c r="Y187" s="26"/>
    </row>
    <row r="188" spans="1:25" s="30" customFormat="1" ht="22.5" customHeight="1" x14ac:dyDescent="0.2">
      <c r="A188" s="92"/>
      <c r="B188" s="92"/>
      <c r="C188" s="44"/>
      <c r="D188" s="44"/>
      <c r="E188" s="101"/>
      <c r="F188" s="44"/>
      <c r="G188" s="66"/>
      <c r="H188" s="44"/>
      <c r="I188" s="44"/>
      <c r="J188" s="98">
        <v>0</v>
      </c>
      <c r="K188" s="95">
        <f>SUM(Table_1[[#This Row],[Total Funds]]-Table_1[[#This Row],[Total Personnel]])</f>
        <v>0</v>
      </c>
      <c r="L188" s="98">
        <v>0</v>
      </c>
      <c r="M188" s="98">
        <v>0</v>
      </c>
      <c r="N188" s="98">
        <v>0</v>
      </c>
      <c r="O188" s="98">
        <v>0</v>
      </c>
      <c r="P188" s="96">
        <f>SUM(Table_1[[#This Row],[LCFF Funds]:[Federal Funds]])</f>
        <v>0</v>
      </c>
      <c r="Q188" s="130">
        <f>IF(Table_1[[#This Row],[Contributing to Increased or Improved Services?]]="Yes",IF(Table_1[[#This Row],[Scope]]="Limited",IF(Table_1[[#This Row],[Total Funds]]=0,"",0),0),0)</f>
        <v>0</v>
      </c>
      <c r="R188" s="26"/>
      <c r="S188" s="26"/>
      <c r="T188" s="26"/>
      <c r="U188" s="26"/>
      <c r="V188" s="26"/>
      <c r="W188" s="26"/>
      <c r="X188" s="26"/>
      <c r="Y188" s="26"/>
    </row>
    <row r="189" spans="1:25" s="30" customFormat="1" ht="22.5" customHeight="1" x14ac:dyDescent="0.2">
      <c r="A189" s="92"/>
      <c r="B189" s="92"/>
      <c r="C189" s="44"/>
      <c r="D189" s="44"/>
      <c r="E189" s="100"/>
      <c r="F189" s="44"/>
      <c r="G189" s="64"/>
      <c r="H189" s="44"/>
      <c r="I189" s="44"/>
      <c r="J189" s="98">
        <v>0</v>
      </c>
      <c r="K189" s="95">
        <f>SUM(Table_1[[#This Row],[Total Funds]]-Table_1[[#This Row],[Total Personnel]])</f>
        <v>0</v>
      </c>
      <c r="L189" s="98">
        <v>0</v>
      </c>
      <c r="M189" s="98">
        <v>0</v>
      </c>
      <c r="N189" s="98">
        <v>0</v>
      </c>
      <c r="O189" s="98">
        <v>0</v>
      </c>
      <c r="P189" s="96">
        <f>SUM(Table_1[[#This Row],[LCFF Funds]:[Federal Funds]])</f>
        <v>0</v>
      </c>
      <c r="Q189" s="130">
        <f>IF(Table_1[[#This Row],[Contributing to Increased or Improved Services?]]="Yes",IF(Table_1[[#This Row],[Scope]]="Limited",IF(Table_1[[#This Row],[Total Funds]]=0,"",0),0),0)</f>
        <v>0</v>
      </c>
      <c r="R189" s="26"/>
      <c r="S189" s="26"/>
      <c r="T189" s="26"/>
      <c r="U189" s="26"/>
      <c r="V189" s="26"/>
      <c r="W189" s="26"/>
      <c r="X189" s="26"/>
      <c r="Y189" s="26"/>
    </row>
    <row r="190" spans="1:25" s="30" customFormat="1" ht="22.5" customHeight="1" x14ac:dyDescent="0.2">
      <c r="A190" s="92"/>
      <c r="B190" s="92"/>
      <c r="C190" s="44"/>
      <c r="D190" s="44"/>
      <c r="E190" s="101"/>
      <c r="F190" s="44"/>
      <c r="G190" s="66"/>
      <c r="H190" s="44"/>
      <c r="I190" s="44"/>
      <c r="J190" s="98">
        <v>0</v>
      </c>
      <c r="K190" s="95">
        <f>SUM(Table_1[[#This Row],[Total Funds]]-Table_1[[#This Row],[Total Personnel]])</f>
        <v>0</v>
      </c>
      <c r="L190" s="98">
        <v>0</v>
      </c>
      <c r="M190" s="98">
        <v>0</v>
      </c>
      <c r="N190" s="98">
        <v>0</v>
      </c>
      <c r="O190" s="98">
        <v>0</v>
      </c>
      <c r="P190" s="96">
        <f>SUM(Table_1[[#This Row],[LCFF Funds]:[Federal Funds]])</f>
        <v>0</v>
      </c>
      <c r="Q190" s="130">
        <f>IF(Table_1[[#This Row],[Contributing to Increased or Improved Services?]]="Yes",IF(Table_1[[#This Row],[Scope]]="Limited",IF(Table_1[[#This Row],[Total Funds]]=0,"",0),0),0)</f>
        <v>0</v>
      </c>
      <c r="R190" s="26"/>
      <c r="S190" s="26"/>
      <c r="T190" s="26"/>
      <c r="U190" s="26"/>
      <c r="V190" s="26"/>
      <c r="W190" s="26"/>
      <c r="X190" s="26"/>
      <c r="Y190" s="26"/>
    </row>
    <row r="191" spans="1:25" s="30" customFormat="1" ht="22.5" customHeight="1" x14ac:dyDescent="0.2">
      <c r="A191" s="92"/>
      <c r="B191" s="92"/>
      <c r="C191" s="44"/>
      <c r="D191" s="44"/>
      <c r="E191" s="100"/>
      <c r="F191" s="44"/>
      <c r="G191" s="64"/>
      <c r="H191" s="44"/>
      <c r="I191" s="44"/>
      <c r="J191" s="98">
        <v>0</v>
      </c>
      <c r="K191" s="95">
        <f>SUM(Table_1[[#This Row],[Total Funds]]-Table_1[[#This Row],[Total Personnel]])</f>
        <v>0</v>
      </c>
      <c r="L191" s="98">
        <v>0</v>
      </c>
      <c r="M191" s="98">
        <v>0</v>
      </c>
      <c r="N191" s="98">
        <v>0</v>
      </c>
      <c r="O191" s="98">
        <v>0</v>
      </c>
      <c r="P191" s="96">
        <f>SUM(Table_1[[#This Row],[LCFF Funds]:[Federal Funds]])</f>
        <v>0</v>
      </c>
      <c r="Q191" s="130">
        <f>IF(Table_1[[#This Row],[Contributing to Increased or Improved Services?]]="Yes",IF(Table_1[[#This Row],[Scope]]="Limited",IF(Table_1[[#This Row],[Total Funds]]=0,"",0),0),0)</f>
        <v>0</v>
      </c>
      <c r="R191" s="26"/>
      <c r="S191" s="26"/>
      <c r="T191" s="26"/>
      <c r="U191" s="26"/>
      <c r="V191" s="26"/>
      <c r="W191" s="26"/>
      <c r="X191" s="26"/>
      <c r="Y191" s="26"/>
    </row>
    <row r="192" spans="1:25" s="30" customFormat="1" ht="22.5" customHeight="1" x14ac:dyDescent="0.2">
      <c r="A192" s="92"/>
      <c r="B192" s="92"/>
      <c r="C192" s="44"/>
      <c r="D192" s="44"/>
      <c r="E192" s="101"/>
      <c r="F192" s="44"/>
      <c r="G192" s="66"/>
      <c r="H192" s="44"/>
      <c r="I192" s="44"/>
      <c r="J192" s="98">
        <v>0</v>
      </c>
      <c r="K192" s="95">
        <f>SUM(Table_1[[#This Row],[Total Funds]]-Table_1[[#This Row],[Total Personnel]])</f>
        <v>0</v>
      </c>
      <c r="L192" s="98">
        <v>0</v>
      </c>
      <c r="M192" s="98">
        <v>0</v>
      </c>
      <c r="N192" s="98">
        <v>0</v>
      </c>
      <c r="O192" s="98">
        <v>0</v>
      </c>
      <c r="P192" s="96">
        <f>SUM(Table_1[[#This Row],[LCFF Funds]:[Federal Funds]])</f>
        <v>0</v>
      </c>
      <c r="Q192" s="130">
        <f>IF(Table_1[[#This Row],[Contributing to Increased or Improved Services?]]="Yes",IF(Table_1[[#This Row],[Scope]]="Limited",IF(Table_1[[#This Row],[Total Funds]]=0,"",0),0),0)</f>
        <v>0</v>
      </c>
      <c r="R192" s="26"/>
      <c r="S192" s="26"/>
      <c r="T192" s="26"/>
      <c r="U192" s="26"/>
      <c r="V192" s="26"/>
      <c r="W192" s="26"/>
      <c r="X192" s="26"/>
      <c r="Y192" s="26"/>
    </row>
    <row r="193" spans="1:25" s="30" customFormat="1" ht="22.5" customHeight="1" x14ac:dyDescent="0.2">
      <c r="A193" s="92"/>
      <c r="B193" s="92"/>
      <c r="C193" s="44"/>
      <c r="D193" s="44"/>
      <c r="E193" s="100"/>
      <c r="F193" s="44"/>
      <c r="G193" s="64"/>
      <c r="H193" s="44"/>
      <c r="I193" s="44"/>
      <c r="J193" s="98">
        <v>0</v>
      </c>
      <c r="K193" s="95">
        <f>SUM(Table_1[[#This Row],[Total Funds]]-Table_1[[#This Row],[Total Personnel]])</f>
        <v>0</v>
      </c>
      <c r="L193" s="98">
        <v>0</v>
      </c>
      <c r="M193" s="98">
        <v>0</v>
      </c>
      <c r="N193" s="98">
        <v>0</v>
      </c>
      <c r="O193" s="98">
        <v>0</v>
      </c>
      <c r="P193" s="96">
        <f>SUM(Table_1[[#This Row],[LCFF Funds]:[Federal Funds]])</f>
        <v>0</v>
      </c>
      <c r="Q193" s="130">
        <f>IF(Table_1[[#This Row],[Contributing to Increased or Improved Services?]]="Yes",IF(Table_1[[#This Row],[Scope]]="Limited",IF(Table_1[[#This Row],[Total Funds]]=0,"",0),0),0)</f>
        <v>0</v>
      </c>
      <c r="R193" s="26"/>
      <c r="S193" s="26"/>
      <c r="T193" s="26"/>
      <c r="U193" s="26"/>
      <c r="V193" s="26"/>
      <c r="W193" s="26"/>
      <c r="X193" s="26"/>
      <c r="Y193" s="26"/>
    </row>
    <row r="194" spans="1:25" s="30" customFormat="1" ht="22.5" customHeight="1" x14ac:dyDescent="0.2">
      <c r="A194" s="92"/>
      <c r="B194" s="92"/>
      <c r="C194" s="44"/>
      <c r="D194" s="44"/>
      <c r="E194" s="101"/>
      <c r="F194" s="44"/>
      <c r="G194" s="66"/>
      <c r="H194" s="44"/>
      <c r="I194" s="44"/>
      <c r="J194" s="98">
        <v>0</v>
      </c>
      <c r="K194" s="95">
        <f>SUM(Table_1[[#This Row],[Total Funds]]-Table_1[[#This Row],[Total Personnel]])</f>
        <v>0</v>
      </c>
      <c r="L194" s="98">
        <v>0</v>
      </c>
      <c r="M194" s="98">
        <v>0</v>
      </c>
      <c r="N194" s="98">
        <v>0</v>
      </c>
      <c r="O194" s="98">
        <v>0</v>
      </c>
      <c r="P194" s="96">
        <f>SUM(Table_1[[#This Row],[LCFF Funds]:[Federal Funds]])</f>
        <v>0</v>
      </c>
      <c r="Q194" s="130">
        <f>IF(Table_1[[#This Row],[Contributing to Increased or Improved Services?]]="Yes",IF(Table_1[[#This Row],[Scope]]="Limited",IF(Table_1[[#This Row],[Total Funds]]=0,"",0),0),0)</f>
        <v>0</v>
      </c>
      <c r="R194" s="26"/>
      <c r="S194" s="26"/>
      <c r="T194" s="26"/>
      <c r="U194" s="26"/>
      <c r="V194" s="26"/>
      <c r="W194" s="26"/>
      <c r="X194" s="26"/>
      <c r="Y194" s="26"/>
    </row>
    <row r="195" spans="1:25" s="30" customFormat="1" ht="22.5" customHeight="1" x14ac:dyDescent="0.2">
      <c r="A195" s="92"/>
      <c r="B195" s="92"/>
      <c r="C195" s="44"/>
      <c r="D195" s="44"/>
      <c r="E195" s="100"/>
      <c r="F195" s="44"/>
      <c r="G195" s="64"/>
      <c r="H195" s="44"/>
      <c r="I195" s="44"/>
      <c r="J195" s="98">
        <v>0</v>
      </c>
      <c r="K195" s="95">
        <f>SUM(Table_1[[#This Row],[Total Funds]]-Table_1[[#This Row],[Total Personnel]])</f>
        <v>0</v>
      </c>
      <c r="L195" s="98">
        <v>0</v>
      </c>
      <c r="M195" s="98">
        <v>0</v>
      </c>
      <c r="N195" s="98">
        <v>0</v>
      </c>
      <c r="O195" s="98">
        <v>0</v>
      </c>
      <c r="P195" s="96">
        <f>SUM(Table_1[[#This Row],[LCFF Funds]:[Federal Funds]])</f>
        <v>0</v>
      </c>
      <c r="Q195" s="130">
        <f>IF(Table_1[[#This Row],[Contributing to Increased or Improved Services?]]="Yes",IF(Table_1[[#This Row],[Scope]]="Limited",IF(Table_1[[#This Row],[Total Funds]]=0,"",0),0),0)</f>
        <v>0</v>
      </c>
      <c r="R195" s="26"/>
      <c r="S195" s="26"/>
      <c r="T195" s="26"/>
      <c r="U195" s="26"/>
      <c r="V195" s="26"/>
      <c r="W195" s="26"/>
      <c r="X195" s="26"/>
      <c r="Y195" s="26"/>
    </row>
    <row r="196" spans="1:25" s="30" customFormat="1" ht="22.5" customHeight="1" x14ac:dyDescent="0.2">
      <c r="A196" s="92"/>
      <c r="B196" s="92"/>
      <c r="C196" s="44"/>
      <c r="D196" s="44"/>
      <c r="E196" s="101"/>
      <c r="F196" s="44"/>
      <c r="G196" s="66"/>
      <c r="H196" s="44"/>
      <c r="I196" s="44"/>
      <c r="J196" s="98">
        <v>0</v>
      </c>
      <c r="K196" s="95">
        <f>SUM(Table_1[[#This Row],[Total Funds]]-Table_1[[#This Row],[Total Personnel]])</f>
        <v>0</v>
      </c>
      <c r="L196" s="98">
        <v>0</v>
      </c>
      <c r="M196" s="98">
        <v>0</v>
      </c>
      <c r="N196" s="98">
        <v>0</v>
      </c>
      <c r="O196" s="98">
        <v>0</v>
      </c>
      <c r="P196" s="96">
        <f>SUM(Table_1[[#This Row],[LCFF Funds]:[Federal Funds]])</f>
        <v>0</v>
      </c>
      <c r="Q196" s="130">
        <f>IF(Table_1[[#This Row],[Contributing to Increased or Improved Services?]]="Yes",IF(Table_1[[#This Row],[Scope]]="Limited",IF(Table_1[[#This Row],[Total Funds]]=0,"",0),0),0)</f>
        <v>0</v>
      </c>
      <c r="R196" s="26"/>
      <c r="S196" s="26"/>
      <c r="T196" s="26"/>
      <c r="U196" s="26"/>
      <c r="V196" s="26"/>
      <c r="W196" s="26"/>
      <c r="X196" s="26"/>
      <c r="Y196" s="26"/>
    </row>
    <row r="197" spans="1:25" s="30" customFormat="1" ht="22.5" customHeight="1" x14ac:dyDescent="0.2">
      <c r="A197" s="92"/>
      <c r="B197" s="92"/>
      <c r="C197" s="44"/>
      <c r="D197" s="44"/>
      <c r="E197" s="100"/>
      <c r="F197" s="44"/>
      <c r="G197" s="64"/>
      <c r="H197" s="44"/>
      <c r="I197" s="44"/>
      <c r="J197" s="98">
        <v>0</v>
      </c>
      <c r="K197" s="95">
        <f>SUM(Table_1[[#This Row],[Total Funds]]-Table_1[[#This Row],[Total Personnel]])</f>
        <v>0</v>
      </c>
      <c r="L197" s="98">
        <v>0</v>
      </c>
      <c r="M197" s="98">
        <v>0</v>
      </c>
      <c r="N197" s="98">
        <v>0</v>
      </c>
      <c r="O197" s="98">
        <v>0</v>
      </c>
      <c r="P197" s="96">
        <f>SUM(Table_1[[#This Row],[LCFF Funds]:[Federal Funds]])</f>
        <v>0</v>
      </c>
      <c r="Q197" s="130">
        <f>IF(Table_1[[#This Row],[Contributing to Increased or Improved Services?]]="Yes",IF(Table_1[[#This Row],[Scope]]="Limited",IF(Table_1[[#This Row],[Total Funds]]=0,"",0),0),0)</f>
        <v>0</v>
      </c>
      <c r="R197" s="26"/>
      <c r="S197" s="26"/>
      <c r="T197" s="26"/>
      <c r="U197" s="26"/>
      <c r="V197" s="26"/>
      <c r="W197" s="26"/>
      <c r="X197" s="26"/>
      <c r="Y197" s="26"/>
    </row>
    <row r="198" spans="1:25" s="30" customFormat="1" ht="22.5" customHeight="1" x14ac:dyDescent="0.2">
      <c r="A198" s="92"/>
      <c r="B198" s="92"/>
      <c r="C198" s="44"/>
      <c r="D198" s="44"/>
      <c r="E198" s="101"/>
      <c r="F198" s="44"/>
      <c r="G198" s="66"/>
      <c r="H198" s="44"/>
      <c r="I198" s="44"/>
      <c r="J198" s="98">
        <v>0</v>
      </c>
      <c r="K198" s="95">
        <f>SUM(Table_1[[#This Row],[Total Funds]]-Table_1[[#This Row],[Total Personnel]])</f>
        <v>0</v>
      </c>
      <c r="L198" s="98">
        <v>0</v>
      </c>
      <c r="M198" s="98">
        <v>0</v>
      </c>
      <c r="N198" s="98">
        <v>0</v>
      </c>
      <c r="O198" s="98">
        <v>0</v>
      </c>
      <c r="P198" s="96">
        <f>SUM(Table_1[[#This Row],[LCFF Funds]:[Federal Funds]])</f>
        <v>0</v>
      </c>
      <c r="Q198" s="130">
        <f>IF(Table_1[[#This Row],[Contributing to Increased or Improved Services?]]="Yes",IF(Table_1[[#This Row],[Scope]]="Limited",IF(Table_1[[#This Row],[Total Funds]]=0,"",0),0),0)</f>
        <v>0</v>
      </c>
      <c r="R198" s="26"/>
      <c r="S198" s="26"/>
      <c r="T198" s="26"/>
      <c r="U198" s="26"/>
      <c r="V198" s="26"/>
      <c r="W198" s="26"/>
      <c r="X198" s="26"/>
      <c r="Y198" s="26"/>
    </row>
    <row r="199" spans="1:25" s="30" customFormat="1" ht="22.5" customHeight="1" x14ac:dyDescent="0.2">
      <c r="A199" s="92"/>
      <c r="B199" s="92"/>
      <c r="C199" s="44"/>
      <c r="D199" s="44"/>
      <c r="E199" s="100"/>
      <c r="F199" s="44"/>
      <c r="G199" s="64"/>
      <c r="H199" s="44"/>
      <c r="I199" s="44"/>
      <c r="J199" s="98">
        <v>0</v>
      </c>
      <c r="K199" s="95">
        <f>SUM(Table_1[[#This Row],[Total Funds]]-Table_1[[#This Row],[Total Personnel]])</f>
        <v>0</v>
      </c>
      <c r="L199" s="98">
        <v>0</v>
      </c>
      <c r="M199" s="98">
        <v>0</v>
      </c>
      <c r="N199" s="98">
        <v>0</v>
      </c>
      <c r="O199" s="98">
        <v>0</v>
      </c>
      <c r="P199" s="96">
        <f>SUM(Table_1[[#This Row],[LCFF Funds]:[Federal Funds]])</f>
        <v>0</v>
      </c>
      <c r="Q199" s="130">
        <f>IF(Table_1[[#This Row],[Contributing to Increased or Improved Services?]]="Yes",IF(Table_1[[#This Row],[Scope]]="Limited",IF(Table_1[[#This Row],[Total Funds]]=0,"",0),0),0)</f>
        <v>0</v>
      </c>
      <c r="R199" s="26"/>
      <c r="S199" s="26"/>
      <c r="T199" s="26"/>
      <c r="U199" s="26"/>
      <c r="V199" s="26"/>
      <c r="W199" s="26"/>
      <c r="X199" s="26"/>
      <c r="Y199" s="26"/>
    </row>
    <row r="200" spans="1:25" s="30" customFormat="1" ht="22.5" customHeight="1" x14ac:dyDescent="0.2">
      <c r="A200" s="92"/>
      <c r="B200" s="92"/>
      <c r="C200" s="44"/>
      <c r="D200" s="44"/>
      <c r="E200" s="101"/>
      <c r="F200" s="44"/>
      <c r="G200" s="66"/>
      <c r="H200" s="44"/>
      <c r="I200" s="44"/>
      <c r="J200" s="98">
        <v>0</v>
      </c>
      <c r="K200" s="95">
        <f>SUM(Table_1[[#This Row],[Total Funds]]-Table_1[[#This Row],[Total Personnel]])</f>
        <v>0</v>
      </c>
      <c r="L200" s="98">
        <v>0</v>
      </c>
      <c r="M200" s="98">
        <v>0</v>
      </c>
      <c r="N200" s="98">
        <v>0</v>
      </c>
      <c r="O200" s="98">
        <v>0</v>
      </c>
      <c r="P200" s="96">
        <f>SUM(Table_1[[#This Row],[LCFF Funds]:[Federal Funds]])</f>
        <v>0</v>
      </c>
      <c r="Q200" s="130">
        <f>IF(Table_1[[#This Row],[Contributing to Increased or Improved Services?]]="Yes",IF(Table_1[[#This Row],[Scope]]="Limited",IF(Table_1[[#This Row],[Total Funds]]=0,"",0),0),0)</f>
        <v>0</v>
      </c>
      <c r="R200" s="26"/>
      <c r="S200" s="26"/>
      <c r="T200" s="26"/>
      <c r="U200" s="26"/>
      <c r="V200" s="26"/>
      <c r="W200" s="26"/>
      <c r="X200" s="26"/>
      <c r="Y200" s="26"/>
    </row>
    <row r="201" spans="1:25" s="30" customFormat="1" ht="22.5" customHeight="1" x14ac:dyDescent="0.2">
      <c r="A201" s="92"/>
      <c r="B201" s="92"/>
      <c r="C201" s="44"/>
      <c r="D201" s="44"/>
      <c r="E201" s="100"/>
      <c r="F201" s="44"/>
      <c r="G201" s="64"/>
      <c r="H201" s="44"/>
      <c r="I201" s="44"/>
      <c r="J201" s="98">
        <v>0</v>
      </c>
      <c r="K201" s="95">
        <f>SUM(Table_1[[#This Row],[Total Funds]]-Table_1[[#This Row],[Total Personnel]])</f>
        <v>0</v>
      </c>
      <c r="L201" s="98">
        <v>0</v>
      </c>
      <c r="M201" s="98">
        <v>0</v>
      </c>
      <c r="N201" s="98">
        <v>0</v>
      </c>
      <c r="O201" s="98">
        <v>0</v>
      </c>
      <c r="P201" s="96">
        <f>SUM(Table_1[[#This Row],[LCFF Funds]:[Federal Funds]])</f>
        <v>0</v>
      </c>
      <c r="Q201" s="130">
        <f>IF(Table_1[[#This Row],[Contributing to Increased or Improved Services?]]="Yes",IF(Table_1[[#This Row],[Scope]]="Limited",IF(Table_1[[#This Row],[Total Funds]]=0,"",0),0),0)</f>
        <v>0</v>
      </c>
      <c r="R201" s="26"/>
      <c r="S201" s="26"/>
      <c r="T201" s="26"/>
      <c r="U201" s="26"/>
      <c r="V201" s="26"/>
      <c r="W201" s="26"/>
      <c r="X201" s="26"/>
      <c r="Y201" s="26"/>
    </row>
    <row r="202" spans="1:25" s="30" customFormat="1" ht="22.5" customHeight="1" x14ac:dyDescent="0.2">
      <c r="A202" s="93"/>
      <c r="B202" s="92"/>
      <c r="C202" s="44"/>
      <c r="D202" s="44"/>
      <c r="E202" s="101"/>
      <c r="F202" s="44"/>
      <c r="G202" s="66"/>
      <c r="H202" s="44"/>
      <c r="I202" s="44"/>
      <c r="J202" s="98">
        <v>0</v>
      </c>
      <c r="K202" s="95">
        <f>SUM(Table_1[[#This Row],[Total Funds]]-Table_1[[#This Row],[Total Personnel]])</f>
        <v>0</v>
      </c>
      <c r="L202" s="98">
        <v>0</v>
      </c>
      <c r="M202" s="98">
        <v>0</v>
      </c>
      <c r="N202" s="98">
        <v>0</v>
      </c>
      <c r="O202" s="98">
        <v>0</v>
      </c>
      <c r="P202" s="96">
        <f>SUM(Table_1[[#This Row],[LCFF Funds]:[Federal Funds]])</f>
        <v>0</v>
      </c>
      <c r="Q202" s="130">
        <f>IF(Table_1[[#This Row],[Contributing to Increased or Improved Services?]]="Yes",IF(Table_1[[#This Row],[Scope]]="Limited",IF(Table_1[[#This Row],[Total Funds]]=0,"",0),0),0)</f>
        <v>0</v>
      </c>
      <c r="R202" s="26"/>
      <c r="S202" s="26"/>
      <c r="T202" s="26"/>
      <c r="U202" s="26"/>
      <c r="V202" s="26"/>
      <c r="W202" s="26"/>
      <c r="X202" s="26"/>
      <c r="Y202" s="26"/>
    </row>
    <row r="203" spans="1:25" ht="15.75" customHeight="1" x14ac:dyDescent="0.2">
      <c r="A203" s="34"/>
      <c r="B203" s="3"/>
      <c r="C203" s="4"/>
      <c r="D203" s="3"/>
      <c r="E203" s="4"/>
      <c r="F203" s="91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T203" s="4"/>
      <c r="U203" s="4"/>
      <c r="V203" s="4"/>
      <c r="W203" s="4"/>
      <c r="X203" s="4"/>
      <c r="Y203" s="4"/>
    </row>
    <row r="204" spans="1:25" ht="25.5" customHeight="1" x14ac:dyDescent="0.3">
      <c r="A204" s="36"/>
      <c r="B204" s="3"/>
      <c r="C204" s="4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T204" s="4"/>
      <c r="U204" s="4"/>
      <c r="V204" s="4"/>
      <c r="W204" s="4"/>
      <c r="X204" s="4"/>
      <c r="Y204" s="4"/>
    </row>
    <row r="205" spans="1:25" ht="15.75" customHeight="1" x14ac:dyDescent="0.2">
      <c r="A205" s="3"/>
      <c r="B205" s="3"/>
      <c r="C205" s="4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T205" s="4"/>
      <c r="U205" s="4"/>
      <c r="V205" s="4"/>
      <c r="W205" s="4"/>
      <c r="X205" s="4"/>
      <c r="Y205" s="4"/>
    </row>
    <row r="206" spans="1:25" ht="15.75" customHeight="1" x14ac:dyDescent="0.2">
      <c r="A206" s="3"/>
      <c r="B206" s="3"/>
      <c r="C206" s="4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T206" s="4"/>
      <c r="U206" s="4"/>
      <c r="V206" s="4"/>
      <c r="W206" s="4"/>
      <c r="X206" s="4"/>
      <c r="Y206" s="4"/>
    </row>
    <row r="207" spans="1:25" ht="15.75" customHeight="1" x14ac:dyDescent="0.2">
      <c r="A207" s="3"/>
      <c r="B207" s="3"/>
      <c r="C207" s="4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T207" s="4"/>
      <c r="U207" s="4"/>
      <c r="V207" s="4"/>
      <c r="W207" s="4"/>
      <c r="X207" s="4"/>
      <c r="Y207" s="4"/>
    </row>
    <row r="208" spans="1:25" ht="15.75" customHeight="1" x14ac:dyDescent="0.2">
      <c r="A208" s="3"/>
      <c r="B208" s="3"/>
      <c r="C208" s="4"/>
      <c r="D208" s="3"/>
      <c r="E208" s="4"/>
      <c r="F208" s="4"/>
      <c r="G208" s="4"/>
      <c r="H208" s="4"/>
      <c r="I208" s="23"/>
      <c r="J208" s="4"/>
      <c r="K208" s="4"/>
      <c r="L208" s="4"/>
      <c r="M208" s="4"/>
      <c r="N208" s="4"/>
      <c r="O208" s="4"/>
      <c r="P208" s="4"/>
      <c r="Q208" s="4"/>
      <c r="R208" s="4"/>
      <c r="T208" s="4"/>
      <c r="U208" s="4"/>
      <c r="V208" s="4"/>
      <c r="W208" s="4"/>
      <c r="X208" s="4"/>
      <c r="Y208" s="4"/>
    </row>
    <row r="209" spans="1:25" ht="15.75" customHeight="1" x14ac:dyDescent="0.2">
      <c r="A209" s="3"/>
      <c r="B209" s="3"/>
      <c r="C209" s="4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T209" s="4"/>
      <c r="U209" s="4"/>
      <c r="V209" s="4"/>
      <c r="W209" s="4"/>
      <c r="X209" s="4"/>
      <c r="Y209" s="4"/>
    </row>
    <row r="210" spans="1:25" ht="15.75" customHeight="1" x14ac:dyDescent="0.2">
      <c r="A210" s="3"/>
      <c r="B210" s="3"/>
      <c r="C210" s="4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T210" s="4"/>
      <c r="U210" s="4"/>
      <c r="V210" s="4"/>
      <c r="W210" s="4"/>
      <c r="X210" s="4"/>
      <c r="Y210" s="4"/>
    </row>
    <row r="211" spans="1:25" ht="15.75" customHeight="1" x14ac:dyDescent="0.2">
      <c r="A211" s="3"/>
      <c r="B211" s="3"/>
      <c r="C211" s="4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T211" s="4"/>
      <c r="U211" s="4"/>
      <c r="V211" s="4"/>
      <c r="W211" s="4"/>
      <c r="X211" s="4"/>
      <c r="Y211" s="4"/>
    </row>
    <row r="212" spans="1:25" ht="15.75" customHeight="1" x14ac:dyDescent="0.2">
      <c r="A212" s="3"/>
      <c r="B212" s="3"/>
      <c r="C212" s="4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T212" s="4"/>
      <c r="U212" s="4"/>
      <c r="V212" s="4"/>
      <c r="W212" s="4"/>
      <c r="X212" s="4"/>
      <c r="Y212" s="4"/>
    </row>
    <row r="213" spans="1:25" ht="15.75" customHeight="1" x14ac:dyDescent="0.2">
      <c r="A213" s="3"/>
      <c r="B213" s="3"/>
      <c r="C213" s="4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T213" s="4"/>
      <c r="U213" s="4"/>
      <c r="V213" s="4"/>
      <c r="W213" s="4"/>
      <c r="X213" s="4"/>
      <c r="Y213" s="4"/>
    </row>
    <row r="214" spans="1:25" ht="15.75" customHeight="1" x14ac:dyDescent="0.2">
      <c r="A214" s="3"/>
      <c r="B214" s="3"/>
      <c r="C214" s="4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T214" s="4"/>
      <c r="U214" s="4"/>
      <c r="V214" s="4"/>
      <c r="W214" s="4"/>
      <c r="X214" s="4"/>
      <c r="Y214" s="4"/>
    </row>
    <row r="215" spans="1:25" ht="15.75" customHeight="1" x14ac:dyDescent="0.2">
      <c r="A215" s="3"/>
      <c r="B215" s="3"/>
      <c r="C215" s="4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T215" s="4"/>
      <c r="U215" s="4"/>
      <c r="V215" s="4"/>
      <c r="W215" s="4"/>
      <c r="X215" s="4"/>
      <c r="Y215" s="4"/>
    </row>
    <row r="216" spans="1:25" ht="15.75" customHeight="1" x14ac:dyDescent="0.2">
      <c r="A216" s="3"/>
      <c r="B216" s="3"/>
      <c r="C216" s="4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T216" s="4"/>
      <c r="U216" s="4"/>
      <c r="V216" s="4"/>
      <c r="W216" s="4"/>
      <c r="X216" s="4"/>
      <c r="Y216" s="4"/>
    </row>
    <row r="217" spans="1:25" ht="15.75" customHeight="1" x14ac:dyDescent="0.2">
      <c r="A217" s="3"/>
      <c r="B217" s="3"/>
      <c r="C217" s="4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T217" s="4"/>
      <c r="U217" s="4"/>
      <c r="V217" s="4"/>
      <c r="W217" s="4"/>
      <c r="X217" s="4"/>
      <c r="Y217" s="4"/>
    </row>
    <row r="218" spans="1:25" ht="15.75" customHeight="1" x14ac:dyDescent="0.2">
      <c r="A218" s="3"/>
      <c r="B218" s="3"/>
      <c r="C218" s="4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T218" s="4"/>
      <c r="U218" s="4"/>
      <c r="V218" s="4"/>
      <c r="W218" s="4"/>
      <c r="X218" s="4"/>
      <c r="Y218" s="4"/>
    </row>
    <row r="219" spans="1:25" ht="15.75" customHeight="1" x14ac:dyDescent="0.2">
      <c r="A219" s="3"/>
      <c r="B219" s="3"/>
      <c r="C219" s="4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T219" s="4"/>
      <c r="U219" s="4"/>
      <c r="V219" s="4"/>
      <c r="W219" s="4"/>
      <c r="X219" s="4"/>
      <c r="Y219" s="4"/>
    </row>
    <row r="220" spans="1:25" ht="15.75" customHeight="1" x14ac:dyDescent="0.2">
      <c r="A220" s="3"/>
      <c r="B220" s="3"/>
      <c r="C220" s="4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T220" s="4"/>
      <c r="U220" s="4"/>
      <c r="V220" s="4"/>
      <c r="W220" s="4"/>
      <c r="X220" s="4"/>
      <c r="Y220" s="4"/>
    </row>
    <row r="221" spans="1:25" ht="15.75" customHeight="1" x14ac:dyDescent="0.2">
      <c r="A221" s="3"/>
      <c r="B221" s="3"/>
      <c r="C221" s="4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T221" s="4"/>
      <c r="U221" s="4"/>
      <c r="V221" s="4"/>
      <c r="W221" s="4"/>
      <c r="X221" s="4"/>
      <c r="Y221" s="4"/>
    </row>
    <row r="222" spans="1:25" ht="15.75" customHeight="1" x14ac:dyDescent="0.2">
      <c r="A222" s="3"/>
      <c r="B222" s="3"/>
      <c r="C222" s="4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T222" s="4"/>
      <c r="U222" s="4"/>
      <c r="V222" s="4"/>
      <c r="W222" s="4"/>
      <c r="X222" s="4"/>
      <c r="Y222" s="4"/>
    </row>
    <row r="223" spans="1:25" ht="15.75" customHeight="1" x14ac:dyDescent="0.2">
      <c r="A223" s="3"/>
      <c r="B223" s="3"/>
      <c r="C223" s="4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T223" s="4"/>
      <c r="U223" s="4"/>
      <c r="V223" s="4"/>
      <c r="W223" s="4"/>
      <c r="X223" s="4"/>
      <c r="Y223" s="4"/>
    </row>
    <row r="224" spans="1:25" ht="15.75" customHeight="1" x14ac:dyDescent="0.2">
      <c r="A224" s="3"/>
      <c r="B224" s="3"/>
      <c r="C224" s="4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T224" s="4"/>
      <c r="U224" s="4"/>
      <c r="V224" s="4"/>
      <c r="W224" s="4"/>
      <c r="X224" s="4"/>
      <c r="Y224" s="4"/>
    </row>
    <row r="225" spans="1:25" ht="15.75" customHeight="1" x14ac:dyDescent="0.2">
      <c r="A225" s="3"/>
      <c r="B225" s="3"/>
      <c r="C225" s="4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T225" s="4"/>
      <c r="U225" s="4"/>
      <c r="V225" s="4"/>
      <c r="W225" s="4"/>
      <c r="X225" s="4"/>
      <c r="Y225" s="4"/>
    </row>
    <row r="226" spans="1:25" ht="15.75" customHeight="1" x14ac:dyDescent="0.2">
      <c r="A226" s="3"/>
      <c r="B226" s="3"/>
      <c r="C226" s="4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T226" s="4"/>
      <c r="U226" s="4"/>
      <c r="V226" s="4"/>
      <c r="W226" s="4"/>
      <c r="X226" s="4"/>
      <c r="Y226" s="4"/>
    </row>
    <row r="227" spans="1:25" ht="15.75" customHeight="1" x14ac:dyDescent="0.2">
      <c r="A227" s="3"/>
      <c r="B227" s="3"/>
      <c r="C227" s="4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T227" s="4"/>
      <c r="U227" s="4"/>
      <c r="V227" s="4"/>
      <c r="W227" s="4"/>
      <c r="X227" s="4"/>
      <c r="Y227" s="4"/>
    </row>
    <row r="228" spans="1:25" ht="15.75" customHeight="1" x14ac:dyDescent="0.2">
      <c r="A228" s="3"/>
      <c r="B228" s="3"/>
      <c r="C228" s="4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T228" s="4"/>
      <c r="U228" s="4"/>
      <c r="V228" s="4"/>
      <c r="W228" s="4"/>
      <c r="X228" s="4"/>
      <c r="Y228" s="4"/>
    </row>
    <row r="229" spans="1:25" ht="15.75" customHeight="1" x14ac:dyDescent="0.2">
      <c r="A229" s="3"/>
      <c r="B229" s="3"/>
      <c r="C229" s="4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T229" s="4"/>
      <c r="U229" s="4"/>
      <c r="V229" s="4"/>
      <c r="W229" s="4"/>
      <c r="X229" s="4"/>
      <c r="Y229" s="4"/>
    </row>
    <row r="230" spans="1:25" ht="15.75" customHeight="1" x14ac:dyDescent="0.2">
      <c r="A230" s="3"/>
      <c r="B230" s="3"/>
      <c r="C230" s="4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T230" s="4"/>
      <c r="U230" s="4"/>
      <c r="V230" s="4"/>
      <c r="W230" s="4"/>
      <c r="X230" s="4"/>
      <c r="Y230" s="4"/>
    </row>
    <row r="231" spans="1:25" ht="15.75" customHeight="1" x14ac:dyDescent="0.2">
      <c r="A231" s="3"/>
      <c r="B231" s="3"/>
      <c r="C231" s="4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T231" s="4"/>
      <c r="U231" s="4"/>
      <c r="V231" s="4"/>
      <c r="W231" s="4"/>
      <c r="X231" s="4"/>
      <c r="Y231" s="4"/>
    </row>
    <row r="232" spans="1:25" ht="15.75" customHeight="1" x14ac:dyDescent="0.2">
      <c r="A232" s="3"/>
      <c r="B232" s="3"/>
      <c r="C232" s="4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T232" s="4"/>
      <c r="U232" s="4"/>
      <c r="V232" s="4"/>
      <c r="W232" s="4"/>
      <c r="X232" s="4"/>
      <c r="Y232" s="4"/>
    </row>
    <row r="233" spans="1:25" ht="15.75" customHeight="1" x14ac:dyDescent="0.2">
      <c r="A233" s="3"/>
      <c r="B233" s="3"/>
      <c r="C233" s="4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T233" s="4"/>
      <c r="U233" s="4"/>
      <c r="V233" s="4"/>
      <c r="W233" s="4"/>
      <c r="X233" s="4"/>
      <c r="Y233" s="4"/>
    </row>
    <row r="234" spans="1:25" ht="15.75" customHeight="1" x14ac:dyDescent="0.2">
      <c r="A234" s="3"/>
      <c r="B234" s="3"/>
      <c r="C234" s="4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T234" s="4"/>
      <c r="U234" s="4"/>
      <c r="V234" s="4"/>
      <c r="W234" s="4"/>
      <c r="X234" s="4"/>
      <c r="Y234" s="4"/>
    </row>
    <row r="235" spans="1:25" ht="15.75" customHeight="1" x14ac:dyDescent="0.2">
      <c r="A235" s="3"/>
      <c r="B235" s="3"/>
      <c r="C235" s="4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T235" s="4"/>
      <c r="U235" s="4"/>
      <c r="V235" s="4"/>
      <c r="W235" s="4"/>
      <c r="X235" s="4"/>
      <c r="Y235" s="4"/>
    </row>
    <row r="236" spans="1:25" ht="15.75" customHeight="1" x14ac:dyDescent="0.2">
      <c r="A236" s="3"/>
      <c r="B236" s="3"/>
      <c r="C236" s="4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T236" s="4"/>
      <c r="U236" s="4"/>
      <c r="V236" s="4"/>
      <c r="W236" s="4"/>
      <c r="X236" s="4"/>
      <c r="Y236" s="4"/>
    </row>
    <row r="237" spans="1:25" ht="15.75" customHeight="1" x14ac:dyDescent="0.2">
      <c r="A237" s="3"/>
      <c r="B237" s="3"/>
      <c r="C237" s="4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T237" s="4"/>
      <c r="U237" s="4"/>
      <c r="V237" s="4"/>
      <c r="W237" s="4"/>
      <c r="X237" s="4"/>
      <c r="Y237" s="4"/>
    </row>
    <row r="238" spans="1:25" ht="15.75" customHeight="1" x14ac:dyDescent="0.2">
      <c r="A238" s="3"/>
      <c r="B238" s="3"/>
      <c r="C238" s="4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T238" s="4"/>
      <c r="U238" s="4"/>
      <c r="V238" s="4"/>
      <c r="W238" s="4"/>
      <c r="X238" s="4"/>
      <c r="Y238" s="4"/>
    </row>
    <row r="239" spans="1:25" ht="15.75" customHeight="1" x14ac:dyDescent="0.2">
      <c r="A239" s="3"/>
      <c r="B239" s="3"/>
      <c r="C239" s="4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T239" s="4"/>
      <c r="U239" s="4"/>
      <c r="V239" s="4"/>
      <c r="W239" s="4"/>
      <c r="X239" s="4"/>
      <c r="Y239" s="4"/>
    </row>
    <row r="240" spans="1:25" ht="15.75" customHeight="1" x14ac:dyDescent="0.2">
      <c r="A240" s="3"/>
      <c r="B240" s="3"/>
      <c r="C240" s="4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T240" s="4"/>
      <c r="U240" s="4"/>
      <c r="V240" s="4"/>
      <c r="W240" s="4"/>
      <c r="X240" s="4"/>
      <c r="Y240" s="4"/>
    </row>
    <row r="241" spans="1:25" ht="15.75" customHeight="1" x14ac:dyDescent="0.2">
      <c r="A241" s="3"/>
      <c r="B241" s="3"/>
      <c r="C241" s="4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T241" s="4"/>
      <c r="U241" s="4"/>
      <c r="V241" s="4"/>
      <c r="W241" s="4"/>
      <c r="X241" s="4"/>
      <c r="Y241" s="4"/>
    </row>
    <row r="242" spans="1:25" ht="15.75" customHeight="1" x14ac:dyDescent="0.2">
      <c r="A242" s="3"/>
      <c r="B242" s="3"/>
      <c r="C242" s="4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T242" s="4"/>
      <c r="U242" s="4"/>
      <c r="V242" s="4"/>
      <c r="W242" s="4"/>
      <c r="X242" s="4"/>
      <c r="Y242" s="4"/>
    </row>
    <row r="243" spans="1:25" ht="15.75" customHeight="1" x14ac:dyDescent="0.2">
      <c r="A243" s="3"/>
      <c r="B243" s="3"/>
      <c r="C243" s="4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T243" s="4"/>
      <c r="U243" s="4"/>
      <c r="V243" s="4"/>
      <c r="W243" s="4"/>
      <c r="X243" s="4"/>
      <c r="Y243" s="4"/>
    </row>
    <row r="244" spans="1:25" ht="15.75" customHeight="1" x14ac:dyDescent="0.2">
      <c r="A244" s="3"/>
      <c r="B244" s="3"/>
      <c r="C244" s="4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T244" s="4"/>
      <c r="U244" s="4"/>
      <c r="V244" s="4"/>
      <c r="W244" s="4"/>
      <c r="X244" s="4"/>
      <c r="Y244" s="4"/>
    </row>
    <row r="245" spans="1:25" ht="15.75" customHeight="1" x14ac:dyDescent="0.2">
      <c r="A245" s="3"/>
      <c r="B245" s="3"/>
      <c r="C245" s="4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T245" s="4"/>
      <c r="U245" s="4"/>
      <c r="V245" s="4"/>
      <c r="W245" s="4"/>
      <c r="X245" s="4"/>
      <c r="Y245" s="4"/>
    </row>
    <row r="246" spans="1:25" ht="15.75" customHeight="1" x14ac:dyDescent="0.2">
      <c r="A246" s="3"/>
      <c r="B246" s="3"/>
      <c r="C246" s="4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T246" s="4"/>
      <c r="U246" s="4"/>
      <c r="V246" s="4"/>
      <c r="W246" s="4"/>
      <c r="X246" s="4"/>
      <c r="Y246" s="4"/>
    </row>
    <row r="247" spans="1:25" ht="15.75" customHeight="1" x14ac:dyDescent="0.2">
      <c r="A247" s="3"/>
      <c r="B247" s="3"/>
      <c r="C247" s="4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T247" s="4"/>
      <c r="U247" s="4"/>
      <c r="V247" s="4"/>
      <c r="W247" s="4"/>
      <c r="X247" s="4"/>
      <c r="Y247" s="4"/>
    </row>
    <row r="248" spans="1:25" ht="15.75" customHeight="1" x14ac:dyDescent="0.2">
      <c r="A248" s="3"/>
      <c r="B248" s="3"/>
      <c r="C248" s="4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T248" s="4"/>
      <c r="U248" s="4"/>
      <c r="V248" s="4"/>
      <c r="W248" s="4"/>
      <c r="X248" s="4"/>
      <c r="Y248" s="4"/>
    </row>
    <row r="249" spans="1:25" ht="15.75" customHeight="1" x14ac:dyDescent="0.2">
      <c r="A249" s="3"/>
      <c r="B249" s="3"/>
      <c r="C249" s="4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T249" s="4"/>
      <c r="U249" s="4"/>
      <c r="V249" s="4"/>
      <c r="W249" s="4"/>
      <c r="X249" s="4"/>
      <c r="Y249" s="4"/>
    </row>
    <row r="250" spans="1:25" ht="15.75" customHeight="1" x14ac:dyDescent="0.2">
      <c r="A250" s="3"/>
      <c r="B250" s="3"/>
      <c r="C250" s="4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T250" s="4"/>
      <c r="U250" s="4"/>
      <c r="V250" s="4"/>
      <c r="W250" s="4"/>
      <c r="X250" s="4"/>
      <c r="Y250" s="4"/>
    </row>
    <row r="251" spans="1:25" ht="15.75" customHeight="1" x14ac:dyDescent="0.2">
      <c r="A251" s="3"/>
      <c r="B251" s="3"/>
      <c r="C251" s="4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T251" s="4"/>
      <c r="U251" s="4"/>
      <c r="V251" s="4"/>
      <c r="W251" s="4"/>
      <c r="X251" s="4"/>
      <c r="Y251" s="4"/>
    </row>
    <row r="252" spans="1:25" ht="15.75" customHeight="1" x14ac:dyDescent="0.2">
      <c r="A252" s="3"/>
      <c r="B252" s="3"/>
      <c r="C252" s="4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T252" s="4"/>
      <c r="U252" s="4"/>
      <c r="V252" s="4"/>
      <c r="W252" s="4"/>
      <c r="X252" s="4"/>
      <c r="Y252" s="4"/>
    </row>
    <row r="253" spans="1:25" ht="15.75" customHeight="1" x14ac:dyDescent="0.2">
      <c r="A253" s="3"/>
      <c r="B253" s="3"/>
      <c r="C253" s="4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T253" s="4"/>
      <c r="U253" s="4"/>
      <c r="V253" s="4"/>
      <c r="W253" s="4"/>
      <c r="X253" s="4"/>
      <c r="Y253" s="4"/>
    </row>
    <row r="254" spans="1:25" ht="15.75" customHeight="1" x14ac:dyDescent="0.2">
      <c r="A254" s="3"/>
      <c r="B254" s="3"/>
      <c r="C254" s="4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T254" s="4"/>
      <c r="U254" s="4"/>
      <c r="V254" s="4"/>
      <c r="W254" s="4"/>
      <c r="X254" s="4"/>
      <c r="Y254" s="4"/>
    </row>
    <row r="255" spans="1:25" ht="15.75" customHeight="1" x14ac:dyDescent="0.2">
      <c r="A255" s="3"/>
      <c r="B255" s="3"/>
      <c r="C255" s="4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T255" s="4"/>
      <c r="U255" s="4"/>
      <c r="V255" s="4"/>
      <c r="W255" s="4"/>
      <c r="X255" s="4"/>
      <c r="Y255" s="4"/>
    </row>
    <row r="256" spans="1:25" ht="15.75" customHeight="1" x14ac:dyDescent="0.2">
      <c r="A256" s="3"/>
      <c r="B256" s="3"/>
      <c r="C256" s="4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T256" s="4"/>
      <c r="U256" s="4"/>
      <c r="V256" s="4"/>
      <c r="W256" s="4"/>
      <c r="X256" s="4"/>
      <c r="Y256" s="4"/>
    </row>
    <row r="257" spans="1:25" ht="15.75" customHeight="1" x14ac:dyDescent="0.2">
      <c r="A257" s="3"/>
      <c r="B257" s="3"/>
      <c r="C257" s="4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T257" s="4"/>
      <c r="U257" s="4"/>
      <c r="V257" s="4"/>
      <c r="W257" s="4"/>
      <c r="X257" s="4"/>
      <c r="Y257" s="4"/>
    </row>
    <row r="258" spans="1:25" ht="15.75" customHeight="1" x14ac:dyDescent="0.2">
      <c r="A258" s="3"/>
      <c r="B258" s="3"/>
      <c r="C258" s="4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T258" s="4"/>
      <c r="U258" s="4"/>
      <c r="V258" s="4"/>
      <c r="W258" s="4"/>
      <c r="X258" s="4"/>
      <c r="Y258" s="4"/>
    </row>
    <row r="259" spans="1:25" ht="15.75" customHeight="1" x14ac:dyDescent="0.2">
      <c r="A259" s="3"/>
      <c r="B259" s="3"/>
      <c r="C259" s="4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T259" s="4"/>
      <c r="U259" s="4"/>
      <c r="V259" s="4"/>
      <c r="W259" s="4"/>
      <c r="X259" s="4"/>
      <c r="Y259" s="4"/>
    </row>
    <row r="260" spans="1:25" ht="15.75" customHeight="1" x14ac:dyDescent="0.2">
      <c r="A260" s="3"/>
      <c r="B260" s="3"/>
      <c r="C260" s="4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T260" s="4"/>
      <c r="U260" s="4"/>
      <c r="V260" s="4"/>
      <c r="W260" s="4"/>
      <c r="X260" s="4"/>
      <c r="Y260" s="4"/>
    </row>
    <row r="261" spans="1:25" ht="15.75" customHeight="1" x14ac:dyDescent="0.2">
      <c r="A261" s="3"/>
      <c r="B261" s="3"/>
      <c r="C261" s="4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T261" s="4"/>
      <c r="U261" s="4"/>
      <c r="V261" s="4"/>
      <c r="W261" s="4"/>
      <c r="X261" s="4"/>
      <c r="Y261" s="4"/>
    </row>
    <row r="262" spans="1:25" ht="15.75" customHeight="1" x14ac:dyDescent="0.2">
      <c r="A262" s="3"/>
      <c r="B262" s="3"/>
      <c r="C262" s="4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T262" s="4"/>
      <c r="U262" s="4"/>
      <c r="V262" s="4"/>
      <c r="W262" s="4"/>
      <c r="X262" s="4"/>
      <c r="Y262" s="4"/>
    </row>
    <row r="263" spans="1:25" ht="15.75" customHeight="1" x14ac:dyDescent="0.2">
      <c r="A263" s="3"/>
      <c r="B263" s="3"/>
      <c r="C263" s="4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T263" s="4"/>
      <c r="U263" s="4"/>
      <c r="V263" s="4"/>
      <c r="W263" s="4"/>
      <c r="X263" s="4"/>
      <c r="Y263" s="4"/>
    </row>
    <row r="264" spans="1:25" ht="15.75" customHeight="1" x14ac:dyDescent="0.2">
      <c r="A264" s="3"/>
      <c r="B264" s="3"/>
      <c r="C264" s="4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T264" s="4"/>
      <c r="U264" s="4"/>
      <c r="V264" s="4"/>
      <c r="W264" s="4"/>
      <c r="X264" s="4"/>
      <c r="Y264" s="4"/>
    </row>
    <row r="265" spans="1:25" ht="15.75" customHeight="1" x14ac:dyDescent="0.2">
      <c r="A265" s="3"/>
      <c r="B265" s="3"/>
      <c r="C265" s="4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T265" s="4"/>
      <c r="U265" s="4"/>
      <c r="V265" s="4"/>
      <c r="W265" s="4"/>
      <c r="X265" s="4"/>
      <c r="Y265" s="4"/>
    </row>
    <row r="266" spans="1:25" ht="15.75" customHeight="1" x14ac:dyDescent="0.2">
      <c r="A266" s="3"/>
      <c r="B266" s="3"/>
      <c r="C266" s="4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T266" s="4"/>
      <c r="U266" s="4"/>
      <c r="V266" s="4"/>
      <c r="W266" s="4"/>
      <c r="X266" s="4"/>
      <c r="Y266" s="4"/>
    </row>
    <row r="267" spans="1:25" ht="15.75" customHeight="1" x14ac:dyDescent="0.2">
      <c r="A267" s="3"/>
      <c r="B267" s="3"/>
      <c r="C267" s="4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T267" s="4"/>
      <c r="U267" s="4"/>
      <c r="V267" s="4"/>
      <c r="W267" s="4"/>
      <c r="X267" s="4"/>
      <c r="Y267" s="4"/>
    </row>
    <row r="268" spans="1:25" ht="15.75" customHeight="1" x14ac:dyDescent="0.2">
      <c r="A268" s="3"/>
      <c r="B268" s="3"/>
      <c r="C268" s="4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T268" s="4"/>
      <c r="U268" s="4"/>
      <c r="V268" s="4"/>
      <c r="W268" s="4"/>
      <c r="X268" s="4"/>
      <c r="Y268" s="4"/>
    </row>
    <row r="269" spans="1:25" ht="15.75" customHeight="1" x14ac:dyDescent="0.2">
      <c r="A269" s="3"/>
      <c r="B269" s="3"/>
      <c r="C269" s="4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T269" s="4"/>
      <c r="U269" s="4"/>
      <c r="V269" s="4"/>
      <c r="W269" s="4"/>
      <c r="X269" s="4"/>
      <c r="Y269" s="4"/>
    </row>
    <row r="270" spans="1:25" ht="15.75" customHeight="1" x14ac:dyDescent="0.2">
      <c r="A270" s="3"/>
      <c r="B270" s="3"/>
      <c r="C270" s="4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T270" s="4"/>
      <c r="U270" s="4"/>
      <c r="V270" s="4"/>
      <c r="W270" s="4"/>
      <c r="X270" s="4"/>
      <c r="Y270" s="4"/>
    </row>
    <row r="271" spans="1:25" ht="15.75" customHeight="1" x14ac:dyDescent="0.2">
      <c r="A271" s="3"/>
      <c r="B271" s="3"/>
      <c r="C271" s="4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T271" s="4"/>
      <c r="U271" s="4"/>
      <c r="V271" s="4"/>
      <c r="W271" s="4"/>
      <c r="X271" s="4"/>
      <c r="Y271" s="4"/>
    </row>
    <row r="272" spans="1:25" ht="15.75" customHeight="1" x14ac:dyDescent="0.2">
      <c r="A272" s="3"/>
      <c r="B272" s="3"/>
      <c r="C272" s="4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T272" s="4"/>
      <c r="U272" s="4"/>
      <c r="V272" s="4"/>
      <c r="W272" s="4"/>
      <c r="X272" s="4"/>
      <c r="Y272" s="4"/>
    </row>
    <row r="273" spans="1:25" ht="15.75" customHeight="1" x14ac:dyDescent="0.2">
      <c r="A273" s="3"/>
      <c r="B273" s="3"/>
      <c r="C273" s="4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T273" s="4"/>
      <c r="U273" s="4"/>
      <c r="V273" s="4"/>
      <c r="W273" s="4"/>
      <c r="X273" s="4"/>
      <c r="Y273" s="4"/>
    </row>
    <row r="274" spans="1:25" ht="15.75" customHeight="1" x14ac:dyDescent="0.2">
      <c r="A274" s="3"/>
      <c r="B274" s="3"/>
      <c r="C274" s="4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T274" s="4"/>
      <c r="U274" s="4"/>
      <c r="V274" s="4"/>
      <c r="W274" s="4"/>
      <c r="X274" s="4"/>
      <c r="Y274" s="4"/>
    </row>
    <row r="275" spans="1:25" ht="15.75" customHeight="1" x14ac:dyDescent="0.2">
      <c r="A275" s="3"/>
      <c r="B275" s="3"/>
      <c r="C275" s="4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T275" s="4"/>
      <c r="U275" s="4"/>
      <c r="V275" s="4"/>
      <c r="W275" s="4"/>
      <c r="X275" s="4"/>
      <c r="Y275" s="4"/>
    </row>
    <row r="276" spans="1:25" ht="15.75" customHeight="1" x14ac:dyDescent="0.2">
      <c r="A276" s="3"/>
      <c r="B276" s="3"/>
      <c r="C276" s="4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T276" s="4"/>
      <c r="U276" s="4"/>
      <c r="V276" s="4"/>
      <c r="W276" s="4"/>
      <c r="X276" s="4"/>
      <c r="Y276" s="4"/>
    </row>
    <row r="277" spans="1:25" ht="15.75" customHeight="1" x14ac:dyDescent="0.2">
      <c r="A277" s="3"/>
      <c r="B277" s="3"/>
      <c r="C277" s="4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T277" s="4"/>
      <c r="U277" s="4"/>
      <c r="V277" s="4"/>
      <c r="W277" s="4"/>
      <c r="X277" s="4"/>
      <c r="Y277" s="4"/>
    </row>
    <row r="278" spans="1:25" ht="15.75" customHeight="1" x14ac:dyDescent="0.2">
      <c r="A278" s="3"/>
      <c r="B278" s="3"/>
      <c r="C278" s="4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T278" s="4"/>
      <c r="U278" s="4"/>
      <c r="V278" s="4"/>
      <c r="W278" s="4"/>
      <c r="X278" s="4"/>
      <c r="Y278" s="4"/>
    </row>
    <row r="279" spans="1:25" ht="15.75" customHeight="1" x14ac:dyDescent="0.2">
      <c r="A279" s="3"/>
      <c r="B279" s="3"/>
      <c r="C279" s="4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T279" s="4"/>
      <c r="U279" s="4"/>
      <c r="V279" s="4"/>
      <c r="W279" s="4"/>
      <c r="X279" s="4"/>
      <c r="Y279" s="4"/>
    </row>
    <row r="280" spans="1:25" ht="15.75" customHeight="1" x14ac:dyDescent="0.2">
      <c r="A280" s="3"/>
      <c r="B280" s="3"/>
      <c r="C280" s="4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T280" s="4"/>
      <c r="U280" s="4"/>
      <c r="V280" s="4"/>
      <c r="W280" s="4"/>
      <c r="X280" s="4"/>
      <c r="Y280" s="4"/>
    </row>
    <row r="281" spans="1:25" ht="15.75" customHeight="1" x14ac:dyDescent="0.2">
      <c r="A281" s="3"/>
      <c r="B281" s="3"/>
      <c r="C281" s="4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T281" s="4"/>
      <c r="U281" s="4"/>
      <c r="V281" s="4"/>
      <c r="W281" s="4"/>
      <c r="X281" s="4"/>
      <c r="Y281" s="4"/>
    </row>
    <row r="282" spans="1:25" ht="15.75" customHeight="1" x14ac:dyDescent="0.2">
      <c r="A282" s="3"/>
      <c r="B282" s="3"/>
      <c r="C282" s="4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T282" s="4"/>
      <c r="U282" s="4"/>
      <c r="V282" s="4"/>
      <c r="W282" s="4"/>
      <c r="X282" s="4"/>
      <c r="Y282" s="4"/>
    </row>
    <row r="283" spans="1:25" ht="15.75" customHeight="1" x14ac:dyDescent="0.2">
      <c r="A283" s="3"/>
      <c r="B283" s="3"/>
      <c r="C283" s="4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T283" s="4"/>
      <c r="U283" s="4"/>
      <c r="V283" s="4"/>
      <c r="W283" s="4"/>
      <c r="X283" s="4"/>
      <c r="Y283" s="4"/>
    </row>
    <row r="284" spans="1:25" ht="15.75" customHeight="1" x14ac:dyDescent="0.2">
      <c r="A284" s="3"/>
      <c r="B284" s="3"/>
      <c r="C284" s="4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T284" s="4"/>
      <c r="U284" s="4"/>
      <c r="V284" s="4"/>
      <c r="W284" s="4"/>
      <c r="X284" s="4"/>
      <c r="Y284" s="4"/>
    </row>
    <row r="285" spans="1:25" ht="15.75" customHeight="1" x14ac:dyDescent="0.2">
      <c r="A285" s="3"/>
      <c r="B285" s="3"/>
      <c r="C285" s="4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T285" s="4"/>
      <c r="U285" s="4"/>
      <c r="V285" s="4"/>
      <c r="W285" s="4"/>
      <c r="X285" s="4"/>
      <c r="Y285" s="4"/>
    </row>
    <row r="286" spans="1:25" ht="15.75" customHeight="1" x14ac:dyDescent="0.2">
      <c r="A286" s="3"/>
      <c r="B286" s="3"/>
      <c r="C286" s="4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T286" s="4"/>
      <c r="U286" s="4"/>
      <c r="V286" s="4"/>
      <c r="W286" s="4"/>
      <c r="X286" s="4"/>
      <c r="Y286" s="4"/>
    </row>
    <row r="287" spans="1:25" ht="15.75" customHeight="1" x14ac:dyDescent="0.2">
      <c r="A287" s="3"/>
      <c r="B287" s="3"/>
      <c r="C287" s="4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T287" s="4"/>
      <c r="U287" s="4"/>
      <c r="V287" s="4"/>
      <c r="W287" s="4"/>
      <c r="X287" s="4"/>
      <c r="Y287" s="4"/>
    </row>
    <row r="288" spans="1:25" ht="15.75" customHeight="1" x14ac:dyDescent="0.2">
      <c r="A288" s="3"/>
      <c r="B288" s="3"/>
      <c r="C288" s="4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T288" s="4"/>
      <c r="U288" s="4"/>
      <c r="V288" s="4"/>
      <c r="W288" s="4"/>
      <c r="X288" s="4"/>
      <c r="Y288" s="4"/>
    </row>
    <row r="289" spans="1:25" ht="15.75" customHeight="1" x14ac:dyDescent="0.2">
      <c r="A289" s="3"/>
      <c r="B289" s="3"/>
      <c r="C289" s="4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T289" s="4"/>
      <c r="U289" s="4"/>
      <c r="V289" s="4"/>
      <c r="W289" s="4"/>
      <c r="X289" s="4"/>
      <c r="Y289" s="4"/>
    </row>
    <row r="290" spans="1:25" ht="15.75" customHeight="1" x14ac:dyDescent="0.2">
      <c r="A290" s="3"/>
      <c r="B290" s="3"/>
      <c r="C290" s="4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T290" s="4"/>
      <c r="U290" s="4"/>
      <c r="V290" s="4"/>
      <c r="W290" s="4"/>
      <c r="X290" s="4"/>
      <c r="Y290" s="4"/>
    </row>
    <row r="291" spans="1:25" ht="15.75" customHeight="1" x14ac:dyDescent="0.2">
      <c r="A291" s="3"/>
      <c r="B291" s="3"/>
      <c r="C291" s="4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T291" s="4"/>
      <c r="U291" s="4"/>
      <c r="V291" s="4"/>
      <c r="W291" s="4"/>
      <c r="X291" s="4"/>
      <c r="Y291" s="4"/>
    </row>
    <row r="292" spans="1:25" ht="15.75" customHeight="1" x14ac:dyDescent="0.2">
      <c r="A292" s="3"/>
      <c r="B292" s="3"/>
      <c r="C292" s="4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T292" s="4"/>
      <c r="U292" s="4"/>
      <c r="V292" s="4"/>
      <c r="W292" s="4"/>
      <c r="X292" s="4"/>
      <c r="Y292" s="4"/>
    </row>
    <row r="293" spans="1:25" ht="15.75" customHeight="1" x14ac:dyDescent="0.2">
      <c r="A293" s="3"/>
      <c r="B293" s="3"/>
      <c r="C293" s="4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T293" s="4"/>
      <c r="U293" s="4"/>
      <c r="V293" s="4"/>
      <c r="W293" s="4"/>
      <c r="X293" s="4"/>
      <c r="Y293" s="4"/>
    </row>
    <row r="294" spans="1:25" ht="15.75" customHeight="1" x14ac:dyDescent="0.2">
      <c r="A294" s="3"/>
      <c r="B294" s="3"/>
      <c r="C294" s="4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T294" s="4"/>
      <c r="U294" s="4"/>
      <c r="V294" s="4"/>
      <c r="W294" s="4"/>
      <c r="X294" s="4"/>
      <c r="Y294" s="4"/>
    </row>
    <row r="295" spans="1:25" ht="15.75" customHeight="1" x14ac:dyDescent="0.2">
      <c r="A295" s="3"/>
      <c r="B295" s="3"/>
      <c r="C295" s="4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T295" s="4"/>
      <c r="U295" s="4"/>
      <c r="V295" s="4"/>
      <c r="W295" s="4"/>
      <c r="X295" s="4"/>
      <c r="Y295" s="4"/>
    </row>
    <row r="296" spans="1:25" ht="15.75" customHeight="1" x14ac:dyDescent="0.2">
      <c r="A296" s="3"/>
      <c r="B296" s="3"/>
      <c r="C296" s="4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T296" s="4"/>
      <c r="U296" s="4"/>
      <c r="V296" s="4"/>
      <c r="W296" s="4"/>
      <c r="X296" s="4"/>
      <c r="Y296" s="4"/>
    </row>
    <row r="297" spans="1:25" ht="15.75" customHeight="1" x14ac:dyDescent="0.2">
      <c r="A297" s="3"/>
      <c r="B297" s="3"/>
      <c r="C297" s="4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T297" s="4"/>
      <c r="U297" s="4"/>
      <c r="V297" s="4"/>
      <c r="W297" s="4"/>
      <c r="X297" s="4"/>
      <c r="Y297" s="4"/>
    </row>
    <row r="298" spans="1:25" ht="15.75" customHeight="1" x14ac:dyDescent="0.2">
      <c r="A298" s="3"/>
      <c r="B298" s="3"/>
      <c r="C298" s="4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T298" s="4"/>
      <c r="U298" s="4"/>
      <c r="V298" s="4"/>
      <c r="W298" s="4"/>
      <c r="X298" s="4"/>
      <c r="Y298" s="4"/>
    </row>
    <row r="299" spans="1:25" ht="15.75" customHeight="1" x14ac:dyDescent="0.2">
      <c r="A299" s="3"/>
      <c r="B299" s="3"/>
      <c r="C299" s="4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T299" s="4"/>
      <c r="U299" s="4"/>
      <c r="V299" s="4"/>
      <c r="W299" s="4"/>
      <c r="X299" s="4"/>
      <c r="Y299" s="4"/>
    </row>
    <row r="300" spans="1:25" ht="15.75" customHeight="1" x14ac:dyDescent="0.2">
      <c r="A300" s="3"/>
      <c r="B300" s="3"/>
      <c r="C300" s="4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T300" s="4"/>
      <c r="U300" s="4"/>
      <c r="V300" s="4"/>
      <c r="W300" s="4"/>
      <c r="X300" s="4"/>
      <c r="Y300" s="4"/>
    </row>
    <row r="301" spans="1:25" ht="15.75" customHeight="1" x14ac:dyDescent="0.2">
      <c r="A301" s="3"/>
      <c r="B301" s="3"/>
      <c r="C301" s="4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T301" s="4"/>
      <c r="U301" s="4"/>
      <c r="V301" s="4"/>
      <c r="W301" s="4"/>
      <c r="X301" s="4"/>
      <c r="Y301" s="4"/>
    </row>
    <row r="302" spans="1:25" ht="15.75" customHeight="1" x14ac:dyDescent="0.2">
      <c r="A302" s="3"/>
      <c r="B302" s="3"/>
      <c r="C302" s="4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T302" s="4"/>
      <c r="U302" s="4"/>
      <c r="V302" s="4"/>
      <c r="W302" s="4"/>
      <c r="X302" s="4"/>
      <c r="Y302" s="4"/>
    </row>
    <row r="303" spans="1:25" ht="15.75" customHeight="1" x14ac:dyDescent="0.2">
      <c r="A303" s="3"/>
      <c r="B303" s="3"/>
      <c r="C303" s="4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T303" s="4"/>
      <c r="U303" s="4"/>
      <c r="V303" s="4"/>
      <c r="W303" s="4"/>
      <c r="X303" s="4"/>
      <c r="Y303" s="4"/>
    </row>
    <row r="304" spans="1:25" ht="15.75" customHeight="1" x14ac:dyDescent="0.2">
      <c r="A304" s="3"/>
      <c r="B304" s="3"/>
      <c r="C304" s="4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T304" s="4"/>
      <c r="U304" s="4"/>
      <c r="V304" s="4"/>
      <c r="W304" s="4"/>
      <c r="X304" s="4"/>
      <c r="Y304" s="4"/>
    </row>
    <row r="305" spans="1:25" ht="15.75" customHeight="1" x14ac:dyDescent="0.2">
      <c r="A305" s="3"/>
      <c r="B305" s="3"/>
      <c r="C305" s="4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T305" s="4"/>
      <c r="U305" s="4"/>
      <c r="V305" s="4"/>
      <c r="W305" s="4"/>
      <c r="X305" s="4"/>
      <c r="Y305" s="4"/>
    </row>
    <row r="306" spans="1:25" ht="15.75" customHeight="1" x14ac:dyDescent="0.2">
      <c r="A306" s="3"/>
      <c r="B306" s="3"/>
      <c r="C306" s="4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T306" s="4"/>
      <c r="U306" s="4"/>
      <c r="V306" s="4"/>
      <c r="W306" s="4"/>
      <c r="X306" s="4"/>
      <c r="Y306" s="4"/>
    </row>
    <row r="307" spans="1:25" ht="15.75" customHeight="1" x14ac:dyDescent="0.2">
      <c r="A307" s="3"/>
      <c r="B307" s="3"/>
      <c r="C307" s="4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T307" s="4"/>
      <c r="U307" s="4"/>
      <c r="V307" s="4"/>
      <c r="W307" s="4"/>
      <c r="X307" s="4"/>
      <c r="Y307" s="4"/>
    </row>
    <row r="308" spans="1:25" ht="15.75" customHeight="1" x14ac:dyDescent="0.2">
      <c r="A308" s="3"/>
      <c r="B308" s="3"/>
      <c r="C308" s="4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T308" s="4"/>
      <c r="U308" s="4"/>
      <c r="V308" s="4"/>
      <c r="W308" s="4"/>
      <c r="X308" s="4"/>
      <c r="Y308" s="4"/>
    </row>
    <row r="309" spans="1:25" ht="15.75" customHeight="1" x14ac:dyDescent="0.2">
      <c r="A309" s="3"/>
      <c r="B309" s="3"/>
      <c r="C309" s="4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T309" s="4"/>
      <c r="U309" s="4"/>
      <c r="V309" s="4"/>
      <c r="W309" s="4"/>
      <c r="X309" s="4"/>
      <c r="Y309" s="4"/>
    </row>
    <row r="310" spans="1:25" ht="15.75" customHeight="1" x14ac:dyDescent="0.2">
      <c r="A310" s="3"/>
      <c r="B310" s="3"/>
      <c r="C310" s="4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T310" s="4"/>
      <c r="U310" s="4"/>
      <c r="V310" s="4"/>
      <c r="W310" s="4"/>
      <c r="X310" s="4"/>
      <c r="Y310" s="4"/>
    </row>
    <row r="311" spans="1:25" ht="15.75" customHeight="1" x14ac:dyDescent="0.2">
      <c r="A311" s="3"/>
      <c r="B311" s="3"/>
      <c r="C311" s="4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T311" s="4"/>
      <c r="U311" s="4"/>
      <c r="V311" s="4"/>
      <c r="W311" s="4"/>
      <c r="X311" s="4"/>
      <c r="Y311" s="4"/>
    </row>
    <row r="312" spans="1:25" ht="15.75" customHeight="1" x14ac:dyDescent="0.2">
      <c r="A312" s="3"/>
      <c r="B312" s="3"/>
      <c r="C312" s="4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T312" s="4"/>
      <c r="U312" s="4"/>
      <c r="V312" s="4"/>
      <c r="W312" s="4"/>
      <c r="X312" s="4"/>
      <c r="Y312" s="4"/>
    </row>
    <row r="313" spans="1:25" ht="15.75" customHeight="1" x14ac:dyDescent="0.2">
      <c r="A313" s="3"/>
      <c r="B313" s="3"/>
      <c r="C313" s="4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T313" s="4"/>
      <c r="U313" s="4"/>
      <c r="V313" s="4"/>
      <c r="W313" s="4"/>
      <c r="X313" s="4"/>
      <c r="Y313" s="4"/>
    </row>
    <row r="314" spans="1:25" ht="15.75" customHeight="1" x14ac:dyDescent="0.2">
      <c r="A314" s="3"/>
      <c r="B314" s="3"/>
      <c r="C314" s="4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T314" s="4"/>
      <c r="U314" s="4"/>
      <c r="V314" s="4"/>
      <c r="W314" s="4"/>
      <c r="X314" s="4"/>
      <c r="Y314" s="4"/>
    </row>
    <row r="315" spans="1:25" ht="15.75" customHeight="1" x14ac:dyDescent="0.2">
      <c r="A315" s="3"/>
      <c r="B315" s="3"/>
      <c r="C315" s="4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T315" s="4"/>
      <c r="U315" s="4"/>
      <c r="V315" s="4"/>
      <c r="W315" s="4"/>
      <c r="X315" s="4"/>
      <c r="Y315" s="4"/>
    </row>
    <row r="316" spans="1:25" ht="15.75" customHeight="1" x14ac:dyDescent="0.2">
      <c r="A316" s="3"/>
      <c r="B316" s="3"/>
      <c r="C316" s="4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T316" s="4"/>
      <c r="U316" s="4"/>
      <c r="V316" s="4"/>
      <c r="W316" s="4"/>
      <c r="X316" s="4"/>
      <c r="Y316" s="4"/>
    </row>
    <row r="317" spans="1:25" ht="15.75" customHeight="1" x14ac:dyDescent="0.2">
      <c r="A317" s="3"/>
      <c r="B317" s="3"/>
      <c r="C317" s="4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T317" s="4"/>
      <c r="U317" s="4"/>
      <c r="V317" s="4"/>
      <c r="W317" s="4"/>
      <c r="X317" s="4"/>
      <c r="Y317" s="4"/>
    </row>
    <row r="318" spans="1:25" ht="15.75" customHeight="1" x14ac:dyDescent="0.2">
      <c r="A318" s="3"/>
      <c r="B318" s="3"/>
      <c r="C318" s="4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T318" s="4"/>
      <c r="U318" s="4"/>
      <c r="V318" s="4"/>
      <c r="W318" s="4"/>
      <c r="X318" s="4"/>
      <c r="Y318" s="4"/>
    </row>
    <row r="319" spans="1:25" ht="15.75" customHeight="1" x14ac:dyDescent="0.2">
      <c r="A319" s="3"/>
      <c r="B319" s="3"/>
      <c r="C319" s="4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T319" s="4"/>
      <c r="U319" s="4"/>
      <c r="V319" s="4"/>
      <c r="W319" s="4"/>
      <c r="X319" s="4"/>
      <c r="Y319" s="4"/>
    </row>
    <row r="320" spans="1:25" ht="15.75" customHeight="1" x14ac:dyDescent="0.2">
      <c r="A320" s="3"/>
      <c r="B320" s="3"/>
      <c r="C320" s="4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T320" s="4"/>
      <c r="U320" s="4"/>
      <c r="V320" s="4"/>
      <c r="W320" s="4"/>
      <c r="X320" s="4"/>
      <c r="Y320" s="4"/>
    </row>
    <row r="321" spans="1:25" ht="15.75" customHeight="1" x14ac:dyDescent="0.2">
      <c r="A321" s="3"/>
      <c r="B321" s="3"/>
      <c r="C321" s="4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T321" s="4"/>
      <c r="U321" s="4"/>
      <c r="V321" s="4"/>
      <c r="W321" s="4"/>
      <c r="X321" s="4"/>
      <c r="Y321" s="4"/>
    </row>
    <row r="322" spans="1:25" ht="15.75" customHeight="1" x14ac:dyDescent="0.2">
      <c r="A322" s="3"/>
      <c r="B322" s="3"/>
      <c r="C322" s="4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T322" s="4"/>
      <c r="U322" s="4"/>
      <c r="V322" s="4"/>
      <c r="W322" s="4"/>
      <c r="X322" s="4"/>
      <c r="Y322" s="4"/>
    </row>
    <row r="323" spans="1:25" ht="15.75" customHeight="1" x14ac:dyDescent="0.2">
      <c r="A323" s="3"/>
      <c r="B323" s="3"/>
      <c r="C323" s="4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T323" s="4"/>
      <c r="U323" s="4"/>
      <c r="V323" s="4"/>
      <c r="W323" s="4"/>
      <c r="X323" s="4"/>
      <c r="Y323" s="4"/>
    </row>
    <row r="324" spans="1:25" ht="15.75" customHeight="1" x14ac:dyDescent="0.2">
      <c r="A324" s="3"/>
      <c r="B324" s="3"/>
      <c r="C324" s="4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T324" s="4"/>
      <c r="U324" s="4"/>
      <c r="V324" s="4"/>
      <c r="W324" s="4"/>
      <c r="X324" s="4"/>
      <c r="Y324" s="4"/>
    </row>
    <row r="325" spans="1:25" ht="15.75" customHeight="1" x14ac:dyDescent="0.2">
      <c r="A325" s="3"/>
      <c r="B325" s="3"/>
      <c r="C325" s="4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T325" s="4"/>
      <c r="U325" s="4"/>
      <c r="V325" s="4"/>
      <c r="W325" s="4"/>
      <c r="X325" s="4"/>
      <c r="Y325" s="4"/>
    </row>
    <row r="326" spans="1:25" ht="15.75" customHeight="1" x14ac:dyDescent="0.2">
      <c r="A326" s="3"/>
      <c r="B326" s="3"/>
      <c r="C326" s="4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T326" s="4"/>
      <c r="U326" s="4"/>
      <c r="V326" s="4"/>
      <c r="W326" s="4"/>
      <c r="X326" s="4"/>
      <c r="Y326" s="4"/>
    </row>
    <row r="327" spans="1:25" ht="15.75" customHeight="1" x14ac:dyDescent="0.2">
      <c r="A327" s="3"/>
      <c r="B327" s="3"/>
      <c r="C327" s="4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T327" s="4"/>
      <c r="U327" s="4"/>
      <c r="V327" s="4"/>
      <c r="W327" s="4"/>
      <c r="X327" s="4"/>
      <c r="Y327" s="4"/>
    </row>
    <row r="328" spans="1:25" ht="15.75" customHeight="1" x14ac:dyDescent="0.2">
      <c r="A328" s="3"/>
      <c r="B328" s="3"/>
      <c r="C328" s="4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T328" s="4"/>
      <c r="U328" s="4"/>
      <c r="V328" s="4"/>
      <c r="W328" s="4"/>
      <c r="X328" s="4"/>
      <c r="Y328" s="4"/>
    </row>
    <row r="329" spans="1:25" ht="15.75" customHeight="1" x14ac:dyDescent="0.2">
      <c r="A329" s="3"/>
      <c r="B329" s="3"/>
      <c r="C329" s="4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T329" s="4"/>
      <c r="U329" s="4"/>
      <c r="V329" s="4"/>
      <c r="W329" s="4"/>
      <c r="X329" s="4"/>
      <c r="Y329" s="4"/>
    </row>
    <row r="330" spans="1:25" ht="15.75" customHeight="1" x14ac:dyDescent="0.2">
      <c r="A330" s="3"/>
      <c r="B330" s="3"/>
      <c r="C330" s="4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T330" s="4"/>
      <c r="U330" s="4"/>
      <c r="V330" s="4"/>
      <c r="W330" s="4"/>
      <c r="X330" s="4"/>
      <c r="Y330" s="4"/>
    </row>
    <row r="331" spans="1:25" ht="15.75" customHeight="1" x14ac:dyDescent="0.2">
      <c r="A331" s="3"/>
      <c r="B331" s="3"/>
      <c r="C331" s="4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T331" s="4"/>
      <c r="U331" s="4"/>
      <c r="V331" s="4"/>
      <c r="W331" s="4"/>
      <c r="X331" s="4"/>
      <c r="Y331" s="4"/>
    </row>
    <row r="332" spans="1:25" ht="15.75" customHeight="1" x14ac:dyDescent="0.2">
      <c r="A332" s="3"/>
      <c r="B332" s="3"/>
      <c r="C332" s="4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T332" s="4"/>
      <c r="U332" s="4"/>
      <c r="V332" s="4"/>
      <c r="W332" s="4"/>
      <c r="X332" s="4"/>
      <c r="Y332" s="4"/>
    </row>
    <row r="333" spans="1:25" ht="15.75" customHeight="1" x14ac:dyDescent="0.2">
      <c r="A333" s="3"/>
      <c r="B333" s="3"/>
      <c r="C333" s="4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T333" s="4"/>
      <c r="U333" s="4"/>
      <c r="V333" s="4"/>
      <c r="W333" s="4"/>
      <c r="X333" s="4"/>
      <c r="Y333" s="4"/>
    </row>
    <row r="334" spans="1:25" ht="15.75" customHeight="1" x14ac:dyDescent="0.2">
      <c r="A334" s="3"/>
      <c r="B334" s="3"/>
      <c r="C334" s="4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T334" s="4"/>
      <c r="U334" s="4"/>
      <c r="V334" s="4"/>
      <c r="W334" s="4"/>
      <c r="X334" s="4"/>
      <c r="Y334" s="4"/>
    </row>
    <row r="335" spans="1:25" ht="15.75" customHeight="1" x14ac:dyDescent="0.2">
      <c r="A335" s="3"/>
      <c r="B335" s="3"/>
      <c r="C335" s="4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T335" s="4"/>
      <c r="U335" s="4"/>
      <c r="V335" s="4"/>
      <c r="W335" s="4"/>
      <c r="X335" s="4"/>
      <c r="Y335" s="4"/>
    </row>
    <row r="336" spans="1:25" ht="15.75" customHeight="1" x14ac:dyDescent="0.2">
      <c r="A336" s="3"/>
      <c r="B336" s="3"/>
      <c r="C336" s="4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T336" s="4"/>
      <c r="U336" s="4"/>
      <c r="V336" s="4"/>
      <c r="W336" s="4"/>
      <c r="X336" s="4"/>
      <c r="Y336" s="4"/>
    </row>
    <row r="337" spans="1:25" ht="15.75" customHeight="1" x14ac:dyDescent="0.2">
      <c r="A337" s="3"/>
      <c r="B337" s="3"/>
      <c r="C337" s="4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T337" s="4"/>
      <c r="U337" s="4"/>
      <c r="V337" s="4"/>
      <c r="W337" s="4"/>
      <c r="X337" s="4"/>
      <c r="Y337" s="4"/>
    </row>
    <row r="338" spans="1:25" ht="15.75" customHeight="1" x14ac:dyDescent="0.2">
      <c r="A338" s="3"/>
      <c r="B338" s="3"/>
      <c r="C338" s="4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T338" s="4"/>
      <c r="U338" s="4"/>
      <c r="V338" s="4"/>
      <c r="W338" s="4"/>
      <c r="X338" s="4"/>
      <c r="Y338" s="4"/>
    </row>
    <row r="339" spans="1:25" ht="15.75" customHeight="1" x14ac:dyDescent="0.2">
      <c r="A339" s="3"/>
      <c r="B339" s="3"/>
      <c r="C339" s="4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T339" s="4"/>
      <c r="U339" s="4"/>
      <c r="V339" s="4"/>
      <c r="W339" s="4"/>
      <c r="X339" s="4"/>
      <c r="Y339" s="4"/>
    </row>
    <row r="340" spans="1:25" ht="15.75" customHeight="1" x14ac:dyDescent="0.2">
      <c r="A340" s="3"/>
      <c r="B340" s="3"/>
      <c r="C340" s="4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T340" s="4"/>
      <c r="U340" s="4"/>
      <c r="V340" s="4"/>
      <c r="W340" s="4"/>
      <c r="X340" s="4"/>
      <c r="Y340" s="4"/>
    </row>
    <row r="341" spans="1:25" ht="15.75" customHeight="1" x14ac:dyDescent="0.2">
      <c r="A341" s="3"/>
      <c r="B341" s="3"/>
      <c r="C341" s="4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T341" s="4"/>
      <c r="U341" s="4"/>
      <c r="V341" s="4"/>
      <c r="W341" s="4"/>
      <c r="X341" s="4"/>
      <c r="Y341" s="4"/>
    </row>
    <row r="342" spans="1:25" ht="15.75" customHeight="1" x14ac:dyDescent="0.2">
      <c r="A342" s="3"/>
      <c r="B342" s="3"/>
      <c r="C342" s="4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T342" s="4"/>
      <c r="U342" s="4"/>
      <c r="V342" s="4"/>
      <c r="W342" s="4"/>
      <c r="X342" s="4"/>
      <c r="Y342" s="4"/>
    </row>
    <row r="343" spans="1:25" ht="15.75" customHeight="1" x14ac:dyDescent="0.2">
      <c r="A343" s="3"/>
      <c r="B343" s="3"/>
      <c r="C343" s="4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T343" s="4"/>
      <c r="U343" s="4"/>
      <c r="V343" s="4"/>
      <c r="W343" s="4"/>
      <c r="X343" s="4"/>
      <c r="Y343" s="4"/>
    </row>
    <row r="344" spans="1:25" ht="15.75" customHeight="1" x14ac:dyDescent="0.2">
      <c r="A344" s="3"/>
      <c r="B344" s="3"/>
      <c r="C344" s="4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T344" s="4"/>
      <c r="U344" s="4"/>
      <c r="V344" s="4"/>
      <c r="W344" s="4"/>
      <c r="X344" s="4"/>
      <c r="Y344" s="4"/>
    </row>
    <row r="345" spans="1:25" ht="15.75" customHeight="1" x14ac:dyDescent="0.2">
      <c r="A345" s="3"/>
      <c r="B345" s="3"/>
      <c r="C345" s="4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T345" s="4"/>
      <c r="U345" s="4"/>
      <c r="V345" s="4"/>
      <c r="W345" s="4"/>
      <c r="X345" s="4"/>
      <c r="Y345" s="4"/>
    </row>
    <row r="346" spans="1:25" ht="15.75" customHeight="1" x14ac:dyDescent="0.2">
      <c r="A346" s="3"/>
      <c r="B346" s="3"/>
      <c r="C346" s="4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T346" s="4"/>
      <c r="U346" s="4"/>
      <c r="V346" s="4"/>
      <c r="W346" s="4"/>
      <c r="X346" s="4"/>
      <c r="Y346" s="4"/>
    </row>
    <row r="347" spans="1:25" ht="15.75" customHeight="1" x14ac:dyDescent="0.2">
      <c r="A347" s="3"/>
      <c r="B347" s="3"/>
      <c r="C347" s="4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T347" s="4"/>
      <c r="U347" s="4"/>
      <c r="V347" s="4"/>
      <c r="W347" s="4"/>
      <c r="X347" s="4"/>
      <c r="Y347" s="4"/>
    </row>
    <row r="348" spans="1:25" ht="15.75" customHeight="1" x14ac:dyDescent="0.2">
      <c r="A348" s="3"/>
      <c r="B348" s="3"/>
      <c r="C348" s="4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T348" s="4"/>
      <c r="U348" s="4"/>
      <c r="V348" s="4"/>
      <c r="W348" s="4"/>
      <c r="X348" s="4"/>
      <c r="Y348" s="4"/>
    </row>
    <row r="349" spans="1:25" ht="15.75" customHeight="1" x14ac:dyDescent="0.2">
      <c r="A349" s="3"/>
      <c r="B349" s="3"/>
      <c r="C349" s="4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T349" s="4"/>
      <c r="U349" s="4"/>
      <c r="V349" s="4"/>
      <c r="W349" s="4"/>
      <c r="X349" s="4"/>
      <c r="Y349" s="4"/>
    </row>
    <row r="350" spans="1:25" ht="15.75" customHeight="1" x14ac:dyDescent="0.2">
      <c r="A350" s="3"/>
      <c r="B350" s="3"/>
      <c r="C350" s="4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T350" s="4"/>
      <c r="U350" s="4"/>
      <c r="V350" s="4"/>
      <c r="W350" s="4"/>
      <c r="X350" s="4"/>
      <c r="Y350" s="4"/>
    </row>
    <row r="351" spans="1:25" ht="15.75" customHeight="1" x14ac:dyDescent="0.2">
      <c r="A351" s="3"/>
      <c r="B351" s="3"/>
      <c r="C351" s="4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T351" s="4"/>
      <c r="U351" s="4"/>
      <c r="V351" s="4"/>
      <c r="W351" s="4"/>
      <c r="X351" s="4"/>
      <c r="Y351" s="4"/>
    </row>
    <row r="352" spans="1:25" ht="15.75" customHeight="1" x14ac:dyDescent="0.2">
      <c r="A352" s="3"/>
      <c r="B352" s="3"/>
      <c r="C352" s="4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T352" s="4"/>
      <c r="U352" s="4"/>
      <c r="V352" s="4"/>
      <c r="W352" s="4"/>
      <c r="X352" s="4"/>
      <c r="Y352" s="4"/>
    </row>
    <row r="353" spans="1:25" ht="15.75" customHeight="1" x14ac:dyDescent="0.2">
      <c r="A353" s="3"/>
      <c r="B353" s="3"/>
      <c r="C353" s="4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T353" s="4"/>
      <c r="U353" s="4"/>
      <c r="V353" s="4"/>
      <c r="W353" s="4"/>
      <c r="X353" s="4"/>
      <c r="Y353" s="4"/>
    </row>
    <row r="354" spans="1:25" ht="15.75" customHeight="1" x14ac:dyDescent="0.2">
      <c r="A354" s="3"/>
      <c r="B354" s="3"/>
      <c r="C354" s="4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T354" s="4"/>
      <c r="U354" s="4"/>
      <c r="V354" s="4"/>
      <c r="W354" s="4"/>
      <c r="X354" s="4"/>
      <c r="Y354" s="4"/>
    </row>
    <row r="355" spans="1:25" ht="15.75" customHeight="1" x14ac:dyDescent="0.2">
      <c r="A355" s="3"/>
      <c r="B355" s="3"/>
      <c r="C355" s="4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T355" s="4"/>
      <c r="U355" s="4"/>
      <c r="V355" s="4"/>
      <c r="W355" s="4"/>
      <c r="X355" s="4"/>
      <c r="Y355" s="4"/>
    </row>
    <row r="356" spans="1:25" ht="15.75" customHeight="1" x14ac:dyDescent="0.2">
      <c r="A356" s="3"/>
      <c r="B356" s="3"/>
      <c r="C356" s="4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T356" s="4"/>
      <c r="U356" s="4"/>
      <c r="V356" s="4"/>
      <c r="W356" s="4"/>
      <c r="X356" s="4"/>
      <c r="Y356" s="4"/>
    </row>
    <row r="357" spans="1:25" ht="15.75" customHeight="1" x14ac:dyDescent="0.2">
      <c r="A357" s="3"/>
      <c r="B357" s="3"/>
      <c r="C357" s="4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T357" s="4"/>
      <c r="U357" s="4"/>
      <c r="V357" s="4"/>
      <c r="W357" s="4"/>
      <c r="X357" s="4"/>
      <c r="Y357" s="4"/>
    </row>
    <row r="358" spans="1:25" ht="15.75" customHeight="1" x14ac:dyDescent="0.2">
      <c r="A358" s="3"/>
      <c r="B358" s="3"/>
      <c r="C358" s="4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T358" s="4"/>
      <c r="U358" s="4"/>
      <c r="V358" s="4"/>
      <c r="W358" s="4"/>
      <c r="X358" s="4"/>
      <c r="Y358" s="4"/>
    </row>
    <row r="359" spans="1:25" ht="15.75" customHeight="1" x14ac:dyDescent="0.2">
      <c r="A359" s="3"/>
      <c r="B359" s="3"/>
      <c r="C359" s="4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T359" s="4"/>
      <c r="U359" s="4"/>
      <c r="V359" s="4"/>
      <c r="W359" s="4"/>
      <c r="X359" s="4"/>
      <c r="Y359" s="4"/>
    </row>
    <row r="360" spans="1:25" ht="15.75" customHeight="1" x14ac:dyDescent="0.2">
      <c r="A360" s="3"/>
      <c r="B360" s="3"/>
      <c r="C360" s="4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T360" s="4"/>
      <c r="U360" s="4"/>
      <c r="V360" s="4"/>
      <c r="W360" s="4"/>
      <c r="X360" s="4"/>
      <c r="Y360" s="4"/>
    </row>
    <row r="361" spans="1:25" ht="15.75" customHeight="1" x14ac:dyDescent="0.2">
      <c r="A361" s="3"/>
      <c r="B361" s="3"/>
      <c r="C361" s="4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T361" s="4"/>
      <c r="U361" s="4"/>
      <c r="V361" s="4"/>
      <c r="W361" s="4"/>
      <c r="X361" s="4"/>
      <c r="Y361" s="4"/>
    </row>
    <row r="362" spans="1:25" ht="15.75" customHeight="1" x14ac:dyDescent="0.2">
      <c r="A362" s="3"/>
      <c r="B362" s="3"/>
      <c r="C362" s="4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T362" s="4"/>
      <c r="U362" s="4"/>
      <c r="V362" s="4"/>
      <c r="W362" s="4"/>
      <c r="X362" s="4"/>
      <c r="Y362" s="4"/>
    </row>
    <row r="363" spans="1:25" ht="15.75" customHeight="1" x14ac:dyDescent="0.2">
      <c r="A363" s="3"/>
      <c r="B363" s="3"/>
      <c r="C363" s="4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T363" s="4"/>
      <c r="U363" s="4"/>
      <c r="V363" s="4"/>
      <c r="W363" s="4"/>
      <c r="X363" s="4"/>
      <c r="Y363" s="4"/>
    </row>
    <row r="364" spans="1:25" ht="15.75" customHeight="1" x14ac:dyDescent="0.2">
      <c r="A364" s="3"/>
      <c r="B364" s="3"/>
      <c r="C364" s="4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T364" s="4"/>
      <c r="U364" s="4"/>
      <c r="V364" s="4"/>
      <c r="W364" s="4"/>
      <c r="X364" s="4"/>
      <c r="Y364" s="4"/>
    </row>
    <row r="365" spans="1:25" ht="15.75" customHeight="1" x14ac:dyDescent="0.2">
      <c r="A365" s="3"/>
      <c r="B365" s="3"/>
      <c r="C365" s="4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T365" s="4"/>
      <c r="U365" s="4"/>
      <c r="V365" s="4"/>
      <c r="W365" s="4"/>
      <c r="X365" s="4"/>
      <c r="Y365" s="4"/>
    </row>
    <row r="366" spans="1:25" ht="15.75" customHeight="1" x14ac:dyDescent="0.2">
      <c r="A366" s="3"/>
      <c r="B366" s="3"/>
      <c r="C366" s="4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T366" s="4"/>
      <c r="U366" s="4"/>
      <c r="V366" s="4"/>
      <c r="W366" s="4"/>
      <c r="X366" s="4"/>
      <c r="Y366" s="4"/>
    </row>
    <row r="367" spans="1:25" ht="15.75" customHeight="1" x14ac:dyDescent="0.2">
      <c r="A367" s="3"/>
      <c r="B367" s="3"/>
      <c r="C367" s="4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T367" s="4"/>
      <c r="U367" s="4"/>
      <c r="V367" s="4"/>
      <c r="W367" s="4"/>
      <c r="X367" s="4"/>
      <c r="Y367" s="4"/>
    </row>
    <row r="368" spans="1:25" ht="15.75" customHeight="1" x14ac:dyDescent="0.2">
      <c r="A368" s="3"/>
      <c r="B368" s="3"/>
      <c r="C368" s="4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T368" s="4"/>
      <c r="U368" s="4"/>
      <c r="V368" s="4"/>
      <c r="W368" s="4"/>
      <c r="X368" s="4"/>
      <c r="Y368" s="4"/>
    </row>
    <row r="369" spans="1:25" ht="15.75" customHeight="1" x14ac:dyDescent="0.2">
      <c r="A369" s="3"/>
      <c r="B369" s="3"/>
      <c r="C369" s="4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T369" s="4"/>
      <c r="U369" s="4"/>
      <c r="V369" s="4"/>
      <c r="W369" s="4"/>
      <c r="X369" s="4"/>
      <c r="Y369" s="4"/>
    </row>
    <row r="370" spans="1:25" ht="15.75" customHeight="1" x14ac:dyDescent="0.2">
      <c r="A370" s="3"/>
      <c r="B370" s="3"/>
      <c r="C370" s="4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T370" s="4"/>
      <c r="U370" s="4"/>
      <c r="V370" s="4"/>
      <c r="W370" s="4"/>
      <c r="X370" s="4"/>
      <c r="Y370" s="4"/>
    </row>
    <row r="371" spans="1:25" ht="15.75" customHeight="1" x14ac:dyDescent="0.2">
      <c r="A371" s="3"/>
      <c r="B371" s="3"/>
      <c r="C371" s="4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T371" s="4"/>
      <c r="U371" s="4"/>
      <c r="V371" s="4"/>
      <c r="W371" s="4"/>
      <c r="X371" s="4"/>
      <c r="Y371" s="4"/>
    </row>
    <row r="372" spans="1:25" ht="15.75" customHeight="1" x14ac:dyDescent="0.2">
      <c r="A372" s="3"/>
      <c r="B372" s="3"/>
      <c r="C372" s="4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T372" s="4"/>
      <c r="U372" s="4"/>
      <c r="V372" s="4"/>
      <c r="W372" s="4"/>
      <c r="X372" s="4"/>
      <c r="Y372" s="4"/>
    </row>
    <row r="373" spans="1:25" ht="15.75" customHeight="1" x14ac:dyDescent="0.2">
      <c r="A373" s="3"/>
      <c r="B373" s="3"/>
      <c r="C373" s="4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T373" s="4"/>
      <c r="U373" s="4"/>
      <c r="V373" s="4"/>
      <c r="W373" s="4"/>
      <c r="X373" s="4"/>
      <c r="Y373" s="4"/>
    </row>
    <row r="374" spans="1:25" ht="15.75" customHeight="1" x14ac:dyDescent="0.2">
      <c r="A374" s="3"/>
      <c r="B374" s="3"/>
      <c r="C374" s="4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T374" s="4"/>
      <c r="U374" s="4"/>
      <c r="V374" s="4"/>
      <c r="W374" s="4"/>
      <c r="X374" s="4"/>
      <c r="Y374" s="4"/>
    </row>
    <row r="375" spans="1:25" ht="15.75" customHeight="1" x14ac:dyDescent="0.2">
      <c r="A375" s="3"/>
      <c r="B375" s="3"/>
      <c r="C375" s="4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T375" s="4"/>
      <c r="U375" s="4"/>
      <c r="V375" s="4"/>
      <c r="W375" s="4"/>
      <c r="X375" s="4"/>
      <c r="Y375" s="4"/>
    </row>
    <row r="376" spans="1:25" ht="15.75" customHeight="1" x14ac:dyDescent="0.2">
      <c r="A376" s="3"/>
      <c r="B376" s="3"/>
      <c r="C376" s="4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T376" s="4"/>
      <c r="U376" s="4"/>
      <c r="V376" s="4"/>
      <c r="W376" s="4"/>
      <c r="X376" s="4"/>
      <c r="Y376" s="4"/>
    </row>
    <row r="377" spans="1:25" ht="15.75" customHeight="1" x14ac:dyDescent="0.2">
      <c r="A377" s="3"/>
      <c r="B377" s="3"/>
      <c r="C377" s="4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T377" s="4"/>
      <c r="U377" s="4"/>
      <c r="V377" s="4"/>
      <c r="W377" s="4"/>
      <c r="X377" s="4"/>
      <c r="Y377" s="4"/>
    </row>
    <row r="378" spans="1:25" ht="15.75" customHeight="1" x14ac:dyDescent="0.2">
      <c r="A378" s="3"/>
      <c r="B378" s="3"/>
      <c r="C378" s="4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T378" s="4"/>
      <c r="U378" s="4"/>
      <c r="V378" s="4"/>
      <c r="W378" s="4"/>
      <c r="X378" s="4"/>
      <c r="Y378" s="4"/>
    </row>
    <row r="379" spans="1:25" ht="15.75" customHeight="1" x14ac:dyDescent="0.2">
      <c r="A379" s="3"/>
      <c r="B379" s="3"/>
      <c r="C379" s="4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T379" s="4"/>
      <c r="U379" s="4"/>
      <c r="V379" s="4"/>
      <c r="W379" s="4"/>
      <c r="X379" s="4"/>
      <c r="Y379" s="4"/>
    </row>
    <row r="380" spans="1:25" ht="15.75" customHeight="1" x14ac:dyDescent="0.2">
      <c r="A380" s="3"/>
      <c r="B380" s="3"/>
      <c r="C380" s="4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T380" s="4"/>
      <c r="U380" s="4"/>
      <c r="V380" s="4"/>
      <c r="W380" s="4"/>
      <c r="X380" s="4"/>
      <c r="Y380" s="4"/>
    </row>
    <row r="381" spans="1:25" ht="15.75" customHeight="1" x14ac:dyDescent="0.2">
      <c r="A381" s="3"/>
      <c r="B381" s="3"/>
      <c r="C381" s="4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T381" s="4"/>
      <c r="U381" s="4"/>
      <c r="V381" s="4"/>
      <c r="W381" s="4"/>
      <c r="X381" s="4"/>
      <c r="Y381" s="4"/>
    </row>
    <row r="382" spans="1:25" ht="15.75" customHeight="1" x14ac:dyDescent="0.2">
      <c r="A382" s="3"/>
      <c r="B382" s="3"/>
      <c r="C382" s="4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T382" s="4"/>
      <c r="U382" s="4"/>
      <c r="V382" s="4"/>
      <c r="W382" s="4"/>
      <c r="X382" s="4"/>
      <c r="Y382" s="4"/>
    </row>
    <row r="383" spans="1:25" ht="15.75" customHeight="1" x14ac:dyDescent="0.2">
      <c r="A383" s="3"/>
      <c r="B383" s="3"/>
      <c r="C383" s="4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T383" s="4"/>
      <c r="U383" s="4"/>
      <c r="V383" s="4"/>
      <c r="W383" s="4"/>
      <c r="X383" s="4"/>
      <c r="Y383" s="4"/>
    </row>
    <row r="384" spans="1:25" ht="15.75" customHeight="1" x14ac:dyDescent="0.2">
      <c r="A384" s="3"/>
      <c r="B384" s="3"/>
      <c r="C384" s="4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T384" s="4"/>
      <c r="U384" s="4"/>
      <c r="V384" s="4"/>
      <c r="W384" s="4"/>
      <c r="X384" s="4"/>
      <c r="Y384" s="4"/>
    </row>
    <row r="385" spans="1:25" ht="15.75" customHeight="1" x14ac:dyDescent="0.2">
      <c r="A385" s="3"/>
      <c r="B385" s="3"/>
      <c r="C385" s="4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T385" s="4"/>
      <c r="U385" s="4"/>
      <c r="V385" s="4"/>
      <c r="W385" s="4"/>
      <c r="X385" s="4"/>
      <c r="Y385" s="4"/>
    </row>
    <row r="386" spans="1:25" ht="15.75" customHeight="1" x14ac:dyDescent="0.2">
      <c r="A386" s="3"/>
      <c r="B386" s="3"/>
      <c r="C386" s="4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T386" s="4"/>
      <c r="U386" s="4"/>
      <c r="V386" s="4"/>
      <c r="W386" s="4"/>
      <c r="X386" s="4"/>
      <c r="Y386" s="4"/>
    </row>
    <row r="387" spans="1:25" ht="15.75" customHeight="1" x14ac:dyDescent="0.2">
      <c r="A387" s="3"/>
      <c r="B387" s="3"/>
      <c r="C387" s="4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T387" s="4"/>
      <c r="U387" s="4"/>
      <c r="V387" s="4"/>
      <c r="W387" s="4"/>
      <c r="X387" s="4"/>
      <c r="Y387" s="4"/>
    </row>
    <row r="388" spans="1:25" ht="15.75" customHeight="1" x14ac:dyDescent="0.2">
      <c r="A388" s="3"/>
      <c r="B388" s="3"/>
      <c r="C388" s="4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T388" s="4"/>
      <c r="U388" s="4"/>
      <c r="V388" s="4"/>
      <c r="W388" s="4"/>
      <c r="X388" s="4"/>
      <c r="Y388" s="4"/>
    </row>
    <row r="389" spans="1:25" ht="15.75" customHeight="1" x14ac:dyDescent="0.2">
      <c r="A389" s="3"/>
      <c r="B389" s="3"/>
      <c r="C389" s="4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T389" s="4"/>
      <c r="U389" s="4"/>
      <c r="V389" s="4"/>
      <c r="W389" s="4"/>
      <c r="X389" s="4"/>
      <c r="Y389" s="4"/>
    </row>
    <row r="390" spans="1:25" ht="15.75" customHeight="1" x14ac:dyDescent="0.2">
      <c r="A390" s="3"/>
      <c r="B390" s="3"/>
      <c r="C390" s="4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T390" s="4"/>
      <c r="U390" s="4"/>
      <c r="V390" s="4"/>
      <c r="W390" s="4"/>
      <c r="X390" s="4"/>
      <c r="Y390" s="4"/>
    </row>
    <row r="391" spans="1:25" ht="15.75" customHeight="1" x14ac:dyDescent="0.2">
      <c r="A391" s="3"/>
      <c r="B391" s="3"/>
      <c r="C391" s="4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T391" s="4"/>
      <c r="U391" s="4"/>
      <c r="V391" s="4"/>
      <c r="W391" s="4"/>
      <c r="X391" s="4"/>
      <c r="Y391" s="4"/>
    </row>
    <row r="392" spans="1:25" ht="15.75" customHeight="1" x14ac:dyDescent="0.2">
      <c r="A392" s="3"/>
      <c r="B392" s="3"/>
      <c r="C392" s="4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T392" s="4"/>
      <c r="U392" s="4"/>
      <c r="V392" s="4"/>
      <c r="W392" s="4"/>
      <c r="X392" s="4"/>
      <c r="Y392" s="4"/>
    </row>
    <row r="393" spans="1:25" ht="15.75" customHeight="1" x14ac:dyDescent="0.2">
      <c r="A393" s="3"/>
      <c r="B393" s="3"/>
      <c r="C393" s="4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T393" s="4"/>
      <c r="U393" s="4"/>
      <c r="V393" s="4"/>
      <c r="W393" s="4"/>
      <c r="X393" s="4"/>
      <c r="Y393" s="4"/>
    </row>
    <row r="394" spans="1:25" ht="15.75" customHeight="1" x14ac:dyDescent="0.2">
      <c r="A394" s="3"/>
      <c r="B394" s="3"/>
      <c r="C394" s="4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T394" s="4"/>
      <c r="U394" s="4"/>
      <c r="V394" s="4"/>
      <c r="W394" s="4"/>
      <c r="X394" s="4"/>
      <c r="Y394" s="4"/>
    </row>
    <row r="395" spans="1:25" ht="15.75" customHeight="1" x14ac:dyDescent="0.2">
      <c r="A395" s="3"/>
      <c r="B395" s="3"/>
      <c r="C395" s="4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T395" s="4"/>
      <c r="U395" s="4"/>
      <c r="V395" s="4"/>
      <c r="W395" s="4"/>
      <c r="X395" s="4"/>
      <c r="Y395" s="4"/>
    </row>
    <row r="396" spans="1:25" ht="15.75" customHeight="1" x14ac:dyDescent="0.2">
      <c r="A396" s="3"/>
      <c r="B396" s="3"/>
      <c r="C396" s="4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T396" s="4"/>
      <c r="U396" s="4"/>
      <c r="V396" s="4"/>
      <c r="W396" s="4"/>
      <c r="X396" s="4"/>
      <c r="Y396" s="4"/>
    </row>
    <row r="397" spans="1:25" ht="15.75" customHeight="1" x14ac:dyDescent="0.2">
      <c r="A397" s="3"/>
      <c r="B397" s="3"/>
      <c r="C397" s="4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T397" s="4"/>
      <c r="U397" s="4"/>
      <c r="V397" s="4"/>
      <c r="W397" s="4"/>
      <c r="X397" s="4"/>
      <c r="Y397" s="4"/>
    </row>
    <row r="398" spans="1:25" ht="15.75" customHeight="1" x14ac:dyDescent="0.2">
      <c r="A398" s="3"/>
      <c r="B398" s="3"/>
      <c r="C398" s="4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T398" s="4"/>
      <c r="U398" s="4"/>
      <c r="V398" s="4"/>
      <c r="W398" s="4"/>
      <c r="X398" s="4"/>
      <c r="Y398" s="4"/>
    </row>
    <row r="399" spans="1:25" ht="15.75" customHeight="1" x14ac:dyDescent="0.2">
      <c r="A399" s="3"/>
      <c r="B399" s="3"/>
      <c r="C399" s="4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T399" s="4"/>
      <c r="U399" s="4"/>
      <c r="V399" s="4"/>
      <c r="W399" s="4"/>
      <c r="X399" s="4"/>
      <c r="Y399" s="4"/>
    </row>
    <row r="400" spans="1:25" ht="15.75" customHeight="1" x14ac:dyDescent="0.2">
      <c r="A400" s="3"/>
      <c r="B400" s="3"/>
      <c r="C400" s="4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T400" s="4"/>
      <c r="U400" s="4"/>
      <c r="V400" s="4"/>
      <c r="W400" s="4"/>
      <c r="X400" s="4"/>
      <c r="Y400" s="4"/>
    </row>
    <row r="401" spans="1:25" ht="15.75" customHeight="1" x14ac:dyDescent="0.2">
      <c r="A401" s="3"/>
      <c r="B401" s="3"/>
      <c r="C401" s="4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T401" s="4"/>
      <c r="U401" s="4"/>
      <c r="V401" s="4"/>
      <c r="W401" s="4"/>
      <c r="X401" s="4"/>
      <c r="Y401" s="4"/>
    </row>
    <row r="402" spans="1:25" ht="15.75" customHeight="1" x14ac:dyDescent="0.2">
      <c r="A402" s="3"/>
      <c r="B402" s="3"/>
      <c r="C402" s="4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T402" s="4"/>
      <c r="U402" s="4"/>
      <c r="V402" s="4"/>
      <c r="W402" s="4"/>
      <c r="X402" s="4"/>
      <c r="Y402" s="4"/>
    </row>
    <row r="403" spans="1:25" ht="15.75" customHeight="1" x14ac:dyDescent="0.2">
      <c r="A403" s="3"/>
      <c r="B403" s="3"/>
      <c r="C403" s="4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T403" s="4"/>
      <c r="U403" s="4"/>
      <c r="V403" s="4"/>
      <c r="W403" s="4"/>
      <c r="X403" s="4"/>
      <c r="Y403" s="4"/>
    </row>
    <row r="404" spans="1:25" ht="15.75" customHeight="1" x14ac:dyDescent="0.2">
      <c r="A404" s="3"/>
      <c r="B404" s="3"/>
      <c r="C404" s="4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T404" s="4"/>
      <c r="U404" s="4"/>
      <c r="V404" s="4"/>
      <c r="W404" s="4"/>
      <c r="X404" s="4"/>
      <c r="Y404" s="4"/>
    </row>
    <row r="405" spans="1:25" ht="15.75" customHeight="1" x14ac:dyDescent="0.2">
      <c r="A405" s="3"/>
      <c r="B405" s="3"/>
      <c r="C405" s="4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T405" s="4"/>
      <c r="U405" s="4"/>
      <c r="V405" s="4"/>
      <c r="W405" s="4"/>
      <c r="X405" s="4"/>
      <c r="Y405" s="4"/>
    </row>
    <row r="406" spans="1:25" ht="15.75" customHeight="1" x14ac:dyDescent="0.2">
      <c r="A406" s="3"/>
      <c r="B406" s="3"/>
      <c r="C406" s="4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T406" s="4"/>
      <c r="U406" s="4"/>
      <c r="V406" s="4"/>
      <c r="W406" s="4"/>
      <c r="X406" s="4"/>
      <c r="Y406" s="4"/>
    </row>
    <row r="407" spans="1:25" ht="15.75" customHeight="1" x14ac:dyDescent="0.2">
      <c r="A407" s="3"/>
      <c r="B407" s="3"/>
      <c r="C407" s="4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T407" s="4"/>
      <c r="U407" s="4"/>
      <c r="V407" s="4"/>
      <c r="W407" s="4"/>
      <c r="X407" s="4"/>
      <c r="Y407" s="4"/>
    </row>
    <row r="408" spans="1:25" ht="15.75" customHeight="1" x14ac:dyDescent="0.2">
      <c r="A408" s="3"/>
      <c r="B408" s="3"/>
      <c r="C408" s="4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T408" s="4"/>
      <c r="U408" s="4"/>
      <c r="V408" s="4"/>
      <c r="W408" s="4"/>
      <c r="X408" s="4"/>
      <c r="Y408" s="4"/>
    </row>
    <row r="409" spans="1:25" ht="15.75" customHeight="1" x14ac:dyDescent="0.2">
      <c r="A409" s="3"/>
      <c r="B409" s="3"/>
      <c r="C409" s="4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T409" s="4"/>
      <c r="U409" s="4"/>
      <c r="V409" s="4"/>
      <c r="W409" s="4"/>
      <c r="X409" s="4"/>
      <c r="Y409" s="4"/>
    </row>
    <row r="410" spans="1:25" ht="15.75" customHeight="1" x14ac:dyDescent="0.2">
      <c r="A410" s="3"/>
      <c r="B410" s="3"/>
      <c r="C410" s="4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T410" s="4"/>
      <c r="U410" s="4"/>
      <c r="V410" s="4"/>
      <c r="W410" s="4"/>
      <c r="X410" s="4"/>
      <c r="Y410" s="4"/>
    </row>
    <row r="411" spans="1:25" ht="15.75" customHeight="1" x14ac:dyDescent="0.2">
      <c r="A411" s="3"/>
      <c r="B411" s="3"/>
      <c r="C411" s="4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T411" s="4"/>
      <c r="U411" s="4"/>
      <c r="V411" s="4"/>
      <c r="W411" s="4"/>
      <c r="X411" s="4"/>
      <c r="Y411" s="4"/>
    </row>
    <row r="412" spans="1:25" ht="15.75" customHeight="1" x14ac:dyDescent="0.2">
      <c r="A412" s="3"/>
      <c r="B412" s="3"/>
      <c r="C412" s="4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T412" s="4"/>
      <c r="U412" s="4"/>
      <c r="V412" s="4"/>
      <c r="W412" s="4"/>
      <c r="X412" s="4"/>
      <c r="Y412" s="4"/>
    </row>
    <row r="413" spans="1:25" ht="15.75" customHeight="1" x14ac:dyDescent="0.2">
      <c r="A413" s="3"/>
      <c r="B413" s="3"/>
      <c r="C413" s="4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T413" s="4"/>
      <c r="U413" s="4"/>
      <c r="V413" s="4"/>
      <c r="W413" s="4"/>
      <c r="X413" s="4"/>
      <c r="Y413" s="4"/>
    </row>
    <row r="414" spans="1:25" ht="15.75" customHeight="1" x14ac:dyDescent="0.2">
      <c r="A414" s="3"/>
      <c r="B414" s="3"/>
      <c r="C414" s="4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T414" s="4"/>
      <c r="U414" s="4"/>
      <c r="V414" s="4"/>
      <c r="W414" s="4"/>
      <c r="X414" s="4"/>
      <c r="Y414" s="4"/>
    </row>
    <row r="415" spans="1:25" ht="15.75" customHeight="1" x14ac:dyDescent="0.2">
      <c r="A415" s="3"/>
      <c r="B415" s="3"/>
      <c r="C415" s="4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T415" s="4"/>
      <c r="U415" s="4"/>
      <c r="V415" s="4"/>
      <c r="W415" s="4"/>
      <c r="X415" s="4"/>
      <c r="Y415" s="4"/>
    </row>
    <row r="416" spans="1:25" ht="15.75" customHeight="1" x14ac:dyDescent="0.2">
      <c r="A416" s="3"/>
      <c r="B416" s="3"/>
      <c r="C416" s="4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T416" s="4"/>
      <c r="U416" s="4"/>
      <c r="V416" s="4"/>
      <c r="W416" s="4"/>
      <c r="X416" s="4"/>
      <c r="Y416" s="4"/>
    </row>
    <row r="417" spans="1:25" ht="15.75" customHeight="1" x14ac:dyDescent="0.2">
      <c r="A417" s="3"/>
      <c r="B417" s="3"/>
      <c r="C417" s="4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T417" s="4"/>
      <c r="U417" s="4"/>
      <c r="V417" s="4"/>
      <c r="W417" s="4"/>
      <c r="X417" s="4"/>
      <c r="Y417" s="4"/>
    </row>
    <row r="418" spans="1:25" ht="15.75" customHeight="1" x14ac:dyDescent="0.2">
      <c r="A418" s="3"/>
      <c r="B418" s="3"/>
      <c r="C418" s="4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T418" s="4"/>
      <c r="U418" s="4"/>
      <c r="V418" s="4"/>
      <c r="W418" s="4"/>
      <c r="X418" s="4"/>
      <c r="Y418" s="4"/>
    </row>
    <row r="419" spans="1:25" ht="15.75" customHeight="1" x14ac:dyDescent="0.2">
      <c r="A419" s="3"/>
      <c r="B419" s="3"/>
      <c r="C419" s="4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T419" s="4"/>
      <c r="U419" s="4"/>
      <c r="V419" s="4"/>
      <c r="W419" s="4"/>
      <c r="X419" s="4"/>
      <c r="Y419" s="4"/>
    </row>
    <row r="420" spans="1:25" ht="15.75" customHeight="1" x14ac:dyDescent="0.2">
      <c r="A420" s="3"/>
      <c r="B420" s="3"/>
      <c r="C420" s="4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T420" s="4"/>
      <c r="U420" s="4"/>
      <c r="V420" s="4"/>
      <c r="W420" s="4"/>
      <c r="X420" s="4"/>
      <c r="Y420" s="4"/>
    </row>
    <row r="421" spans="1:25" ht="15.75" customHeight="1" x14ac:dyDescent="0.2">
      <c r="A421" s="3"/>
      <c r="B421" s="3"/>
      <c r="C421" s="4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T421" s="4"/>
      <c r="U421" s="4"/>
      <c r="V421" s="4"/>
      <c r="W421" s="4"/>
      <c r="X421" s="4"/>
      <c r="Y421" s="4"/>
    </row>
    <row r="422" spans="1:25" ht="15.75" customHeight="1" x14ac:dyDescent="0.2">
      <c r="A422" s="3"/>
      <c r="B422" s="3"/>
      <c r="C422" s="4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T422" s="4"/>
      <c r="U422" s="4"/>
      <c r="V422" s="4"/>
      <c r="W422" s="4"/>
      <c r="X422" s="4"/>
      <c r="Y422" s="4"/>
    </row>
    <row r="423" spans="1:25" ht="15.75" customHeight="1" x14ac:dyDescent="0.2">
      <c r="A423" s="3"/>
      <c r="B423" s="3"/>
      <c r="C423" s="4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T423" s="4"/>
      <c r="U423" s="4"/>
      <c r="V423" s="4"/>
      <c r="W423" s="4"/>
      <c r="X423" s="4"/>
      <c r="Y423" s="4"/>
    </row>
    <row r="424" spans="1:25" ht="15.75" customHeight="1" x14ac:dyDescent="0.2">
      <c r="A424" s="3"/>
      <c r="B424" s="3"/>
      <c r="C424" s="4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T424" s="4"/>
      <c r="U424" s="4"/>
      <c r="V424" s="4"/>
      <c r="W424" s="4"/>
      <c r="X424" s="4"/>
      <c r="Y424" s="4"/>
    </row>
    <row r="425" spans="1:25" ht="15.75" customHeight="1" x14ac:dyDescent="0.2">
      <c r="A425" s="3"/>
      <c r="B425" s="3"/>
      <c r="C425" s="4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T425" s="4"/>
      <c r="U425" s="4"/>
      <c r="V425" s="4"/>
      <c r="W425" s="4"/>
      <c r="X425" s="4"/>
      <c r="Y425" s="4"/>
    </row>
    <row r="426" spans="1:25" ht="15.75" customHeight="1" x14ac:dyDescent="0.2">
      <c r="A426" s="3"/>
      <c r="B426" s="3"/>
      <c r="C426" s="4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T426" s="4"/>
      <c r="U426" s="4"/>
      <c r="V426" s="4"/>
      <c r="W426" s="4"/>
      <c r="X426" s="4"/>
      <c r="Y426" s="4"/>
    </row>
    <row r="427" spans="1:25" ht="15.75" customHeight="1" x14ac:dyDescent="0.2">
      <c r="A427" s="3"/>
      <c r="B427" s="3"/>
      <c r="C427" s="4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T427" s="4"/>
      <c r="U427" s="4"/>
      <c r="V427" s="4"/>
      <c r="W427" s="4"/>
      <c r="X427" s="4"/>
      <c r="Y427" s="4"/>
    </row>
    <row r="428" spans="1:25" ht="15.75" customHeight="1" x14ac:dyDescent="0.2">
      <c r="A428" s="3"/>
      <c r="B428" s="3"/>
      <c r="C428" s="4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T428" s="4"/>
      <c r="U428" s="4"/>
      <c r="V428" s="4"/>
      <c r="W428" s="4"/>
      <c r="X428" s="4"/>
      <c r="Y428" s="4"/>
    </row>
    <row r="429" spans="1:25" ht="15.75" customHeight="1" x14ac:dyDescent="0.2">
      <c r="A429" s="3"/>
      <c r="B429" s="3"/>
      <c r="C429" s="4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T429" s="4"/>
      <c r="U429" s="4"/>
      <c r="V429" s="4"/>
      <c r="W429" s="4"/>
      <c r="X429" s="4"/>
      <c r="Y429" s="4"/>
    </row>
    <row r="430" spans="1:25" ht="15.75" customHeight="1" x14ac:dyDescent="0.2">
      <c r="A430" s="3"/>
      <c r="B430" s="3"/>
      <c r="C430" s="4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T430" s="4"/>
      <c r="U430" s="4"/>
      <c r="V430" s="4"/>
      <c r="W430" s="4"/>
      <c r="X430" s="4"/>
      <c r="Y430" s="4"/>
    </row>
    <row r="431" spans="1:25" ht="15.75" customHeight="1" x14ac:dyDescent="0.2">
      <c r="A431" s="3"/>
      <c r="B431" s="3"/>
      <c r="C431" s="4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T431" s="4"/>
      <c r="U431" s="4"/>
      <c r="V431" s="4"/>
      <c r="W431" s="4"/>
      <c r="X431" s="4"/>
      <c r="Y431" s="4"/>
    </row>
    <row r="432" spans="1:25" ht="15.75" customHeight="1" x14ac:dyDescent="0.2">
      <c r="A432" s="3"/>
      <c r="B432" s="3"/>
      <c r="C432" s="4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T432" s="4"/>
      <c r="U432" s="4"/>
      <c r="V432" s="4"/>
      <c r="W432" s="4"/>
      <c r="X432" s="4"/>
      <c r="Y432" s="4"/>
    </row>
    <row r="433" spans="1:25" ht="15.75" customHeight="1" x14ac:dyDescent="0.2">
      <c r="A433" s="3"/>
      <c r="B433" s="3"/>
      <c r="C433" s="4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T433" s="4"/>
      <c r="U433" s="4"/>
      <c r="V433" s="4"/>
      <c r="W433" s="4"/>
      <c r="X433" s="4"/>
      <c r="Y433" s="4"/>
    </row>
    <row r="434" spans="1:25" ht="15.75" customHeight="1" x14ac:dyDescent="0.2">
      <c r="A434" s="3"/>
      <c r="B434" s="3"/>
      <c r="C434" s="4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T434" s="4"/>
      <c r="U434" s="4"/>
      <c r="V434" s="4"/>
      <c r="W434" s="4"/>
      <c r="X434" s="4"/>
      <c r="Y434" s="4"/>
    </row>
    <row r="435" spans="1:25" ht="15.75" customHeight="1" x14ac:dyDescent="0.2">
      <c r="A435" s="3"/>
      <c r="B435" s="3"/>
      <c r="C435" s="4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T435" s="4"/>
      <c r="U435" s="4"/>
      <c r="V435" s="4"/>
      <c r="W435" s="4"/>
      <c r="X435" s="4"/>
      <c r="Y435" s="4"/>
    </row>
    <row r="436" spans="1:25" ht="15.75" customHeight="1" x14ac:dyDescent="0.2">
      <c r="A436" s="3"/>
      <c r="B436" s="3"/>
      <c r="C436" s="4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T436" s="4"/>
      <c r="U436" s="4"/>
      <c r="V436" s="4"/>
      <c r="W436" s="4"/>
      <c r="X436" s="4"/>
      <c r="Y436" s="4"/>
    </row>
    <row r="437" spans="1:25" ht="15.75" customHeight="1" x14ac:dyDescent="0.2">
      <c r="A437" s="3"/>
      <c r="B437" s="3"/>
      <c r="C437" s="4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T437" s="4"/>
      <c r="U437" s="4"/>
      <c r="V437" s="4"/>
      <c r="W437" s="4"/>
      <c r="X437" s="4"/>
      <c r="Y437" s="4"/>
    </row>
    <row r="438" spans="1:25" ht="15.75" customHeight="1" x14ac:dyDescent="0.2">
      <c r="A438" s="3"/>
      <c r="B438" s="3"/>
      <c r="C438" s="4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T438" s="4"/>
      <c r="U438" s="4"/>
      <c r="V438" s="4"/>
      <c r="W438" s="4"/>
      <c r="X438" s="4"/>
      <c r="Y438" s="4"/>
    </row>
    <row r="439" spans="1:25" ht="15.75" customHeight="1" x14ac:dyDescent="0.2">
      <c r="A439" s="3"/>
      <c r="B439" s="3"/>
      <c r="C439" s="4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T439" s="4"/>
      <c r="U439" s="4"/>
      <c r="V439" s="4"/>
      <c r="W439" s="4"/>
      <c r="X439" s="4"/>
      <c r="Y439" s="4"/>
    </row>
    <row r="440" spans="1:25" ht="15.75" customHeight="1" x14ac:dyDescent="0.2">
      <c r="A440" s="3"/>
      <c r="B440" s="3"/>
      <c r="C440" s="4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T440" s="4"/>
      <c r="U440" s="4"/>
      <c r="V440" s="4"/>
      <c r="W440" s="4"/>
      <c r="X440" s="4"/>
      <c r="Y440" s="4"/>
    </row>
    <row r="441" spans="1:25" ht="15.75" customHeight="1" x14ac:dyDescent="0.2">
      <c r="A441" s="3"/>
      <c r="B441" s="3"/>
      <c r="C441" s="4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T441" s="4"/>
      <c r="U441" s="4"/>
      <c r="V441" s="4"/>
      <c r="W441" s="4"/>
      <c r="X441" s="4"/>
      <c r="Y441" s="4"/>
    </row>
    <row r="442" spans="1:25" ht="15.75" customHeight="1" x14ac:dyDescent="0.2">
      <c r="A442" s="3"/>
      <c r="B442" s="3"/>
      <c r="C442" s="4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T442" s="4"/>
      <c r="U442" s="4"/>
      <c r="V442" s="4"/>
      <c r="W442" s="4"/>
      <c r="X442" s="4"/>
      <c r="Y442" s="4"/>
    </row>
    <row r="443" spans="1:25" ht="15.75" customHeight="1" x14ac:dyDescent="0.2">
      <c r="A443" s="3"/>
      <c r="B443" s="3"/>
      <c r="C443" s="4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T443" s="4"/>
      <c r="U443" s="4"/>
      <c r="V443" s="4"/>
      <c r="W443" s="4"/>
      <c r="X443" s="4"/>
      <c r="Y443" s="4"/>
    </row>
    <row r="444" spans="1:25" ht="15.75" customHeight="1" x14ac:dyDescent="0.2">
      <c r="A444" s="3"/>
      <c r="B444" s="3"/>
      <c r="C444" s="4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T444" s="4"/>
      <c r="U444" s="4"/>
      <c r="V444" s="4"/>
      <c r="W444" s="4"/>
      <c r="X444" s="4"/>
      <c r="Y444" s="4"/>
    </row>
    <row r="445" spans="1:25" ht="15.75" customHeight="1" x14ac:dyDescent="0.2">
      <c r="A445" s="3"/>
      <c r="B445" s="3"/>
      <c r="C445" s="4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T445" s="4"/>
      <c r="U445" s="4"/>
      <c r="V445" s="4"/>
      <c r="W445" s="4"/>
      <c r="X445" s="4"/>
      <c r="Y445" s="4"/>
    </row>
    <row r="446" spans="1:25" ht="15.75" customHeight="1" x14ac:dyDescent="0.2">
      <c r="A446" s="3"/>
      <c r="B446" s="3"/>
      <c r="C446" s="4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T446" s="4"/>
      <c r="U446" s="4"/>
      <c r="V446" s="4"/>
      <c r="W446" s="4"/>
      <c r="X446" s="4"/>
      <c r="Y446" s="4"/>
    </row>
    <row r="447" spans="1:25" ht="15.75" customHeight="1" x14ac:dyDescent="0.2">
      <c r="A447" s="3"/>
      <c r="B447" s="3"/>
      <c r="C447" s="4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T447" s="4"/>
      <c r="U447" s="4"/>
      <c r="V447" s="4"/>
      <c r="W447" s="4"/>
      <c r="X447" s="4"/>
      <c r="Y447" s="4"/>
    </row>
    <row r="448" spans="1:25" ht="15.75" customHeight="1" x14ac:dyDescent="0.2">
      <c r="A448" s="3"/>
      <c r="B448" s="3"/>
      <c r="C448" s="4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T448" s="4"/>
      <c r="U448" s="4"/>
      <c r="V448" s="4"/>
      <c r="W448" s="4"/>
      <c r="X448" s="4"/>
      <c r="Y448" s="4"/>
    </row>
    <row r="449" spans="1:25" ht="15.75" customHeight="1" x14ac:dyDescent="0.2">
      <c r="A449" s="3"/>
      <c r="B449" s="3"/>
      <c r="C449" s="4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T449" s="4"/>
      <c r="U449" s="4"/>
      <c r="V449" s="4"/>
      <c r="W449" s="4"/>
      <c r="X449" s="4"/>
      <c r="Y449" s="4"/>
    </row>
    <row r="450" spans="1:25" ht="15.75" customHeight="1" x14ac:dyDescent="0.2">
      <c r="A450" s="3"/>
      <c r="B450" s="3"/>
      <c r="C450" s="4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T450" s="4"/>
      <c r="U450" s="4"/>
      <c r="V450" s="4"/>
      <c r="W450" s="4"/>
      <c r="X450" s="4"/>
      <c r="Y450" s="4"/>
    </row>
    <row r="451" spans="1:25" ht="15.75" customHeight="1" x14ac:dyDescent="0.2">
      <c r="A451" s="3"/>
      <c r="B451" s="3"/>
      <c r="C451" s="4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T451" s="4"/>
      <c r="U451" s="4"/>
      <c r="V451" s="4"/>
      <c r="W451" s="4"/>
      <c r="X451" s="4"/>
      <c r="Y451" s="4"/>
    </row>
    <row r="452" spans="1:25" ht="15.75" customHeight="1" x14ac:dyDescent="0.2">
      <c r="A452" s="3"/>
      <c r="B452" s="3"/>
      <c r="C452" s="4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T452" s="4"/>
      <c r="U452" s="4"/>
      <c r="V452" s="4"/>
      <c r="W452" s="4"/>
      <c r="X452" s="4"/>
      <c r="Y452" s="4"/>
    </row>
    <row r="453" spans="1:25" ht="15.75" customHeight="1" x14ac:dyDescent="0.2">
      <c r="A453" s="3"/>
      <c r="B453" s="3"/>
      <c r="C453" s="4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T453" s="4"/>
      <c r="U453" s="4"/>
      <c r="V453" s="4"/>
      <c r="W453" s="4"/>
      <c r="X453" s="4"/>
      <c r="Y453" s="4"/>
    </row>
    <row r="454" spans="1:25" ht="15.75" customHeight="1" x14ac:dyDescent="0.2">
      <c r="A454" s="3"/>
      <c r="B454" s="3"/>
      <c r="C454" s="4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T454" s="4"/>
      <c r="U454" s="4"/>
      <c r="V454" s="4"/>
      <c r="W454" s="4"/>
      <c r="X454" s="4"/>
      <c r="Y454" s="4"/>
    </row>
    <row r="455" spans="1:25" ht="15.75" customHeight="1" x14ac:dyDescent="0.2">
      <c r="A455" s="3"/>
      <c r="B455" s="3"/>
      <c r="C455" s="4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T455" s="4"/>
      <c r="U455" s="4"/>
      <c r="V455" s="4"/>
      <c r="W455" s="4"/>
      <c r="X455" s="4"/>
      <c r="Y455" s="4"/>
    </row>
    <row r="456" spans="1:25" ht="15.75" customHeight="1" x14ac:dyDescent="0.2">
      <c r="A456" s="3"/>
      <c r="B456" s="3"/>
      <c r="C456" s="4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T456" s="4"/>
      <c r="U456" s="4"/>
      <c r="V456" s="4"/>
      <c r="W456" s="4"/>
      <c r="X456" s="4"/>
      <c r="Y456" s="4"/>
    </row>
    <row r="457" spans="1:25" ht="15.75" customHeight="1" x14ac:dyDescent="0.2">
      <c r="A457" s="3"/>
      <c r="B457" s="3"/>
      <c r="C457" s="4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T457" s="4"/>
      <c r="U457" s="4"/>
      <c r="V457" s="4"/>
      <c r="W457" s="4"/>
      <c r="X457" s="4"/>
      <c r="Y457" s="4"/>
    </row>
    <row r="458" spans="1:25" ht="15.75" customHeight="1" x14ac:dyDescent="0.2">
      <c r="A458" s="3"/>
      <c r="B458" s="3"/>
      <c r="C458" s="4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T458" s="4"/>
      <c r="U458" s="4"/>
      <c r="V458" s="4"/>
      <c r="W458" s="4"/>
      <c r="X458" s="4"/>
      <c r="Y458" s="4"/>
    </row>
    <row r="459" spans="1:25" ht="15.75" customHeight="1" x14ac:dyDescent="0.2">
      <c r="A459" s="3"/>
      <c r="B459" s="3"/>
      <c r="C459" s="4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T459" s="4"/>
      <c r="U459" s="4"/>
      <c r="V459" s="4"/>
      <c r="W459" s="4"/>
      <c r="X459" s="4"/>
      <c r="Y459" s="4"/>
    </row>
    <row r="460" spans="1:25" ht="15.75" customHeight="1" x14ac:dyDescent="0.2">
      <c r="A460" s="3"/>
      <c r="B460" s="3"/>
      <c r="C460" s="4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T460" s="4"/>
      <c r="U460" s="4"/>
      <c r="V460" s="4"/>
      <c r="W460" s="4"/>
      <c r="X460" s="4"/>
      <c r="Y460" s="4"/>
    </row>
    <row r="461" spans="1:25" ht="15.75" customHeight="1" x14ac:dyDescent="0.2">
      <c r="A461" s="3"/>
      <c r="B461" s="3"/>
      <c r="C461" s="4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T461" s="4"/>
      <c r="U461" s="4"/>
      <c r="V461" s="4"/>
      <c r="W461" s="4"/>
      <c r="X461" s="4"/>
      <c r="Y461" s="4"/>
    </row>
    <row r="462" spans="1:25" ht="15.75" customHeight="1" x14ac:dyDescent="0.2">
      <c r="A462" s="3"/>
      <c r="B462" s="3"/>
      <c r="C462" s="4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T462" s="4"/>
      <c r="U462" s="4"/>
      <c r="V462" s="4"/>
      <c r="W462" s="4"/>
      <c r="X462" s="4"/>
      <c r="Y462" s="4"/>
    </row>
    <row r="463" spans="1:25" ht="15.75" customHeight="1" x14ac:dyDescent="0.2">
      <c r="A463" s="3"/>
      <c r="B463" s="3"/>
      <c r="C463" s="4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T463" s="4"/>
      <c r="U463" s="4"/>
      <c r="V463" s="4"/>
      <c r="W463" s="4"/>
      <c r="X463" s="4"/>
      <c r="Y463" s="4"/>
    </row>
    <row r="464" spans="1:25" ht="15.75" customHeight="1" x14ac:dyDescent="0.2">
      <c r="A464" s="3"/>
      <c r="B464" s="3"/>
      <c r="C464" s="4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T464" s="4"/>
      <c r="U464" s="4"/>
      <c r="V464" s="4"/>
      <c r="W464" s="4"/>
      <c r="X464" s="4"/>
      <c r="Y464" s="4"/>
    </row>
    <row r="465" spans="1:25" ht="15.75" customHeight="1" x14ac:dyDescent="0.2">
      <c r="A465" s="3"/>
      <c r="B465" s="3"/>
      <c r="C465" s="4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T465" s="4"/>
      <c r="U465" s="4"/>
      <c r="V465" s="4"/>
      <c r="W465" s="4"/>
      <c r="X465" s="4"/>
      <c r="Y465" s="4"/>
    </row>
    <row r="466" spans="1:25" ht="15.75" customHeight="1" x14ac:dyDescent="0.2">
      <c r="A466" s="3"/>
      <c r="B466" s="3"/>
      <c r="C466" s="4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T466" s="4"/>
      <c r="U466" s="4"/>
      <c r="V466" s="4"/>
      <c r="W466" s="4"/>
      <c r="X466" s="4"/>
      <c r="Y466" s="4"/>
    </row>
    <row r="467" spans="1:25" ht="15.75" customHeight="1" x14ac:dyDescent="0.2">
      <c r="A467" s="3"/>
      <c r="B467" s="3"/>
      <c r="C467" s="4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T467" s="4"/>
      <c r="U467" s="4"/>
      <c r="V467" s="4"/>
      <c r="W467" s="4"/>
      <c r="X467" s="4"/>
      <c r="Y467" s="4"/>
    </row>
    <row r="468" spans="1:25" ht="15.75" customHeight="1" x14ac:dyDescent="0.2">
      <c r="A468" s="3"/>
      <c r="B468" s="3"/>
      <c r="C468" s="4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T468" s="4"/>
      <c r="U468" s="4"/>
      <c r="V468" s="4"/>
      <c r="W468" s="4"/>
      <c r="X468" s="4"/>
      <c r="Y468" s="4"/>
    </row>
    <row r="469" spans="1:25" ht="15.75" customHeight="1" x14ac:dyDescent="0.2">
      <c r="A469" s="3"/>
      <c r="B469" s="3"/>
      <c r="C469" s="4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T469" s="4"/>
      <c r="U469" s="4"/>
      <c r="V469" s="4"/>
      <c r="W469" s="4"/>
      <c r="X469" s="4"/>
      <c r="Y469" s="4"/>
    </row>
    <row r="470" spans="1:25" ht="15.75" customHeight="1" x14ac:dyDescent="0.2">
      <c r="A470" s="3"/>
      <c r="B470" s="3"/>
      <c r="C470" s="4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T470" s="4"/>
      <c r="U470" s="4"/>
      <c r="V470" s="4"/>
      <c r="W470" s="4"/>
      <c r="X470" s="4"/>
      <c r="Y470" s="4"/>
    </row>
    <row r="471" spans="1:25" ht="15.75" customHeight="1" x14ac:dyDescent="0.2">
      <c r="A471" s="3"/>
      <c r="B471" s="3"/>
      <c r="C471" s="4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T471" s="4"/>
      <c r="U471" s="4"/>
      <c r="V471" s="4"/>
      <c r="W471" s="4"/>
      <c r="X471" s="4"/>
      <c r="Y471" s="4"/>
    </row>
    <row r="472" spans="1:25" ht="15.75" customHeight="1" x14ac:dyDescent="0.2">
      <c r="A472" s="3"/>
      <c r="B472" s="3"/>
      <c r="C472" s="4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T472" s="4"/>
      <c r="U472" s="4"/>
      <c r="V472" s="4"/>
      <c r="W472" s="4"/>
      <c r="X472" s="4"/>
      <c r="Y472" s="4"/>
    </row>
    <row r="473" spans="1:25" ht="15.75" customHeight="1" x14ac:dyDescent="0.2">
      <c r="A473" s="3"/>
      <c r="B473" s="3"/>
      <c r="C473" s="4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T473" s="4"/>
      <c r="U473" s="4"/>
      <c r="V473" s="4"/>
      <c r="W473" s="4"/>
      <c r="X473" s="4"/>
      <c r="Y473" s="4"/>
    </row>
    <row r="474" spans="1:25" ht="15.75" customHeight="1" x14ac:dyDescent="0.2">
      <c r="A474" s="3"/>
      <c r="B474" s="3"/>
      <c r="C474" s="4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T474" s="4"/>
      <c r="U474" s="4"/>
      <c r="V474" s="4"/>
      <c r="W474" s="4"/>
      <c r="X474" s="4"/>
      <c r="Y474" s="4"/>
    </row>
    <row r="475" spans="1:25" ht="15.75" customHeight="1" x14ac:dyDescent="0.2">
      <c r="A475" s="3"/>
      <c r="B475" s="3"/>
      <c r="C475" s="4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T475" s="4"/>
      <c r="U475" s="4"/>
      <c r="V475" s="4"/>
      <c r="W475" s="4"/>
      <c r="X475" s="4"/>
      <c r="Y475" s="4"/>
    </row>
    <row r="476" spans="1:25" ht="15.75" customHeight="1" x14ac:dyDescent="0.2">
      <c r="A476" s="3"/>
      <c r="B476" s="3"/>
      <c r="C476" s="4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T476" s="4"/>
      <c r="U476" s="4"/>
      <c r="V476" s="4"/>
      <c r="W476" s="4"/>
      <c r="X476" s="4"/>
      <c r="Y476" s="4"/>
    </row>
    <row r="477" spans="1:25" ht="15.75" customHeight="1" x14ac:dyDescent="0.2">
      <c r="A477" s="3"/>
      <c r="B477" s="3"/>
      <c r="C477" s="4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T477" s="4"/>
      <c r="U477" s="4"/>
      <c r="V477" s="4"/>
      <c r="W477" s="4"/>
      <c r="X477" s="4"/>
      <c r="Y477" s="4"/>
    </row>
    <row r="478" spans="1:25" ht="15.75" customHeight="1" x14ac:dyDescent="0.2">
      <c r="A478" s="3"/>
      <c r="B478" s="3"/>
      <c r="C478" s="4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T478" s="4"/>
      <c r="U478" s="4"/>
      <c r="V478" s="4"/>
      <c r="W478" s="4"/>
      <c r="X478" s="4"/>
      <c r="Y478" s="4"/>
    </row>
    <row r="479" spans="1:25" ht="15.75" customHeight="1" x14ac:dyDescent="0.2">
      <c r="A479" s="3"/>
      <c r="B479" s="3"/>
      <c r="C479" s="4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T479" s="4"/>
      <c r="U479" s="4"/>
      <c r="V479" s="4"/>
      <c r="W479" s="4"/>
      <c r="X479" s="4"/>
      <c r="Y479" s="4"/>
    </row>
    <row r="480" spans="1:25" ht="15.75" customHeight="1" x14ac:dyDescent="0.2">
      <c r="A480" s="3"/>
      <c r="B480" s="3"/>
      <c r="C480" s="4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T480" s="4"/>
      <c r="U480" s="4"/>
      <c r="V480" s="4"/>
      <c r="W480" s="4"/>
      <c r="X480" s="4"/>
      <c r="Y480" s="4"/>
    </row>
    <row r="481" spans="1:25" ht="15.75" customHeight="1" x14ac:dyDescent="0.2">
      <c r="A481" s="3"/>
      <c r="B481" s="3"/>
      <c r="C481" s="4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T481" s="4"/>
      <c r="U481" s="4"/>
      <c r="V481" s="4"/>
      <c r="W481" s="4"/>
      <c r="X481" s="4"/>
      <c r="Y481" s="4"/>
    </row>
    <row r="482" spans="1:25" ht="15.75" customHeight="1" x14ac:dyDescent="0.2">
      <c r="A482" s="3"/>
      <c r="B482" s="3"/>
      <c r="C482" s="4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T482" s="4"/>
      <c r="U482" s="4"/>
      <c r="V482" s="4"/>
      <c r="W482" s="4"/>
      <c r="X482" s="4"/>
      <c r="Y482" s="4"/>
    </row>
    <row r="483" spans="1:25" ht="15.75" customHeight="1" x14ac:dyDescent="0.2">
      <c r="A483" s="3"/>
      <c r="B483" s="3"/>
      <c r="C483" s="4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T483" s="4"/>
      <c r="U483" s="4"/>
      <c r="V483" s="4"/>
      <c r="W483" s="4"/>
      <c r="X483" s="4"/>
      <c r="Y483" s="4"/>
    </row>
    <row r="484" spans="1:25" ht="15.75" customHeight="1" x14ac:dyDescent="0.2">
      <c r="A484" s="3"/>
      <c r="B484" s="3"/>
      <c r="C484" s="4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T484" s="4"/>
      <c r="U484" s="4"/>
      <c r="V484" s="4"/>
      <c r="W484" s="4"/>
      <c r="X484" s="4"/>
      <c r="Y484" s="4"/>
    </row>
    <row r="485" spans="1:25" ht="15.75" customHeight="1" x14ac:dyDescent="0.2">
      <c r="A485" s="3"/>
      <c r="B485" s="3"/>
      <c r="C485" s="4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T485" s="4"/>
      <c r="U485" s="4"/>
      <c r="V485" s="4"/>
      <c r="W485" s="4"/>
      <c r="X485" s="4"/>
      <c r="Y485" s="4"/>
    </row>
    <row r="486" spans="1:25" ht="15.75" customHeight="1" x14ac:dyDescent="0.2">
      <c r="A486" s="3"/>
      <c r="B486" s="3"/>
      <c r="C486" s="4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T486" s="4"/>
      <c r="U486" s="4"/>
      <c r="V486" s="4"/>
      <c r="W486" s="4"/>
      <c r="X486" s="4"/>
      <c r="Y486" s="4"/>
    </row>
    <row r="487" spans="1:25" ht="15.75" customHeight="1" x14ac:dyDescent="0.2">
      <c r="A487" s="3"/>
      <c r="B487" s="3"/>
      <c r="C487" s="4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T487" s="4"/>
      <c r="U487" s="4"/>
      <c r="V487" s="4"/>
      <c r="W487" s="4"/>
      <c r="X487" s="4"/>
      <c r="Y487" s="4"/>
    </row>
    <row r="488" spans="1:25" ht="15.75" customHeight="1" x14ac:dyDescent="0.2">
      <c r="A488" s="3"/>
      <c r="B488" s="3"/>
      <c r="C488" s="4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T488" s="4"/>
      <c r="U488" s="4"/>
      <c r="V488" s="4"/>
      <c r="W488" s="4"/>
      <c r="X488" s="4"/>
      <c r="Y488" s="4"/>
    </row>
    <row r="489" spans="1:25" ht="15.75" customHeight="1" x14ac:dyDescent="0.2">
      <c r="A489" s="3"/>
      <c r="B489" s="3"/>
      <c r="C489" s="4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T489" s="4"/>
      <c r="U489" s="4"/>
      <c r="V489" s="4"/>
      <c r="W489" s="4"/>
      <c r="X489" s="4"/>
      <c r="Y489" s="4"/>
    </row>
    <row r="490" spans="1:25" ht="15.75" customHeight="1" x14ac:dyDescent="0.2">
      <c r="A490" s="3"/>
      <c r="B490" s="3"/>
      <c r="C490" s="4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T490" s="4"/>
      <c r="U490" s="4"/>
      <c r="V490" s="4"/>
      <c r="W490" s="4"/>
      <c r="X490" s="4"/>
      <c r="Y490" s="4"/>
    </row>
    <row r="491" spans="1:25" ht="15.75" customHeight="1" x14ac:dyDescent="0.2">
      <c r="A491" s="3"/>
      <c r="B491" s="3"/>
      <c r="C491" s="4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T491" s="4"/>
      <c r="U491" s="4"/>
      <c r="V491" s="4"/>
      <c r="W491" s="4"/>
      <c r="X491" s="4"/>
      <c r="Y491" s="4"/>
    </row>
    <row r="492" spans="1:25" ht="15.75" customHeight="1" x14ac:dyDescent="0.2">
      <c r="A492" s="3"/>
      <c r="B492" s="3"/>
      <c r="C492" s="4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T492" s="4"/>
      <c r="U492" s="4"/>
      <c r="V492" s="4"/>
      <c r="W492" s="4"/>
      <c r="X492" s="4"/>
      <c r="Y492" s="4"/>
    </row>
    <row r="493" spans="1:25" ht="15.75" customHeight="1" x14ac:dyDescent="0.2">
      <c r="A493" s="3"/>
      <c r="B493" s="3"/>
      <c r="C493" s="4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T493" s="4"/>
      <c r="U493" s="4"/>
      <c r="V493" s="4"/>
      <c r="W493" s="4"/>
      <c r="X493" s="4"/>
      <c r="Y493" s="4"/>
    </row>
    <row r="494" spans="1:25" ht="15.75" customHeight="1" x14ac:dyDescent="0.2">
      <c r="A494" s="3"/>
      <c r="B494" s="3"/>
      <c r="C494" s="4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T494" s="4"/>
      <c r="U494" s="4"/>
      <c r="V494" s="4"/>
      <c r="W494" s="4"/>
      <c r="X494" s="4"/>
      <c r="Y494" s="4"/>
    </row>
    <row r="495" spans="1:25" ht="15.75" customHeight="1" x14ac:dyDescent="0.2">
      <c r="A495" s="3"/>
      <c r="B495" s="3"/>
      <c r="C495" s="4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T495" s="4"/>
      <c r="U495" s="4"/>
      <c r="V495" s="4"/>
      <c r="W495" s="4"/>
      <c r="X495" s="4"/>
      <c r="Y495" s="4"/>
    </row>
    <row r="496" spans="1:25" ht="15.75" customHeight="1" x14ac:dyDescent="0.2">
      <c r="A496" s="3"/>
      <c r="B496" s="3"/>
      <c r="C496" s="4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T496" s="4"/>
      <c r="U496" s="4"/>
      <c r="V496" s="4"/>
      <c r="W496" s="4"/>
      <c r="X496" s="4"/>
      <c r="Y496" s="4"/>
    </row>
    <row r="497" spans="1:25" ht="15.75" customHeight="1" x14ac:dyDescent="0.2">
      <c r="A497" s="3"/>
      <c r="B497" s="3"/>
      <c r="C497" s="4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T497" s="4"/>
      <c r="U497" s="4"/>
      <c r="V497" s="4"/>
      <c r="W497" s="4"/>
      <c r="X497" s="4"/>
      <c r="Y497" s="4"/>
    </row>
    <row r="498" spans="1:25" ht="15.75" customHeight="1" x14ac:dyDescent="0.2">
      <c r="A498" s="3"/>
      <c r="B498" s="3"/>
      <c r="C498" s="4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T498" s="4"/>
      <c r="U498" s="4"/>
      <c r="V498" s="4"/>
      <c r="W498" s="4"/>
      <c r="X498" s="4"/>
      <c r="Y498" s="4"/>
    </row>
    <row r="499" spans="1:25" ht="15.75" customHeight="1" x14ac:dyDescent="0.2">
      <c r="A499" s="3"/>
      <c r="B499" s="3"/>
      <c r="C499" s="4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T499" s="4"/>
      <c r="U499" s="4"/>
      <c r="V499" s="4"/>
      <c r="W499" s="4"/>
      <c r="X499" s="4"/>
      <c r="Y499" s="4"/>
    </row>
    <row r="500" spans="1:25" ht="15.75" customHeight="1" x14ac:dyDescent="0.2">
      <c r="A500" s="3"/>
      <c r="B500" s="3"/>
      <c r="C500" s="4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T500" s="4"/>
      <c r="U500" s="4"/>
      <c r="V500" s="4"/>
      <c r="W500" s="4"/>
      <c r="X500" s="4"/>
      <c r="Y500" s="4"/>
    </row>
    <row r="501" spans="1:25" ht="15.75" customHeight="1" x14ac:dyDescent="0.2">
      <c r="A501" s="3"/>
      <c r="B501" s="3"/>
      <c r="C501" s="4"/>
      <c r="D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T501" s="4"/>
      <c r="U501" s="4"/>
      <c r="V501" s="4"/>
      <c r="W501" s="4"/>
      <c r="X501" s="4"/>
      <c r="Y501" s="4"/>
    </row>
    <row r="502" spans="1:25" ht="15.75" customHeight="1" x14ac:dyDescent="0.2">
      <c r="A502" s="3"/>
      <c r="B502" s="3"/>
      <c r="C502" s="4"/>
      <c r="D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T502" s="4"/>
      <c r="U502" s="4"/>
      <c r="V502" s="4"/>
      <c r="W502" s="4"/>
      <c r="X502" s="4"/>
      <c r="Y502" s="4"/>
    </row>
    <row r="503" spans="1:25" ht="15.75" customHeight="1" x14ac:dyDescent="0.2">
      <c r="A503" s="3"/>
      <c r="B503" s="3"/>
      <c r="C503" s="4"/>
      <c r="D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T503" s="4"/>
      <c r="U503" s="4"/>
      <c r="V503" s="4"/>
      <c r="W503" s="4"/>
      <c r="X503" s="4"/>
      <c r="Y503" s="4"/>
    </row>
    <row r="504" spans="1:25" ht="15.75" customHeight="1" x14ac:dyDescent="0.2">
      <c r="A504" s="3"/>
      <c r="B504" s="3"/>
      <c r="C504" s="4"/>
      <c r="D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T504" s="4"/>
      <c r="U504" s="4"/>
      <c r="V504" s="4"/>
      <c r="W504" s="4"/>
      <c r="X504" s="4"/>
      <c r="Y504" s="4"/>
    </row>
    <row r="505" spans="1:25" ht="15.75" customHeight="1" x14ac:dyDescent="0.2">
      <c r="A505" s="3"/>
      <c r="B505" s="3"/>
      <c r="C505" s="4"/>
      <c r="D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T505" s="4"/>
      <c r="U505" s="4"/>
      <c r="V505" s="4"/>
      <c r="W505" s="4"/>
      <c r="X505" s="4"/>
      <c r="Y505" s="4"/>
    </row>
    <row r="506" spans="1:25" ht="15.75" customHeight="1" x14ac:dyDescent="0.2">
      <c r="A506" s="3"/>
      <c r="B506" s="3"/>
      <c r="C506" s="4"/>
      <c r="D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T506" s="4"/>
      <c r="U506" s="4"/>
      <c r="V506" s="4"/>
      <c r="W506" s="4"/>
      <c r="X506" s="4"/>
      <c r="Y506" s="4"/>
    </row>
    <row r="507" spans="1:25" ht="15.75" customHeight="1" x14ac:dyDescent="0.2">
      <c r="A507" s="3"/>
      <c r="B507" s="3"/>
      <c r="C507" s="4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T507" s="4"/>
      <c r="U507" s="4"/>
      <c r="V507" s="4"/>
      <c r="W507" s="4"/>
      <c r="X507" s="4"/>
      <c r="Y507" s="4"/>
    </row>
    <row r="508" spans="1:25" ht="15.75" customHeight="1" x14ac:dyDescent="0.2">
      <c r="A508" s="3"/>
      <c r="B508" s="3"/>
      <c r="C508" s="4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T508" s="4"/>
      <c r="U508" s="4"/>
      <c r="V508" s="4"/>
      <c r="W508" s="4"/>
      <c r="X508" s="4"/>
      <c r="Y508" s="4"/>
    </row>
    <row r="509" spans="1:25" ht="15.75" customHeight="1" x14ac:dyDescent="0.2">
      <c r="A509" s="3"/>
      <c r="B509" s="3"/>
      <c r="C509" s="4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T509" s="4"/>
      <c r="U509" s="4"/>
      <c r="V509" s="4"/>
      <c r="W509" s="4"/>
      <c r="X509" s="4"/>
      <c r="Y509" s="4"/>
    </row>
    <row r="510" spans="1:25" ht="15.75" customHeight="1" x14ac:dyDescent="0.2">
      <c r="A510" s="3"/>
      <c r="B510" s="3"/>
      <c r="C510" s="4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T510" s="4"/>
      <c r="U510" s="4"/>
      <c r="V510" s="4"/>
      <c r="W510" s="4"/>
      <c r="X510" s="4"/>
      <c r="Y510" s="4"/>
    </row>
    <row r="511" spans="1:25" ht="15.75" customHeight="1" x14ac:dyDescent="0.2">
      <c r="A511" s="3"/>
      <c r="B511" s="3"/>
      <c r="C511" s="4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T511" s="4"/>
      <c r="U511" s="4"/>
      <c r="V511" s="4"/>
      <c r="W511" s="4"/>
      <c r="X511" s="4"/>
      <c r="Y511" s="4"/>
    </row>
    <row r="512" spans="1:25" ht="15.75" customHeight="1" x14ac:dyDescent="0.2">
      <c r="A512" s="3"/>
      <c r="B512" s="3"/>
      <c r="C512" s="4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T512" s="4"/>
      <c r="U512" s="4"/>
      <c r="V512" s="4"/>
      <c r="W512" s="4"/>
      <c r="X512" s="4"/>
      <c r="Y512" s="4"/>
    </row>
    <row r="513" spans="1:25" ht="15.75" customHeight="1" x14ac:dyDescent="0.2">
      <c r="A513" s="3"/>
      <c r="B513" s="3"/>
      <c r="C513" s="4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T513" s="4"/>
      <c r="U513" s="4"/>
      <c r="V513" s="4"/>
      <c r="W513" s="4"/>
      <c r="X513" s="4"/>
      <c r="Y513" s="4"/>
    </row>
    <row r="514" spans="1:25" ht="15.75" customHeight="1" x14ac:dyDescent="0.2">
      <c r="A514" s="3"/>
      <c r="B514" s="3"/>
      <c r="C514" s="4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T514" s="4"/>
      <c r="U514" s="4"/>
      <c r="V514" s="4"/>
      <c r="W514" s="4"/>
      <c r="X514" s="4"/>
      <c r="Y514" s="4"/>
    </row>
    <row r="515" spans="1:25" ht="15.75" customHeight="1" x14ac:dyDescent="0.2">
      <c r="A515" s="3"/>
      <c r="B515" s="3"/>
      <c r="C515" s="4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T515" s="4"/>
      <c r="U515" s="4"/>
      <c r="V515" s="4"/>
      <c r="W515" s="4"/>
      <c r="X515" s="4"/>
      <c r="Y515" s="4"/>
    </row>
    <row r="516" spans="1:25" ht="15.75" customHeight="1" x14ac:dyDescent="0.2">
      <c r="A516" s="3"/>
      <c r="B516" s="3"/>
      <c r="C516" s="4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T516" s="4"/>
      <c r="U516" s="4"/>
      <c r="V516" s="4"/>
      <c r="W516" s="4"/>
      <c r="X516" s="4"/>
      <c r="Y516" s="4"/>
    </row>
    <row r="517" spans="1:25" ht="15.75" customHeight="1" x14ac:dyDescent="0.2">
      <c r="A517" s="3"/>
      <c r="B517" s="3"/>
      <c r="C517" s="4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T517" s="4"/>
      <c r="U517" s="4"/>
      <c r="V517" s="4"/>
      <c r="W517" s="4"/>
      <c r="X517" s="4"/>
      <c r="Y517" s="4"/>
    </row>
    <row r="518" spans="1:25" ht="15.75" customHeight="1" x14ac:dyDescent="0.2">
      <c r="A518" s="3"/>
      <c r="B518" s="3"/>
      <c r="C518" s="4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T518" s="4"/>
      <c r="U518" s="4"/>
      <c r="V518" s="4"/>
      <c r="W518" s="4"/>
      <c r="X518" s="4"/>
      <c r="Y518" s="4"/>
    </row>
    <row r="519" spans="1:25" ht="15.75" customHeight="1" x14ac:dyDescent="0.2">
      <c r="A519" s="3"/>
      <c r="B519" s="3"/>
      <c r="C519" s="4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T519" s="4"/>
      <c r="U519" s="4"/>
      <c r="V519" s="4"/>
      <c r="W519" s="4"/>
      <c r="X519" s="4"/>
      <c r="Y519" s="4"/>
    </row>
    <row r="520" spans="1:25" ht="15.75" customHeight="1" x14ac:dyDescent="0.2">
      <c r="A520" s="3"/>
      <c r="B520" s="3"/>
      <c r="C520" s="4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T520" s="4"/>
      <c r="U520" s="4"/>
      <c r="V520" s="4"/>
      <c r="W520" s="4"/>
      <c r="X520" s="4"/>
      <c r="Y520" s="4"/>
    </row>
    <row r="521" spans="1:25" ht="15.75" customHeight="1" x14ac:dyDescent="0.2">
      <c r="A521" s="3"/>
      <c r="B521" s="3"/>
      <c r="C521" s="4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T521" s="4"/>
      <c r="U521" s="4"/>
      <c r="V521" s="4"/>
      <c r="W521" s="4"/>
      <c r="X521" s="4"/>
      <c r="Y521" s="4"/>
    </row>
    <row r="522" spans="1:25" ht="15.75" customHeight="1" x14ac:dyDescent="0.2">
      <c r="A522" s="3"/>
      <c r="B522" s="3"/>
      <c r="C522" s="4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T522" s="4"/>
      <c r="U522" s="4"/>
      <c r="V522" s="4"/>
      <c r="W522" s="4"/>
      <c r="X522" s="4"/>
      <c r="Y522" s="4"/>
    </row>
    <row r="523" spans="1:25" ht="15.75" customHeight="1" x14ac:dyDescent="0.2">
      <c r="A523" s="3"/>
      <c r="B523" s="3"/>
      <c r="C523" s="4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T523" s="4"/>
      <c r="U523" s="4"/>
      <c r="V523" s="4"/>
      <c r="W523" s="4"/>
      <c r="X523" s="4"/>
      <c r="Y523" s="4"/>
    </row>
    <row r="524" spans="1:25" ht="15.75" customHeight="1" x14ac:dyDescent="0.2">
      <c r="A524" s="3"/>
      <c r="B524" s="3"/>
      <c r="C524" s="4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T524" s="4"/>
      <c r="U524" s="4"/>
      <c r="V524" s="4"/>
      <c r="W524" s="4"/>
      <c r="X524" s="4"/>
      <c r="Y524" s="4"/>
    </row>
    <row r="525" spans="1:25" ht="15.75" customHeight="1" x14ac:dyDescent="0.2">
      <c r="A525" s="3"/>
      <c r="B525" s="3"/>
      <c r="C525" s="4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T525" s="4"/>
      <c r="U525" s="4"/>
      <c r="V525" s="4"/>
      <c r="W525" s="4"/>
      <c r="X525" s="4"/>
      <c r="Y525" s="4"/>
    </row>
    <row r="526" spans="1:25" ht="15.75" customHeight="1" x14ac:dyDescent="0.2">
      <c r="A526" s="3"/>
      <c r="B526" s="3"/>
      <c r="C526" s="4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T526" s="4"/>
      <c r="U526" s="4"/>
      <c r="V526" s="4"/>
      <c r="W526" s="4"/>
      <c r="X526" s="4"/>
      <c r="Y526" s="4"/>
    </row>
    <row r="527" spans="1:25" ht="15.75" customHeight="1" x14ac:dyDescent="0.2">
      <c r="A527" s="3"/>
      <c r="B527" s="3"/>
      <c r="C527" s="4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T527" s="4"/>
      <c r="U527" s="4"/>
      <c r="V527" s="4"/>
      <c r="W527" s="4"/>
      <c r="X527" s="4"/>
      <c r="Y527" s="4"/>
    </row>
    <row r="528" spans="1:25" ht="15.75" customHeight="1" x14ac:dyDescent="0.2">
      <c r="A528" s="3"/>
      <c r="B528" s="3"/>
      <c r="C528" s="4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T528" s="4"/>
      <c r="U528" s="4"/>
      <c r="V528" s="4"/>
      <c r="W528" s="4"/>
      <c r="X528" s="4"/>
      <c r="Y528" s="4"/>
    </row>
    <row r="529" spans="1:25" ht="15.75" customHeight="1" x14ac:dyDescent="0.2">
      <c r="A529" s="3"/>
      <c r="B529" s="3"/>
      <c r="C529" s="4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T529" s="4"/>
      <c r="U529" s="4"/>
      <c r="V529" s="4"/>
      <c r="W529" s="4"/>
      <c r="X529" s="4"/>
      <c r="Y529" s="4"/>
    </row>
    <row r="530" spans="1:25" ht="15.75" customHeight="1" x14ac:dyDescent="0.2">
      <c r="A530" s="3"/>
      <c r="B530" s="3"/>
      <c r="C530" s="4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T530" s="4"/>
      <c r="U530" s="4"/>
      <c r="V530" s="4"/>
      <c r="W530" s="4"/>
      <c r="X530" s="4"/>
      <c r="Y530" s="4"/>
    </row>
    <row r="531" spans="1:25" ht="15.75" customHeight="1" x14ac:dyDescent="0.2">
      <c r="A531" s="3"/>
      <c r="B531" s="3"/>
      <c r="C531" s="4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T531" s="4"/>
      <c r="U531" s="4"/>
      <c r="V531" s="4"/>
      <c r="W531" s="4"/>
      <c r="X531" s="4"/>
      <c r="Y531" s="4"/>
    </row>
    <row r="532" spans="1:25" ht="15.75" customHeight="1" x14ac:dyDescent="0.2">
      <c r="A532" s="3"/>
      <c r="B532" s="3"/>
      <c r="C532" s="4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T532" s="4"/>
      <c r="U532" s="4"/>
      <c r="V532" s="4"/>
      <c r="W532" s="4"/>
      <c r="X532" s="4"/>
      <c r="Y532" s="4"/>
    </row>
    <row r="533" spans="1:25" ht="15.75" customHeight="1" x14ac:dyDescent="0.2">
      <c r="A533" s="3"/>
      <c r="B533" s="3"/>
      <c r="C533" s="4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T533" s="4"/>
      <c r="U533" s="4"/>
      <c r="V533" s="4"/>
      <c r="W533" s="4"/>
      <c r="X533" s="4"/>
      <c r="Y533" s="4"/>
    </row>
    <row r="534" spans="1:25" ht="15.75" customHeight="1" x14ac:dyDescent="0.2">
      <c r="A534" s="3"/>
      <c r="B534" s="3"/>
      <c r="C534" s="4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T534" s="4"/>
      <c r="U534" s="4"/>
      <c r="V534" s="4"/>
      <c r="W534" s="4"/>
      <c r="X534" s="4"/>
      <c r="Y534" s="4"/>
    </row>
    <row r="535" spans="1:25" ht="15.75" customHeight="1" x14ac:dyDescent="0.2">
      <c r="A535" s="3"/>
      <c r="B535" s="3"/>
      <c r="C535" s="4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T535" s="4"/>
      <c r="U535" s="4"/>
      <c r="V535" s="4"/>
      <c r="W535" s="4"/>
      <c r="X535" s="4"/>
      <c r="Y535" s="4"/>
    </row>
    <row r="536" spans="1:25" ht="15.75" customHeight="1" x14ac:dyDescent="0.2">
      <c r="A536" s="3"/>
      <c r="B536" s="3"/>
      <c r="C536" s="4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T536" s="4"/>
      <c r="U536" s="4"/>
      <c r="V536" s="4"/>
      <c r="W536" s="4"/>
      <c r="X536" s="4"/>
      <c r="Y536" s="4"/>
    </row>
    <row r="537" spans="1:25" ht="15.75" customHeight="1" x14ac:dyDescent="0.2">
      <c r="A537" s="3"/>
      <c r="B537" s="3"/>
      <c r="C537" s="4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T537" s="4"/>
      <c r="U537" s="4"/>
      <c r="V537" s="4"/>
      <c r="W537" s="4"/>
      <c r="X537" s="4"/>
      <c r="Y537" s="4"/>
    </row>
    <row r="538" spans="1:25" ht="15.75" customHeight="1" x14ac:dyDescent="0.2">
      <c r="A538" s="3"/>
      <c r="B538" s="3"/>
      <c r="C538" s="4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T538" s="4"/>
      <c r="U538" s="4"/>
      <c r="V538" s="4"/>
      <c r="W538" s="4"/>
      <c r="X538" s="4"/>
      <c r="Y538" s="4"/>
    </row>
    <row r="539" spans="1:25" ht="15.75" customHeight="1" x14ac:dyDescent="0.2">
      <c r="A539" s="3"/>
      <c r="B539" s="3"/>
      <c r="C539" s="4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T539" s="4"/>
      <c r="U539" s="4"/>
      <c r="V539" s="4"/>
      <c r="W539" s="4"/>
      <c r="X539" s="4"/>
      <c r="Y539" s="4"/>
    </row>
    <row r="540" spans="1:25" ht="15.75" customHeight="1" x14ac:dyDescent="0.2">
      <c r="A540" s="3"/>
      <c r="B540" s="3"/>
      <c r="C540" s="4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T540" s="4"/>
      <c r="U540" s="4"/>
      <c r="V540" s="4"/>
      <c r="W540" s="4"/>
      <c r="X540" s="4"/>
      <c r="Y540" s="4"/>
    </row>
    <row r="541" spans="1:25" ht="15.75" customHeight="1" x14ac:dyDescent="0.2">
      <c r="A541" s="3"/>
      <c r="B541" s="3"/>
      <c r="C541" s="4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T541" s="4"/>
      <c r="U541" s="4"/>
      <c r="V541" s="4"/>
      <c r="W541" s="4"/>
      <c r="X541" s="4"/>
      <c r="Y541" s="4"/>
    </row>
    <row r="542" spans="1:25" ht="15.75" customHeight="1" x14ac:dyDescent="0.2">
      <c r="A542" s="3"/>
      <c r="B542" s="3"/>
      <c r="C542" s="4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T542" s="4"/>
      <c r="U542" s="4"/>
      <c r="V542" s="4"/>
      <c r="W542" s="4"/>
      <c r="X542" s="4"/>
      <c r="Y542" s="4"/>
    </row>
    <row r="543" spans="1:25" ht="15.75" customHeight="1" x14ac:dyDescent="0.2">
      <c r="A543" s="3"/>
      <c r="B543" s="3"/>
      <c r="C543" s="4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T543" s="4"/>
      <c r="U543" s="4"/>
      <c r="V543" s="4"/>
      <c r="W543" s="4"/>
      <c r="X543" s="4"/>
      <c r="Y543" s="4"/>
    </row>
    <row r="544" spans="1:25" ht="15.75" customHeight="1" x14ac:dyDescent="0.2">
      <c r="A544" s="3"/>
      <c r="B544" s="3"/>
      <c r="C544" s="4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T544" s="4"/>
      <c r="U544" s="4"/>
      <c r="V544" s="4"/>
      <c r="W544" s="4"/>
      <c r="X544" s="4"/>
      <c r="Y544" s="4"/>
    </row>
    <row r="545" spans="1:25" ht="15.75" customHeight="1" x14ac:dyDescent="0.2">
      <c r="A545" s="3"/>
      <c r="B545" s="3"/>
      <c r="C545" s="4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T545" s="4"/>
      <c r="U545" s="4"/>
      <c r="V545" s="4"/>
      <c r="W545" s="4"/>
      <c r="X545" s="4"/>
      <c r="Y545" s="4"/>
    </row>
    <row r="546" spans="1:25" ht="15.75" customHeight="1" x14ac:dyDescent="0.2">
      <c r="A546" s="3"/>
      <c r="B546" s="3"/>
      <c r="C546" s="4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T546" s="4"/>
      <c r="U546" s="4"/>
      <c r="V546" s="4"/>
      <c r="W546" s="4"/>
      <c r="X546" s="4"/>
      <c r="Y546" s="4"/>
    </row>
    <row r="547" spans="1:25" ht="15.75" customHeight="1" x14ac:dyDescent="0.2">
      <c r="A547" s="3"/>
      <c r="B547" s="3"/>
      <c r="C547" s="4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T547" s="4"/>
      <c r="U547" s="4"/>
      <c r="V547" s="4"/>
      <c r="W547" s="4"/>
      <c r="X547" s="4"/>
      <c r="Y547" s="4"/>
    </row>
    <row r="548" spans="1:25" ht="15.75" customHeight="1" x14ac:dyDescent="0.2">
      <c r="A548" s="3"/>
      <c r="B548" s="3"/>
      <c r="C548" s="4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T548" s="4"/>
      <c r="U548" s="4"/>
      <c r="V548" s="4"/>
      <c r="W548" s="4"/>
      <c r="X548" s="4"/>
      <c r="Y548" s="4"/>
    </row>
    <row r="549" spans="1:25" ht="15.75" customHeight="1" x14ac:dyDescent="0.2">
      <c r="A549" s="3"/>
      <c r="B549" s="3"/>
      <c r="C549" s="4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T549" s="4"/>
      <c r="U549" s="4"/>
      <c r="V549" s="4"/>
      <c r="W549" s="4"/>
      <c r="X549" s="4"/>
      <c r="Y549" s="4"/>
    </row>
    <row r="550" spans="1:25" ht="15.75" customHeight="1" x14ac:dyDescent="0.2">
      <c r="A550" s="3"/>
      <c r="B550" s="3"/>
      <c r="C550" s="4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T550" s="4"/>
      <c r="U550" s="4"/>
      <c r="V550" s="4"/>
      <c r="W550" s="4"/>
      <c r="X550" s="4"/>
      <c r="Y550" s="4"/>
    </row>
    <row r="551" spans="1:25" ht="15.75" customHeight="1" x14ac:dyDescent="0.2">
      <c r="A551" s="3"/>
      <c r="B551" s="3"/>
      <c r="C551" s="4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T551" s="4"/>
      <c r="U551" s="4"/>
      <c r="V551" s="4"/>
      <c r="W551" s="4"/>
      <c r="X551" s="4"/>
      <c r="Y551" s="4"/>
    </row>
    <row r="552" spans="1:25" ht="15.75" customHeight="1" x14ac:dyDescent="0.2">
      <c r="A552" s="3"/>
      <c r="B552" s="3"/>
      <c r="C552" s="4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T552" s="4"/>
      <c r="U552" s="4"/>
      <c r="V552" s="4"/>
      <c r="W552" s="4"/>
      <c r="X552" s="4"/>
      <c r="Y552" s="4"/>
    </row>
    <row r="553" spans="1:25" ht="15.75" customHeight="1" x14ac:dyDescent="0.2">
      <c r="A553" s="3"/>
      <c r="B553" s="3"/>
      <c r="C553" s="4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T553" s="4"/>
      <c r="U553" s="4"/>
      <c r="V553" s="4"/>
      <c r="W553" s="4"/>
      <c r="X553" s="4"/>
      <c r="Y553" s="4"/>
    </row>
    <row r="554" spans="1:25" ht="15.75" customHeight="1" x14ac:dyDescent="0.2">
      <c r="A554" s="3"/>
      <c r="B554" s="3"/>
      <c r="C554" s="4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T554" s="4"/>
      <c r="U554" s="4"/>
      <c r="V554" s="4"/>
      <c r="W554" s="4"/>
      <c r="X554" s="4"/>
      <c r="Y554" s="4"/>
    </row>
    <row r="555" spans="1:25" ht="15.75" customHeight="1" x14ac:dyDescent="0.2">
      <c r="A555" s="3"/>
      <c r="B555" s="3"/>
      <c r="C555" s="4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T555" s="4"/>
      <c r="U555" s="4"/>
      <c r="V555" s="4"/>
      <c r="W555" s="4"/>
      <c r="X555" s="4"/>
      <c r="Y555" s="4"/>
    </row>
    <row r="556" spans="1:25" ht="15.75" customHeight="1" x14ac:dyDescent="0.2">
      <c r="A556" s="3"/>
      <c r="B556" s="3"/>
      <c r="C556" s="4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T556" s="4"/>
      <c r="U556" s="4"/>
      <c r="V556" s="4"/>
      <c r="W556" s="4"/>
      <c r="X556" s="4"/>
      <c r="Y556" s="4"/>
    </row>
    <row r="557" spans="1:25" ht="15.75" customHeight="1" x14ac:dyDescent="0.2">
      <c r="A557" s="3"/>
      <c r="B557" s="3"/>
      <c r="C557" s="4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T557" s="4"/>
      <c r="U557" s="4"/>
      <c r="V557" s="4"/>
      <c r="W557" s="4"/>
      <c r="X557" s="4"/>
      <c r="Y557" s="4"/>
    </row>
    <row r="558" spans="1:25" ht="15.75" customHeight="1" x14ac:dyDescent="0.2">
      <c r="A558" s="3"/>
      <c r="B558" s="3"/>
      <c r="C558" s="4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T558" s="4"/>
      <c r="U558" s="4"/>
      <c r="V558" s="4"/>
      <c r="W558" s="4"/>
      <c r="X558" s="4"/>
      <c r="Y558" s="4"/>
    </row>
    <row r="559" spans="1:25" ht="15.75" customHeight="1" x14ac:dyDescent="0.2">
      <c r="A559" s="3"/>
      <c r="B559" s="3"/>
      <c r="C559" s="4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T559" s="4"/>
      <c r="U559" s="4"/>
      <c r="V559" s="4"/>
      <c r="W559" s="4"/>
      <c r="X559" s="4"/>
      <c r="Y559" s="4"/>
    </row>
    <row r="560" spans="1:25" ht="15.75" customHeight="1" x14ac:dyDescent="0.2">
      <c r="A560" s="3"/>
      <c r="B560" s="3"/>
      <c r="C560" s="4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T560" s="4"/>
      <c r="U560" s="4"/>
      <c r="V560" s="4"/>
      <c r="W560" s="4"/>
      <c r="X560" s="4"/>
      <c r="Y560" s="4"/>
    </row>
    <row r="561" spans="1:25" ht="15.75" customHeight="1" x14ac:dyDescent="0.2">
      <c r="A561" s="3"/>
      <c r="B561" s="3"/>
      <c r="C561" s="4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T561" s="4"/>
      <c r="U561" s="4"/>
      <c r="V561" s="4"/>
      <c r="W561" s="4"/>
      <c r="X561" s="4"/>
      <c r="Y561" s="4"/>
    </row>
    <row r="562" spans="1:25" ht="15.75" customHeight="1" x14ac:dyDescent="0.2">
      <c r="A562" s="3"/>
      <c r="B562" s="3"/>
      <c r="C562" s="4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T562" s="4"/>
      <c r="U562" s="4"/>
      <c r="V562" s="4"/>
      <c r="W562" s="4"/>
      <c r="X562" s="4"/>
      <c r="Y562" s="4"/>
    </row>
    <row r="563" spans="1:25" ht="15.75" customHeight="1" x14ac:dyDescent="0.2">
      <c r="A563" s="3"/>
      <c r="B563" s="3"/>
      <c r="C563" s="4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T563" s="4"/>
      <c r="U563" s="4"/>
      <c r="V563" s="4"/>
      <c r="W563" s="4"/>
      <c r="X563" s="4"/>
      <c r="Y563" s="4"/>
    </row>
    <row r="564" spans="1:25" ht="15.75" customHeight="1" x14ac:dyDescent="0.2">
      <c r="A564" s="3"/>
      <c r="B564" s="3"/>
      <c r="C564" s="4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T564" s="4"/>
      <c r="U564" s="4"/>
      <c r="V564" s="4"/>
      <c r="W564" s="4"/>
      <c r="X564" s="4"/>
      <c r="Y564" s="4"/>
    </row>
    <row r="565" spans="1:25" ht="15.75" customHeight="1" x14ac:dyDescent="0.2">
      <c r="A565" s="3"/>
      <c r="B565" s="3"/>
      <c r="C565" s="4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T565" s="4"/>
      <c r="U565" s="4"/>
      <c r="V565" s="4"/>
      <c r="W565" s="4"/>
      <c r="X565" s="4"/>
      <c r="Y565" s="4"/>
    </row>
    <row r="566" spans="1:25" ht="15.75" customHeight="1" x14ac:dyDescent="0.2">
      <c r="A566" s="3"/>
      <c r="B566" s="3"/>
      <c r="C566" s="4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T566" s="4"/>
      <c r="U566" s="4"/>
      <c r="V566" s="4"/>
      <c r="W566" s="4"/>
      <c r="X566" s="4"/>
      <c r="Y566" s="4"/>
    </row>
    <row r="567" spans="1:25" ht="15.75" customHeight="1" x14ac:dyDescent="0.2">
      <c r="A567" s="3"/>
      <c r="B567" s="3"/>
      <c r="C567" s="4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T567" s="4"/>
      <c r="U567" s="4"/>
      <c r="V567" s="4"/>
      <c r="W567" s="4"/>
      <c r="X567" s="4"/>
      <c r="Y567" s="4"/>
    </row>
    <row r="568" spans="1:25" ht="15.75" customHeight="1" x14ac:dyDescent="0.2">
      <c r="A568" s="3"/>
      <c r="B568" s="3"/>
      <c r="C568" s="4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T568" s="4"/>
      <c r="U568" s="4"/>
      <c r="V568" s="4"/>
      <c r="W568" s="4"/>
      <c r="X568" s="4"/>
      <c r="Y568" s="4"/>
    </row>
    <row r="569" spans="1:25" ht="15.75" customHeight="1" x14ac:dyDescent="0.2">
      <c r="A569" s="3"/>
      <c r="B569" s="3"/>
      <c r="C569" s="4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T569" s="4"/>
      <c r="U569" s="4"/>
      <c r="V569" s="4"/>
      <c r="W569" s="4"/>
      <c r="X569" s="4"/>
      <c r="Y569" s="4"/>
    </row>
    <row r="570" spans="1:25" ht="15.75" customHeight="1" x14ac:dyDescent="0.2">
      <c r="A570" s="3"/>
      <c r="B570" s="3"/>
      <c r="C570" s="4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T570" s="4"/>
      <c r="U570" s="4"/>
      <c r="V570" s="4"/>
      <c r="W570" s="4"/>
      <c r="X570" s="4"/>
      <c r="Y570" s="4"/>
    </row>
    <row r="571" spans="1:25" ht="15.75" customHeight="1" x14ac:dyDescent="0.2">
      <c r="A571" s="3"/>
      <c r="B571" s="3"/>
      <c r="C571" s="4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T571" s="4"/>
      <c r="U571" s="4"/>
      <c r="V571" s="4"/>
      <c r="W571" s="4"/>
      <c r="X571" s="4"/>
      <c r="Y571" s="4"/>
    </row>
    <row r="572" spans="1:25" ht="15.75" customHeight="1" x14ac:dyDescent="0.2">
      <c r="A572" s="3"/>
      <c r="B572" s="3"/>
      <c r="C572" s="4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T572" s="4"/>
      <c r="U572" s="4"/>
      <c r="V572" s="4"/>
      <c r="W572" s="4"/>
      <c r="X572" s="4"/>
      <c r="Y572" s="4"/>
    </row>
    <row r="573" spans="1:25" ht="15.75" customHeight="1" x14ac:dyDescent="0.2">
      <c r="A573" s="3"/>
      <c r="B573" s="3"/>
      <c r="C573" s="4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T573" s="4"/>
      <c r="U573" s="4"/>
      <c r="V573" s="4"/>
      <c r="W573" s="4"/>
      <c r="X573" s="4"/>
      <c r="Y573" s="4"/>
    </row>
    <row r="574" spans="1:25" ht="15.75" customHeight="1" x14ac:dyDescent="0.2">
      <c r="A574" s="3"/>
      <c r="B574" s="3"/>
      <c r="C574" s="4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T574" s="4"/>
      <c r="U574" s="4"/>
      <c r="V574" s="4"/>
      <c r="W574" s="4"/>
      <c r="X574" s="4"/>
      <c r="Y574" s="4"/>
    </row>
    <row r="575" spans="1:25" ht="15.75" customHeight="1" x14ac:dyDescent="0.2">
      <c r="A575" s="3"/>
      <c r="B575" s="3"/>
      <c r="C575" s="4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T575" s="4"/>
      <c r="U575" s="4"/>
      <c r="V575" s="4"/>
      <c r="W575" s="4"/>
      <c r="X575" s="4"/>
      <c r="Y575" s="4"/>
    </row>
    <row r="576" spans="1:25" ht="15.75" customHeight="1" x14ac:dyDescent="0.2">
      <c r="A576" s="3"/>
      <c r="B576" s="3"/>
      <c r="C576" s="4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T576" s="4"/>
      <c r="U576" s="4"/>
      <c r="V576" s="4"/>
      <c r="W576" s="4"/>
      <c r="X576" s="4"/>
      <c r="Y576" s="4"/>
    </row>
    <row r="577" spans="1:25" ht="15.75" customHeight="1" x14ac:dyDescent="0.2">
      <c r="A577" s="3"/>
      <c r="B577" s="3"/>
      <c r="C577" s="4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T577" s="4"/>
      <c r="U577" s="4"/>
      <c r="V577" s="4"/>
      <c r="W577" s="4"/>
      <c r="X577" s="4"/>
      <c r="Y577" s="4"/>
    </row>
    <row r="578" spans="1:25" ht="15.75" customHeight="1" x14ac:dyDescent="0.2">
      <c r="A578" s="3"/>
      <c r="B578" s="3"/>
      <c r="C578" s="4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T578" s="4"/>
      <c r="U578" s="4"/>
      <c r="V578" s="4"/>
      <c r="W578" s="4"/>
      <c r="X578" s="4"/>
      <c r="Y578" s="4"/>
    </row>
    <row r="579" spans="1:25" ht="15.75" customHeight="1" x14ac:dyDescent="0.2">
      <c r="A579" s="3"/>
      <c r="B579" s="3"/>
      <c r="C579" s="4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T579" s="4"/>
      <c r="U579" s="4"/>
      <c r="V579" s="4"/>
      <c r="W579" s="4"/>
      <c r="X579" s="4"/>
      <c r="Y579" s="4"/>
    </row>
    <row r="580" spans="1:25" ht="15.75" customHeight="1" x14ac:dyDescent="0.2">
      <c r="A580" s="3"/>
      <c r="B580" s="3"/>
      <c r="C580" s="4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T580" s="4"/>
      <c r="U580" s="4"/>
      <c r="V580" s="4"/>
      <c r="W580" s="4"/>
      <c r="X580" s="4"/>
      <c r="Y580" s="4"/>
    </row>
    <row r="581" spans="1:25" ht="15.75" customHeight="1" x14ac:dyDescent="0.2">
      <c r="A581" s="3"/>
      <c r="B581" s="3"/>
      <c r="C581" s="4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T581" s="4"/>
      <c r="U581" s="4"/>
      <c r="V581" s="4"/>
      <c r="W581" s="4"/>
      <c r="X581" s="4"/>
      <c r="Y581" s="4"/>
    </row>
    <row r="582" spans="1:25" ht="15.75" customHeight="1" x14ac:dyDescent="0.2">
      <c r="A582" s="3"/>
      <c r="B582" s="3"/>
      <c r="C582" s="4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T582" s="4"/>
      <c r="U582" s="4"/>
      <c r="V582" s="4"/>
      <c r="W582" s="4"/>
      <c r="X582" s="4"/>
      <c r="Y582" s="4"/>
    </row>
    <row r="583" spans="1:25" ht="15.75" customHeight="1" x14ac:dyDescent="0.2">
      <c r="A583" s="3"/>
      <c r="B583" s="3"/>
      <c r="C583" s="4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T583" s="4"/>
      <c r="U583" s="4"/>
      <c r="V583" s="4"/>
      <c r="W583" s="4"/>
      <c r="X583" s="4"/>
      <c r="Y583" s="4"/>
    </row>
    <row r="584" spans="1:25" ht="15.75" customHeight="1" x14ac:dyDescent="0.2">
      <c r="A584" s="3"/>
      <c r="B584" s="3"/>
      <c r="C584" s="4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T584" s="4"/>
      <c r="U584" s="4"/>
      <c r="V584" s="4"/>
      <c r="W584" s="4"/>
      <c r="X584" s="4"/>
      <c r="Y584" s="4"/>
    </row>
    <row r="585" spans="1:25" ht="15.75" customHeight="1" x14ac:dyDescent="0.2">
      <c r="A585" s="3"/>
      <c r="B585" s="3"/>
      <c r="C585" s="4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T585" s="4"/>
      <c r="U585" s="4"/>
      <c r="V585" s="4"/>
      <c r="W585" s="4"/>
      <c r="X585" s="4"/>
      <c r="Y585" s="4"/>
    </row>
    <row r="586" spans="1:25" ht="15.75" customHeight="1" x14ac:dyDescent="0.2">
      <c r="A586" s="3"/>
      <c r="B586" s="3"/>
      <c r="C586" s="4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T586" s="4"/>
      <c r="U586" s="4"/>
      <c r="V586" s="4"/>
      <c r="W586" s="4"/>
      <c r="X586" s="4"/>
      <c r="Y586" s="4"/>
    </row>
    <row r="587" spans="1:25" ht="15.75" customHeight="1" x14ac:dyDescent="0.2">
      <c r="A587" s="3"/>
      <c r="B587" s="3"/>
      <c r="C587" s="4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T587" s="4"/>
      <c r="U587" s="4"/>
      <c r="V587" s="4"/>
      <c r="W587" s="4"/>
      <c r="X587" s="4"/>
      <c r="Y587" s="4"/>
    </row>
    <row r="588" spans="1:25" ht="15.75" customHeight="1" x14ac:dyDescent="0.2">
      <c r="A588" s="3"/>
      <c r="B588" s="3"/>
      <c r="C588" s="4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T588" s="4"/>
      <c r="U588" s="4"/>
      <c r="V588" s="4"/>
      <c r="W588" s="4"/>
      <c r="X588" s="4"/>
      <c r="Y588" s="4"/>
    </row>
    <row r="589" spans="1:25" ht="15.75" customHeight="1" x14ac:dyDescent="0.2">
      <c r="A589" s="3"/>
      <c r="B589" s="3"/>
      <c r="C589" s="4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T589" s="4"/>
      <c r="U589" s="4"/>
      <c r="V589" s="4"/>
      <c r="W589" s="4"/>
      <c r="X589" s="4"/>
      <c r="Y589" s="4"/>
    </row>
    <row r="590" spans="1:25" ht="15.75" customHeight="1" x14ac:dyDescent="0.2">
      <c r="A590" s="3"/>
      <c r="B590" s="3"/>
      <c r="C590" s="4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T590" s="4"/>
      <c r="U590" s="4"/>
      <c r="V590" s="4"/>
      <c r="W590" s="4"/>
      <c r="X590" s="4"/>
      <c r="Y590" s="4"/>
    </row>
    <row r="591" spans="1:25" ht="15.75" customHeight="1" x14ac:dyDescent="0.2">
      <c r="A591" s="3"/>
      <c r="B591" s="3"/>
      <c r="C591" s="4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T591" s="4"/>
      <c r="U591" s="4"/>
      <c r="V591" s="4"/>
      <c r="W591" s="4"/>
      <c r="X591" s="4"/>
      <c r="Y591" s="4"/>
    </row>
    <row r="592" spans="1:25" ht="15.75" customHeight="1" x14ac:dyDescent="0.2">
      <c r="A592" s="3"/>
      <c r="B592" s="3"/>
      <c r="C592" s="4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T592" s="4"/>
      <c r="U592" s="4"/>
      <c r="V592" s="4"/>
      <c r="W592" s="4"/>
      <c r="X592" s="4"/>
      <c r="Y592" s="4"/>
    </row>
    <row r="593" spans="1:25" ht="15.75" customHeight="1" x14ac:dyDescent="0.2">
      <c r="A593" s="3"/>
      <c r="B593" s="3"/>
      <c r="C593" s="4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T593" s="4"/>
      <c r="U593" s="4"/>
      <c r="V593" s="4"/>
      <c r="W593" s="4"/>
      <c r="X593" s="4"/>
      <c r="Y593" s="4"/>
    </row>
    <row r="594" spans="1:25" ht="15.75" customHeight="1" x14ac:dyDescent="0.2">
      <c r="A594" s="3"/>
      <c r="B594" s="3"/>
      <c r="C594" s="4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T594" s="4"/>
      <c r="U594" s="4"/>
      <c r="V594" s="4"/>
      <c r="W594" s="4"/>
      <c r="X594" s="4"/>
      <c r="Y594" s="4"/>
    </row>
    <row r="595" spans="1:25" ht="15.75" customHeight="1" x14ac:dyDescent="0.2">
      <c r="A595" s="3"/>
      <c r="B595" s="3"/>
      <c r="C595" s="4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T595" s="4"/>
      <c r="U595" s="4"/>
      <c r="V595" s="4"/>
      <c r="W595" s="4"/>
      <c r="X595" s="4"/>
      <c r="Y595" s="4"/>
    </row>
    <row r="596" spans="1:25" ht="15.75" customHeight="1" x14ac:dyDescent="0.2">
      <c r="A596" s="3"/>
      <c r="B596" s="3"/>
      <c r="C596" s="4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T596" s="4"/>
      <c r="U596" s="4"/>
      <c r="V596" s="4"/>
      <c r="W596" s="4"/>
      <c r="X596" s="4"/>
      <c r="Y596" s="4"/>
    </row>
    <row r="597" spans="1:25" ht="15.75" customHeight="1" x14ac:dyDescent="0.2">
      <c r="A597" s="3"/>
      <c r="B597" s="3"/>
      <c r="C597" s="4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T597" s="4"/>
      <c r="U597" s="4"/>
      <c r="V597" s="4"/>
      <c r="W597" s="4"/>
      <c r="X597" s="4"/>
      <c r="Y597" s="4"/>
    </row>
    <row r="598" spans="1:25" ht="15.75" customHeight="1" x14ac:dyDescent="0.2">
      <c r="A598" s="3"/>
      <c r="B598" s="3"/>
      <c r="C598" s="4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T598" s="4"/>
      <c r="U598" s="4"/>
      <c r="V598" s="4"/>
      <c r="W598" s="4"/>
      <c r="X598" s="4"/>
      <c r="Y598" s="4"/>
    </row>
    <row r="599" spans="1:25" ht="15.75" customHeight="1" x14ac:dyDescent="0.2">
      <c r="A599" s="3"/>
      <c r="B599" s="3"/>
      <c r="C599" s="4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T599" s="4"/>
      <c r="U599" s="4"/>
      <c r="V599" s="4"/>
      <c r="W599" s="4"/>
      <c r="X599" s="4"/>
      <c r="Y599" s="4"/>
    </row>
    <row r="600" spans="1:25" ht="15.75" customHeight="1" x14ac:dyDescent="0.2">
      <c r="A600" s="3"/>
      <c r="B600" s="3"/>
      <c r="C600" s="4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T600" s="4"/>
      <c r="U600" s="4"/>
      <c r="V600" s="4"/>
      <c r="W600" s="4"/>
      <c r="X600" s="4"/>
      <c r="Y600" s="4"/>
    </row>
    <row r="601" spans="1:25" ht="15.75" customHeight="1" x14ac:dyDescent="0.2">
      <c r="A601" s="3"/>
      <c r="B601" s="3"/>
      <c r="C601" s="4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T601" s="4"/>
      <c r="U601" s="4"/>
      <c r="V601" s="4"/>
      <c r="W601" s="4"/>
      <c r="X601" s="4"/>
      <c r="Y601" s="4"/>
    </row>
    <row r="602" spans="1:25" ht="15.75" customHeight="1" x14ac:dyDescent="0.2">
      <c r="A602" s="3"/>
      <c r="B602" s="3"/>
      <c r="C602" s="4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T602" s="4"/>
      <c r="U602" s="4"/>
      <c r="V602" s="4"/>
      <c r="W602" s="4"/>
      <c r="X602" s="4"/>
      <c r="Y602" s="4"/>
    </row>
    <row r="603" spans="1:25" ht="15.75" customHeight="1" x14ac:dyDescent="0.2">
      <c r="A603" s="3"/>
      <c r="B603" s="3"/>
      <c r="C603" s="4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T603" s="4"/>
      <c r="U603" s="4"/>
      <c r="V603" s="4"/>
      <c r="W603" s="4"/>
      <c r="X603" s="4"/>
      <c r="Y603" s="4"/>
    </row>
    <row r="604" spans="1:25" ht="15.75" customHeight="1" x14ac:dyDescent="0.2">
      <c r="A604" s="3"/>
      <c r="B604" s="3"/>
      <c r="C604" s="4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T604" s="4"/>
      <c r="U604" s="4"/>
      <c r="V604" s="4"/>
      <c r="W604" s="4"/>
      <c r="X604" s="4"/>
      <c r="Y604" s="4"/>
    </row>
    <row r="605" spans="1:25" ht="15.75" customHeight="1" x14ac:dyDescent="0.2">
      <c r="A605" s="3"/>
      <c r="B605" s="3"/>
      <c r="C605" s="4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T605" s="4"/>
      <c r="U605" s="4"/>
      <c r="V605" s="4"/>
      <c r="W605" s="4"/>
      <c r="X605" s="4"/>
      <c r="Y605" s="4"/>
    </row>
    <row r="606" spans="1:25" ht="15.75" customHeight="1" x14ac:dyDescent="0.2">
      <c r="A606" s="3"/>
      <c r="B606" s="3"/>
      <c r="C606" s="4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T606" s="4"/>
      <c r="U606" s="4"/>
      <c r="V606" s="4"/>
      <c r="W606" s="4"/>
      <c r="X606" s="4"/>
      <c r="Y606" s="4"/>
    </row>
    <row r="607" spans="1:25" ht="15.75" customHeight="1" x14ac:dyDescent="0.2">
      <c r="A607" s="3"/>
      <c r="B607" s="3"/>
      <c r="C607" s="4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T607" s="4"/>
      <c r="U607" s="4"/>
      <c r="V607" s="4"/>
      <c r="W607" s="4"/>
      <c r="X607" s="4"/>
      <c r="Y607" s="4"/>
    </row>
    <row r="608" spans="1:25" ht="15.75" customHeight="1" x14ac:dyDescent="0.2">
      <c r="A608" s="3"/>
      <c r="B608" s="3"/>
      <c r="C608" s="4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T608" s="4"/>
      <c r="U608" s="4"/>
      <c r="V608" s="4"/>
      <c r="W608" s="4"/>
      <c r="X608" s="4"/>
      <c r="Y608" s="4"/>
    </row>
    <row r="609" spans="1:25" ht="15.75" customHeight="1" x14ac:dyDescent="0.2">
      <c r="A609" s="3"/>
      <c r="B609" s="3"/>
      <c r="C609" s="4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T609" s="4"/>
      <c r="U609" s="4"/>
      <c r="V609" s="4"/>
      <c r="W609" s="4"/>
      <c r="X609" s="4"/>
      <c r="Y609" s="4"/>
    </row>
    <row r="610" spans="1:25" ht="15.75" customHeight="1" x14ac:dyDescent="0.2">
      <c r="A610" s="3"/>
      <c r="B610" s="3"/>
      <c r="C610" s="4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T610" s="4"/>
      <c r="U610" s="4"/>
      <c r="V610" s="4"/>
      <c r="W610" s="4"/>
      <c r="X610" s="4"/>
      <c r="Y610" s="4"/>
    </row>
    <row r="611" spans="1:25" ht="15.75" customHeight="1" x14ac:dyDescent="0.2">
      <c r="A611" s="3"/>
      <c r="B611" s="3"/>
      <c r="C611" s="4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T611" s="4"/>
      <c r="U611" s="4"/>
      <c r="V611" s="4"/>
      <c r="W611" s="4"/>
      <c r="X611" s="4"/>
      <c r="Y611" s="4"/>
    </row>
    <row r="612" spans="1:25" ht="15.75" customHeight="1" x14ac:dyDescent="0.2">
      <c r="A612" s="3"/>
      <c r="B612" s="3"/>
      <c r="C612" s="4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T612" s="4"/>
      <c r="U612" s="4"/>
      <c r="V612" s="4"/>
      <c r="W612" s="4"/>
      <c r="X612" s="4"/>
      <c r="Y612" s="4"/>
    </row>
    <row r="613" spans="1:25" ht="15.75" customHeight="1" x14ac:dyDescent="0.2">
      <c r="A613" s="3"/>
      <c r="B613" s="3"/>
      <c r="C613" s="4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T613" s="4"/>
      <c r="U613" s="4"/>
      <c r="V613" s="4"/>
      <c r="W613" s="4"/>
      <c r="X613" s="4"/>
      <c r="Y613" s="4"/>
    </row>
    <row r="614" spans="1:25" ht="15.75" customHeight="1" x14ac:dyDescent="0.2">
      <c r="A614" s="3"/>
      <c r="B614" s="3"/>
      <c r="C614" s="4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T614" s="4"/>
      <c r="U614" s="4"/>
      <c r="V614" s="4"/>
      <c r="W614" s="4"/>
      <c r="X614" s="4"/>
      <c r="Y614" s="4"/>
    </row>
    <row r="615" spans="1:25" ht="15.75" customHeight="1" x14ac:dyDescent="0.2">
      <c r="A615" s="3"/>
      <c r="B615" s="3"/>
      <c r="C615" s="4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T615" s="4"/>
      <c r="U615" s="4"/>
      <c r="V615" s="4"/>
      <c r="W615" s="4"/>
      <c r="X615" s="4"/>
      <c r="Y615" s="4"/>
    </row>
    <row r="616" spans="1:25" ht="15.75" customHeight="1" x14ac:dyDescent="0.2">
      <c r="A616" s="3"/>
      <c r="B616" s="3"/>
      <c r="C616" s="4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T616" s="4"/>
      <c r="U616" s="4"/>
      <c r="V616" s="4"/>
      <c r="W616" s="4"/>
      <c r="X616" s="4"/>
      <c r="Y616" s="4"/>
    </row>
    <row r="617" spans="1:25" ht="15.75" customHeight="1" x14ac:dyDescent="0.2">
      <c r="A617" s="3"/>
      <c r="B617" s="3"/>
      <c r="C617" s="4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T617" s="4"/>
      <c r="U617" s="4"/>
      <c r="V617" s="4"/>
      <c r="W617" s="4"/>
      <c r="X617" s="4"/>
      <c r="Y617" s="4"/>
    </row>
    <row r="618" spans="1:25" ht="15.75" customHeight="1" x14ac:dyDescent="0.2">
      <c r="A618" s="3"/>
      <c r="B618" s="3"/>
      <c r="C618" s="4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T618" s="4"/>
      <c r="U618" s="4"/>
      <c r="V618" s="4"/>
      <c r="W618" s="4"/>
      <c r="X618" s="4"/>
      <c r="Y618" s="4"/>
    </row>
    <row r="619" spans="1:25" ht="15.75" customHeight="1" x14ac:dyDescent="0.2">
      <c r="A619" s="3"/>
      <c r="B619" s="3"/>
      <c r="C619" s="4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T619" s="4"/>
      <c r="U619" s="4"/>
      <c r="V619" s="4"/>
      <c r="W619" s="4"/>
      <c r="X619" s="4"/>
      <c r="Y619" s="4"/>
    </row>
    <row r="620" spans="1:25" ht="15.75" customHeight="1" x14ac:dyDescent="0.2">
      <c r="A620" s="3"/>
      <c r="B620" s="3"/>
      <c r="C620" s="4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T620" s="4"/>
      <c r="U620" s="4"/>
      <c r="V620" s="4"/>
      <c r="W620" s="4"/>
      <c r="X620" s="4"/>
      <c r="Y620" s="4"/>
    </row>
    <row r="621" spans="1:25" ht="15.75" customHeight="1" x14ac:dyDescent="0.2">
      <c r="A621" s="3"/>
      <c r="B621" s="3"/>
      <c r="C621" s="4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T621" s="4"/>
      <c r="U621" s="4"/>
      <c r="V621" s="4"/>
      <c r="W621" s="4"/>
      <c r="X621" s="4"/>
      <c r="Y621" s="4"/>
    </row>
    <row r="622" spans="1:25" ht="15.75" customHeight="1" x14ac:dyDescent="0.2">
      <c r="A622" s="3"/>
      <c r="B622" s="3"/>
      <c r="C622" s="4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T622" s="4"/>
      <c r="U622" s="4"/>
      <c r="V622" s="4"/>
      <c r="W622" s="4"/>
      <c r="X622" s="4"/>
      <c r="Y622" s="4"/>
    </row>
    <row r="623" spans="1:25" ht="15.75" customHeight="1" x14ac:dyDescent="0.2">
      <c r="A623" s="3"/>
      <c r="B623" s="3"/>
      <c r="C623" s="4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T623" s="4"/>
      <c r="U623" s="4"/>
      <c r="V623" s="4"/>
      <c r="W623" s="4"/>
      <c r="X623" s="4"/>
      <c r="Y623" s="4"/>
    </row>
    <row r="624" spans="1:25" ht="15.75" customHeight="1" x14ac:dyDescent="0.2">
      <c r="A624" s="3"/>
      <c r="B624" s="3"/>
      <c r="C624" s="4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T624" s="4"/>
      <c r="U624" s="4"/>
      <c r="V624" s="4"/>
      <c r="W624" s="4"/>
      <c r="X624" s="4"/>
      <c r="Y624" s="4"/>
    </row>
    <row r="625" spans="1:25" ht="15.75" customHeight="1" x14ac:dyDescent="0.2">
      <c r="A625" s="3"/>
      <c r="B625" s="3"/>
      <c r="C625" s="4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T625" s="4"/>
      <c r="U625" s="4"/>
      <c r="V625" s="4"/>
      <c r="W625" s="4"/>
      <c r="X625" s="4"/>
      <c r="Y625" s="4"/>
    </row>
    <row r="626" spans="1:25" ht="15.75" customHeight="1" x14ac:dyDescent="0.2">
      <c r="A626" s="3"/>
      <c r="B626" s="3"/>
      <c r="C626" s="4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T626" s="4"/>
      <c r="U626" s="4"/>
      <c r="V626" s="4"/>
      <c r="W626" s="4"/>
      <c r="X626" s="4"/>
      <c r="Y626" s="4"/>
    </row>
    <row r="627" spans="1:25" ht="15.75" customHeight="1" x14ac:dyDescent="0.2">
      <c r="A627" s="3"/>
      <c r="B627" s="3"/>
      <c r="C627" s="4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T627" s="4"/>
      <c r="U627" s="4"/>
      <c r="V627" s="4"/>
      <c r="W627" s="4"/>
      <c r="X627" s="4"/>
      <c r="Y627" s="4"/>
    </row>
    <row r="628" spans="1:25" ht="15.75" customHeight="1" x14ac:dyDescent="0.2">
      <c r="A628" s="3"/>
      <c r="B628" s="3"/>
      <c r="C628" s="4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T628" s="4"/>
      <c r="U628" s="4"/>
      <c r="V628" s="4"/>
      <c r="W628" s="4"/>
      <c r="X628" s="4"/>
      <c r="Y628" s="4"/>
    </row>
    <row r="629" spans="1:25" ht="15.75" customHeight="1" x14ac:dyDescent="0.2">
      <c r="A629" s="3"/>
      <c r="B629" s="3"/>
      <c r="C629" s="4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T629" s="4"/>
      <c r="U629" s="4"/>
      <c r="V629" s="4"/>
      <c r="W629" s="4"/>
      <c r="X629" s="4"/>
      <c r="Y629" s="4"/>
    </row>
    <row r="630" spans="1:25" ht="15.75" customHeight="1" x14ac:dyDescent="0.2">
      <c r="A630" s="3"/>
      <c r="B630" s="3"/>
      <c r="C630" s="4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T630" s="4"/>
      <c r="U630" s="4"/>
      <c r="V630" s="4"/>
      <c r="W630" s="4"/>
      <c r="X630" s="4"/>
      <c r="Y630" s="4"/>
    </row>
    <row r="631" spans="1:25" ht="15.75" customHeight="1" x14ac:dyDescent="0.2">
      <c r="A631" s="3"/>
      <c r="B631" s="3"/>
      <c r="C631" s="4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T631" s="4"/>
      <c r="U631" s="4"/>
      <c r="V631" s="4"/>
      <c r="W631" s="4"/>
      <c r="X631" s="4"/>
      <c r="Y631" s="4"/>
    </row>
    <row r="632" spans="1:25" ht="15.75" customHeight="1" x14ac:dyDescent="0.2">
      <c r="A632" s="3"/>
      <c r="B632" s="3"/>
      <c r="C632" s="4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T632" s="4"/>
      <c r="U632" s="4"/>
      <c r="V632" s="4"/>
      <c r="W632" s="4"/>
      <c r="X632" s="4"/>
      <c r="Y632" s="4"/>
    </row>
    <row r="633" spans="1:25" ht="15.75" customHeight="1" x14ac:dyDescent="0.2">
      <c r="A633" s="3"/>
      <c r="B633" s="3"/>
      <c r="C633" s="4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T633" s="4"/>
      <c r="U633" s="4"/>
      <c r="V633" s="4"/>
      <c r="W633" s="4"/>
      <c r="X633" s="4"/>
      <c r="Y633" s="4"/>
    </row>
    <row r="634" spans="1:25" ht="15.75" customHeight="1" x14ac:dyDescent="0.2">
      <c r="A634" s="3"/>
      <c r="B634" s="3"/>
      <c r="C634" s="4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T634" s="4"/>
      <c r="U634" s="4"/>
      <c r="V634" s="4"/>
      <c r="W634" s="4"/>
      <c r="X634" s="4"/>
      <c r="Y634" s="4"/>
    </row>
    <row r="635" spans="1:25" ht="15.75" customHeight="1" x14ac:dyDescent="0.2">
      <c r="A635" s="3"/>
      <c r="B635" s="3"/>
      <c r="C635" s="4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T635" s="4"/>
      <c r="U635" s="4"/>
      <c r="V635" s="4"/>
      <c r="W635" s="4"/>
      <c r="X635" s="4"/>
      <c r="Y635" s="4"/>
    </row>
    <row r="636" spans="1:25" ht="15.75" customHeight="1" x14ac:dyDescent="0.2">
      <c r="A636" s="3"/>
      <c r="B636" s="3"/>
      <c r="C636" s="4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T636" s="4"/>
      <c r="U636" s="4"/>
      <c r="V636" s="4"/>
      <c r="W636" s="4"/>
      <c r="X636" s="4"/>
      <c r="Y636" s="4"/>
    </row>
    <row r="637" spans="1:25" ht="15.75" customHeight="1" x14ac:dyDescent="0.2">
      <c r="A637" s="3"/>
      <c r="B637" s="3"/>
      <c r="C637" s="4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T637" s="4"/>
      <c r="U637" s="4"/>
      <c r="V637" s="4"/>
      <c r="W637" s="4"/>
      <c r="X637" s="4"/>
      <c r="Y637" s="4"/>
    </row>
    <row r="638" spans="1:25" ht="15.75" customHeight="1" x14ac:dyDescent="0.2">
      <c r="A638" s="3"/>
      <c r="B638" s="3"/>
      <c r="C638" s="4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T638" s="4"/>
      <c r="U638" s="4"/>
      <c r="V638" s="4"/>
      <c r="W638" s="4"/>
      <c r="X638" s="4"/>
      <c r="Y638" s="4"/>
    </row>
    <row r="639" spans="1:25" ht="15.75" customHeight="1" x14ac:dyDescent="0.2">
      <c r="A639" s="3"/>
      <c r="B639" s="3"/>
      <c r="C639" s="4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T639" s="4"/>
      <c r="U639" s="4"/>
      <c r="V639" s="4"/>
      <c r="W639" s="4"/>
      <c r="X639" s="4"/>
      <c r="Y639" s="4"/>
    </row>
    <row r="640" spans="1:25" ht="15.75" customHeight="1" x14ac:dyDescent="0.2">
      <c r="A640" s="3"/>
      <c r="B640" s="3"/>
      <c r="C640" s="4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T640" s="4"/>
      <c r="U640" s="4"/>
      <c r="V640" s="4"/>
      <c r="W640" s="4"/>
      <c r="X640" s="4"/>
      <c r="Y640" s="4"/>
    </row>
    <row r="641" spans="1:25" ht="15.75" customHeight="1" x14ac:dyDescent="0.2">
      <c r="A641" s="3"/>
      <c r="B641" s="3"/>
      <c r="C641" s="4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T641" s="4"/>
      <c r="U641" s="4"/>
      <c r="V641" s="4"/>
      <c r="W641" s="4"/>
      <c r="X641" s="4"/>
      <c r="Y641" s="4"/>
    </row>
    <row r="642" spans="1:25" ht="15.75" customHeight="1" x14ac:dyDescent="0.2">
      <c r="A642" s="3"/>
      <c r="B642" s="3"/>
      <c r="C642" s="4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T642" s="4"/>
      <c r="U642" s="4"/>
      <c r="V642" s="4"/>
      <c r="W642" s="4"/>
      <c r="X642" s="4"/>
      <c r="Y642" s="4"/>
    </row>
    <row r="643" spans="1:25" ht="15.75" customHeight="1" x14ac:dyDescent="0.2">
      <c r="A643" s="3"/>
      <c r="B643" s="3"/>
      <c r="C643" s="4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T643" s="4"/>
      <c r="U643" s="4"/>
      <c r="V643" s="4"/>
      <c r="W643" s="4"/>
      <c r="X643" s="4"/>
      <c r="Y643" s="4"/>
    </row>
    <row r="644" spans="1:25" ht="15.75" customHeight="1" x14ac:dyDescent="0.2">
      <c r="A644" s="3"/>
      <c r="B644" s="3"/>
      <c r="C644" s="4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T644" s="4"/>
      <c r="U644" s="4"/>
      <c r="V644" s="4"/>
      <c r="W644" s="4"/>
      <c r="X644" s="4"/>
      <c r="Y644" s="4"/>
    </row>
    <row r="645" spans="1:25" ht="15.75" customHeight="1" x14ac:dyDescent="0.2">
      <c r="A645" s="3"/>
      <c r="B645" s="3"/>
      <c r="C645" s="4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T645" s="4"/>
      <c r="U645" s="4"/>
      <c r="V645" s="4"/>
      <c r="W645" s="4"/>
      <c r="X645" s="4"/>
      <c r="Y645" s="4"/>
    </row>
    <row r="646" spans="1:25" ht="15.75" customHeight="1" x14ac:dyDescent="0.2">
      <c r="A646" s="3"/>
      <c r="B646" s="3"/>
      <c r="C646" s="4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T646" s="4"/>
      <c r="U646" s="4"/>
      <c r="V646" s="4"/>
      <c r="W646" s="4"/>
      <c r="X646" s="4"/>
      <c r="Y646" s="4"/>
    </row>
    <row r="647" spans="1:25" ht="15.75" customHeight="1" x14ac:dyDescent="0.2">
      <c r="A647" s="3"/>
      <c r="B647" s="3"/>
      <c r="C647" s="4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T647" s="4"/>
      <c r="U647" s="4"/>
      <c r="V647" s="4"/>
      <c r="W647" s="4"/>
      <c r="X647" s="4"/>
      <c r="Y647" s="4"/>
    </row>
    <row r="648" spans="1:25" ht="15.75" customHeight="1" x14ac:dyDescent="0.2">
      <c r="A648" s="3"/>
      <c r="B648" s="3"/>
      <c r="C648" s="4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T648" s="4"/>
      <c r="U648" s="4"/>
      <c r="V648" s="4"/>
      <c r="W648" s="4"/>
      <c r="X648" s="4"/>
      <c r="Y648" s="4"/>
    </row>
    <row r="649" spans="1:25" ht="15.75" customHeight="1" x14ac:dyDescent="0.2">
      <c r="A649" s="3"/>
      <c r="B649" s="3"/>
      <c r="C649" s="4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T649" s="4"/>
      <c r="U649" s="4"/>
      <c r="V649" s="4"/>
      <c r="W649" s="4"/>
      <c r="X649" s="4"/>
      <c r="Y649" s="4"/>
    </row>
    <row r="650" spans="1:25" ht="15.75" customHeight="1" x14ac:dyDescent="0.2">
      <c r="A650" s="3"/>
      <c r="B650" s="3"/>
      <c r="C650" s="4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T650" s="4"/>
      <c r="U650" s="4"/>
      <c r="V650" s="4"/>
      <c r="W650" s="4"/>
      <c r="X650" s="4"/>
      <c r="Y650" s="4"/>
    </row>
    <row r="651" spans="1:25" ht="15.75" customHeight="1" x14ac:dyDescent="0.2">
      <c r="A651" s="3"/>
      <c r="B651" s="3"/>
      <c r="C651" s="4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T651" s="4"/>
      <c r="U651" s="4"/>
      <c r="V651" s="4"/>
      <c r="W651" s="4"/>
      <c r="X651" s="4"/>
      <c r="Y651" s="4"/>
    </row>
    <row r="652" spans="1:25" ht="15.75" customHeight="1" x14ac:dyDescent="0.2">
      <c r="A652" s="3"/>
      <c r="B652" s="3"/>
      <c r="C652" s="4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T652" s="4"/>
      <c r="U652" s="4"/>
      <c r="V652" s="4"/>
      <c r="W652" s="4"/>
      <c r="X652" s="4"/>
      <c r="Y652" s="4"/>
    </row>
    <row r="653" spans="1:25" ht="15.75" customHeight="1" x14ac:dyDescent="0.2">
      <c r="A653" s="3"/>
      <c r="B653" s="3"/>
      <c r="C653" s="4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T653" s="4"/>
      <c r="U653" s="4"/>
      <c r="V653" s="4"/>
      <c r="W653" s="4"/>
      <c r="X653" s="4"/>
      <c r="Y653" s="4"/>
    </row>
    <row r="654" spans="1:25" ht="15.75" customHeight="1" x14ac:dyDescent="0.2">
      <c r="A654" s="3"/>
      <c r="B654" s="3"/>
      <c r="C654" s="4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T654" s="4"/>
      <c r="U654" s="4"/>
      <c r="V654" s="4"/>
      <c r="W654" s="4"/>
      <c r="X654" s="4"/>
      <c r="Y654" s="4"/>
    </row>
    <row r="655" spans="1:25" ht="15.75" customHeight="1" x14ac:dyDescent="0.2">
      <c r="A655" s="3"/>
      <c r="B655" s="3"/>
      <c r="C655" s="4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T655" s="4"/>
      <c r="U655" s="4"/>
      <c r="V655" s="4"/>
      <c r="W655" s="4"/>
      <c r="X655" s="4"/>
      <c r="Y655" s="4"/>
    </row>
    <row r="656" spans="1:25" ht="15.75" customHeight="1" x14ac:dyDescent="0.2">
      <c r="A656" s="3"/>
      <c r="B656" s="3"/>
      <c r="C656" s="4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T656" s="4"/>
      <c r="U656" s="4"/>
      <c r="V656" s="4"/>
      <c r="W656" s="4"/>
      <c r="X656" s="4"/>
      <c r="Y656" s="4"/>
    </row>
    <row r="657" spans="1:25" ht="15.75" customHeight="1" x14ac:dyDescent="0.2">
      <c r="A657" s="3"/>
      <c r="B657" s="3"/>
      <c r="C657" s="4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T657" s="4"/>
      <c r="U657" s="4"/>
      <c r="V657" s="4"/>
      <c r="W657" s="4"/>
      <c r="X657" s="4"/>
      <c r="Y657" s="4"/>
    </row>
    <row r="658" spans="1:25" ht="15.75" customHeight="1" x14ac:dyDescent="0.2">
      <c r="A658" s="3"/>
      <c r="B658" s="3"/>
      <c r="C658" s="4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T658" s="4"/>
      <c r="U658" s="4"/>
      <c r="V658" s="4"/>
      <c r="W658" s="4"/>
      <c r="X658" s="4"/>
      <c r="Y658" s="4"/>
    </row>
    <row r="659" spans="1:25" ht="15.75" customHeight="1" x14ac:dyDescent="0.2">
      <c r="A659" s="3"/>
      <c r="B659" s="3"/>
      <c r="C659" s="4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T659" s="4"/>
      <c r="U659" s="4"/>
      <c r="V659" s="4"/>
      <c r="W659" s="4"/>
      <c r="X659" s="4"/>
      <c r="Y659" s="4"/>
    </row>
    <row r="660" spans="1:25" ht="15.75" customHeight="1" x14ac:dyDescent="0.2">
      <c r="A660" s="3"/>
      <c r="B660" s="3"/>
      <c r="C660" s="4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T660" s="4"/>
      <c r="U660" s="4"/>
      <c r="V660" s="4"/>
      <c r="W660" s="4"/>
      <c r="X660" s="4"/>
      <c r="Y660" s="4"/>
    </row>
    <row r="661" spans="1:25" ht="15.75" customHeight="1" x14ac:dyDescent="0.2">
      <c r="A661" s="3"/>
      <c r="B661" s="3"/>
      <c r="C661" s="4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T661" s="4"/>
      <c r="U661" s="4"/>
      <c r="V661" s="4"/>
      <c r="W661" s="4"/>
      <c r="X661" s="4"/>
      <c r="Y661" s="4"/>
    </row>
    <row r="662" spans="1:25" ht="15.75" customHeight="1" x14ac:dyDescent="0.2">
      <c r="A662" s="3"/>
      <c r="B662" s="3"/>
      <c r="C662" s="4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T662" s="4"/>
      <c r="U662" s="4"/>
      <c r="V662" s="4"/>
      <c r="W662" s="4"/>
      <c r="X662" s="4"/>
      <c r="Y662" s="4"/>
    </row>
    <row r="663" spans="1:25" ht="15.75" customHeight="1" x14ac:dyDescent="0.2">
      <c r="A663" s="3"/>
      <c r="B663" s="3"/>
      <c r="C663" s="4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T663" s="4"/>
      <c r="U663" s="4"/>
      <c r="V663" s="4"/>
      <c r="W663" s="4"/>
      <c r="X663" s="4"/>
      <c r="Y663" s="4"/>
    </row>
    <row r="664" spans="1:25" ht="15.75" customHeight="1" x14ac:dyDescent="0.2">
      <c r="A664" s="3"/>
      <c r="B664" s="3"/>
      <c r="C664" s="4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T664" s="4"/>
      <c r="U664" s="4"/>
      <c r="V664" s="4"/>
      <c r="W664" s="4"/>
      <c r="X664" s="4"/>
      <c r="Y664" s="4"/>
    </row>
    <row r="665" spans="1:25" ht="15.75" customHeight="1" x14ac:dyDescent="0.2">
      <c r="A665" s="3"/>
      <c r="B665" s="3"/>
      <c r="C665" s="4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T665" s="4"/>
      <c r="U665" s="4"/>
      <c r="V665" s="4"/>
      <c r="W665" s="4"/>
      <c r="X665" s="4"/>
      <c r="Y665" s="4"/>
    </row>
    <row r="666" spans="1:25" ht="15.75" customHeight="1" x14ac:dyDescent="0.2">
      <c r="A666" s="3"/>
      <c r="B666" s="3"/>
      <c r="C666" s="4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T666" s="4"/>
      <c r="U666" s="4"/>
      <c r="V666" s="4"/>
      <c r="W666" s="4"/>
      <c r="X666" s="4"/>
      <c r="Y666" s="4"/>
    </row>
    <row r="667" spans="1:25" ht="15.75" customHeight="1" x14ac:dyDescent="0.2">
      <c r="A667" s="3"/>
      <c r="B667" s="3"/>
      <c r="C667" s="4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T667" s="4"/>
      <c r="U667" s="4"/>
      <c r="V667" s="4"/>
      <c r="W667" s="4"/>
      <c r="X667" s="4"/>
      <c r="Y667" s="4"/>
    </row>
    <row r="668" spans="1:25" ht="15.75" customHeight="1" x14ac:dyDescent="0.2">
      <c r="A668" s="3"/>
      <c r="B668" s="3"/>
      <c r="C668" s="4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T668" s="4"/>
      <c r="U668" s="4"/>
      <c r="V668" s="4"/>
      <c r="W668" s="4"/>
      <c r="X668" s="4"/>
      <c r="Y668" s="4"/>
    </row>
    <row r="669" spans="1:25" ht="15.75" customHeight="1" x14ac:dyDescent="0.2">
      <c r="A669" s="3"/>
      <c r="B669" s="3"/>
      <c r="C669" s="4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T669" s="4"/>
      <c r="U669" s="4"/>
      <c r="V669" s="4"/>
      <c r="W669" s="4"/>
      <c r="X669" s="4"/>
      <c r="Y669" s="4"/>
    </row>
    <row r="670" spans="1:25" ht="15.75" customHeight="1" x14ac:dyDescent="0.2">
      <c r="A670" s="3"/>
      <c r="B670" s="3"/>
      <c r="C670" s="4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T670" s="4"/>
      <c r="U670" s="4"/>
      <c r="V670" s="4"/>
      <c r="W670" s="4"/>
      <c r="X670" s="4"/>
      <c r="Y670" s="4"/>
    </row>
    <row r="671" spans="1:25" ht="15.75" customHeight="1" x14ac:dyDescent="0.2">
      <c r="A671" s="3"/>
      <c r="B671" s="3"/>
      <c r="C671" s="4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T671" s="4"/>
      <c r="U671" s="4"/>
      <c r="V671" s="4"/>
      <c r="W671" s="4"/>
      <c r="X671" s="4"/>
      <c r="Y671" s="4"/>
    </row>
    <row r="672" spans="1:25" ht="15.75" customHeight="1" x14ac:dyDescent="0.2">
      <c r="A672" s="3"/>
      <c r="B672" s="3"/>
      <c r="C672" s="4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T672" s="4"/>
      <c r="U672" s="4"/>
      <c r="V672" s="4"/>
      <c r="W672" s="4"/>
      <c r="X672" s="4"/>
      <c r="Y672" s="4"/>
    </row>
    <row r="673" spans="1:25" ht="15.75" customHeight="1" x14ac:dyDescent="0.2">
      <c r="A673" s="3"/>
      <c r="B673" s="3"/>
      <c r="C673" s="4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T673" s="4"/>
      <c r="U673" s="4"/>
      <c r="V673" s="4"/>
      <c r="W673" s="4"/>
      <c r="X673" s="4"/>
      <c r="Y673" s="4"/>
    </row>
    <row r="674" spans="1:25" ht="15.75" customHeight="1" x14ac:dyDescent="0.2">
      <c r="A674" s="3"/>
      <c r="B674" s="3"/>
      <c r="C674" s="4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T674" s="4"/>
      <c r="U674" s="4"/>
      <c r="V674" s="4"/>
      <c r="W674" s="4"/>
      <c r="X674" s="4"/>
      <c r="Y674" s="4"/>
    </row>
    <row r="675" spans="1:25" ht="15.75" customHeight="1" x14ac:dyDescent="0.2">
      <c r="A675" s="3"/>
      <c r="B675" s="3"/>
      <c r="C675" s="4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T675" s="4"/>
      <c r="U675" s="4"/>
      <c r="V675" s="4"/>
      <c r="W675" s="4"/>
      <c r="X675" s="4"/>
      <c r="Y675" s="4"/>
    </row>
    <row r="676" spans="1:25" ht="15.75" customHeight="1" x14ac:dyDescent="0.2">
      <c r="A676" s="3"/>
      <c r="B676" s="3"/>
      <c r="C676" s="4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T676" s="4"/>
      <c r="U676" s="4"/>
      <c r="V676" s="4"/>
      <c r="W676" s="4"/>
      <c r="X676" s="4"/>
      <c r="Y676" s="4"/>
    </row>
    <row r="677" spans="1:25" ht="15.75" customHeight="1" x14ac:dyDescent="0.2">
      <c r="A677" s="3"/>
      <c r="B677" s="3"/>
      <c r="C677" s="4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T677" s="4"/>
      <c r="U677" s="4"/>
      <c r="V677" s="4"/>
      <c r="W677" s="4"/>
      <c r="X677" s="4"/>
      <c r="Y677" s="4"/>
    </row>
    <row r="678" spans="1:25" ht="15.75" customHeight="1" x14ac:dyDescent="0.2">
      <c r="A678" s="3"/>
      <c r="B678" s="3"/>
      <c r="C678" s="4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T678" s="4"/>
      <c r="U678" s="4"/>
      <c r="V678" s="4"/>
      <c r="W678" s="4"/>
      <c r="X678" s="4"/>
      <c r="Y678" s="4"/>
    </row>
    <row r="679" spans="1:25" ht="15.75" customHeight="1" x14ac:dyDescent="0.2">
      <c r="A679" s="3"/>
      <c r="B679" s="3"/>
      <c r="C679" s="4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T679" s="4"/>
      <c r="U679" s="4"/>
      <c r="V679" s="4"/>
      <c r="W679" s="4"/>
      <c r="X679" s="4"/>
      <c r="Y679" s="4"/>
    </row>
    <row r="680" spans="1:25" ht="15.75" customHeight="1" x14ac:dyDescent="0.2">
      <c r="A680" s="3"/>
      <c r="B680" s="3"/>
      <c r="C680" s="4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T680" s="4"/>
      <c r="U680" s="4"/>
      <c r="V680" s="4"/>
      <c r="W680" s="4"/>
      <c r="X680" s="4"/>
      <c r="Y680" s="4"/>
    </row>
    <row r="681" spans="1:25" ht="15.75" customHeight="1" x14ac:dyDescent="0.2">
      <c r="A681" s="3"/>
      <c r="B681" s="3"/>
      <c r="C681" s="4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T681" s="4"/>
      <c r="U681" s="4"/>
      <c r="V681" s="4"/>
      <c r="W681" s="4"/>
      <c r="X681" s="4"/>
      <c r="Y681" s="4"/>
    </row>
    <row r="682" spans="1:25" ht="15.75" customHeight="1" x14ac:dyDescent="0.2">
      <c r="A682" s="3"/>
      <c r="B682" s="3"/>
      <c r="C682" s="4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T682" s="4"/>
      <c r="U682" s="4"/>
      <c r="V682" s="4"/>
      <c r="W682" s="4"/>
      <c r="X682" s="4"/>
      <c r="Y682" s="4"/>
    </row>
    <row r="683" spans="1:25" ht="15.75" customHeight="1" x14ac:dyDescent="0.2">
      <c r="A683" s="3"/>
      <c r="B683" s="3"/>
      <c r="C683" s="4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T683" s="4"/>
      <c r="U683" s="4"/>
      <c r="V683" s="4"/>
      <c r="W683" s="4"/>
      <c r="X683" s="4"/>
      <c r="Y683" s="4"/>
    </row>
    <row r="684" spans="1:25" ht="15.75" customHeight="1" x14ac:dyDescent="0.2">
      <c r="A684" s="3"/>
      <c r="B684" s="3"/>
      <c r="C684" s="4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T684" s="4"/>
      <c r="U684" s="4"/>
      <c r="V684" s="4"/>
      <c r="W684" s="4"/>
      <c r="X684" s="4"/>
      <c r="Y684" s="4"/>
    </row>
    <row r="685" spans="1:25" ht="15.75" customHeight="1" x14ac:dyDescent="0.2">
      <c r="A685" s="3"/>
      <c r="B685" s="3"/>
      <c r="C685" s="4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T685" s="4"/>
      <c r="U685" s="4"/>
      <c r="V685" s="4"/>
      <c r="W685" s="4"/>
      <c r="X685" s="4"/>
      <c r="Y685" s="4"/>
    </row>
    <row r="686" spans="1:25" ht="15.75" customHeight="1" x14ac:dyDescent="0.2">
      <c r="A686" s="3"/>
      <c r="B686" s="3"/>
      <c r="C686" s="4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T686" s="4"/>
      <c r="U686" s="4"/>
      <c r="V686" s="4"/>
      <c r="W686" s="4"/>
      <c r="X686" s="4"/>
      <c r="Y686" s="4"/>
    </row>
    <row r="687" spans="1:25" ht="15.75" customHeight="1" x14ac:dyDescent="0.2">
      <c r="A687" s="3"/>
      <c r="B687" s="3"/>
      <c r="C687" s="4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T687" s="4"/>
      <c r="U687" s="4"/>
      <c r="V687" s="4"/>
      <c r="W687" s="4"/>
      <c r="X687" s="4"/>
      <c r="Y687" s="4"/>
    </row>
    <row r="688" spans="1:25" ht="15.75" customHeight="1" x14ac:dyDescent="0.2">
      <c r="A688" s="3"/>
      <c r="B688" s="3"/>
      <c r="C688" s="4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T688" s="4"/>
      <c r="U688" s="4"/>
      <c r="V688" s="4"/>
      <c r="W688" s="4"/>
      <c r="X688" s="4"/>
      <c r="Y688" s="4"/>
    </row>
    <row r="689" spans="1:25" ht="15.75" customHeight="1" x14ac:dyDescent="0.2">
      <c r="A689" s="3"/>
      <c r="B689" s="3"/>
      <c r="C689" s="4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T689" s="4"/>
      <c r="U689" s="4"/>
      <c r="V689" s="4"/>
      <c r="W689" s="4"/>
      <c r="X689" s="4"/>
      <c r="Y689" s="4"/>
    </row>
    <row r="690" spans="1:25" ht="15.75" customHeight="1" x14ac:dyDescent="0.2">
      <c r="A690" s="3"/>
      <c r="B690" s="3"/>
      <c r="C690" s="4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T690" s="4"/>
      <c r="U690" s="4"/>
      <c r="V690" s="4"/>
      <c r="W690" s="4"/>
      <c r="X690" s="4"/>
      <c r="Y690" s="4"/>
    </row>
    <row r="691" spans="1:25" ht="15.75" customHeight="1" x14ac:dyDescent="0.2">
      <c r="A691" s="3"/>
      <c r="B691" s="3"/>
      <c r="C691" s="4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T691" s="4"/>
      <c r="U691" s="4"/>
      <c r="V691" s="4"/>
      <c r="W691" s="4"/>
      <c r="X691" s="4"/>
      <c r="Y691" s="4"/>
    </row>
    <row r="692" spans="1:25" ht="15.75" customHeight="1" x14ac:dyDescent="0.2">
      <c r="A692" s="3"/>
      <c r="B692" s="3"/>
      <c r="C692" s="4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T692" s="4"/>
      <c r="U692" s="4"/>
      <c r="V692" s="4"/>
      <c r="W692" s="4"/>
      <c r="X692" s="4"/>
      <c r="Y692" s="4"/>
    </row>
    <row r="693" spans="1:25" ht="15.75" customHeight="1" x14ac:dyDescent="0.2">
      <c r="A693" s="3"/>
      <c r="B693" s="3"/>
      <c r="C693" s="4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T693" s="4"/>
      <c r="U693" s="4"/>
      <c r="V693" s="4"/>
      <c r="W693" s="4"/>
      <c r="X693" s="4"/>
      <c r="Y693" s="4"/>
    </row>
    <row r="694" spans="1:25" ht="15.75" customHeight="1" x14ac:dyDescent="0.2">
      <c r="A694" s="3"/>
      <c r="B694" s="3"/>
      <c r="C694" s="4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T694" s="4"/>
      <c r="U694" s="4"/>
      <c r="V694" s="4"/>
      <c r="W694" s="4"/>
      <c r="X694" s="4"/>
      <c r="Y694" s="4"/>
    </row>
    <row r="695" spans="1:25" ht="15.75" customHeight="1" x14ac:dyDescent="0.2">
      <c r="A695" s="3"/>
      <c r="B695" s="3"/>
      <c r="C695" s="4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T695" s="4"/>
      <c r="U695" s="4"/>
      <c r="V695" s="4"/>
      <c r="W695" s="4"/>
      <c r="X695" s="4"/>
      <c r="Y695" s="4"/>
    </row>
    <row r="696" spans="1:25" ht="15.75" customHeight="1" x14ac:dyDescent="0.2">
      <c r="A696" s="3"/>
      <c r="B696" s="3"/>
      <c r="C696" s="4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T696" s="4"/>
      <c r="U696" s="4"/>
      <c r="V696" s="4"/>
      <c r="W696" s="4"/>
      <c r="X696" s="4"/>
      <c r="Y696" s="4"/>
    </row>
    <row r="697" spans="1:25" ht="15.75" customHeight="1" x14ac:dyDescent="0.2">
      <c r="A697" s="3"/>
      <c r="B697" s="3"/>
      <c r="C697" s="4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T697" s="4"/>
      <c r="U697" s="4"/>
      <c r="V697" s="4"/>
      <c r="W697" s="4"/>
      <c r="X697" s="4"/>
      <c r="Y697" s="4"/>
    </row>
    <row r="698" spans="1:25" ht="15.75" customHeight="1" x14ac:dyDescent="0.2">
      <c r="A698" s="3"/>
      <c r="B698" s="3"/>
      <c r="C698" s="4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T698" s="4"/>
      <c r="U698" s="4"/>
      <c r="V698" s="4"/>
      <c r="W698" s="4"/>
      <c r="X698" s="4"/>
      <c r="Y698" s="4"/>
    </row>
    <row r="699" spans="1:25" ht="15.75" customHeight="1" x14ac:dyDescent="0.2">
      <c r="A699" s="3"/>
      <c r="B699" s="3"/>
      <c r="C699" s="4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T699" s="4"/>
      <c r="U699" s="4"/>
      <c r="V699" s="4"/>
      <c r="W699" s="4"/>
      <c r="X699" s="4"/>
      <c r="Y699" s="4"/>
    </row>
    <row r="700" spans="1:25" ht="15.75" customHeight="1" x14ac:dyDescent="0.2">
      <c r="A700" s="3"/>
      <c r="B700" s="3"/>
      <c r="C700" s="4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T700" s="4"/>
      <c r="U700" s="4"/>
      <c r="V700" s="4"/>
      <c r="W700" s="4"/>
      <c r="X700" s="4"/>
      <c r="Y700" s="4"/>
    </row>
    <row r="701" spans="1:25" ht="15.75" customHeight="1" x14ac:dyDescent="0.2">
      <c r="A701" s="3"/>
      <c r="B701" s="3"/>
      <c r="C701" s="4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T701" s="4"/>
      <c r="U701" s="4"/>
      <c r="V701" s="4"/>
      <c r="W701" s="4"/>
      <c r="X701" s="4"/>
      <c r="Y701" s="4"/>
    </row>
    <row r="702" spans="1:25" ht="15.75" customHeight="1" x14ac:dyDescent="0.2">
      <c r="A702" s="3"/>
      <c r="B702" s="3"/>
      <c r="C702" s="4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T702" s="4"/>
      <c r="U702" s="4"/>
      <c r="V702" s="4"/>
      <c r="W702" s="4"/>
      <c r="X702" s="4"/>
      <c r="Y702" s="4"/>
    </row>
    <row r="703" spans="1:25" ht="15.75" customHeight="1" x14ac:dyDescent="0.2">
      <c r="A703" s="3"/>
      <c r="B703" s="3"/>
      <c r="C703" s="4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T703" s="4"/>
      <c r="U703" s="4"/>
      <c r="V703" s="4"/>
      <c r="W703" s="4"/>
      <c r="X703" s="4"/>
      <c r="Y703" s="4"/>
    </row>
    <row r="704" spans="1:25" ht="15.75" customHeight="1" x14ac:dyDescent="0.2">
      <c r="A704" s="3"/>
      <c r="B704" s="3"/>
      <c r="C704" s="4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T704" s="4"/>
      <c r="U704" s="4"/>
      <c r="V704" s="4"/>
      <c r="W704" s="4"/>
      <c r="X704" s="4"/>
      <c r="Y704" s="4"/>
    </row>
    <row r="705" spans="1:25" ht="15.75" customHeight="1" x14ac:dyDescent="0.2">
      <c r="A705" s="3"/>
      <c r="B705" s="3"/>
      <c r="C705" s="4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T705" s="4"/>
      <c r="U705" s="4"/>
      <c r="V705" s="4"/>
      <c r="W705" s="4"/>
      <c r="X705" s="4"/>
      <c r="Y705" s="4"/>
    </row>
    <row r="706" spans="1:25" ht="15.75" customHeight="1" x14ac:dyDescent="0.2">
      <c r="A706" s="3"/>
      <c r="B706" s="3"/>
      <c r="C706" s="4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T706" s="4"/>
      <c r="U706" s="4"/>
      <c r="V706" s="4"/>
      <c r="W706" s="4"/>
      <c r="X706" s="4"/>
      <c r="Y706" s="4"/>
    </row>
    <row r="707" spans="1:25" ht="15.75" customHeight="1" x14ac:dyDescent="0.2">
      <c r="A707" s="3"/>
      <c r="B707" s="3"/>
      <c r="C707" s="4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T707" s="4"/>
      <c r="U707" s="4"/>
      <c r="V707" s="4"/>
      <c r="W707" s="4"/>
      <c r="X707" s="4"/>
      <c r="Y707" s="4"/>
    </row>
    <row r="708" spans="1:25" ht="15.75" customHeight="1" x14ac:dyDescent="0.2">
      <c r="A708" s="3"/>
      <c r="B708" s="3"/>
      <c r="C708" s="4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T708" s="4"/>
      <c r="U708" s="4"/>
      <c r="V708" s="4"/>
      <c r="W708" s="4"/>
      <c r="X708" s="4"/>
      <c r="Y708" s="4"/>
    </row>
    <row r="709" spans="1:25" ht="15.75" customHeight="1" x14ac:dyDescent="0.2">
      <c r="A709" s="3"/>
      <c r="B709" s="3"/>
      <c r="C709" s="4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T709" s="4"/>
      <c r="U709" s="4"/>
      <c r="V709" s="4"/>
      <c r="W709" s="4"/>
      <c r="X709" s="4"/>
      <c r="Y709" s="4"/>
    </row>
    <row r="710" spans="1:25" ht="15.75" customHeight="1" x14ac:dyDescent="0.2">
      <c r="A710" s="3"/>
      <c r="B710" s="3"/>
      <c r="C710" s="4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T710" s="4"/>
      <c r="U710" s="4"/>
      <c r="V710" s="4"/>
      <c r="W710" s="4"/>
      <c r="X710" s="4"/>
      <c r="Y710" s="4"/>
    </row>
    <row r="711" spans="1:25" ht="15.75" customHeight="1" x14ac:dyDescent="0.2">
      <c r="A711" s="3"/>
      <c r="B711" s="3"/>
      <c r="C711" s="4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T711" s="4"/>
      <c r="U711" s="4"/>
      <c r="V711" s="4"/>
      <c r="W711" s="4"/>
      <c r="X711" s="4"/>
      <c r="Y711" s="4"/>
    </row>
    <row r="712" spans="1:25" ht="15.75" customHeight="1" x14ac:dyDescent="0.2">
      <c r="A712" s="3"/>
      <c r="B712" s="3"/>
      <c r="C712" s="4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T712" s="4"/>
      <c r="U712" s="4"/>
      <c r="V712" s="4"/>
      <c r="W712" s="4"/>
      <c r="X712" s="4"/>
      <c r="Y712" s="4"/>
    </row>
    <row r="713" spans="1:25" ht="15.75" customHeight="1" x14ac:dyDescent="0.2">
      <c r="A713" s="3"/>
      <c r="B713" s="3"/>
      <c r="C713" s="4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T713" s="4"/>
      <c r="U713" s="4"/>
      <c r="V713" s="4"/>
      <c r="W713" s="4"/>
      <c r="X713" s="4"/>
      <c r="Y713" s="4"/>
    </row>
    <row r="714" spans="1:25" ht="15.75" customHeight="1" x14ac:dyDescent="0.2">
      <c r="A714" s="3"/>
      <c r="B714" s="3"/>
      <c r="C714" s="4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T714" s="4"/>
      <c r="U714" s="4"/>
      <c r="V714" s="4"/>
      <c r="W714" s="4"/>
      <c r="X714" s="4"/>
      <c r="Y714" s="4"/>
    </row>
    <row r="715" spans="1:25" ht="15.75" customHeight="1" x14ac:dyDescent="0.2">
      <c r="A715" s="3"/>
      <c r="B715" s="3"/>
      <c r="C715" s="4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T715" s="4"/>
      <c r="U715" s="4"/>
      <c r="V715" s="4"/>
      <c r="W715" s="4"/>
      <c r="X715" s="4"/>
      <c r="Y715" s="4"/>
    </row>
    <row r="716" spans="1:25" ht="15.75" customHeight="1" x14ac:dyDescent="0.2">
      <c r="A716" s="3"/>
      <c r="B716" s="3"/>
      <c r="C716" s="4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T716" s="4"/>
      <c r="U716" s="4"/>
      <c r="V716" s="4"/>
      <c r="W716" s="4"/>
      <c r="X716" s="4"/>
      <c r="Y716" s="4"/>
    </row>
    <row r="717" spans="1:25" ht="15.75" customHeight="1" x14ac:dyDescent="0.2">
      <c r="A717" s="3"/>
      <c r="B717" s="3"/>
      <c r="C717" s="4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T717" s="4"/>
      <c r="U717" s="4"/>
      <c r="V717" s="4"/>
      <c r="W717" s="4"/>
      <c r="X717" s="4"/>
      <c r="Y717" s="4"/>
    </row>
    <row r="718" spans="1:25" ht="15.75" customHeight="1" x14ac:dyDescent="0.2">
      <c r="A718" s="3"/>
      <c r="B718" s="3"/>
      <c r="C718" s="4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T718" s="4"/>
      <c r="U718" s="4"/>
      <c r="V718" s="4"/>
      <c r="W718" s="4"/>
      <c r="X718" s="4"/>
      <c r="Y718" s="4"/>
    </row>
    <row r="719" spans="1:25" ht="15.75" customHeight="1" x14ac:dyDescent="0.2">
      <c r="A719" s="3"/>
      <c r="B719" s="3"/>
      <c r="C719" s="4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T719" s="4"/>
      <c r="U719" s="4"/>
      <c r="V719" s="4"/>
      <c r="W719" s="4"/>
      <c r="X719" s="4"/>
      <c r="Y719" s="4"/>
    </row>
    <row r="720" spans="1:25" ht="15.75" customHeight="1" x14ac:dyDescent="0.2">
      <c r="A720" s="3"/>
      <c r="B720" s="3"/>
      <c r="C720" s="4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T720" s="4"/>
      <c r="U720" s="4"/>
      <c r="V720" s="4"/>
      <c r="W720" s="4"/>
      <c r="X720" s="4"/>
      <c r="Y720" s="4"/>
    </row>
    <row r="721" spans="1:25" ht="15.75" customHeight="1" x14ac:dyDescent="0.2">
      <c r="A721" s="3"/>
      <c r="B721" s="3"/>
      <c r="C721" s="4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T721" s="4"/>
      <c r="U721" s="4"/>
      <c r="V721" s="4"/>
      <c r="W721" s="4"/>
      <c r="X721" s="4"/>
      <c r="Y721" s="4"/>
    </row>
    <row r="722" spans="1:25" ht="15.75" customHeight="1" x14ac:dyDescent="0.2">
      <c r="A722" s="3"/>
      <c r="B722" s="3"/>
      <c r="C722" s="4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T722" s="4"/>
      <c r="U722" s="4"/>
      <c r="V722" s="4"/>
      <c r="W722" s="4"/>
      <c r="X722" s="4"/>
      <c r="Y722" s="4"/>
    </row>
    <row r="723" spans="1:25" ht="15.75" customHeight="1" x14ac:dyDescent="0.2">
      <c r="A723" s="3"/>
      <c r="B723" s="3"/>
      <c r="C723" s="4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T723" s="4"/>
      <c r="U723" s="4"/>
      <c r="V723" s="4"/>
      <c r="W723" s="4"/>
      <c r="X723" s="4"/>
      <c r="Y723" s="4"/>
    </row>
    <row r="724" spans="1:25" ht="15.75" customHeight="1" x14ac:dyDescent="0.2">
      <c r="A724" s="3"/>
      <c r="B724" s="3"/>
      <c r="C724" s="4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T724" s="4"/>
      <c r="U724" s="4"/>
      <c r="V724" s="4"/>
      <c r="W724" s="4"/>
      <c r="X724" s="4"/>
      <c r="Y724" s="4"/>
    </row>
    <row r="725" spans="1:25" ht="15.75" customHeight="1" x14ac:dyDescent="0.2">
      <c r="A725" s="3"/>
      <c r="B725" s="3"/>
      <c r="C725" s="4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T725" s="4"/>
      <c r="U725" s="4"/>
      <c r="V725" s="4"/>
      <c r="W725" s="4"/>
      <c r="X725" s="4"/>
      <c r="Y725" s="4"/>
    </row>
    <row r="726" spans="1:25" ht="15.75" customHeight="1" x14ac:dyDescent="0.2">
      <c r="A726" s="3"/>
      <c r="B726" s="3"/>
      <c r="C726" s="4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T726" s="4"/>
      <c r="U726" s="4"/>
      <c r="V726" s="4"/>
      <c r="W726" s="4"/>
      <c r="X726" s="4"/>
      <c r="Y726" s="4"/>
    </row>
    <row r="727" spans="1:25" ht="15.75" customHeight="1" x14ac:dyDescent="0.2">
      <c r="A727" s="3"/>
      <c r="B727" s="3"/>
      <c r="C727" s="4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T727" s="4"/>
      <c r="U727" s="4"/>
      <c r="V727" s="4"/>
      <c r="W727" s="4"/>
      <c r="X727" s="4"/>
      <c r="Y727" s="4"/>
    </row>
    <row r="728" spans="1:25" ht="15.75" customHeight="1" x14ac:dyDescent="0.2">
      <c r="A728" s="3"/>
      <c r="B728" s="3"/>
      <c r="C728" s="4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T728" s="4"/>
      <c r="U728" s="4"/>
      <c r="V728" s="4"/>
      <c r="W728" s="4"/>
      <c r="X728" s="4"/>
      <c r="Y728" s="4"/>
    </row>
    <row r="729" spans="1:25" ht="15.75" customHeight="1" x14ac:dyDescent="0.2">
      <c r="A729" s="3"/>
      <c r="B729" s="3"/>
      <c r="C729" s="4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T729" s="4"/>
      <c r="U729" s="4"/>
      <c r="V729" s="4"/>
      <c r="W729" s="4"/>
      <c r="X729" s="4"/>
      <c r="Y729" s="4"/>
    </row>
    <row r="730" spans="1:25" ht="15.75" customHeight="1" x14ac:dyDescent="0.2">
      <c r="A730" s="3"/>
      <c r="B730" s="3"/>
      <c r="C730" s="4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T730" s="4"/>
      <c r="U730" s="4"/>
      <c r="V730" s="4"/>
      <c r="W730" s="4"/>
      <c r="X730" s="4"/>
      <c r="Y730" s="4"/>
    </row>
    <row r="731" spans="1:25" ht="15.75" customHeight="1" x14ac:dyDescent="0.2">
      <c r="A731" s="3"/>
      <c r="B731" s="3"/>
      <c r="C731" s="4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T731" s="4"/>
      <c r="U731" s="4"/>
      <c r="V731" s="4"/>
      <c r="W731" s="4"/>
      <c r="X731" s="4"/>
      <c r="Y731" s="4"/>
    </row>
    <row r="732" spans="1:25" ht="15.75" customHeight="1" x14ac:dyDescent="0.2">
      <c r="A732" s="3"/>
      <c r="B732" s="3"/>
      <c r="C732" s="4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T732" s="4"/>
      <c r="U732" s="4"/>
      <c r="V732" s="4"/>
      <c r="W732" s="4"/>
      <c r="X732" s="4"/>
      <c r="Y732" s="4"/>
    </row>
    <row r="733" spans="1:25" ht="15.75" customHeight="1" x14ac:dyDescent="0.2">
      <c r="A733" s="3"/>
      <c r="B733" s="3"/>
      <c r="C733" s="4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T733" s="4"/>
      <c r="U733" s="4"/>
      <c r="V733" s="4"/>
      <c r="W733" s="4"/>
      <c r="X733" s="4"/>
      <c r="Y733" s="4"/>
    </row>
    <row r="734" spans="1:25" ht="15.75" customHeight="1" x14ac:dyDescent="0.2">
      <c r="A734" s="3"/>
      <c r="B734" s="3"/>
      <c r="C734" s="4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T734" s="4"/>
      <c r="U734" s="4"/>
      <c r="V734" s="4"/>
      <c r="W734" s="4"/>
      <c r="X734" s="4"/>
      <c r="Y734" s="4"/>
    </row>
    <row r="735" spans="1:25" ht="15.75" customHeight="1" x14ac:dyDescent="0.2">
      <c r="A735" s="3"/>
      <c r="B735" s="3"/>
      <c r="C735" s="4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T735" s="4"/>
      <c r="U735" s="4"/>
      <c r="V735" s="4"/>
      <c r="W735" s="4"/>
      <c r="X735" s="4"/>
      <c r="Y735" s="4"/>
    </row>
    <row r="736" spans="1:25" ht="15.75" customHeight="1" x14ac:dyDescent="0.2">
      <c r="A736" s="3"/>
      <c r="B736" s="3"/>
      <c r="C736" s="4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T736" s="4"/>
      <c r="U736" s="4"/>
      <c r="V736" s="4"/>
      <c r="W736" s="4"/>
      <c r="X736" s="4"/>
      <c r="Y736" s="4"/>
    </row>
    <row r="737" spans="1:25" ht="15.75" customHeight="1" x14ac:dyDescent="0.2">
      <c r="A737" s="3"/>
      <c r="B737" s="3"/>
      <c r="C737" s="4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T737" s="4"/>
      <c r="U737" s="4"/>
      <c r="V737" s="4"/>
      <c r="W737" s="4"/>
      <c r="X737" s="4"/>
      <c r="Y737" s="4"/>
    </row>
    <row r="738" spans="1:25" ht="15.75" customHeight="1" x14ac:dyDescent="0.2">
      <c r="A738" s="3"/>
      <c r="B738" s="3"/>
      <c r="C738" s="4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T738" s="4"/>
      <c r="U738" s="4"/>
      <c r="V738" s="4"/>
      <c r="W738" s="4"/>
      <c r="X738" s="4"/>
      <c r="Y738" s="4"/>
    </row>
    <row r="739" spans="1:25" ht="15.75" customHeight="1" x14ac:dyDescent="0.2">
      <c r="A739" s="3"/>
      <c r="B739" s="3"/>
      <c r="C739" s="4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T739" s="4"/>
      <c r="U739" s="4"/>
      <c r="V739" s="4"/>
      <c r="W739" s="4"/>
      <c r="X739" s="4"/>
      <c r="Y739" s="4"/>
    </row>
    <row r="740" spans="1:25" ht="15.75" customHeight="1" x14ac:dyDescent="0.2">
      <c r="A740" s="3"/>
      <c r="B740" s="3"/>
      <c r="C740" s="4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T740" s="4"/>
      <c r="U740" s="4"/>
      <c r="V740" s="4"/>
      <c r="W740" s="4"/>
      <c r="X740" s="4"/>
      <c r="Y740" s="4"/>
    </row>
    <row r="741" spans="1:25" ht="15.75" customHeight="1" x14ac:dyDescent="0.2">
      <c r="A741" s="3"/>
      <c r="B741" s="3"/>
      <c r="C741" s="4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T741" s="4"/>
      <c r="U741" s="4"/>
      <c r="V741" s="4"/>
      <c r="W741" s="4"/>
      <c r="X741" s="4"/>
      <c r="Y741" s="4"/>
    </row>
    <row r="742" spans="1:25" ht="15.75" customHeight="1" x14ac:dyDescent="0.2">
      <c r="A742" s="3"/>
      <c r="B742" s="3"/>
      <c r="C742" s="4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T742" s="4"/>
      <c r="U742" s="4"/>
      <c r="V742" s="4"/>
      <c r="W742" s="4"/>
      <c r="X742" s="4"/>
      <c r="Y742" s="4"/>
    </row>
    <row r="743" spans="1:25" ht="15.75" customHeight="1" x14ac:dyDescent="0.2">
      <c r="A743" s="3"/>
      <c r="B743" s="3"/>
      <c r="C743" s="4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T743" s="4"/>
      <c r="U743" s="4"/>
      <c r="V743" s="4"/>
      <c r="W743" s="4"/>
      <c r="X743" s="4"/>
      <c r="Y743" s="4"/>
    </row>
    <row r="744" spans="1:25" ht="15.75" customHeight="1" x14ac:dyDescent="0.2">
      <c r="A744" s="3"/>
      <c r="B744" s="3"/>
      <c r="C744" s="4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T744" s="4"/>
      <c r="U744" s="4"/>
      <c r="V744" s="4"/>
      <c r="W744" s="4"/>
      <c r="X744" s="4"/>
      <c r="Y744" s="4"/>
    </row>
    <row r="745" spans="1:25" ht="15.75" customHeight="1" x14ac:dyDescent="0.2">
      <c r="A745" s="3"/>
      <c r="B745" s="3"/>
      <c r="C745" s="4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T745" s="4"/>
      <c r="U745" s="4"/>
      <c r="V745" s="4"/>
      <c r="W745" s="4"/>
      <c r="X745" s="4"/>
      <c r="Y745" s="4"/>
    </row>
    <row r="746" spans="1:25" ht="15.75" customHeight="1" x14ac:dyDescent="0.2">
      <c r="A746" s="3"/>
      <c r="B746" s="3"/>
      <c r="C746" s="4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T746" s="4"/>
      <c r="U746" s="4"/>
      <c r="V746" s="4"/>
      <c r="W746" s="4"/>
      <c r="X746" s="4"/>
      <c r="Y746" s="4"/>
    </row>
    <row r="747" spans="1:25" ht="15.75" customHeight="1" x14ac:dyDescent="0.2">
      <c r="A747" s="3"/>
      <c r="B747" s="3"/>
      <c r="C747" s="4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T747" s="4"/>
      <c r="U747" s="4"/>
      <c r="V747" s="4"/>
      <c r="W747" s="4"/>
      <c r="X747" s="4"/>
      <c r="Y747" s="4"/>
    </row>
    <row r="748" spans="1:25" ht="15.75" customHeight="1" x14ac:dyDescent="0.2">
      <c r="A748" s="3"/>
      <c r="B748" s="3"/>
      <c r="C748" s="4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T748" s="4"/>
      <c r="U748" s="4"/>
      <c r="V748" s="4"/>
      <c r="W748" s="4"/>
      <c r="X748" s="4"/>
      <c r="Y748" s="4"/>
    </row>
    <row r="749" spans="1:25" ht="15.75" customHeight="1" x14ac:dyDescent="0.2">
      <c r="A749" s="3"/>
      <c r="B749" s="3"/>
      <c r="C749" s="4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T749" s="4"/>
      <c r="U749" s="4"/>
      <c r="V749" s="4"/>
      <c r="W749" s="4"/>
      <c r="X749" s="4"/>
      <c r="Y749" s="4"/>
    </row>
    <row r="750" spans="1:25" ht="15.75" customHeight="1" x14ac:dyDescent="0.2">
      <c r="A750" s="3"/>
      <c r="B750" s="3"/>
      <c r="C750" s="4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T750" s="4"/>
      <c r="U750" s="4"/>
      <c r="V750" s="4"/>
      <c r="W750" s="4"/>
      <c r="X750" s="4"/>
      <c r="Y750" s="4"/>
    </row>
    <row r="751" spans="1:25" ht="15.75" customHeight="1" x14ac:dyDescent="0.2">
      <c r="A751" s="3"/>
      <c r="B751" s="3"/>
      <c r="C751" s="4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T751" s="4"/>
      <c r="U751" s="4"/>
      <c r="V751" s="4"/>
      <c r="W751" s="4"/>
      <c r="X751" s="4"/>
      <c r="Y751" s="4"/>
    </row>
    <row r="752" spans="1:25" ht="15.75" customHeight="1" x14ac:dyDescent="0.2">
      <c r="A752" s="3"/>
      <c r="B752" s="3"/>
      <c r="C752" s="4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T752" s="4"/>
      <c r="U752" s="4"/>
      <c r="V752" s="4"/>
      <c r="W752" s="4"/>
      <c r="X752" s="4"/>
      <c r="Y752" s="4"/>
    </row>
    <row r="753" spans="1:25" ht="15.75" customHeight="1" x14ac:dyDescent="0.2">
      <c r="A753" s="3"/>
      <c r="B753" s="3"/>
      <c r="C753" s="4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T753" s="4"/>
      <c r="U753" s="4"/>
      <c r="V753" s="4"/>
      <c r="W753" s="4"/>
      <c r="X753" s="4"/>
      <c r="Y753" s="4"/>
    </row>
    <row r="754" spans="1:25" ht="15.75" customHeight="1" x14ac:dyDescent="0.2">
      <c r="A754" s="3"/>
      <c r="B754" s="3"/>
      <c r="C754" s="4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T754" s="4"/>
      <c r="U754" s="4"/>
      <c r="V754" s="4"/>
      <c r="W754" s="4"/>
      <c r="X754" s="4"/>
      <c r="Y754" s="4"/>
    </row>
    <row r="755" spans="1:25" ht="15.75" customHeight="1" x14ac:dyDescent="0.2">
      <c r="A755" s="3"/>
      <c r="B755" s="3"/>
      <c r="C755" s="4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T755" s="4"/>
      <c r="U755" s="4"/>
      <c r="V755" s="4"/>
      <c r="W755" s="4"/>
      <c r="X755" s="4"/>
      <c r="Y755" s="4"/>
    </row>
    <row r="756" spans="1:25" ht="15.75" customHeight="1" x14ac:dyDescent="0.2">
      <c r="A756" s="3"/>
      <c r="B756" s="3"/>
      <c r="C756" s="4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T756" s="4"/>
      <c r="U756" s="4"/>
      <c r="V756" s="4"/>
      <c r="W756" s="4"/>
      <c r="X756" s="4"/>
      <c r="Y756" s="4"/>
    </row>
    <row r="757" spans="1:25" ht="15.75" customHeight="1" x14ac:dyDescent="0.2">
      <c r="A757" s="3"/>
      <c r="B757" s="3"/>
      <c r="C757" s="4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T757" s="4"/>
      <c r="U757" s="4"/>
      <c r="V757" s="4"/>
      <c r="W757" s="4"/>
      <c r="X757" s="4"/>
      <c r="Y757" s="4"/>
    </row>
    <row r="758" spans="1:25" ht="15.75" customHeight="1" x14ac:dyDescent="0.2">
      <c r="A758" s="3"/>
      <c r="B758" s="3"/>
      <c r="C758" s="4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T758" s="4"/>
      <c r="U758" s="4"/>
      <c r="V758" s="4"/>
      <c r="W758" s="4"/>
      <c r="X758" s="4"/>
      <c r="Y758" s="4"/>
    </row>
    <row r="759" spans="1:25" ht="15.75" customHeight="1" x14ac:dyDescent="0.2">
      <c r="A759" s="3"/>
      <c r="B759" s="3"/>
      <c r="C759" s="4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T759" s="4"/>
      <c r="U759" s="4"/>
      <c r="V759" s="4"/>
      <c r="W759" s="4"/>
      <c r="X759" s="4"/>
      <c r="Y759" s="4"/>
    </row>
    <row r="760" spans="1:25" ht="15.75" customHeight="1" x14ac:dyDescent="0.2">
      <c r="A760" s="3"/>
      <c r="B760" s="3"/>
      <c r="C760" s="4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T760" s="4"/>
      <c r="U760" s="4"/>
      <c r="V760" s="4"/>
      <c r="W760" s="4"/>
      <c r="X760" s="4"/>
      <c r="Y760" s="4"/>
    </row>
    <row r="761" spans="1:25" ht="15.75" customHeight="1" x14ac:dyDescent="0.2">
      <c r="A761" s="3"/>
      <c r="B761" s="3"/>
      <c r="C761" s="4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T761" s="4"/>
      <c r="U761" s="4"/>
      <c r="V761" s="4"/>
      <c r="W761" s="4"/>
      <c r="X761" s="4"/>
      <c r="Y761" s="4"/>
    </row>
    <row r="762" spans="1:25" ht="15.75" customHeight="1" x14ac:dyDescent="0.2">
      <c r="A762" s="3"/>
      <c r="B762" s="3"/>
      <c r="C762" s="4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T762" s="4"/>
      <c r="U762" s="4"/>
      <c r="V762" s="4"/>
      <c r="W762" s="4"/>
      <c r="X762" s="4"/>
      <c r="Y762" s="4"/>
    </row>
    <row r="763" spans="1:25" ht="15.75" customHeight="1" x14ac:dyDescent="0.2">
      <c r="A763" s="3"/>
      <c r="B763" s="3"/>
      <c r="C763" s="4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T763" s="4"/>
      <c r="U763" s="4"/>
      <c r="V763" s="4"/>
      <c r="W763" s="4"/>
      <c r="X763" s="4"/>
      <c r="Y763" s="4"/>
    </row>
    <row r="764" spans="1:25" ht="15.75" customHeight="1" x14ac:dyDescent="0.2">
      <c r="A764" s="3"/>
      <c r="B764" s="3"/>
      <c r="C764" s="4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T764" s="4"/>
      <c r="U764" s="4"/>
      <c r="V764" s="4"/>
      <c r="W764" s="4"/>
      <c r="X764" s="4"/>
      <c r="Y764" s="4"/>
    </row>
    <row r="765" spans="1:25" ht="15.75" customHeight="1" x14ac:dyDescent="0.2">
      <c r="A765" s="3"/>
      <c r="B765" s="3"/>
      <c r="C765" s="4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T765" s="4"/>
      <c r="U765" s="4"/>
      <c r="V765" s="4"/>
      <c r="W765" s="4"/>
      <c r="X765" s="4"/>
      <c r="Y765" s="4"/>
    </row>
    <row r="766" spans="1:25" ht="15.75" customHeight="1" x14ac:dyDescent="0.2">
      <c r="A766" s="3"/>
      <c r="B766" s="3"/>
      <c r="C766" s="4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T766" s="4"/>
      <c r="U766" s="4"/>
      <c r="V766" s="4"/>
      <c r="W766" s="4"/>
      <c r="X766" s="4"/>
      <c r="Y766" s="4"/>
    </row>
    <row r="767" spans="1:25" ht="15.75" customHeight="1" x14ac:dyDescent="0.2">
      <c r="A767" s="3"/>
      <c r="B767" s="3"/>
      <c r="C767" s="4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T767" s="4"/>
      <c r="U767" s="4"/>
      <c r="V767" s="4"/>
      <c r="W767" s="4"/>
      <c r="X767" s="4"/>
      <c r="Y767" s="4"/>
    </row>
    <row r="768" spans="1:25" ht="15.75" customHeight="1" x14ac:dyDescent="0.2">
      <c r="A768" s="3"/>
      <c r="B768" s="3"/>
      <c r="C768" s="4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T768" s="4"/>
      <c r="U768" s="4"/>
      <c r="V768" s="4"/>
      <c r="W768" s="4"/>
      <c r="X768" s="4"/>
      <c r="Y768" s="4"/>
    </row>
    <row r="769" spans="1:25" ht="15.75" customHeight="1" x14ac:dyDescent="0.2">
      <c r="A769" s="3"/>
      <c r="B769" s="3"/>
      <c r="C769" s="4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T769" s="4"/>
      <c r="U769" s="4"/>
      <c r="V769" s="4"/>
      <c r="W769" s="4"/>
      <c r="X769" s="4"/>
      <c r="Y769" s="4"/>
    </row>
    <row r="770" spans="1:25" ht="15.75" customHeight="1" x14ac:dyDescent="0.2">
      <c r="A770" s="3"/>
      <c r="B770" s="3"/>
      <c r="C770" s="4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T770" s="4"/>
      <c r="U770" s="4"/>
      <c r="V770" s="4"/>
      <c r="W770" s="4"/>
      <c r="X770" s="4"/>
      <c r="Y770" s="4"/>
    </row>
    <row r="771" spans="1:25" ht="15.75" customHeight="1" x14ac:dyDescent="0.2">
      <c r="A771" s="3"/>
      <c r="B771" s="3"/>
      <c r="C771" s="4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T771" s="4"/>
      <c r="U771" s="4"/>
      <c r="V771" s="4"/>
      <c r="W771" s="4"/>
      <c r="X771" s="4"/>
      <c r="Y771" s="4"/>
    </row>
    <row r="772" spans="1:25" ht="15.75" customHeight="1" x14ac:dyDescent="0.2">
      <c r="A772" s="3"/>
      <c r="B772" s="3"/>
      <c r="C772" s="4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T772" s="4"/>
      <c r="U772" s="4"/>
      <c r="V772" s="4"/>
      <c r="W772" s="4"/>
      <c r="X772" s="4"/>
      <c r="Y772" s="4"/>
    </row>
    <row r="773" spans="1:25" ht="15.75" customHeight="1" x14ac:dyDescent="0.2">
      <c r="A773" s="3"/>
      <c r="B773" s="3"/>
      <c r="C773" s="4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T773" s="4"/>
      <c r="U773" s="4"/>
      <c r="V773" s="4"/>
      <c r="W773" s="4"/>
      <c r="X773" s="4"/>
      <c r="Y773" s="4"/>
    </row>
    <row r="774" spans="1:25" ht="15.75" customHeight="1" x14ac:dyDescent="0.2">
      <c r="A774" s="3"/>
      <c r="B774" s="3"/>
      <c r="C774" s="4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T774" s="4"/>
      <c r="U774" s="4"/>
      <c r="V774" s="4"/>
      <c r="W774" s="4"/>
      <c r="X774" s="4"/>
      <c r="Y774" s="4"/>
    </row>
    <row r="775" spans="1:25" ht="15.75" customHeight="1" x14ac:dyDescent="0.2">
      <c r="A775" s="3"/>
      <c r="B775" s="3"/>
      <c r="C775" s="4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T775" s="4"/>
      <c r="U775" s="4"/>
      <c r="V775" s="4"/>
      <c r="W775" s="4"/>
      <c r="X775" s="4"/>
      <c r="Y775" s="4"/>
    </row>
    <row r="776" spans="1:25" ht="15.75" customHeight="1" x14ac:dyDescent="0.2">
      <c r="A776" s="3"/>
      <c r="B776" s="3"/>
      <c r="C776" s="4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T776" s="4"/>
      <c r="U776" s="4"/>
      <c r="V776" s="4"/>
      <c r="W776" s="4"/>
      <c r="X776" s="4"/>
      <c r="Y776" s="4"/>
    </row>
    <row r="777" spans="1:25" ht="15.75" customHeight="1" x14ac:dyDescent="0.2">
      <c r="A777" s="3"/>
      <c r="B777" s="3"/>
      <c r="C777" s="4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T777" s="4"/>
      <c r="U777" s="4"/>
      <c r="V777" s="4"/>
      <c r="W777" s="4"/>
      <c r="X777" s="4"/>
      <c r="Y777" s="4"/>
    </row>
    <row r="778" spans="1:25" ht="15.75" customHeight="1" x14ac:dyDescent="0.2">
      <c r="A778" s="3"/>
      <c r="B778" s="3"/>
      <c r="C778" s="4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T778" s="4"/>
      <c r="U778" s="4"/>
      <c r="V778" s="4"/>
      <c r="W778" s="4"/>
      <c r="X778" s="4"/>
      <c r="Y778" s="4"/>
    </row>
    <row r="779" spans="1:25" ht="15.75" customHeight="1" x14ac:dyDescent="0.2">
      <c r="A779" s="3"/>
      <c r="B779" s="3"/>
      <c r="C779" s="4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T779" s="4"/>
      <c r="U779" s="4"/>
      <c r="V779" s="4"/>
      <c r="W779" s="4"/>
      <c r="X779" s="4"/>
      <c r="Y779" s="4"/>
    </row>
    <row r="780" spans="1:25" ht="15.75" customHeight="1" x14ac:dyDescent="0.2">
      <c r="A780" s="3"/>
      <c r="B780" s="3"/>
      <c r="C780" s="4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T780" s="4"/>
      <c r="U780" s="4"/>
      <c r="V780" s="4"/>
      <c r="W780" s="4"/>
      <c r="X780" s="4"/>
      <c r="Y780" s="4"/>
    </row>
    <row r="781" spans="1:25" ht="15.75" customHeight="1" x14ac:dyDescent="0.2">
      <c r="A781" s="3"/>
      <c r="B781" s="3"/>
      <c r="C781" s="4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T781" s="4"/>
      <c r="U781" s="4"/>
      <c r="V781" s="4"/>
      <c r="W781" s="4"/>
      <c r="X781" s="4"/>
      <c r="Y781" s="4"/>
    </row>
    <row r="782" spans="1:25" ht="15.75" customHeight="1" x14ac:dyDescent="0.2">
      <c r="A782" s="3"/>
      <c r="B782" s="3"/>
      <c r="C782" s="4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T782" s="4"/>
      <c r="U782" s="4"/>
      <c r="V782" s="4"/>
      <c r="W782" s="4"/>
      <c r="X782" s="4"/>
      <c r="Y782" s="4"/>
    </row>
    <row r="783" spans="1:25" ht="15.75" customHeight="1" x14ac:dyDescent="0.2">
      <c r="A783" s="3"/>
      <c r="B783" s="3"/>
      <c r="C783" s="4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T783" s="4"/>
      <c r="U783" s="4"/>
      <c r="V783" s="4"/>
      <c r="W783" s="4"/>
      <c r="X783" s="4"/>
      <c r="Y783" s="4"/>
    </row>
    <row r="784" spans="1:25" ht="15.75" customHeight="1" x14ac:dyDescent="0.2">
      <c r="A784" s="3"/>
      <c r="B784" s="3"/>
      <c r="C784" s="4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T784" s="4"/>
      <c r="U784" s="4"/>
      <c r="V784" s="4"/>
      <c r="W784" s="4"/>
      <c r="X784" s="4"/>
      <c r="Y784" s="4"/>
    </row>
    <row r="785" spans="1:25" ht="15.75" customHeight="1" x14ac:dyDescent="0.2">
      <c r="A785" s="3"/>
      <c r="B785" s="3"/>
      <c r="C785" s="4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T785" s="4"/>
      <c r="U785" s="4"/>
      <c r="V785" s="4"/>
      <c r="W785" s="4"/>
      <c r="X785" s="4"/>
      <c r="Y785" s="4"/>
    </row>
    <row r="786" spans="1:25" ht="15.75" customHeight="1" x14ac:dyDescent="0.2">
      <c r="A786" s="3"/>
      <c r="B786" s="3"/>
      <c r="C786" s="4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T786" s="4"/>
      <c r="U786" s="4"/>
      <c r="V786" s="4"/>
      <c r="W786" s="4"/>
      <c r="X786" s="4"/>
      <c r="Y786" s="4"/>
    </row>
    <row r="787" spans="1:25" ht="15.75" customHeight="1" x14ac:dyDescent="0.2">
      <c r="A787" s="3"/>
      <c r="B787" s="3"/>
      <c r="C787" s="4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T787" s="4"/>
      <c r="U787" s="4"/>
      <c r="V787" s="4"/>
      <c r="W787" s="4"/>
      <c r="X787" s="4"/>
      <c r="Y787" s="4"/>
    </row>
    <row r="788" spans="1:25" ht="15.75" customHeight="1" x14ac:dyDescent="0.2">
      <c r="A788" s="3"/>
      <c r="B788" s="3"/>
      <c r="C788" s="4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T788" s="4"/>
      <c r="U788" s="4"/>
      <c r="V788" s="4"/>
      <c r="W788" s="4"/>
      <c r="X788" s="4"/>
      <c r="Y788" s="4"/>
    </row>
    <row r="789" spans="1:25" ht="15.75" customHeight="1" x14ac:dyDescent="0.2">
      <c r="A789" s="3"/>
      <c r="B789" s="3"/>
      <c r="C789" s="4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T789" s="4"/>
      <c r="U789" s="4"/>
      <c r="V789" s="4"/>
      <c r="W789" s="4"/>
      <c r="X789" s="4"/>
      <c r="Y789" s="4"/>
    </row>
    <row r="790" spans="1:25" ht="15.75" customHeight="1" x14ac:dyDescent="0.2">
      <c r="A790" s="3"/>
      <c r="B790" s="3"/>
      <c r="C790" s="4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T790" s="4"/>
      <c r="U790" s="4"/>
      <c r="V790" s="4"/>
      <c r="W790" s="4"/>
      <c r="X790" s="4"/>
      <c r="Y790" s="4"/>
    </row>
    <row r="791" spans="1:25" ht="15.75" customHeight="1" x14ac:dyDescent="0.2">
      <c r="A791" s="3"/>
      <c r="B791" s="3"/>
      <c r="C791" s="4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T791" s="4"/>
      <c r="U791" s="4"/>
      <c r="V791" s="4"/>
      <c r="W791" s="4"/>
      <c r="X791" s="4"/>
      <c r="Y791" s="4"/>
    </row>
    <row r="792" spans="1:25" ht="15.75" customHeight="1" x14ac:dyDescent="0.2">
      <c r="A792" s="3"/>
      <c r="B792" s="3"/>
      <c r="C792" s="4"/>
      <c r="D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T792" s="4"/>
      <c r="U792" s="4"/>
      <c r="V792" s="4"/>
      <c r="W792" s="4"/>
      <c r="X792" s="4"/>
      <c r="Y792" s="4"/>
    </row>
    <row r="793" spans="1:25" ht="15.75" customHeight="1" x14ac:dyDescent="0.2">
      <c r="A793" s="3"/>
      <c r="B793" s="3"/>
      <c r="C793" s="4"/>
      <c r="D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T793" s="4"/>
      <c r="U793" s="4"/>
      <c r="V793" s="4"/>
      <c r="W793" s="4"/>
      <c r="X793" s="4"/>
      <c r="Y793" s="4"/>
    </row>
    <row r="794" spans="1:25" ht="15.75" customHeight="1" x14ac:dyDescent="0.2">
      <c r="A794" s="3"/>
      <c r="B794" s="3"/>
      <c r="C794" s="4"/>
      <c r="D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T794" s="4"/>
      <c r="U794" s="4"/>
      <c r="V794" s="4"/>
      <c r="W794" s="4"/>
      <c r="X794" s="4"/>
      <c r="Y794" s="4"/>
    </row>
    <row r="795" spans="1:25" ht="15.75" customHeight="1" x14ac:dyDescent="0.2">
      <c r="A795" s="3"/>
      <c r="B795" s="3"/>
      <c r="C795" s="4"/>
      <c r="D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T795" s="4"/>
      <c r="U795" s="4"/>
      <c r="V795" s="4"/>
      <c r="W795" s="4"/>
      <c r="X795" s="4"/>
      <c r="Y795" s="4"/>
    </row>
    <row r="796" spans="1:25" ht="15.75" customHeight="1" x14ac:dyDescent="0.2">
      <c r="A796" s="3"/>
      <c r="B796" s="3"/>
      <c r="C796" s="4"/>
      <c r="D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T796" s="4"/>
      <c r="U796" s="4"/>
      <c r="V796" s="4"/>
      <c r="W796" s="4"/>
      <c r="X796" s="4"/>
      <c r="Y796" s="4"/>
    </row>
    <row r="797" spans="1:25" ht="15.75" customHeight="1" x14ac:dyDescent="0.2">
      <c r="A797" s="3"/>
      <c r="B797" s="3"/>
      <c r="C797" s="4"/>
      <c r="D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T797" s="4"/>
      <c r="U797" s="4"/>
      <c r="V797" s="4"/>
      <c r="W797" s="4"/>
      <c r="X797" s="4"/>
      <c r="Y797" s="4"/>
    </row>
    <row r="798" spans="1:25" ht="15.75" customHeight="1" x14ac:dyDescent="0.2">
      <c r="A798" s="3"/>
      <c r="B798" s="3"/>
      <c r="C798" s="4"/>
      <c r="D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T798" s="4"/>
      <c r="U798" s="4"/>
      <c r="V798" s="4"/>
      <c r="W798" s="4"/>
      <c r="X798" s="4"/>
      <c r="Y798" s="4"/>
    </row>
    <row r="799" spans="1:25" ht="15.75" customHeight="1" x14ac:dyDescent="0.2">
      <c r="A799" s="3"/>
      <c r="B799" s="3"/>
      <c r="C799" s="4"/>
      <c r="D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T799" s="4"/>
      <c r="U799" s="4"/>
      <c r="V799" s="4"/>
      <c r="W799" s="4"/>
      <c r="X799" s="4"/>
      <c r="Y799" s="4"/>
    </row>
    <row r="800" spans="1:25" ht="15.75" customHeight="1" x14ac:dyDescent="0.2">
      <c r="A800" s="3"/>
      <c r="B800" s="3"/>
      <c r="C800" s="4"/>
      <c r="D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T800" s="4"/>
      <c r="U800" s="4"/>
      <c r="V800" s="4"/>
      <c r="W800" s="4"/>
      <c r="X800" s="4"/>
      <c r="Y800" s="4"/>
    </row>
    <row r="801" spans="1:25" ht="15.75" customHeight="1" x14ac:dyDescent="0.2">
      <c r="A801" s="3"/>
      <c r="B801" s="3"/>
      <c r="C801" s="4"/>
      <c r="D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T801" s="4"/>
      <c r="U801" s="4"/>
      <c r="V801" s="4"/>
      <c r="W801" s="4"/>
      <c r="X801" s="4"/>
      <c r="Y801" s="4"/>
    </row>
    <row r="802" spans="1:25" ht="15.75" customHeight="1" x14ac:dyDescent="0.2">
      <c r="A802" s="3"/>
      <c r="B802" s="3"/>
      <c r="C802" s="4"/>
      <c r="D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T802" s="4"/>
      <c r="U802" s="4"/>
      <c r="V802" s="4"/>
      <c r="W802" s="4"/>
      <c r="X802" s="4"/>
      <c r="Y802" s="4"/>
    </row>
    <row r="803" spans="1:25" ht="15.75" customHeight="1" x14ac:dyDescent="0.2">
      <c r="A803" s="3"/>
      <c r="B803" s="3"/>
      <c r="C803" s="4"/>
      <c r="D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T803" s="4"/>
      <c r="U803" s="4"/>
      <c r="V803" s="4"/>
      <c r="W803" s="4"/>
      <c r="X803" s="4"/>
      <c r="Y803" s="4"/>
    </row>
    <row r="804" spans="1:25" ht="15.75" customHeight="1" x14ac:dyDescent="0.2">
      <c r="A804" s="3"/>
      <c r="B804" s="3"/>
      <c r="C804" s="4"/>
      <c r="D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T804" s="4"/>
      <c r="U804" s="4"/>
      <c r="V804" s="4"/>
      <c r="W804" s="4"/>
      <c r="X804" s="4"/>
      <c r="Y804" s="4"/>
    </row>
    <row r="805" spans="1:25" ht="15.75" customHeight="1" x14ac:dyDescent="0.2">
      <c r="A805" s="3"/>
      <c r="B805" s="3"/>
      <c r="C805" s="4"/>
      <c r="D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T805" s="4"/>
      <c r="U805" s="4"/>
      <c r="V805" s="4"/>
      <c r="W805" s="4"/>
      <c r="X805" s="4"/>
      <c r="Y805" s="4"/>
    </row>
    <row r="806" spans="1:25" ht="15.75" customHeight="1" x14ac:dyDescent="0.2">
      <c r="A806" s="3"/>
      <c r="B806" s="3"/>
      <c r="C806" s="4"/>
      <c r="D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T806" s="4"/>
      <c r="U806" s="4"/>
      <c r="V806" s="4"/>
      <c r="W806" s="4"/>
      <c r="X806" s="4"/>
      <c r="Y806" s="4"/>
    </row>
    <row r="807" spans="1:25" ht="15.75" customHeight="1" x14ac:dyDescent="0.2">
      <c r="A807" s="3"/>
      <c r="B807" s="3"/>
      <c r="C807" s="4"/>
      <c r="D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T807" s="4"/>
      <c r="U807" s="4"/>
      <c r="V807" s="4"/>
      <c r="W807" s="4"/>
      <c r="X807" s="4"/>
      <c r="Y807" s="4"/>
    </row>
    <row r="808" spans="1:25" ht="15.75" customHeight="1" x14ac:dyDescent="0.2">
      <c r="A808" s="3"/>
      <c r="B808" s="3"/>
      <c r="C808" s="4"/>
      <c r="D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T808" s="4"/>
      <c r="U808" s="4"/>
      <c r="V808" s="4"/>
      <c r="W808" s="4"/>
      <c r="X808" s="4"/>
      <c r="Y808" s="4"/>
    </row>
    <row r="809" spans="1:25" ht="15.75" customHeight="1" x14ac:dyDescent="0.2">
      <c r="A809" s="3"/>
      <c r="B809" s="3"/>
      <c r="C809" s="4"/>
      <c r="D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T809" s="4"/>
      <c r="U809" s="4"/>
      <c r="V809" s="4"/>
      <c r="W809" s="4"/>
      <c r="X809" s="4"/>
      <c r="Y809" s="4"/>
    </row>
    <row r="810" spans="1:25" ht="15.75" customHeight="1" x14ac:dyDescent="0.2">
      <c r="A810" s="3"/>
      <c r="B810" s="3"/>
      <c r="C810" s="4"/>
      <c r="D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T810" s="4"/>
      <c r="U810" s="4"/>
      <c r="V810" s="4"/>
      <c r="W810" s="4"/>
      <c r="X810" s="4"/>
      <c r="Y810" s="4"/>
    </row>
    <row r="811" spans="1:25" ht="15.75" customHeight="1" x14ac:dyDescent="0.2">
      <c r="A811" s="3"/>
      <c r="B811" s="3"/>
      <c r="C811" s="4"/>
      <c r="D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T811" s="4"/>
      <c r="U811" s="4"/>
      <c r="V811" s="4"/>
      <c r="W811" s="4"/>
      <c r="X811" s="4"/>
      <c r="Y811" s="4"/>
    </row>
    <row r="812" spans="1:25" ht="15.75" customHeight="1" x14ac:dyDescent="0.2">
      <c r="A812" s="3"/>
      <c r="B812" s="3"/>
      <c r="C812" s="4"/>
      <c r="D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T812" s="4"/>
      <c r="U812" s="4"/>
      <c r="V812" s="4"/>
      <c r="W812" s="4"/>
      <c r="X812" s="4"/>
      <c r="Y812" s="4"/>
    </row>
    <row r="813" spans="1:25" ht="15.75" customHeight="1" x14ac:dyDescent="0.2">
      <c r="A813" s="3"/>
      <c r="B813" s="3"/>
      <c r="C813" s="4"/>
      <c r="D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T813" s="4"/>
      <c r="U813" s="4"/>
      <c r="V813" s="4"/>
      <c r="W813" s="4"/>
      <c r="X813" s="4"/>
      <c r="Y813" s="4"/>
    </row>
    <row r="814" spans="1:25" ht="15.75" customHeight="1" x14ac:dyDescent="0.2">
      <c r="A814" s="3"/>
      <c r="B814" s="3"/>
      <c r="C814" s="4"/>
      <c r="D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T814" s="4"/>
      <c r="U814" s="4"/>
      <c r="V814" s="4"/>
      <c r="W814" s="4"/>
      <c r="X814" s="4"/>
      <c r="Y814" s="4"/>
    </row>
    <row r="815" spans="1:25" ht="15.75" customHeight="1" x14ac:dyDescent="0.2">
      <c r="A815" s="3"/>
      <c r="B815" s="3"/>
      <c r="C815" s="4"/>
      <c r="D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T815" s="4"/>
      <c r="U815" s="4"/>
      <c r="V815" s="4"/>
      <c r="W815" s="4"/>
      <c r="X815" s="4"/>
      <c r="Y815" s="4"/>
    </row>
    <row r="816" spans="1:25" ht="15.75" customHeight="1" x14ac:dyDescent="0.2">
      <c r="A816" s="3"/>
      <c r="B816" s="3"/>
      <c r="C816" s="4"/>
      <c r="D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T816" s="4"/>
      <c r="U816" s="4"/>
      <c r="V816" s="4"/>
      <c r="W816" s="4"/>
      <c r="X816" s="4"/>
      <c r="Y816" s="4"/>
    </row>
    <row r="817" spans="1:25" ht="15.75" customHeight="1" x14ac:dyDescent="0.2">
      <c r="A817" s="3"/>
      <c r="B817" s="3"/>
      <c r="C817" s="4"/>
      <c r="D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T817" s="4"/>
      <c r="U817" s="4"/>
      <c r="V817" s="4"/>
      <c r="W817" s="4"/>
      <c r="X817" s="4"/>
      <c r="Y817" s="4"/>
    </row>
    <row r="818" spans="1:25" ht="15.75" customHeight="1" x14ac:dyDescent="0.2">
      <c r="A818" s="3"/>
      <c r="B818" s="3"/>
      <c r="C818" s="4"/>
      <c r="D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T818" s="4"/>
      <c r="U818" s="4"/>
      <c r="V818" s="4"/>
      <c r="W818" s="4"/>
      <c r="X818" s="4"/>
      <c r="Y818" s="4"/>
    </row>
    <row r="819" spans="1:25" ht="15.75" customHeight="1" x14ac:dyDescent="0.2">
      <c r="A819" s="3"/>
      <c r="B819" s="3"/>
      <c r="C819" s="4"/>
      <c r="D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T819" s="4"/>
      <c r="U819" s="4"/>
      <c r="V819" s="4"/>
      <c r="W819" s="4"/>
      <c r="X819" s="4"/>
      <c r="Y819" s="4"/>
    </row>
    <row r="820" spans="1:25" ht="15.75" customHeight="1" x14ac:dyDescent="0.2">
      <c r="A820" s="3"/>
      <c r="B820" s="3"/>
      <c r="C820" s="4"/>
      <c r="D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T820" s="4"/>
      <c r="U820" s="4"/>
      <c r="V820" s="4"/>
      <c r="W820" s="4"/>
      <c r="X820" s="4"/>
      <c r="Y820" s="4"/>
    </row>
    <row r="821" spans="1:25" ht="15.75" customHeight="1" x14ac:dyDescent="0.2">
      <c r="A821" s="3"/>
      <c r="B821" s="3"/>
      <c r="C821" s="4"/>
      <c r="D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T821" s="4"/>
      <c r="U821" s="4"/>
      <c r="V821" s="4"/>
      <c r="W821" s="4"/>
      <c r="X821" s="4"/>
      <c r="Y821" s="4"/>
    </row>
    <row r="822" spans="1:25" ht="15.75" customHeight="1" x14ac:dyDescent="0.2">
      <c r="A822" s="3"/>
      <c r="B822" s="3"/>
      <c r="C822" s="4"/>
      <c r="D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T822" s="4"/>
      <c r="U822" s="4"/>
      <c r="V822" s="4"/>
      <c r="W822" s="4"/>
      <c r="X822" s="4"/>
      <c r="Y822" s="4"/>
    </row>
    <row r="823" spans="1:25" ht="15.75" customHeight="1" x14ac:dyDescent="0.2">
      <c r="A823" s="3"/>
      <c r="B823" s="3"/>
      <c r="C823" s="4"/>
      <c r="D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T823" s="4"/>
      <c r="U823" s="4"/>
      <c r="V823" s="4"/>
      <c r="W823" s="4"/>
      <c r="X823" s="4"/>
      <c r="Y823" s="4"/>
    </row>
    <row r="824" spans="1:25" ht="15.75" customHeight="1" x14ac:dyDescent="0.2">
      <c r="A824" s="3"/>
      <c r="B824" s="3"/>
      <c r="C824" s="4"/>
      <c r="D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T824" s="4"/>
      <c r="U824" s="4"/>
      <c r="V824" s="4"/>
      <c r="W824" s="4"/>
      <c r="X824" s="4"/>
      <c r="Y824" s="4"/>
    </row>
    <row r="825" spans="1:25" ht="15.75" customHeight="1" x14ac:dyDescent="0.2">
      <c r="A825" s="3"/>
      <c r="B825" s="3"/>
      <c r="C825" s="4"/>
      <c r="D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T825" s="4"/>
      <c r="U825" s="4"/>
      <c r="V825" s="4"/>
      <c r="W825" s="4"/>
      <c r="X825" s="4"/>
      <c r="Y825" s="4"/>
    </row>
    <row r="826" spans="1:25" ht="15.75" customHeight="1" x14ac:dyDescent="0.2">
      <c r="A826" s="3"/>
      <c r="B826" s="3"/>
      <c r="C826" s="4"/>
      <c r="D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T826" s="4"/>
      <c r="U826" s="4"/>
      <c r="V826" s="4"/>
      <c r="W826" s="4"/>
      <c r="X826" s="4"/>
      <c r="Y826" s="4"/>
    </row>
    <row r="827" spans="1:25" ht="15.75" customHeight="1" x14ac:dyDescent="0.2">
      <c r="A827" s="3"/>
      <c r="B827" s="3"/>
      <c r="C827" s="4"/>
      <c r="D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T827" s="4"/>
      <c r="U827" s="4"/>
      <c r="V827" s="4"/>
      <c r="W827" s="4"/>
      <c r="X827" s="4"/>
      <c r="Y827" s="4"/>
    </row>
    <row r="828" spans="1:25" ht="15.75" customHeight="1" x14ac:dyDescent="0.2">
      <c r="A828" s="3"/>
      <c r="B828" s="3"/>
      <c r="C828" s="4"/>
      <c r="D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T828" s="4"/>
      <c r="U828" s="4"/>
      <c r="V828" s="4"/>
      <c r="W828" s="4"/>
      <c r="X828" s="4"/>
      <c r="Y828" s="4"/>
    </row>
    <row r="829" spans="1:25" ht="15.75" customHeight="1" x14ac:dyDescent="0.2">
      <c r="A829" s="3"/>
      <c r="B829" s="3"/>
      <c r="C829" s="4"/>
      <c r="D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T829" s="4"/>
      <c r="U829" s="4"/>
      <c r="V829" s="4"/>
      <c r="W829" s="4"/>
      <c r="X829" s="4"/>
      <c r="Y829" s="4"/>
    </row>
    <row r="830" spans="1:25" ht="15.75" customHeight="1" x14ac:dyDescent="0.2">
      <c r="A830" s="3"/>
      <c r="B830" s="3"/>
      <c r="C830" s="4"/>
      <c r="D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T830" s="4"/>
      <c r="U830" s="4"/>
      <c r="V830" s="4"/>
      <c r="W830" s="4"/>
      <c r="X830" s="4"/>
      <c r="Y830" s="4"/>
    </row>
    <row r="831" spans="1:25" ht="15.75" customHeight="1" x14ac:dyDescent="0.2">
      <c r="A831" s="3"/>
      <c r="B831" s="3"/>
      <c r="C831" s="4"/>
      <c r="D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T831" s="4"/>
      <c r="U831" s="4"/>
      <c r="V831" s="4"/>
      <c r="W831" s="4"/>
      <c r="X831" s="4"/>
      <c r="Y831" s="4"/>
    </row>
    <row r="832" spans="1:25" ht="15.75" customHeight="1" x14ac:dyDescent="0.2">
      <c r="A832" s="3"/>
      <c r="B832" s="3"/>
      <c r="C832" s="4"/>
      <c r="D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T832" s="4"/>
      <c r="U832" s="4"/>
      <c r="V832" s="4"/>
      <c r="W832" s="4"/>
      <c r="X832" s="4"/>
      <c r="Y832" s="4"/>
    </row>
    <row r="833" spans="1:25" ht="15.75" customHeight="1" x14ac:dyDescent="0.2">
      <c r="A833" s="3"/>
      <c r="B833" s="3"/>
      <c r="C833" s="4"/>
      <c r="D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T833" s="4"/>
      <c r="U833" s="4"/>
      <c r="V833" s="4"/>
      <c r="W833" s="4"/>
      <c r="X833" s="4"/>
      <c r="Y833" s="4"/>
    </row>
    <row r="834" spans="1:25" ht="15.75" customHeight="1" x14ac:dyDescent="0.2">
      <c r="A834" s="3"/>
      <c r="B834" s="3"/>
      <c r="C834" s="4"/>
      <c r="D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T834" s="4"/>
      <c r="U834" s="4"/>
      <c r="V834" s="4"/>
      <c r="W834" s="4"/>
      <c r="X834" s="4"/>
      <c r="Y834" s="4"/>
    </row>
    <row r="835" spans="1:25" ht="15.75" customHeight="1" x14ac:dyDescent="0.2">
      <c r="A835" s="3"/>
      <c r="B835" s="3"/>
      <c r="C835" s="4"/>
      <c r="D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T835" s="4"/>
      <c r="U835" s="4"/>
      <c r="V835" s="4"/>
      <c r="W835" s="4"/>
      <c r="X835" s="4"/>
      <c r="Y835" s="4"/>
    </row>
    <row r="836" spans="1:25" ht="15.75" customHeight="1" x14ac:dyDescent="0.2">
      <c r="A836" s="3"/>
      <c r="B836" s="3"/>
      <c r="C836" s="4"/>
      <c r="D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T836" s="4"/>
      <c r="U836" s="4"/>
      <c r="V836" s="4"/>
      <c r="W836" s="4"/>
      <c r="X836" s="4"/>
      <c r="Y836" s="4"/>
    </row>
    <row r="837" spans="1:25" ht="15.75" customHeight="1" x14ac:dyDescent="0.2">
      <c r="A837" s="3"/>
      <c r="B837" s="3"/>
      <c r="C837" s="4"/>
      <c r="D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T837" s="4"/>
      <c r="U837" s="4"/>
      <c r="V837" s="4"/>
      <c r="W837" s="4"/>
      <c r="X837" s="4"/>
      <c r="Y837" s="4"/>
    </row>
    <row r="838" spans="1:25" ht="15.75" customHeight="1" x14ac:dyDescent="0.2">
      <c r="A838" s="3"/>
      <c r="B838" s="3"/>
      <c r="C838" s="4"/>
      <c r="D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T838" s="4"/>
      <c r="U838" s="4"/>
      <c r="V838" s="4"/>
      <c r="W838" s="4"/>
      <c r="X838" s="4"/>
      <c r="Y838" s="4"/>
    </row>
    <row r="839" spans="1:25" ht="15.75" customHeight="1" x14ac:dyDescent="0.2">
      <c r="A839" s="3"/>
      <c r="B839" s="3"/>
      <c r="C839" s="4"/>
      <c r="D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T839" s="4"/>
      <c r="U839" s="4"/>
      <c r="V839" s="4"/>
      <c r="W839" s="4"/>
      <c r="X839" s="4"/>
      <c r="Y839" s="4"/>
    </row>
    <row r="840" spans="1:25" ht="15.75" customHeight="1" x14ac:dyDescent="0.2">
      <c r="A840" s="3"/>
      <c r="B840" s="3"/>
      <c r="C840" s="4"/>
      <c r="D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T840" s="4"/>
      <c r="U840" s="4"/>
      <c r="V840" s="4"/>
      <c r="W840" s="4"/>
      <c r="X840" s="4"/>
      <c r="Y840" s="4"/>
    </row>
    <row r="841" spans="1:25" ht="15.75" customHeight="1" x14ac:dyDescent="0.2">
      <c r="A841" s="3"/>
      <c r="B841" s="3"/>
      <c r="C841" s="4"/>
      <c r="D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T841" s="4"/>
      <c r="U841" s="4"/>
      <c r="V841" s="4"/>
      <c r="W841" s="4"/>
      <c r="X841" s="4"/>
      <c r="Y841" s="4"/>
    </row>
    <row r="842" spans="1:25" ht="15.75" customHeight="1" x14ac:dyDescent="0.2">
      <c r="A842" s="3"/>
      <c r="B842" s="3"/>
      <c r="C842" s="4"/>
      <c r="D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T842" s="4"/>
      <c r="U842" s="4"/>
      <c r="V842" s="4"/>
      <c r="W842" s="4"/>
      <c r="X842" s="4"/>
      <c r="Y842" s="4"/>
    </row>
    <row r="843" spans="1:25" ht="15.75" customHeight="1" x14ac:dyDescent="0.2">
      <c r="A843" s="3"/>
      <c r="B843" s="3"/>
      <c r="C843" s="4"/>
      <c r="D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T843" s="4"/>
      <c r="U843" s="4"/>
      <c r="V843" s="4"/>
      <c r="W843" s="4"/>
      <c r="X843" s="4"/>
      <c r="Y843" s="4"/>
    </row>
    <row r="844" spans="1:25" ht="15.75" customHeight="1" x14ac:dyDescent="0.2">
      <c r="A844" s="3"/>
      <c r="B844" s="3"/>
      <c r="C844" s="4"/>
      <c r="D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T844" s="4"/>
      <c r="U844" s="4"/>
      <c r="V844" s="4"/>
      <c r="W844" s="4"/>
      <c r="X844" s="4"/>
      <c r="Y844" s="4"/>
    </row>
    <row r="845" spans="1:25" ht="15.75" customHeight="1" x14ac:dyDescent="0.2">
      <c r="A845" s="3"/>
      <c r="B845" s="3"/>
      <c r="C845" s="4"/>
      <c r="D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T845" s="4"/>
      <c r="U845" s="4"/>
      <c r="V845" s="4"/>
      <c r="W845" s="4"/>
      <c r="X845" s="4"/>
      <c r="Y845" s="4"/>
    </row>
    <row r="846" spans="1:25" ht="15.75" customHeight="1" x14ac:dyDescent="0.2">
      <c r="A846" s="3"/>
      <c r="B846" s="3"/>
      <c r="C846" s="4"/>
      <c r="D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T846" s="4"/>
      <c r="U846" s="4"/>
      <c r="V846" s="4"/>
      <c r="W846" s="4"/>
      <c r="X846" s="4"/>
      <c r="Y846" s="4"/>
    </row>
    <row r="847" spans="1:25" ht="15.75" customHeight="1" x14ac:dyDescent="0.2">
      <c r="A847" s="3"/>
      <c r="B847" s="3"/>
      <c r="C847" s="4"/>
      <c r="D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T847" s="4"/>
      <c r="U847" s="4"/>
      <c r="V847" s="4"/>
      <c r="W847" s="4"/>
      <c r="X847" s="4"/>
      <c r="Y847" s="4"/>
    </row>
    <row r="848" spans="1:25" ht="15.75" customHeight="1" x14ac:dyDescent="0.2">
      <c r="A848" s="3"/>
      <c r="B848" s="3"/>
      <c r="C848" s="4"/>
      <c r="D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T848" s="4"/>
      <c r="U848" s="4"/>
      <c r="V848" s="4"/>
      <c r="W848" s="4"/>
      <c r="X848" s="4"/>
      <c r="Y848" s="4"/>
    </row>
    <row r="849" spans="1:25" ht="15.75" customHeight="1" x14ac:dyDescent="0.2">
      <c r="A849" s="3"/>
      <c r="B849" s="3"/>
      <c r="C849" s="4"/>
      <c r="D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T849" s="4"/>
      <c r="U849" s="4"/>
      <c r="V849" s="4"/>
      <c r="W849" s="4"/>
      <c r="X849" s="4"/>
      <c r="Y849" s="4"/>
    </row>
    <row r="850" spans="1:25" ht="15.75" customHeight="1" x14ac:dyDescent="0.2">
      <c r="A850" s="3"/>
      <c r="B850" s="3"/>
      <c r="C850" s="4"/>
      <c r="D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T850" s="4"/>
      <c r="U850" s="4"/>
      <c r="V850" s="4"/>
      <c r="W850" s="4"/>
      <c r="X850" s="4"/>
      <c r="Y850" s="4"/>
    </row>
    <row r="851" spans="1:25" ht="15.75" customHeight="1" x14ac:dyDescent="0.2">
      <c r="A851" s="3"/>
      <c r="B851" s="3"/>
      <c r="C851" s="4"/>
      <c r="D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T851" s="4"/>
      <c r="U851" s="4"/>
      <c r="V851" s="4"/>
      <c r="W851" s="4"/>
      <c r="X851" s="4"/>
      <c r="Y851" s="4"/>
    </row>
    <row r="852" spans="1:25" ht="15.75" customHeight="1" x14ac:dyDescent="0.2">
      <c r="A852" s="3"/>
      <c r="B852" s="3"/>
      <c r="C852" s="4"/>
      <c r="D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T852" s="4"/>
      <c r="U852" s="4"/>
      <c r="V852" s="4"/>
      <c r="W852" s="4"/>
      <c r="X852" s="4"/>
      <c r="Y852" s="4"/>
    </row>
    <row r="853" spans="1:25" ht="15.75" customHeight="1" x14ac:dyDescent="0.2">
      <c r="A853" s="3"/>
      <c r="B853" s="3"/>
      <c r="C853" s="4"/>
      <c r="D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T853" s="4"/>
      <c r="U853" s="4"/>
      <c r="V853" s="4"/>
      <c r="W853" s="4"/>
      <c r="X853" s="4"/>
      <c r="Y853" s="4"/>
    </row>
    <row r="854" spans="1:25" ht="15.75" customHeight="1" x14ac:dyDescent="0.2">
      <c r="A854" s="3"/>
      <c r="B854" s="3"/>
      <c r="C854" s="4"/>
      <c r="D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T854" s="4"/>
      <c r="U854" s="4"/>
      <c r="V854" s="4"/>
      <c r="W854" s="4"/>
      <c r="X854" s="4"/>
      <c r="Y854" s="4"/>
    </row>
    <row r="855" spans="1:25" ht="15.75" customHeight="1" x14ac:dyDescent="0.2">
      <c r="A855" s="3"/>
      <c r="B855" s="3"/>
      <c r="C855" s="4"/>
      <c r="D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T855" s="4"/>
      <c r="U855" s="4"/>
      <c r="V855" s="4"/>
      <c r="W855" s="4"/>
      <c r="X855" s="4"/>
      <c r="Y855" s="4"/>
    </row>
    <row r="856" spans="1:25" ht="15.75" customHeight="1" x14ac:dyDescent="0.2">
      <c r="A856" s="3"/>
      <c r="B856" s="3"/>
      <c r="C856" s="4"/>
      <c r="D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T856" s="4"/>
      <c r="U856" s="4"/>
      <c r="V856" s="4"/>
      <c r="W856" s="4"/>
      <c r="X856" s="4"/>
      <c r="Y856" s="4"/>
    </row>
    <row r="857" spans="1:25" ht="15.75" customHeight="1" x14ac:dyDescent="0.2">
      <c r="A857" s="3"/>
      <c r="B857" s="3"/>
      <c r="C857" s="4"/>
      <c r="D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T857" s="4"/>
      <c r="U857" s="4"/>
      <c r="V857" s="4"/>
      <c r="W857" s="4"/>
      <c r="X857" s="4"/>
      <c r="Y857" s="4"/>
    </row>
    <row r="858" spans="1:25" ht="15.75" customHeight="1" x14ac:dyDescent="0.2">
      <c r="A858" s="3"/>
      <c r="B858" s="3"/>
      <c r="C858" s="4"/>
      <c r="D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T858" s="4"/>
      <c r="U858" s="4"/>
      <c r="V858" s="4"/>
      <c r="W858" s="4"/>
      <c r="X858" s="4"/>
      <c r="Y858" s="4"/>
    </row>
    <row r="859" spans="1:25" ht="15.75" customHeight="1" x14ac:dyDescent="0.2">
      <c r="A859" s="3"/>
      <c r="B859" s="3"/>
      <c r="C859" s="4"/>
      <c r="D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T859" s="4"/>
      <c r="U859" s="4"/>
      <c r="V859" s="4"/>
      <c r="W859" s="4"/>
      <c r="X859" s="4"/>
      <c r="Y859" s="4"/>
    </row>
    <row r="860" spans="1:25" ht="15.75" customHeight="1" x14ac:dyDescent="0.2">
      <c r="A860" s="3"/>
      <c r="B860" s="3"/>
      <c r="C860" s="4"/>
      <c r="D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T860" s="4"/>
      <c r="U860" s="4"/>
      <c r="V860" s="4"/>
      <c r="W860" s="4"/>
      <c r="X860" s="4"/>
      <c r="Y860" s="4"/>
    </row>
    <row r="861" spans="1:25" ht="15.75" customHeight="1" x14ac:dyDescent="0.2">
      <c r="A861" s="3"/>
      <c r="B861" s="3"/>
      <c r="C861" s="4"/>
      <c r="D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T861" s="4"/>
      <c r="U861" s="4"/>
      <c r="V861" s="4"/>
      <c r="W861" s="4"/>
      <c r="X861" s="4"/>
      <c r="Y861" s="4"/>
    </row>
    <row r="862" spans="1:25" ht="15.75" customHeight="1" x14ac:dyDescent="0.2">
      <c r="A862" s="3"/>
      <c r="B862" s="3"/>
      <c r="C862" s="4"/>
      <c r="D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T862" s="4"/>
      <c r="U862" s="4"/>
      <c r="V862" s="4"/>
      <c r="W862" s="4"/>
      <c r="X862" s="4"/>
      <c r="Y862" s="4"/>
    </row>
    <row r="863" spans="1:25" ht="15.75" customHeight="1" x14ac:dyDescent="0.2">
      <c r="A863" s="3"/>
      <c r="B863" s="3"/>
      <c r="C863" s="4"/>
      <c r="D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T863" s="4"/>
      <c r="U863" s="4"/>
      <c r="V863" s="4"/>
      <c r="W863" s="4"/>
      <c r="X863" s="4"/>
      <c r="Y863" s="4"/>
    </row>
    <row r="864" spans="1:25" ht="15.75" customHeight="1" x14ac:dyDescent="0.2">
      <c r="A864" s="3"/>
      <c r="B864" s="3"/>
      <c r="C864" s="4"/>
      <c r="D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T864" s="4"/>
      <c r="U864" s="4"/>
      <c r="V864" s="4"/>
      <c r="W864" s="4"/>
      <c r="X864" s="4"/>
      <c r="Y864" s="4"/>
    </row>
    <row r="865" spans="1:25" ht="15.75" customHeight="1" x14ac:dyDescent="0.2">
      <c r="A865" s="3"/>
      <c r="B865" s="3"/>
      <c r="C865" s="4"/>
      <c r="D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T865" s="4"/>
      <c r="U865" s="4"/>
      <c r="V865" s="4"/>
      <c r="W865" s="4"/>
      <c r="X865" s="4"/>
      <c r="Y865" s="4"/>
    </row>
    <row r="866" spans="1:25" ht="15.75" customHeight="1" x14ac:dyDescent="0.2">
      <c r="A866" s="3"/>
      <c r="B866" s="3"/>
      <c r="C866" s="4"/>
      <c r="D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T866" s="4"/>
      <c r="U866" s="4"/>
      <c r="V866" s="4"/>
      <c r="W866" s="4"/>
      <c r="X866" s="4"/>
      <c r="Y866" s="4"/>
    </row>
    <row r="867" spans="1:25" ht="15.75" customHeight="1" x14ac:dyDescent="0.2">
      <c r="A867" s="3"/>
      <c r="B867" s="3"/>
      <c r="C867" s="4"/>
      <c r="D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T867" s="4"/>
      <c r="U867" s="4"/>
      <c r="V867" s="4"/>
      <c r="W867" s="4"/>
      <c r="X867" s="4"/>
      <c r="Y867" s="4"/>
    </row>
    <row r="868" spans="1:25" ht="15.75" customHeight="1" x14ac:dyDescent="0.2">
      <c r="A868" s="3"/>
      <c r="B868" s="3"/>
      <c r="C868" s="4"/>
      <c r="D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T868" s="4"/>
      <c r="U868" s="4"/>
      <c r="V868" s="4"/>
      <c r="W868" s="4"/>
      <c r="X868" s="4"/>
      <c r="Y868" s="4"/>
    </row>
    <row r="869" spans="1:25" ht="15.75" customHeight="1" x14ac:dyDescent="0.2">
      <c r="A869" s="3"/>
      <c r="B869" s="3"/>
      <c r="C869" s="4"/>
      <c r="D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T869" s="4"/>
      <c r="U869" s="4"/>
      <c r="V869" s="4"/>
      <c r="W869" s="4"/>
      <c r="X869" s="4"/>
      <c r="Y869" s="4"/>
    </row>
    <row r="870" spans="1:25" ht="15.75" customHeight="1" x14ac:dyDescent="0.2">
      <c r="A870" s="3"/>
      <c r="B870" s="3"/>
      <c r="C870" s="4"/>
      <c r="D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T870" s="4"/>
      <c r="U870" s="4"/>
      <c r="V870" s="4"/>
      <c r="W870" s="4"/>
      <c r="X870" s="4"/>
      <c r="Y870" s="4"/>
    </row>
    <row r="871" spans="1:25" ht="15.75" customHeight="1" x14ac:dyDescent="0.2">
      <c r="A871" s="3"/>
      <c r="B871" s="3"/>
      <c r="C871" s="4"/>
      <c r="D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T871" s="4"/>
      <c r="U871" s="4"/>
      <c r="V871" s="4"/>
      <c r="W871" s="4"/>
      <c r="X871" s="4"/>
      <c r="Y871" s="4"/>
    </row>
    <row r="872" spans="1:25" ht="15.75" customHeight="1" x14ac:dyDescent="0.2">
      <c r="A872" s="3"/>
      <c r="B872" s="3"/>
      <c r="C872" s="4"/>
      <c r="D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T872" s="4"/>
      <c r="U872" s="4"/>
      <c r="V872" s="4"/>
      <c r="W872" s="4"/>
      <c r="X872" s="4"/>
      <c r="Y872" s="4"/>
    </row>
    <row r="873" spans="1:25" ht="15.75" customHeight="1" x14ac:dyDescent="0.2">
      <c r="A873" s="3"/>
      <c r="B873" s="3"/>
      <c r="C873" s="4"/>
      <c r="D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T873" s="4"/>
      <c r="U873" s="4"/>
      <c r="V873" s="4"/>
      <c r="W873" s="4"/>
      <c r="X873" s="4"/>
      <c r="Y873" s="4"/>
    </row>
    <row r="874" spans="1:25" ht="15.75" customHeight="1" x14ac:dyDescent="0.2">
      <c r="A874" s="3"/>
      <c r="B874" s="3"/>
      <c r="C874" s="4"/>
      <c r="D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T874" s="4"/>
      <c r="U874" s="4"/>
      <c r="V874" s="4"/>
      <c r="W874" s="4"/>
      <c r="X874" s="4"/>
      <c r="Y874" s="4"/>
    </row>
    <row r="875" spans="1:25" ht="15.75" customHeight="1" x14ac:dyDescent="0.2">
      <c r="A875" s="3"/>
      <c r="B875" s="3"/>
      <c r="C875" s="4"/>
      <c r="D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T875" s="4"/>
      <c r="U875" s="4"/>
      <c r="V875" s="4"/>
      <c r="W875" s="4"/>
      <c r="X875" s="4"/>
      <c r="Y875" s="4"/>
    </row>
    <row r="876" spans="1:25" ht="15.75" customHeight="1" x14ac:dyDescent="0.2">
      <c r="A876" s="3"/>
      <c r="B876" s="3"/>
      <c r="C876" s="4"/>
      <c r="D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T876" s="4"/>
      <c r="U876" s="4"/>
      <c r="V876" s="4"/>
      <c r="W876" s="4"/>
      <c r="X876" s="4"/>
      <c r="Y876" s="4"/>
    </row>
    <row r="877" spans="1:25" ht="15.75" customHeight="1" x14ac:dyDescent="0.2">
      <c r="A877" s="3"/>
      <c r="B877" s="3"/>
      <c r="C877" s="4"/>
      <c r="D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T877" s="4"/>
      <c r="U877" s="4"/>
      <c r="V877" s="4"/>
      <c r="W877" s="4"/>
      <c r="X877" s="4"/>
      <c r="Y877" s="4"/>
    </row>
    <row r="878" spans="1:25" ht="15.75" customHeight="1" x14ac:dyDescent="0.2">
      <c r="A878" s="3"/>
      <c r="B878" s="3"/>
      <c r="C878" s="4"/>
      <c r="D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T878" s="4"/>
      <c r="U878" s="4"/>
      <c r="V878" s="4"/>
      <c r="W878" s="4"/>
      <c r="X878" s="4"/>
      <c r="Y878" s="4"/>
    </row>
    <row r="879" spans="1:25" ht="15.75" customHeight="1" x14ac:dyDescent="0.2">
      <c r="A879" s="3"/>
      <c r="B879" s="3"/>
      <c r="C879" s="4"/>
      <c r="D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T879" s="4"/>
      <c r="U879" s="4"/>
      <c r="V879" s="4"/>
      <c r="W879" s="4"/>
      <c r="X879" s="4"/>
      <c r="Y879" s="4"/>
    </row>
    <row r="880" spans="1:25" ht="15.75" customHeight="1" x14ac:dyDescent="0.2">
      <c r="A880" s="3"/>
      <c r="B880" s="3"/>
      <c r="C880" s="4"/>
      <c r="D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T880" s="4"/>
      <c r="U880" s="4"/>
      <c r="V880" s="4"/>
      <c r="W880" s="4"/>
      <c r="X880" s="4"/>
      <c r="Y880" s="4"/>
    </row>
    <row r="881" spans="1:25" ht="15.75" customHeight="1" x14ac:dyDescent="0.2">
      <c r="A881" s="3"/>
      <c r="B881" s="3"/>
      <c r="C881" s="4"/>
      <c r="D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T881" s="4"/>
      <c r="U881" s="4"/>
      <c r="V881" s="4"/>
      <c r="W881" s="4"/>
      <c r="X881" s="4"/>
      <c r="Y881" s="4"/>
    </row>
    <row r="882" spans="1:25" ht="15.75" customHeight="1" x14ac:dyDescent="0.2">
      <c r="A882" s="3"/>
      <c r="B882" s="3"/>
      <c r="C882" s="4"/>
      <c r="D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T882" s="4"/>
      <c r="U882" s="4"/>
      <c r="V882" s="4"/>
      <c r="W882" s="4"/>
      <c r="X882" s="4"/>
      <c r="Y882" s="4"/>
    </row>
    <row r="883" spans="1:25" ht="15.75" customHeight="1" x14ac:dyDescent="0.2">
      <c r="A883" s="3"/>
      <c r="B883" s="3"/>
      <c r="C883" s="4"/>
      <c r="D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T883" s="4"/>
      <c r="U883" s="4"/>
      <c r="V883" s="4"/>
      <c r="W883" s="4"/>
      <c r="X883" s="4"/>
      <c r="Y883" s="4"/>
    </row>
    <row r="884" spans="1:25" ht="15.75" customHeight="1" x14ac:dyDescent="0.2">
      <c r="A884" s="3"/>
      <c r="B884" s="3"/>
      <c r="C884" s="4"/>
      <c r="D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T884" s="4"/>
      <c r="U884" s="4"/>
      <c r="V884" s="4"/>
      <c r="W884" s="4"/>
      <c r="X884" s="4"/>
      <c r="Y884" s="4"/>
    </row>
    <row r="885" spans="1:25" ht="15.75" customHeight="1" x14ac:dyDescent="0.2">
      <c r="A885" s="3"/>
      <c r="B885" s="3"/>
      <c r="C885" s="4"/>
      <c r="D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T885" s="4"/>
      <c r="U885" s="4"/>
      <c r="V885" s="4"/>
      <c r="W885" s="4"/>
      <c r="X885" s="4"/>
      <c r="Y885" s="4"/>
    </row>
    <row r="886" spans="1:25" ht="15.75" customHeight="1" x14ac:dyDescent="0.2">
      <c r="A886" s="3"/>
      <c r="B886" s="3"/>
      <c r="C886" s="4"/>
      <c r="D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T886" s="4"/>
      <c r="U886" s="4"/>
      <c r="V886" s="4"/>
      <c r="W886" s="4"/>
      <c r="X886" s="4"/>
      <c r="Y886" s="4"/>
    </row>
    <row r="887" spans="1:25" ht="15.75" customHeight="1" x14ac:dyDescent="0.2">
      <c r="A887" s="3"/>
      <c r="B887" s="3"/>
      <c r="C887" s="4"/>
      <c r="D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T887" s="4"/>
      <c r="U887" s="4"/>
      <c r="V887" s="4"/>
      <c r="W887" s="4"/>
      <c r="X887" s="4"/>
      <c r="Y887" s="4"/>
    </row>
    <row r="888" spans="1:25" ht="15.75" customHeight="1" x14ac:dyDescent="0.2">
      <c r="A888" s="3"/>
      <c r="B888" s="3"/>
      <c r="C888" s="4"/>
      <c r="D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T888" s="4"/>
      <c r="U888" s="4"/>
      <c r="V888" s="4"/>
      <c r="W888" s="4"/>
      <c r="X888" s="4"/>
      <c r="Y888" s="4"/>
    </row>
    <row r="889" spans="1:25" ht="15.75" customHeight="1" x14ac:dyDescent="0.2">
      <c r="A889" s="3"/>
      <c r="B889" s="3"/>
      <c r="C889" s="4"/>
      <c r="D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T889" s="4"/>
      <c r="U889" s="4"/>
      <c r="V889" s="4"/>
      <c r="W889" s="4"/>
      <c r="X889" s="4"/>
      <c r="Y889" s="4"/>
    </row>
    <row r="890" spans="1:25" ht="15.75" customHeight="1" x14ac:dyDescent="0.2">
      <c r="A890" s="3"/>
      <c r="B890" s="3"/>
      <c r="C890" s="4"/>
      <c r="D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T890" s="4"/>
      <c r="U890" s="4"/>
      <c r="V890" s="4"/>
      <c r="W890" s="4"/>
      <c r="X890" s="4"/>
      <c r="Y890" s="4"/>
    </row>
    <row r="891" spans="1:25" ht="15.75" customHeight="1" x14ac:dyDescent="0.2">
      <c r="A891" s="3"/>
      <c r="B891" s="3"/>
      <c r="C891" s="4"/>
      <c r="D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T891" s="4"/>
      <c r="U891" s="4"/>
      <c r="V891" s="4"/>
      <c r="W891" s="4"/>
      <c r="X891" s="4"/>
      <c r="Y891" s="4"/>
    </row>
    <row r="892" spans="1:25" ht="15.75" customHeight="1" x14ac:dyDescent="0.2">
      <c r="A892" s="3"/>
      <c r="B892" s="3"/>
      <c r="C892" s="4"/>
      <c r="D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T892" s="4"/>
      <c r="U892" s="4"/>
      <c r="V892" s="4"/>
      <c r="W892" s="4"/>
      <c r="X892" s="4"/>
      <c r="Y892" s="4"/>
    </row>
    <row r="893" spans="1:25" ht="15.75" customHeight="1" x14ac:dyDescent="0.2">
      <c r="A893" s="3"/>
      <c r="B893" s="3"/>
      <c r="C893" s="4"/>
      <c r="D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T893" s="4"/>
      <c r="U893" s="4"/>
      <c r="V893" s="4"/>
      <c r="W893" s="4"/>
      <c r="X893" s="4"/>
      <c r="Y893" s="4"/>
    </row>
    <row r="894" spans="1:25" ht="15.75" customHeight="1" x14ac:dyDescent="0.2">
      <c r="A894" s="3"/>
      <c r="B894" s="3"/>
      <c r="C894" s="4"/>
      <c r="D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T894" s="4"/>
      <c r="U894" s="4"/>
      <c r="V894" s="4"/>
      <c r="W894" s="4"/>
      <c r="X894" s="4"/>
      <c r="Y894" s="4"/>
    </row>
    <row r="895" spans="1:25" ht="15.75" customHeight="1" x14ac:dyDescent="0.2">
      <c r="A895" s="3"/>
      <c r="B895" s="3"/>
      <c r="C895" s="4"/>
      <c r="D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T895" s="4"/>
      <c r="U895" s="4"/>
      <c r="V895" s="4"/>
      <c r="W895" s="4"/>
      <c r="X895" s="4"/>
      <c r="Y895" s="4"/>
    </row>
    <row r="896" spans="1:25" ht="15.75" customHeight="1" x14ac:dyDescent="0.2">
      <c r="A896" s="3"/>
      <c r="B896" s="3"/>
      <c r="C896" s="4"/>
      <c r="D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T896" s="4"/>
      <c r="U896" s="4"/>
      <c r="V896" s="4"/>
      <c r="W896" s="4"/>
      <c r="X896" s="4"/>
      <c r="Y896" s="4"/>
    </row>
    <row r="897" spans="1:25" ht="15.75" customHeight="1" x14ac:dyDescent="0.2">
      <c r="A897" s="3"/>
      <c r="B897" s="3"/>
      <c r="C897" s="4"/>
      <c r="D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T897" s="4"/>
      <c r="U897" s="4"/>
      <c r="V897" s="4"/>
      <c r="W897" s="4"/>
      <c r="X897" s="4"/>
      <c r="Y897" s="4"/>
    </row>
    <row r="898" spans="1:25" ht="15.75" customHeight="1" x14ac:dyDescent="0.2">
      <c r="A898" s="3"/>
      <c r="B898" s="3"/>
      <c r="C898" s="4"/>
      <c r="D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T898" s="4"/>
      <c r="U898" s="4"/>
      <c r="V898" s="4"/>
      <c r="W898" s="4"/>
      <c r="X898" s="4"/>
      <c r="Y898" s="4"/>
    </row>
    <row r="899" spans="1:25" ht="15.75" customHeight="1" x14ac:dyDescent="0.2">
      <c r="A899" s="3"/>
      <c r="B899" s="3"/>
      <c r="C899" s="4"/>
      <c r="D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T899" s="4"/>
      <c r="U899" s="4"/>
      <c r="V899" s="4"/>
      <c r="W899" s="4"/>
      <c r="X899" s="4"/>
      <c r="Y899" s="4"/>
    </row>
    <row r="900" spans="1:25" ht="15.75" customHeight="1" x14ac:dyDescent="0.2">
      <c r="A900" s="3"/>
      <c r="B900" s="3"/>
      <c r="C900" s="4"/>
      <c r="D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T900" s="4"/>
      <c r="U900" s="4"/>
      <c r="V900" s="4"/>
      <c r="W900" s="4"/>
      <c r="X900" s="4"/>
      <c r="Y900" s="4"/>
    </row>
    <row r="901" spans="1:25" ht="15.75" customHeight="1" x14ac:dyDescent="0.2">
      <c r="A901" s="3"/>
      <c r="B901" s="3"/>
      <c r="C901" s="4"/>
      <c r="D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T901" s="4"/>
      <c r="U901" s="4"/>
      <c r="V901" s="4"/>
      <c r="W901" s="4"/>
      <c r="X901" s="4"/>
      <c r="Y901" s="4"/>
    </row>
    <row r="902" spans="1:25" ht="15.75" customHeight="1" x14ac:dyDescent="0.2">
      <c r="A902" s="3"/>
      <c r="B902" s="3"/>
      <c r="C902" s="4"/>
      <c r="D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T902" s="4"/>
      <c r="U902" s="4"/>
      <c r="V902" s="4"/>
      <c r="W902" s="4"/>
      <c r="X902" s="4"/>
      <c r="Y902" s="4"/>
    </row>
    <row r="903" spans="1:25" ht="15.75" customHeight="1" x14ac:dyDescent="0.2">
      <c r="A903" s="3"/>
      <c r="B903" s="3"/>
      <c r="C903" s="4"/>
      <c r="D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T903" s="4"/>
      <c r="U903" s="4"/>
      <c r="V903" s="4"/>
      <c r="W903" s="4"/>
      <c r="X903" s="4"/>
      <c r="Y903" s="4"/>
    </row>
    <row r="904" spans="1:25" ht="15.75" customHeight="1" x14ac:dyDescent="0.2">
      <c r="A904" s="3"/>
      <c r="B904" s="3"/>
      <c r="C904" s="4"/>
      <c r="D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T904" s="4"/>
      <c r="U904" s="4"/>
      <c r="V904" s="4"/>
      <c r="W904" s="4"/>
      <c r="X904" s="4"/>
      <c r="Y904" s="4"/>
    </row>
    <row r="905" spans="1:25" ht="15.75" customHeight="1" x14ac:dyDescent="0.2">
      <c r="A905" s="3"/>
      <c r="B905" s="3"/>
      <c r="C905" s="4"/>
      <c r="D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T905" s="4"/>
      <c r="U905" s="4"/>
      <c r="V905" s="4"/>
      <c r="W905" s="4"/>
      <c r="X905" s="4"/>
      <c r="Y905" s="4"/>
    </row>
    <row r="906" spans="1:25" ht="15.75" customHeight="1" x14ac:dyDescent="0.2">
      <c r="A906" s="3"/>
      <c r="B906" s="3"/>
      <c r="C906" s="4"/>
      <c r="D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T906" s="4"/>
      <c r="U906" s="4"/>
      <c r="V906" s="4"/>
      <c r="W906" s="4"/>
      <c r="X906" s="4"/>
      <c r="Y906" s="4"/>
    </row>
    <row r="907" spans="1:25" ht="15.75" customHeight="1" x14ac:dyDescent="0.2">
      <c r="A907" s="3"/>
      <c r="B907" s="3"/>
      <c r="C907" s="4"/>
      <c r="D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T907" s="4"/>
      <c r="U907" s="4"/>
      <c r="V907" s="4"/>
      <c r="W907" s="4"/>
      <c r="X907" s="4"/>
      <c r="Y907" s="4"/>
    </row>
    <row r="908" spans="1:25" ht="15.75" customHeight="1" x14ac:dyDescent="0.2">
      <c r="A908" s="3"/>
      <c r="B908" s="3"/>
      <c r="C908" s="4"/>
      <c r="D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T908" s="4"/>
      <c r="U908" s="4"/>
      <c r="V908" s="4"/>
      <c r="W908" s="4"/>
      <c r="X908" s="4"/>
      <c r="Y908" s="4"/>
    </row>
    <row r="909" spans="1:25" ht="15.75" customHeight="1" x14ac:dyDescent="0.2">
      <c r="A909" s="3"/>
      <c r="B909" s="3"/>
      <c r="C909" s="4"/>
      <c r="D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T909" s="4"/>
      <c r="U909" s="4"/>
      <c r="V909" s="4"/>
      <c r="W909" s="4"/>
      <c r="X909" s="4"/>
      <c r="Y909" s="4"/>
    </row>
    <row r="910" spans="1:25" ht="15.75" customHeight="1" x14ac:dyDescent="0.2">
      <c r="A910" s="3"/>
      <c r="B910" s="3"/>
      <c r="C910" s="4"/>
      <c r="D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T910" s="4"/>
      <c r="U910" s="4"/>
      <c r="V910" s="4"/>
      <c r="W910" s="4"/>
      <c r="X910" s="4"/>
      <c r="Y910" s="4"/>
    </row>
    <row r="911" spans="1:25" ht="15.75" customHeight="1" x14ac:dyDescent="0.2">
      <c r="A911" s="3"/>
      <c r="B911" s="3"/>
      <c r="C911" s="4"/>
      <c r="D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T911" s="4"/>
      <c r="U911" s="4"/>
      <c r="V911" s="4"/>
      <c r="W911" s="4"/>
      <c r="X911" s="4"/>
      <c r="Y911" s="4"/>
    </row>
    <row r="912" spans="1:25" ht="15.75" customHeight="1" x14ac:dyDescent="0.2">
      <c r="A912" s="3"/>
      <c r="B912" s="3"/>
      <c r="C912" s="4"/>
      <c r="D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T912" s="4"/>
      <c r="U912" s="4"/>
      <c r="V912" s="4"/>
      <c r="W912" s="4"/>
      <c r="X912" s="4"/>
      <c r="Y912" s="4"/>
    </row>
    <row r="913" spans="1:25" ht="15.75" customHeight="1" x14ac:dyDescent="0.2">
      <c r="A913" s="3"/>
      <c r="B913" s="3"/>
      <c r="C913" s="4"/>
      <c r="D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T913" s="4"/>
      <c r="U913" s="4"/>
      <c r="V913" s="4"/>
      <c r="W913" s="4"/>
      <c r="X913" s="4"/>
      <c r="Y913" s="4"/>
    </row>
    <row r="914" spans="1:25" ht="15.75" customHeight="1" x14ac:dyDescent="0.2">
      <c r="A914" s="3"/>
      <c r="B914" s="3"/>
      <c r="C914" s="4"/>
      <c r="D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T914" s="4"/>
      <c r="U914" s="4"/>
      <c r="V914" s="4"/>
      <c r="W914" s="4"/>
      <c r="X914" s="4"/>
      <c r="Y914" s="4"/>
    </row>
    <row r="915" spans="1:25" ht="15.75" customHeight="1" x14ac:dyDescent="0.2">
      <c r="A915" s="3"/>
      <c r="B915" s="3"/>
      <c r="C915" s="4"/>
      <c r="D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T915" s="4"/>
      <c r="U915" s="4"/>
      <c r="V915" s="4"/>
      <c r="W915" s="4"/>
      <c r="X915" s="4"/>
      <c r="Y915" s="4"/>
    </row>
    <row r="916" spans="1:25" ht="15.75" customHeight="1" x14ac:dyDescent="0.2">
      <c r="A916" s="3"/>
      <c r="B916" s="3"/>
      <c r="C916" s="4"/>
      <c r="D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T916" s="4"/>
      <c r="U916" s="4"/>
      <c r="V916" s="4"/>
      <c r="W916" s="4"/>
      <c r="X916" s="4"/>
      <c r="Y916" s="4"/>
    </row>
    <row r="917" spans="1:25" ht="15.75" customHeight="1" x14ac:dyDescent="0.2">
      <c r="A917" s="3"/>
      <c r="B917" s="3"/>
      <c r="C917" s="4"/>
      <c r="D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T917" s="4"/>
      <c r="U917" s="4"/>
      <c r="V917" s="4"/>
      <c r="W917" s="4"/>
      <c r="X917" s="4"/>
      <c r="Y917" s="4"/>
    </row>
    <row r="918" spans="1:25" ht="15.75" customHeight="1" x14ac:dyDescent="0.2">
      <c r="A918" s="3"/>
      <c r="B918" s="3"/>
      <c r="C918" s="4"/>
      <c r="D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T918" s="4"/>
      <c r="U918" s="4"/>
      <c r="V918" s="4"/>
      <c r="W918" s="4"/>
      <c r="X918" s="4"/>
      <c r="Y918" s="4"/>
    </row>
    <row r="919" spans="1:25" ht="15.75" customHeight="1" x14ac:dyDescent="0.2">
      <c r="A919" s="3"/>
      <c r="B919" s="3"/>
      <c r="C919" s="4"/>
      <c r="D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T919" s="4"/>
      <c r="U919" s="4"/>
      <c r="V919" s="4"/>
      <c r="W919" s="4"/>
      <c r="X919" s="4"/>
      <c r="Y919" s="4"/>
    </row>
    <row r="920" spans="1:25" ht="15.75" customHeight="1" x14ac:dyDescent="0.2">
      <c r="A920" s="3"/>
      <c r="B920" s="3"/>
      <c r="C920" s="4"/>
      <c r="D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T920" s="4"/>
      <c r="U920" s="4"/>
      <c r="V920" s="4"/>
      <c r="W920" s="4"/>
      <c r="X920" s="4"/>
      <c r="Y920" s="4"/>
    </row>
    <row r="921" spans="1:25" ht="15.75" customHeight="1" x14ac:dyDescent="0.2">
      <c r="A921" s="3"/>
      <c r="B921" s="3"/>
      <c r="C921" s="4"/>
      <c r="D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T921" s="4"/>
      <c r="U921" s="4"/>
      <c r="V921" s="4"/>
      <c r="W921" s="4"/>
      <c r="X921" s="4"/>
      <c r="Y921" s="4"/>
    </row>
    <row r="922" spans="1:25" ht="15.75" customHeight="1" x14ac:dyDescent="0.2">
      <c r="A922" s="3"/>
      <c r="B922" s="3"/>
      <c r="C922" s="4"/>
      <c r="D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T922" s="4"/>
      <c r="U922" s="4"/>
      <c r="V922" s="4"/>
      <c r="W922" s="4"/>
      <c r="X922" s="4"/>
      <c r="Y922" s="4"/>
    </row>
    <row r="923" spans="1:25" ht="15.75" customHeight="1" x14ac:dyDescent="0.2">
      <c r="A923" s="3"/>
      <c r="B923" s="3"/>
      <c r="C923" s="4"/>
      <c r="D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T923" s="4"/>
      <c r="U923" s="4"/>
      <c r="V923" s="4"/>
      <c r="W923" s="4"/>
      <c r="X923" s="4"/>
      <c r="Y923" s="4"/>
    </row>
    <row r="924" spans="1:25" ht="15.75" customHeight="1" x14ac:dyDescent="0.2">
      <c r="A924" s="3"/>
      <c r="B924" s="3"/>
      <c r="C924" s="4"/>
      <c r="D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T924" s="4"/>
      <c r="U924" s="4"/>
      <c r="V924" s="4"/>
      <c r="W924" s="4"/>
      <c r="X924" s="4"/>
      <c r="Y924" s="4"/>
    </row>
    <row r="925" spans="1:25" ht="15.75" customHeight="1" x14ac:dyDescent="0.2">
      <c r="A925" s="3"/>
      <c r="B925" s="3"/>
      <c r="C925" s="4"/>
      <c r="D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T925" s="4"/>
      <c r="U925" s="4"/>
      <c r="V925" s="4"/>
      <c r="W925" s="4"/>
      <c r="X925" s="4"/>
      <c r="Y925" s="4"/>
    </row>
    <row r="926" spans="1:25" ht="15.75" customHeight="1" x14ac:dyDescent="0.2">
      <c r="A926" s="3"/>
      <c r="B926" s="3"/>
      <c r="C926" s="4"/>
      <c r="D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T926" s="4"/>
      <c r="U926" s="4"/>
      <c r="V926" s="4"/>
      <c r="W926" s="4"/>
      <c r="X926" s="4"/>
      <c r="Y926" s="4"/>
    </row>
    <row r="927" spans="1:25" ht="15.75" customHeight="1" x14ac:dyDescent="0.2">
      <c r="A927" s="3"/>
      <c r="B927" s="3"/>
      <c r="C927" s="4"/>
      <c r="D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T927" s="4"/>
      <c r="U927" s="4"/>
      <c r="V927" s="4"/>
      <c r="W927" s="4"/>
      <c r="X927" s="4"/>
      <c r="Y927" s="4"/>
    </row>
    <row r="928" spans="1:25" ht="15.75" customHeight="1" x14ac:dyDescent="0.2">
      <c r="A928" s="3"/>
      <c r="B928" s="3"/>
      <c r="C928" s="4"/>
      <c r="D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T928" s="4"/>
      <c r="U928" s="4"/>
      <c r="V928" s="4"/>
      <c r="W928" s="4"/>
      <c r="X928" s="4"/>
      <c r="Y928" s="4"/>
    </row>
    <row r="929" spans="1:25" ht="15.75" customHeight="1" x14ac:dyDescent="0.2">
      <c r="A929" s="3"/>
      <c r="B929" s="3"/>
      <c r="C929" s="4"/>
      <c r="D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T929" s="4"/>
      <c r="U929" s="4"/>
      <c r="V929" s="4"/>
      <c r="W929" s="4"/>
      <c r="X929" s="4"/>
      <c r="Y929" s="4"/>
    </row>
    <row r="930" spans="1:25" ht="15.75" customHeight="1" x14ac:dyDescent="0.2">
      <c r="A930" s="3"/>
      <c r="B930" s="3"/>
      <c r="C930" s="4"/>
      <c r="D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T930" s="4"/>
      <c r="U930" s="4"/>
      <c r="V930" s="4"/>
      <c r="W930" s="4"/>
      <c r="X930" s="4"/>
      <c r="Y930" s="4"/>
    </row>
    <row r="931" spans="1:25" ht="15.75" customHeight="1" x14ac:dyDescent="0.2">
      <c r="A931" s="3"/>
      <c r="B931" s="3"/>
      <c r="C931" s="4"/>
      <c r="D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T931" s="4"/>
      <c r="U931" s="4"/>
      <c r="V931" s="4"/>
      <c r="W931" s="4"/>
      <c r="X931" s="4"/>
      <c r="Y931" s="4"/>
    </row>
    <row r="932" spans="1:25" ht="15.75" customHeight="1" x14ac:dyDescent="0.2">
      <c r="A932" s="3"/>
      <c r="B932" s="3"/>
      <c r="C932" s="4"/>
      <c r="D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T932" s="4"/>
      <c r="U932" s="4"/>
      <c r="V932" s="4"/>
      <c r="W932" s="4"/>
      <c r="X932" s="4"/>
      <c r="Y932" s="4"/>
    </row>
    <row r="933" spans="1:25" ht="15.75" customHeight="1" x14ac:dyDescent="0.2">
      <c r="A933" s="3"/>
      <c r="B933" s="3"/>
      <c r="C933" s="4"/>
      <c r="D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T933" s="4"/>
      <c r="U933" s="4"/>
      <c r="V933" s="4"/>
      <c r="W933" s="4"/>
      <c r="X933" s="4"/>
      <c r="Y933" s="4"/>
    </row>
    <row r="934" spans="1:25" ht="15.75" customHeight="1" x14ac:dyDescent="0.2">
      <c r="A934" s="3"/>
      <c r="B934" s="3"/>
      <c r="C934" s="4"/>
      <c r="D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T934" s="4"/>
      <c r="U934" s="4"/>
      <c r="V934" s="4"/>
      <c r="W934" s="4"/>
      <c r="X934" s="4"/>
      <c r="Y934" s="4"/>
    </row>
    <row r="935" spans="1:25" ht="15.75" customHeight="1" x14ac:dyDescent="0.2">
      <c r="A935" s="3"/>
      <c r="B935" s="3"/>
      <c r="C935" s="4"/>
      <c r="D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T935" s="4"/>
      <c r="U935" s="4"/>
      <c r="V935" s="4"/>
      <c r="W935" s="4"/>
      <c r="X935" s="4"/>
      <c r="Y935" s="4"/>
    </row>
    <row r="936" spans="1:25" ht="15.75" customHeight="1" x14ac:dyDescent="0.2">
      <c r="A936" s="3"/>
      <c r="B936" s="3"/>
      <c r="C936" s="4"/>
      <c r="D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T936" s="4"/>
      <c r="U936" s="4"/>
      <c r="V936" s="4"/>
      <c r="W936" s="4"/>
      <c r="X936" s="4"/>
      <c r="Y936" s="4"/>
    </row>
    <row r="937" spans="1:25" ht="15.75" customHeight="1" x14ac:dyDescent="0.2">
      <c r="A937" s="3"/>
      <c r="B937" s="3"/>
      <c r="C937" s="4"/>
      <c r="D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T937" s="4"/>
      <c r="U937" s="4"/>
      <c r="V937" s="4"/>
      <c r="W937" s="4"/>
      <c r="X937" s="4"/>
      <c r="Y937" s="4"/>
    </row>
    <row r="938" spans="1:25" ht="15.75" customHeight="1" x14ac:dyDescent="0.2">
      <c r="A938" s="3"/>
      <c r="B938" s="3"/>
      <c r="C938" s="4"/>
      <c r="D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T938" s="4"/>
      <c r="U938" s="4"/>
      <c r="V938" s="4"/>
      <c r="W938" s="4"/>
      <c r="X938" s="4"/>
      <c r="Y938" s="4"/>
    </row>
    <row r="939" spans="1:25" ht="15.75" customHeight="1" x14ac:dyDescent="0.2">
      <c r="A939" s="3"/>
      <c r="B939" s="3"/>
      <c r="C939" s="4"/>
      <c r="D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T939" s="4"/>
      <c r="U939" s="4"/>
      <c r="V939" s="4"/>
      <c r="W939" s="4"/>
      <c r="X939" s="4"/>
      <c r="Y939" s="4"/>
    </row>
    <row r="940" spans="1:25" ht="15.75" customHeight="1" x14ac:dyDescent="0.2">
      <c r="A940" s="3"/>
      <c r="B940" s="3"/>
      <c r="C940" s="4"/>
      <c r="D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T940" s="4"/>
      <c r="U940" s="4"/>
      <c r="V940" s="4"/>
      <c r="W940" s="4"/>
      <c r="X940" s="4"/>
      <c r="Y940" s="4"/>
    </row>
    <row r="941" spans="1:25" ht="15.75" customHeight="1" x14ac:dyDescent="0.2">
      <c r="A941" s="3"/>
      <c r="B941" s="3"/>
      <c r="C941" s="4"/>
      <c r="D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T941" s="4"/>
      <c r="U941" s="4"/>
      <c r="V941" s="4"/>
      <c r="W941" s="4"/>
      <c r="X941" s="4"/>
      <c r="Y941" s="4"/>
    </row>
    <row r="942" spans="1:25" ht="15.75" customHeight="1" x14ac:dyDescent="0.2">
      <c r="A942" s="3"/>
      <c r="B942" s="3"/>
      <c r="C942" s="4"/>
      <c r="D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T942" s="4"/>
      <c r="U942" s="4"/>
      <c r="V942" s="4"/>
      <c r="W942" s="4"/>
      <c r="X942" s="4"/>
      <c r="Y942" s="4"/>
    </row>
    <row r="943" spans="1:25" ht="15.75" customHeight="1" x14ac:dyDescent="0.2">
      <c r="A943" s="3"/>
      <c r="B943" s="3"/>
      <c r="C943" s="4"/>
      <c r="D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T943" s="4"/>
      <c r="U943" s="4"/>
      <c r="V943" s="4"/>
      <c r="W943" s="4"/>
      <c r="X943" s="4"/>
      <c r="Y943" s="4"/>
    </row>
    <row r="944" spans="1:25" ht="15.75" customHeight="1" x14ac:dyDescent="0.2">
      <c r="A944" s="3"/>
      <c r="B944" s="3"/>
      <c r="C944" s="4"/>
      <c r="D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T944" s="4"/>
      <c r="U944" s="4"/>
      <c r="V944" s="4"/>
      <c r="W944" s="4"/>
      <c r="X944" s="4"/>
      <c r="Y944" s="4"/>
    </row>
    <row r="945" spans="1:25" ht="15.75" customHeight="1" x14ac:dyDescent="0.2">
      <c r="A945" s="3"/>
      <c r="B945" s="3"/>
      <c r="C945" s="4"/>
      <c r="D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T945" s="4"/>
      <c r="U945" s="4"/>
      <c r="V945" s="4"/>
      <c r="W945" s="4"/>
      <c r="X945" s="4"/>
      <c r="Y945" s="4"/>
    </row>
    <row r="946" spans="1:25" ht="15.75" customHeight="1" x14ac:dyDescent="0.2">
      <c r="A946" s="3"/>
      <c r="B946" s="3"/>
      <c r="C946" s="4"/>
      <c r="D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T946" s="4"/>
      <c r="U946" s="4"/>
      <c r="V946" s="4"/>
      <c r="W946" s="4"/>
      <c r="X946" s="4"/>
      <c r="Y946" s="4"/>
    </row>
    <row r="947" spans="1:25" ht="15.75" customHeight="1" x14ac:dyDescent="0.2">
      <c r="A947" s="3"/>
      <c r="B947" s="3"/>
      <c r="C947" s="4"/>
      <c r="D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T947" s="4"/>
      <c r="U947" s="4"/>
      <c r="V947" s="4"/>
      <c r="W947" s="4"/>
      <c r="X947" s="4"/>
      <c r="Y947" s="4"/>
    </row>
    <row r="948" spans="1:25" ht="15.75" customHeight="1" x14ac:dyDescent="0.2">
      <c r="A948" s="3"/>
      <c r="B948" s="3"/>
      <c r="C948" s="4"/>
      <c r="D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T948" s="4"/>
      <c r="U948" s="4"/>
      <c r="V948" s="4"/>
      <c r="W948" s="4"/>
      <c r="X948" s="4"/>
      <c r="Y948" s="4"/>
    </row>
    <row r="949" spans="1:25" ht="15.75" customHeight="1" x14ac:dyDescent="0.2">
      <c r="A949" s="3"/>
      <c r="B949" s="3"/>
      <c r="C949" s="4"/>
      <c r="D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T949" s="4"/>
      <c r="U949" s="4"/>
      <c r="V949" s="4"/>
      <c r="W949" s="4"/>
      <c r="X949" s="4"/>
      <c r="Y949" s="4"/>
    </row>
    <row r="950" spans="1:25" ht="15.75" customHeight="1" x14ac:dyDescent="0.2">
      <c r="A950" s="3"/>
      <c r="B950" s="3"/>
      <c r="C950" s="4"/>
      <c r="D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T950" s="4"/>
      <c r="U950" s="4"/>
      <c r="V950" s="4"/>
      <c r="W950" s="4"/>
      <c r="X950" s="4"/>
      <c r="Y950" s="4"/>
    </row>
    <row r="951" spans="1:25" ht="15.75" customHeight="1" x14ac:dyDescent="0.2">
      <c r="A951" s="3"/>
      <c r="B951" s="3"/>
      <c r="C951" s="4"/>
      <c r="D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T951" s="4"/>
      <c r="U951" s="4"/>
      <c r="V951" s="4"/>
      <c r="W951" s="4"/>
      <c r="X951" s="4"/>
      <c r="Y951" s="4"/>
    </row>
    <row r="952" spans="1:25" ht="15.75" customHeight="1" x14ac:dyDescent="0.2">
      <c r="A952" s="3"/>
      <c r="B952" s="3"/>
      <c r="C952" s="4"/>
      <c r="D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T952" s="4"/>
      <c r="U952" s="4"/>
      <c r="V952" s="4"/>
      <c r="W952" s="4"/>
      <c r="X952" s="4"/>
      <c r="Y952" s="4"/>
    </row>
    <row r="953" spans="1:25" ht="15.75" customHeight="1" x14ac:dyDescent="0.2">
      <c r="A953" s="3"/>
      <c r="B953" s="3"/>
      <c r="C953" s="4"/>
      <c r="D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T953" s="4"/>
      <c r="U953" s="4"/>
      <c r="V953" s="4"/>
      <c r="W953" s="4"/>
      <c r="X953" s="4"/>
      <c r="Y953" s="4"/>
    </row>
    <row r="954" spans="1:25" ht="15.75" customHeight="1" x14ac:dyDescent="0.2">
      <c r="A954" s="3"/>
      <c r="B954" s="3"/>
      <c r="C954" s="4"/>
      <c r="D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T954" s="4"/>
      <c r="U954" s="4"/>
      <c r="V954" s="4"/>
      <c r="W954" s="4"/>
      <c r="X954" s="4"/>
      <c r="Y954" s="4"/>
    </row>
    <row r="955" spans="1:25" ht="15.75" customHeight="1" x14ac:dyDescent="0.2">
      <c r="A955" s="3"/>
      <c r="B955" s="3"/>
      <c r="C955" s="4"/>
      <c r="D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T955" s="4"/>
      <c r="U955" s="4"/>
      <c r="V955" s="4"/>
      <c r="W955" s="4"/>
      <c r="X955" s="4"/>
      <c r="Y955" s="4"/>
    </row>
    <row r="956" spans="1:25" ht="15.75" customHeight="1" x14ac:dyDescent="0.2">
      <c r="A956" s="3"/>
      <c r="B956" s="3"/>
      <c r="C956" s="4"/>
      <c r="D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T956" s="4"/>
      <c r="U956" s="4"/>
      <c r="V956" s="4"/>
      <c r="W956" s="4"/>
      <c r="X956" s="4"/>
      <c r="Y956" s="4"/>
    </row>
    <row r="957" spans="1:25" ht="15.75" customHeight="1" x14ac:dyDescent="0.2">
      <c r="A957" s="3"/>
      <c r="B957" s="3"/>
      <c r="C957" s="4"/>
      <c r="D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T957" s="4"/>
      <c r="U957" s="4"/>
      <c r="V957" s="4"/>
      <c r="W957" s="4"/>
      <c r="X957" s="4"/>
      <c r="Y957" s="4"/>
    </row>
    <row r="958" spans="1:25" ht="15.75" customHeight="1" x14ac:dyDescent="0.2">
      <c r="A958" s="3"/>
      <c r="B958" s="3"/>
      <c r="C958" s="4"/>
      <c r="D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T958" s="4"/>
      <c r="U958" s="4"/>
      <c r="V958" s="4"/>
      <c r="W958" s="4"/>
      <c r="X958" s="4"/>
      <c r="Y958" s="4"/>
    </row>
    <row r="959" spans="1:25" ht="15.75" customHeight="1" x14ac:dyDescent="0.2">
      <c r="A959" s="3"/>
      <c r="B959" s="3"/>
      <c r="C959" s="4"/>
      <c r="D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T959" s="4"/>
      <c r="U959" s="4"/>
      <c r="V959" s="4"/>
      <c r="W959" s="4"/>
      <c r="X959" s="4"/>
      <c r="Y959" s="4"/>
    </row>
    <row r="960" spans="1:25" ht="15.75" customHeight="1" x14ac:dyDescent="0.2">
      <c r="A960" s="3"/>
      <c r="B960" s="3"/>
      <c r="C960" s="4"/>
      <c r="D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T960" s="4"/>
      <c r="U960" s="4"/>
      <c r="V960" s="4"/>
      <c r="W960" s="4"/>
      <c r="X960" s="4"/>
      <c r="Y960" s="4"/>
    </row>
    <row r="961" spans="1:25" ht="15.75" customHeight="1" x14ac:dyDescent="0.2">
      <c r="A961" s="3"/>
      <c r="B961" s="3"/>
      <c r="C961" s="4"/>
      <c r="D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T961" s="4"/>
      <c r="U961" s="4"/>
      <c r="V961" s="4"/>
      <c r="W961" s="4"/>
      <c r="X961" s="4"/>
      <c r="Y961" s="4"/>
    </row>
    <row r="962" spans="1:25" ht="15.75" customHeight="1" x14ac:dyDescent="0.2">
      <c r="A962" s="3"/>
      <c r="B962" s="3"/>
      <c r="C962" s="4"/>
      <c r="D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T962" s="4"/>
      <c r="U962" s="4"/>
      <c r="V962" s="4"/>
      <c r="W962" s="4"/>
      <c r="X962" s="4"/>
      <c r="Y962" s="4"/>
    </row>
    <row r="963" spans="1:25" ht="15.75" customHeight="1" x14ac:dyDescent="0.2">
      <c r="A963" s="3"/>
      <c r="B963" s="3"/>
      <c r="C963" s="4"/>
      <c r="D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T963" s="4"/>
      <c r="U963" s="4"/>
      <c r="V963" s="4"/>
      <c r="W963" s="4"/>
      <c r="X963" s="4"/>
      <c r="Y963" s="4"/>
    </row>
    <row r="964" spans="1:25" ht="15.75" customHeight="1" x14ac:dyDescent="0.2">
      <c r="A964" s="3"/>
      <c r="B964" s="3"/>
      <c r="C964" s="4"/>
      <c r="D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T964" s="4"/>
      <c r="U964" s="4"/>
      <c r="V964" s="4"/>
      <c r="W964" s="4"/>
      <c r="X964" s="4"/>
      <c r="Y964" s="4"/>
    </row>
    <row r="965" spans="1:25" ht="15.75" customHeight="1" x14ac:dyDescent="0.2">
      <c r="A965" s="3"/>
      <c r="B965" s="3"/>
      <c r="C965" s="4"/>
      <c r="D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T965" s="4"/>
      <c r="U965" s="4"/>
      <c r="V965" s="4"/>
      <c r="W965" s="4"/>
      <c r="X965" s="4"/>
      <c r="Y965" s="4"/>
    </row>
    <row r="966" spans="1:25" ht="15.75" customHeight="1" x14ac:dyDescent="0.2">
      <c r="A966" s="3"/>
      <c r="B966" s="3"/>
      <c r="C966" s="4"/>
      <c r="D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T966" s="4"/>
      <c r="U966" s="4"/>
      <c r="V966" s="4"/>
      <c r="W966" s="4"/>
      <c r="X966" s="4"/>
      <c r="Y966" s="4"/>
    </row>
    <row r="967" spans="1:25" ht="15.75" customHeight="1" x14ac:dyDescent="0.2">
      <c r="A967" s="3"/>
      <c r="B967" s="3"/>
      <c r="C967" s="4"/>
      <c r="D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T967" s="4"/>
      <c r="U967" s="4"/>
      <c r="V967" s="4"/>
      <c r="W967" s="4"/>
      <c r="X967" s="4"/>
      <c r="Y967" s="4"/>
    </row>
    <row r="968" spans="1:25" ht="15.75" customHeight="1" x14ac:dyDescent="0.2">
      <c r="A968" s="3"/>
      <c r="B968" s="3"/>
      <c r="C968" s="4"/>
      <c r="D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T968" s="4"/>
      <c r="U968" s="4"/>
      <c r="V968" s="4"/>
      <c r="W968" s="4"/>
      <c r="X968" s="4"/>
      <c r="Y968" s="4"/>
    </row>
    <row r="969" spans="1:25" ht="15.75" customHeight="1" x14ac:dyDescent="0.2">
      <c r="A969" s="3"/>
      <c r="B969" s="3"/>
      <c r="C969" s="4"/>
      <c r="D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T969" s="4"/>
      <c r="U969" s="4"/>
      <c r="V969" s="4"/>
      <c r="W969" s="4"/>
      <c r="X969" s="4"/>
      <c r="Y969" s="4"/>
    </row>
    <row r="970" spans="1:25" ht="15.75" customHeight="1" x14ac:dyDescent="0.2">
      <c r="A970" s="3"/>
      <c r="B970" s="3"/>
      <c r="C970" s="4"/>
      <c r="D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T970" s="4"/>
      <c r="U970" s="4"/>
      <c r="V970" s="4"/>
      <c r="W970" s="4"/>
      <c r="X970" s="4"/>
      <c r="Y970" s="4"/>
    </row>
    <row r="971" spans="1:25" ht="15.75" customHeight="1" x14ac:dyDescent="0.2">
      <c r="A971" s="3"/>
      <c r="B971" s="3"/>
      <c r="C971" s="4"/>
      <c r="D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T971" s="4"/>
      <c r="U971" s="4"/>
      <c r="V971" s="4"/>
      <c r="W971" s="4"/>
      <c r="X971" s="4"/>
      <c r="Y971" s="4"/>
    </row>
    <row r="972" spans="1:25" ht="15.75" customHeight="1" x14ac:dyDescent="0.2">
      <c r="A972" s="3"/>
      <c r="B972" s="3"/>
      <c r="C972" s="4"/>
      <c r="D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T972" s="4"/>
      <c r="U972" s="4"/>
      <c r="V972" s="4"/>
      <c r="W972" s="4"/>
      <c r="X972" s="4"/>
      <c r="Y972" s="4"/>
    </row>
    <row r="973" spans="1:25" ht="15.75" customHeight="1" x14ac:dyDescent="0.2">
      <c r="A973" s="3"/>
      <c r="B973" s="3"/>
      <c r="C973" s="4"/>
      <c r="D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T973" s="4"/>
      <c r="U973" s="4"/>
      <c r="V973" s="4"/>
      <c r="W973" s="4"/>
      <c r="X973" s="4"/>
      <c r="Y973" s="4"/>
    </row>
    <row r="974" spans="1:25" ht="15.75" customHeight="1" x14ac:dyDescent="0.2">
      <c r="A974" s="3"/>
      <c r="B974" s="3"/>
      <c r="C974" s="4"/>
      <c r="D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T974" s="4"/>
      <c r="U974" s="4"/>
      <c r="V974" s="4"/>
      <c r="W974" s="4"/>
      <c r="X974" s="4"/>
      <c r="Y974" s="4"/>
    </row>
    <row r="975" spans="1:25" ht="15.75" customHeight="1" x14ac:dyDescent="0.2">
      <c r="A975" s="3"/>
      <c r="B975" s="3"/>
      <c r="C975" s="4"/>
      <c r="D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T975" s="4"/>
      <c r="U975" s="4"/>
      <c r="V975" s="4"/>
      <c r="W975" s="4"/>
      <c r="X975" s="4"/>
      <c r="Y975" s="4"/>
    </row>
    <row r="976" spans="1:25" ht="15.75" customHeight="1" x14ac:dyDescent="0.2">
      <c r="A976" s="3"/>
      <c r="B976" s="3"/>
      <c r="C976" s="4"/>
      <c r="D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T976" s="4"/>
      <c r="U976" s="4"/>
      <c r="V976" s="4"/>
      <c r="W976" s="4"/>
      <c r="X976" s="4"/>
      <c r="Y976" s="4"/>
    </row>
    <row r="977" spans="1:25" ht="15.75" customHeight="1" x14ac:dyDescent="0.2">
      <c r="A977" s="3"/>
      <c r="B977" s="3"/>
      <c r="C977" s="4"/>
      <c r="D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T977" s="4"/>
      <c r="U977" s="4"/>
      <c r="V977" s="4"/>
      <c r="W977" s="4"/>
      <c r="X977" s="4"/>
      <c r="Y977" s="4"/>
    </row>
    <row r="978" spans="1:25" ht="15.75" customHeight="1" x14ac:dyDescent="0.2">
      <c r="A978" s="3"/>
      <c r="B978" s="3"/>
      <c r="C978" s="4"/>
      <c r="D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T978" s="4"/>
      <c r="U978" s="4"/>
      <c r="V978" s="4"/>
      <c r="W978" s="4"/>
      <c r="X978" s="4"/>
      <c r="Y978" s="4"/>
    </row>
    <row r="979" spans="1:25" ht="15.75" customHeight="1" x14ac:dyDescent="0.2">
      <c r="A979" s="3"/>
      <c r="B979" s="3"/>
      <c r="C979" s="4"/>
      <c r="D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T979" s="4"/>
      <c r="U979" s="4"/>
      <c r="V979" s="4"/>
      <c r="W979" s="4"/>
      <c r="X979" s="4"/>
      <c r="Y979" s="4"/>
    </row>
    <row r="980" spans="1:25" ht="15.75" customHeight="1" x14ac:dyDescent="0.2">
      <c r="A980" s="3"/>
      <c r="B980" s="3"/>
      <c r="C980" s="4"/>
      <c r="D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T980" s="4"/>
      <c r="U980" s="4"/>
      <c r="V980" s="4"/>
      <c r="W980" s="4"/>
      <c r="X980" s="4"/>
      <c r="Y980" s="4"/>
    </row>
    <row r="981" spans="1:25" ht="15.75" customHeight="1" x14ac:dyDescent="0.2">
      <c r="A981" s="3"/>
      <c r="B981" s="3"/>
      <c r="C981" s="4"/>
      <c r="D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T981" s="4"/>
      <c r="U981" s="4"/>
      <c r="V981" s="4"/>
      <c r="W981" s="4"/>
      <c r="X981" s="4"/>
      <c r="Y981" s="4"/>
    </row>
    <row r="982" spans="1:25" ht="15.75" customHeight="1" x14ac:dyDescent="0.2">
      <c r="A982" s="3"/>
      <c r="B982" s="3"/>
      <c r="C982" s="4"/>
      <c r="D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T982" s="4"/>
      <c r="U982" s="4"/>
      <c r="V982" s="4"/>
      <c r="W982" s="4"/>
      <c r="X982" s="4"/>
      <c r="Y982" s="4"/>
    </row>
    <row r="983" spans="1:25" ht="15.75" customHeight="1" x14ac:dyDescent="0.2">
      <c r="A983" s="3"/>
      <c r="B983" s="3"/>
      <c r="C983" s="4"/>
      <c r="D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T983" s="4"/>
      <c r="U983" s="4"/>
      <c r="V983" s="4"/>
      <c r="W983" s="4"/>
      <c r="X983" s="4"/>
      <c r="Y983" s="4"/>
    </row>
    <row r="984" spans="1:25" ht="15.75" customHeight="1" x14ac:dyDescent="0.2">
      <c r="A984" s="3"/>
      <c r="B984" s="3"/>
      <c r="C984" s="4"/>
      <c r="D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T984" s="4"/>
      <c r="U984" s="4"/>
      <c r="V984" s="4"/>
      <c r="W984" s="4"/>
      <c r="X984" s="4"/>
      <c r="Y984" s="4"/>
    </row>
    <row r="985" spans="1:25" ht="15.75" customHeight="1" x14ac:dyDescent="0.2">
      <c r="A985" s="3"/>
      <c r="B985" s="3"/>
      <c r="C985" s="4"/>
      <c r="D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T985" s="4"/>
      <c r="U985" s="4"/>
      <c r="V985" s="4"/>
      <c r="W985" s="4"/>
      <c r="X985" s="4"/>
      <c r="Y985" s="4"/>
    </row>
    <row r="986" spans="1:25" ht="15.75" customHeight="1" x14ac:dyDescent="0.2">
      <c r="A986" s="3"/>
      <c r="B986" s="3"/>
      <c r="C986" s="4"/>
      <c r="D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T986" s="4"/>
      <c r="U986" s="4"/>
      <c r="V986" s="4"/>
      <c r="W986" s="4"/>
      <c r="X986" s="4"/>
      <c r="Y986" s="4"/>
    </row>
    <row r="987" spans="1:25" ht="15.75" customHeight="1" x14ac:dyDescent="0.2">
      <c r="A987" s="3"/>
      <c r="B987" s="3"/>
      <c r="C987" s="4"/>
      <c r="D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T987" s="4"/>
      <c r="U987" s="4"/>
      <c r="V987" s="4"/>
      <c r="W987" s="4"/>
      <c r="X987" s="4"/>
      <c r="Y987" s="4"/>
    </row>
    <row r="988" spans="1:25" ht="15.75" customHeight="1" x14ac:dyDescent="0.2">
      <c r="A988" s="3"/>
      <c r="B988" s="3"/>
      <c r="C988" s="4"/>
      <c r="D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T988" s="4"/>
      <c r="U988" s="4"/>
      <c r="V988" s="4"/>
      <c r="W988" s="4"/>
      <c r="X988" s="4"/>
      <c r="Y988" s="4"/>
    </row>
    <row r="989" spans="1:25" ht="15.75" customHeight="1" x14ac:dyDescent="0.2">
      <c r="A989" s="3"/>
      <c r="B989" s="3"/>
      <c r="C989" s="4"/>
      <c r="D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T989" s="4"/>
      <c r="U989" s="4"/>
      <c r="V989" s="4"/>
      <c r="W989" s="4"/>
      <c r="X989" s="4"/>
      <c r="Y989" s="4"/>
    </row>
    <row r="990" spans="1:25" ht="15.75" customHeight="1" x14ac:dyDescent="0.2">
      <c r="A990" s="3"/>
      <c r="B990" s="3"/>
      <c r="C990" s="4"/>
      <c r="D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T990" s="4"/>
      <c r="U990" s="4"/>
      <c r="V990" s="4"/>
      <c r="W990" s="4"/>
      <c r="X990" s="4"/>
      <c r="Y990" s="4"/>
    </row>
    <row r="991" spans="1:25" ht="15.75" customHeight="1" x14ac:dyDescent="0.2">
      <c r="A991" s="3"/>
      <c r="B991" s="3"/>
      <c r="C991" s="4"/>
      <c r="D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T991" s="4"/>
      <c r="U991" s="4"/>
      <c r="V991" s="4"/>
      <c r="W991" s="4"/>
      <c r="X991" s="4"/>
      <c r="Y991" s="4"/>
    </row>
    <row r="992" spans="1:25" ht="15.75" customHeight="1" x14ac:dyDescent="0.2">
      <c r="A992" s="3"/>
      <c r="B992" s="3"/>
      <c r="C992" s="4"/>
      <c r="D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T992" s="4"/>
      <c r="U992" s="4"/>
      <c r="V992" s="4"/>
      <c r="W992" s="4"/>
      <c r="X992" s="4"/>
      <c r="Y992" s="4"/>
    </row>
    <row r="993" spans="1:25" ht="15.75" customHeight="1" x14ac:dyDescent="0.2">
      <c r="A993" s="3"/>
      <c r="B993" s="3"/>
      <c r="C993" s="4"/>
      <c r="D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T993" s="4"/>
      <c r="U993" s="4"/>
      <c r="V993" s="4"/>
      <c r="W993" s="4"/>
      <c r="X993" s="4"/>
      <c r="Y993" s="4"/>
    </row>
    <row r="994" spans="1:25" ht="15.75" customHeight="1" x14ac:dyDescent="0.2">
      <c r="A994" s="3"/>
      <c r="B994" s="3"/>
      <c r="C994" s="4"/>
      <c r="D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T994" s="4"/>
      <c r="U994" s="4"/>
      <c r="V994" s="4"/>
      <c r="W994" s="4"/>
      <c r="X994" s="4"/>
      <c r="Y994" s="4"/>
    </row>
    <row r="995" spans="1:25" ht="15.75" customHeight="1" x14ac:dyDescent="0.2">
      <c r="A995" s="3"/>
      <c r="B995" s="3"/>
      <c r="C995" s="4"/>
      <c r="D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T995" s="4"/>
      <c r="U995" s="4"/>
      <c r="V995" s="4"/>
      <c r="W995" s="4"/>
      <c r="X995" s="4"/>
      <c r="Y995" s="4"/>
    </row>
    <row r="996" spans="1:25" ht="15.75" customHeight="1" x14ac:dyDescent="0.2">
      <c r="A996" s="3"/>
      <c r="B996" s="3"/>
      <c r="C996" s="4"/>
      <c r="D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T996" s="4"/>
      <c r="U996" s="4"/>
      <c r="V996" s="4"/>
      <c r="W996" s="4"/>
      <c r="X996" s="4"/>
      <c r="Y996" s="4"/>
    </row>
    <row r="997" spans="1:25" ht="15.75" customHeight="1" x14ac:dyDescent="0.2">
      <c r="A997" s="3"/>
      <c r="B997" s="3"/>
      <c r="C997" s="4"/>
      <c r="D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T997" s="4"/>
      <c r="U997" s="4"/>
      <c r="V997" s="4"/>
      <c r="W997" s="4"/>
      <c r="X997" s="4"/>
      <c r="Y997" s="4"/>
    </row>
    <row r="998" spans="1:25" ht="15.75" customHeight="1" x14ac:dyDescent="0.2">
      <c r="A998" s="3"/>
      <c r="B998" s="3"/>
      <c r="C998" s="4"/>
      <c r="D998" s="3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T998" s="4"/>
      <c r="U998" s="4"/>
      <c r="V998" s="4"/>
      <c r="W998" s="4"/>
      <c r="X998" s="4"/>
      <c r="Y998" s="4"/>
    </row>
    <row r="999" spans="1:25" ht="15.75" customHeight="1" x14ac:dyDescent="0.2">
      <c r="A999" s="3"/>
      <c r="B999" s="3"/>
      <c r="C999" s="4"/>
      <c r="D999" s="3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T999" s="4"/>
      <c r="U999" s="4"/>
      <c r="V999" s="4"/>
      <c r="W999" s="4"/>
      <c r="X999" s="4"/>
      <c r="Y999" s="4"/>
    </row>
    <row r="1000" spans="1:25" ht="15.75" customHeight="1" x14ac:dyDescent="0.2">
      <c r="A1000" s="3"/>
      <c r="B1000" s="3"/>
      <c r="C1000" s="4"/>
      <c r="D1000" s="3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T1000" s="4"/>
      <c r="U1000" s="4"/>
      <c r="V1000" s="4"/>
      <c r="W1000" s="4"/>
      <c r="X1000" s="4"/>
      <c r="Y1000" s="4"/>
    </row>
    <row r="1001" spans="1:25" ht="15.75" customHeight="1" x14ac:dyDescent="0.2">
      <c r="A1001" s="3"/>
      <c r="B1001" s="3"/>
      <c r="C1001" s="4"/>
      <c r="D1001" s="3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T1001" s="4"/>
      <c r="U1001" s="4"/>
      <c r="V1001" s="4"/>
      <c r="W1001" s="4"/>
      <c r="X1001" s="4"/>
      <c r="Y1001" s="4"/>
    </row>
    <row r="1002" spans="1:25" ht="15.75" customHeight="1" x14ac:dyDescent="0.2">
      <c r="A1002" s="3"/>
      <c r="B1002" s="3"/>
      <c r="C1002" s="4"/>
      <c r="D1002" s="3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T1002" s="4"/>
      <c r="U1002" s="4"/>
      <c r="V1002" s="4"/>
      <c r="W1002" s="4"/>
      <c r="X1002" s="4"/>
      <c r="Y1002" s="4"/>
    </row>
    <row r="1003" spans="1:25" ht="15" customHeight="1" x14ac:dyDescent="0.2">
      <c r="A1003" s="3"/>
      <c r="B1003" s="3"/>
      <c r="C1003" s="4"/>
      <c r="D1003" s="3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</row>
    <row r="1004" spans="1:25" ht="15" customHeight="1" x14ac:dyDescent="0.2">
      <c r="A1004" s="3"/>
      <c r="B1004" s="3"/>
      <c r="C1004" s="4"/>
      <c r="D1004" s="3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</row>
    <row r="1005" spans="1:25" ht="15" customHeight="1" x14ac:dyDescent="0.2">
      <c r="A1005" s="3"/>
      <c r="B1005" s="3"/>
      <c r="C1005" s="4"/>
      <c r="D1005" s="3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</row>
    <row r="1006" spans="1:25" ht="15" customHeight="1" x14ac:dyDescent="0.2">
      <c r="A1006" s="3"/>
      <c r="B1006" s="3"/>
      <c r="C1006" s="4"/>
      <c r="D1006" s="3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</row>
    <row r="1007" spans="1:25" ht="15" customHeight="1" x14ac:dyDescent="0.2">
      <c r="A1007" s="3"/>
      <c r="B1007" s="3"/>
      <c r="C1007" s="4"/>
      <c r="D1007" s="3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</row>
    <row r="1008" spans="1:25" ht="15" customHeight="1" x14ac:dyDescent="0.2">
      <c r="A1008" s="3"/>
      <c r="B1008" s="3"/>
      <c r="C1008" s="4"/>
      <c r="D1008" s="3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</row>
    <row r="1009" spans="1:17" ht="15" customHeight="1" x14ac:dyDescent="0.2">
      <c r="A1009" s="3"/>
      <c r="B1009" s="3"/>
      <c r="C1009" s="4"/>
      <c r="D1009" s="3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</row>
    <row r="1010" spans="1:17" ht="15" customHeight="1" x14ac:dyDescent="0.2">
      <c r="A1010" s="3"/>
      <c r="B1010" s="3"/>
      <c r="C1010" s="4"/>
      <c r="D1010" s="3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</row>
    <row r="1011" spans="1:17" ht="15" customHeight="1" x14ac:dyDescent="0.2">
      <c r="A1011" s="3"/>
      <c r="B1011" s="3"/>
      <c r="C1011" s="4"/>
      <c r="D1011" s="3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</row>
    <row r="1012" spans="1:17" ht="15" customHeight="1" x14ac:dyDescent="0.2">
      <c r="A1012" s="3"/>
      <c r="B1012" s="3"/>
      <c r="C1012" s="4"/>
      <c r="D1012" s="3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</row>
    <row r="1013" spans="1:17" ht="15" customHeight="1" x14ac:dyDescent="0.2">
      <c r="A1013" s="3"/>
      <c r="B1013" s="3"/>
      <c r="C1013" s="4"/>
      <c r="D1013" s="3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</row>
    <row r="1014" spans="1:17" ht="15" customHeight="1" x14ac:dyDescent="0.2">
      <c r="A1014" s="3"/>
      <c r="B1014" s="3"/>
      <c r="C1014" s="4"/>
      <c r="D1014" s="3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</row>
    <row r="1015" spans="1:17" ht="15" customHeight="1" x14ac:dyDescent="0.2">
      <c r="A1015" s="3"/>
      <c r="B1015" s="3"/>
      <c r="C1015" s="4"/>
      <c r="D1015" s="3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</row>
    <row r="1016" spans="1:17" ht="15" customHeight="1" x14ac:dyDescent="0.2">
      <c r="A1016" s="3"/>
      <c r="B1016" s="3"/>
      <c r="C1016" s="4"/>
      <c r="D1016" s="3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</row>
    <row r="1017" spans="1:17" ht="15" customHeight="1" x14ac:dyDescent="0.2">
      <c r="A1017" s="3"/>
      <c r="B1017" s="3"/>
      <c r="C1017" s="4"/>
      <c r="D1017" s="3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</row>
    <row r="1018" spans="1:17" ht="15" customHeight="1" x14ac:dyDescent="0.2">
      <c r="A1018" s="3"/>
      <c r="B1018" s="3"/>
      <c r="C1018" s="4"/>
      <c r="D1018" s="3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</row>
    <row r="1019" spans="1:17" ht="15" customHeight="1" x14ac:dyDescent="0.2">
      <c r="A1019" s="3"/>
      <c r="B1019" s="3"/>
      <c r="C1019" s="4"/>
      <c r="D1019" s="3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</row>
    <row r="1020" spans="1:17" ht="15" customHeight="1" x14ac:dyDescent="0.2">
      <c r="A1020" s="3"/>
      <c r="B1020" s="3"/>
      <c r="C1020" s="4"/>
      <c r="D1020" s="3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</row>
    <row r="1021" spans="1:17" ht="15" customHeight="1" x14ac:dyDescent="0.2">
      <c r="A1021" s="3"/>
      <c r="B1021" s="3"/>
      <c r="C1021" s="4"/>
      <c r="D1021" s="3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</row>
    <row r="1022" spans="1:17" ht="15" customHeight="1" x14ac:dyDescent="0.2">
      <c r="A1022" s="3"/>
      <c r="B1022" s="3"/>
      <c r="C1022" s="4"/>
      <c r="D1022" s="3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</row>
    <row r="1023" spans="1:17" ht="15" customHeight="1" x14ac:dyDescent="0.2">
      <c r="A1023" s="3"/>
      <c r="B1023" s="3"/>
      <c r="C1023" s="4"/>
      <c r="D1023" s="3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</row>
    <row r="1024" spans="1:17" ht="15" customHeight="1" x14ac:dyDescent="0.2">
      <c r="A1024" s="3"/>
      <c r="B1024" s="3"/>
      <c r="C1024" s="4"/>
      <c r="D1024" s="3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</row>
    <row r="1025" spans="1:17" ht="15" customHeight="1" x14ac:dyDescent="0.2">
      <c r="A1025" s="3"/>
      <c r="B1025" s="3"/>
      <c r="C1025" s="4"/>
      <c r="D1025" s="3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</row>
    <row r="1026" spans="1:17" ht="15" customHeight="1" x14ac:dyDescent="0.2">
      <c r="A1026" s="3"/>
      <c r="B1026" s="3"/>
      <c r="C1026" s="4"/>
      <c r="D1026" s="3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</row>
    <row r="1027" spans="1:17" ht="15" customHeight="1" x14ac:dyDescent="0.2">
      <c r="A1027" s="3"/>
      <c r="B1027" s="3"/>
      <c r="C1027" s="4"/>
      <c r="D1027" s="3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</row>
    <row r="1028" spans="1:17" ht="15" customHeight="1" x14ac:dyDescent="0.2">
      <c r="A1028" s="3"/>
      <c r="B1028" s="3"/>
      <c r="C1028" s="4"/>
      <c r="D1028" s="3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</row>
    <row r="1029" spans="1:17" ht="15" customHeight="1" x14ac:dyDescent="0.2">
      <c r="A1029" s="3"/>
      <c r="B1029" s="3"/>
      <c r="C1029" s="4"/>
      <c r="D1029" s="3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</row>
    <row r="1030" spans="1:17" ht="15" customHeight="1" x14ac:dyDescent="0.2">
      <c r="A1030" s="3"/>
      <c r="B1030" s="3"/>
      <c r="C1030" s="4"/>
      <c r="D1030" s="3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</row>
    <row r="1031" spans="1:17" ht="15" customHeight="1" x14ac:dyDescent="0.2">
      <c r="A1031" s="3"/>
      <c r="B1031" s="3"/>
      <c r="C1031" s="4"/>
      <c r="D1031" s="3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</row>
    <row r="1032" spans="1:17" ht="15" customHeight="1" x14ac:dyDescent="0.2">
      <c r="A1032" s="3"/>
      <c r="B1032" s="3"/>
      <c r="C1032" s="4"/>
      <c r="D1032" s="3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</row>
    <row r="1033" spans="1:17" ht="15" customHeight="1" x14ac:dyDescent="0.2">
      <c r="A1033" s="3"/>
      <c r="B1033" s="3"/>
      <c r="C1033" s="4"/>
      <c r="D1033" s="3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</row>
    <row r="1034" spans="1:17" ht="15" customHeight="1" x14ac:dyDescent="0.2">
      <c r="A1034" s="3"/>
      <c r="B1034" s="3"/>
      <c r="C1034" s="4"/>
      <c r="D1034" s="3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</row>
    <row r="1035" spans="1:17" ht="15" customHeight="1" x14ac:dyDescent="0.2">
      <c r="A1035" s="3"/>
      <c r="B1035" s="3"/>
      <c r="C1035" s="4"/>
      <c r="D1035" s="3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</row>
    <row r="1036" spans="1:17" ht="15" customHeight="1" x14ac:dyDescent="0.2">
      <c r="A1036" s="3"/>
      <c r="B1036" s="3"/>
      <c r="C1036" s="4"/>
      <c r="D1036" s="3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</row>
    <row r="1037" spans="1:17" ht="15" customHeight="1" x14ac:dyDescent="0.2">
      <c r="A1037" s="3"/>
      <c r="B1037" s="3"/>
      <c r="C1037" s="4"/>
      <c r="D1037" s="3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</row>
    <row r="1038" spans="1:17" ht="15" customHeight="1" x14ac:dyDescent="0.2">
      <c r="A1038" s="3"/>
      <c r="B1038" s="3"/>
      <c r="C1038" s="4"/>
      <c r="D1038" s="3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</row>
    <row r="1039" spans="1:17" ht="15" customHeight="1" x14ac:dyDescent="0.2">
      <c r="A1039" s="3"/>
      <c r="B1039" s="3"/>
      <c r="C1039" s="4"/>
      <c r="D1039" s="3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</row>
    <row r="1040" spans="1:17" ht="15" customHeight="1" x14ac:dyDescent="0.2">
      <c r="A1040" s="3"/>
      <c r="B1040" s="3"/>
      <c r="C1040" s="4"/>
      <c r="D1040" s="3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</row>
    <row r="1041" spans="1:17" ht="15" customHeight="1" x14ac:dyDescent="0.2">
      <c r="A1041" s="3"/>
      <c r="B1041" s="3"/>
      <c r="C1041" s="4"/>
      <c r="D1041" s="3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</row>
    <row r="1042" spans="1:17" ht="15" customHeight="1" x14ac:dyDescent="0.2">
      <c r="A1042" s="3"/>
      <c r="B1042" s="3"/>
      <c r="C1042" s="4"/>
      <c r="D1042" s="3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</row>
    <row r="1043" spans="1:17" ht="15" customHeight="1" x14ac:dyDescent="0.2">
      <c r="A1043" s="3"/>
      <c r="B1043" s="3"/>
      <c r="C1043" s="4"/>
      <c r="D1043" s="3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</row>
    <row r="1044" spans="1:17" ht="15" customHeight="1" x14ac:dyDescent="0.2">
      <c r="A1044" s="3"/>
      <c r="B1044" s="3"/>
      <c r="C1044" s="4"/>
      <c r="D1044" s="3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</row>
    <row r="1045" spans="1:17" ht="15" customHeight="1" x14ac:dyDescent="0.2">
      <c r="A1045" s="3"/>
      <c r="B1045" s="3"/>
      <c r="C1045" s="4"/>
      <c r="D1045" s="3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</row>
    <row r="1046" spans="1:17" ht="15" customHeight="1" x14ac:dyDescent="0.2">
      <c r="A1046" s="3"/>
      <c r="B1046" s="3"/>
      <c r="C1046" s="4"/>
      <c r="D1046" s="3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</row>
    <row r="1047" spans="1:17" ht="15" customHeight="1" x14ac:dyDescent="0.2">
      <c r="A1047" s="3"/>
      <c r="B1047" s="3"/>
      <c r="C1047" s="4"/>
      <c r="D1047" s="3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</row>
    <row r="1048" spans="1:17" ht="15" customHeight="1" x14ac:dyDescent="0.2">
      <c r="A1048" s="3"/>
      <c r="B1048" s="3"/>
      <c r="C1048" s="4"/>
      <c r="D1048" s="3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</row>
    <row r="1049" spans="1:17" ht="15" customHeight="1" x14ac:dyDescent="0.2">
      <c r="A1049" s="3"/>
      <c r="B1049" s="3"/>
      <c r="C1049" s="4"/>
      <c r="D1049" s="3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</row>
    <row r="1050" spans="1:17" ht="15" customHeight="1" x14ac:dyDescent="0.2">
      <c r="A1050" s="3"/>
      <c r="B1050" s="3"/>
      <c r="C1050" s="4"/>
      <c r="D1050" s="3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</row>
    <row r="1051" spans="1:17" ht="15" customHeight="1" x14ac:dyDescent="0.2">
      <c r="A1051" s="3"/>
      <c r="B1051" s="3"/>
      <c r="C1051" s="4"/>
      <c r="D1051" s="3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</row>
    <row r="1052" spans="1:17" ht="15" customHeight="1" x14ac:dyDescent="0.2">
      <c r="A1052" s="3"/>
      <c r="B1052" s="3"/>
      <c r="C1052" s="4"/>
      <c r="D1052" s="3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</row>
    <row r="1053" spans="1:17" ht="15" customHeight="1" x14ac:dyDescent="0.2">
      <c r="A1053" s="3"/>
      <c r="B1053" s="3"/>
      <c r="C1053" s="4"/>
      <c r="D1053" s="3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</row>
    <row r="1054" spans="1:17" ht="15" customHeight="1" x14ac:dyDescent="0.2">
      <c r="A1054" s="3"/>
      <c r="B1054" s="3"/>
      <c r="C1054" s="4"/>
      <c r="D1054" s="3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</row>
    <row r="1055" spans="1:17" ht="15" customHeight="1" x14ac:dyDescent="0.2">
      <c r="A1055" s="3"/>
      <c r="B1055" s="3"/>
      <c r="C1055" s="4"/>
      <c r="D1055" s="3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</row>
    <row r="1056" spans="1:17" ht="15" customHeight="1" x14ac:dyDescent="0.2">
      <c r="A1056" s="3"/>
      <c r="B1056" s="3"/>
      <c r="C1056" s="4"/>
      <c r="D1056" s="3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</row>
    <row r="1057" spans="1:17" ht="15" customHeight="1" x14ac:dyDescent="0.2">
      <c r="A1057" s="3"/>
      <c r="B1057" s="3"/>
      <c r="C1057" s="4"/>
      <c r="D1057" s="3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</row>
    <row r="1058" spans="1:17" ht="15" customHeight="1" x14ac:dyDescent="0.2">
      <c r="A1058" s="3"/>
      <c r="B1058" s="3"/>
      <c r="C1058" s="4"/>
      <c r="D1058" s="3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</row>
    <row r="1059" spans="1:17" ht="15" customHeight="1" x14ac:dyDescent="0.2">
      <c r="A1059" s="3"/>
      <c r="B1059" s="3"/>
      <c r="C1059" s="4"/>
      <c r="D1059" s="3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</row>
    <row r="1060" spans="1:17" ht="15" customHeight="1" x14ac:dyDescent="0.2">
      <c r="A1060" s="3"/>
      <c r="B1060" s="3"/>
      <c r="C1060" s="4"/>
      <c r="D1060" s="3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</row>
    <row r="1061" spans="1:17" ht="15" customHeight="1" x14ac:dyDescent="0.2">
      <c r="A1061" s="3"/>
      <c r="B1061" s="3"/>
      <c r="C1061" s="4"/>
      <c r="D1061" s="3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</row>
    <row r="1062" spans="1:17" ht="15" customHeight="1" x14ac:dyDescent="0.2">
      <c r="A1062" s="3"/>
      <c r="B1062" s="3"/>
      <c r="C1062" s="4"/>
      <c r="D1062" s="3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</row>
    <row r="1063" spans="1:17" ht="15" customHeight="1" x14ac:dyDescent="0.2">
      <c r="A1063" s="3"/>
      <c r="B1063" s="3"/>
      <c r="C1063" s="4"/>
      <c r="D1063" s="3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</row>
    <row r="1064" spans="1:17" ht="15" customHeight="1" x14ac:dyDescent="0.2">
      <c r="A1064" s="3"/>
      <c r="B1064" s="3"/>
      <c r="C1064" s="4"/>
      <c r="D1064" s="3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</row>
    <row r="1065" spans="1:17" ht="15" customHeight="1" x14ac:dyDescent="0.2">
      <c r="A1065" s="3"/>
      <c r="B1065" s="3"/>
      <c r="C1065" s="4"/>
      <c r="D1065" s="3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</row>
    <row r="1066" spans="1:17" ht="15" customHeight="1" x14ac:dyDescent="0.2">
      <c r="A1066" s="3"/>
      <c r="B1066" s="3"/>
      <c r="C1066" s="4"/>
      <c r="D1066" s="3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</row>
    <row r="1067" spans="1:17" ht="15" customHeight="1" x14ac:dyDescent="0.2">
      <c r="A1067" s="3"/>
      <c r="B1067" s="3"/>
      <c r="C1067" s="4"/>
      <c r="D1067" s="3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</row>
    <row r="1068" spans="1:17" ht="15" customHeight="1" x14ac:dyDescent="0.2">
      <c r="A1068" s="3"/>
      <c r="B1068" s="3"/>
      <c r="C1068" s="4"/>
      <c r="D1068" s="3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</row>
    <row r="1069" spans="1:17" ht="15" customHeight="1" x14ac:dyDescent="0.2">
      <c r="A1069" s="3"/>
      <c r="B1069" s="3"/>
      <c r="C1069" s="4"/>
      <c r="D1069" s="3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</row>
    <row r="1070" spans="1:17" ht="15" customHeight="1" x14ac:dyDescent="0.2">
      <c r="A1070" s="3"/>
      <c r="B1070" s="3"/>
      <c r="C1070" s="4"/>
      <c r="D1070" s="3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</row>
    <row r="1071" spans="1:17" ht="15" customHeight="1" x14ac:dyDescent="0.2">
      <c r="A1071" s="3"/>
      <c r="B1071" s="3"/>
      <c r="C1071" s="4"/>
      <c r="D1071" s="3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</row>
    <row r="1072" spans="1:17" ht="15" customHeight="1" x14ac:dyDescent="0.2">
      <c r="A1072" s="3"/>
      <c r="B1072" s="3"/>
      <c r="C1072" s="4"/>
      <c r="D1072" s="3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</row>
    <row r="1073" spans="1:17" ht="15" customHeight="1" x14ac:dyDescent="0.2">
      <c r="A1073" s="3"/>
      <c r="B1073" s="3"/>
      <c r="C1073" s="4"/>
      <c r="D1073" s="3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</row>
    <row r="1074" spans="1:17" ht="15" customHeight="1" x14ac:dyDescent="0.2">
      <c r="A1074" s="3"/>
      <c r="B1074" s="3"/>
      <c r="C1074" s="4"/>
      <c r="D1074" s="3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</row>
    <row r="1075" spans="1:17" ht="15" customHeight="1" x14ac:dyDescent="0.2">
      <c r="A1075" s="3"/>
      <c r="B1075" s="3"/>
      <c r="C1075" s="4"/>
      <c r="D1075" s="3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</row>
    <row r="1076" spans="1:17" ht="15" customHeight="1" x14ac:dyDescent="0.2">
      <c r="A1076" s="3"/>
      <c r="B1076" s="3"/>
      <c r="C1076" s="4"/>
      <c r="D1076" s="3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</row>
    <row r="1077" spans="1:17" ht="15" customHeight="1" x14ac:dyDescent="0.2">
      <c r="A1077" s="3"/>
      <c r="B1077" s="3"/>
      <c r="C1077" s="4"/>
      <c r="D1077" s="3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</row>
    <row r="1078" spans="1:17" ht="15" customHeight="1" x14ac:dyDescent="0.2">
      <c r="A1078" s="3"/>
      <c r="B1078" s="3"/>
      <c r="C1078" s="4"/>
      <c r="D1078" s="3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</row>
    <row r="1079" spans="1:17" ht="15" customHeight="1" x14ac:dyDescent="0.2">
      <c r="A1079" s="3"/>
      <c r="B1079" s="3"/>
      <c r="C1079" s="4"/>
      <c r="D1079" s="3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</row>
    <row r="1080" spans="1:17" ht="15" customHeight="1" x14ac:dyDescent="0.2">
      <c r="A1080" s="3"/>
      <c r="B1080" s="3"/>
      <c r="C1080" s="4"/>
      <c r="D1080" s="3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</row>
    <row r="1081" spans="1:17" ht="15" customHeight="1" x14ac:dyDescent="0.2">
      <c r="A1081" s="3"/>
      <c r="B1081" s="3"/>
      <c r="C1081" s="4"/>
      <c r="D1081" s="3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</row>
    <row r="1082" spans="1:17" ht="15" customHeight="1" x14ac:dyDescent="0.2">
      <c r="A1082" s="3"/>
      <c r="B1082" s="3"/>
      <c r="C1082" s="4"/>
      <c r="D1082" s="3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</row>
    <row r="1083" spans="1:17" ht="15" customHeight="1" x14ac:dyDescent="0.2">
      <c r="A1083" s="3"/>
      <c r="B1083" s="3"/>
      <c r="C1083" s="4"/>
      <c r="D1083" s="3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</row>
    <row r="1084" spans="1:17" ht="15" customHeight="1" x14ac:dyDescent="0.2">
      <c r="A1084" s="3"/>
      <c r="B1084" s="3"/>
      <c r="C1084" s="4"/>
      <c r="D1084" s="3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</row>
    <row r="1085" spans="1:17" ht="15" customHeight="1" x14ac:dyDescent="0.2">
      <c r="A1085" s="3"/>
      <c r="B1085" s="3"/>
      <c r="C1085" s="4"/>
      <c r="D1085" s="3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</row>
    <row r="1086" spans="1:17" ht="15" customHeight="1" x14ac:dyDescent="0.2">
      <c r="A1086" s="3"/>
      <c r="B1086" s="3"/>
      <c r="C1086" s="4"/>
      <c r="D1086" s="3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</row>
    <row r="1087" spans="1:17" ht="15" customHeight="1" x14ac:dyDescent="0.2">
      <c r="A1087" s="3"/>
      <c r="B1087" s="3"/>
      <c r="C1087" s="4"/>
      <c r="D1087" s="3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</row>
    <row r="1088" spans="1:17" ht="15" customHeight="1" x14ac:dyDescent="0.2">
      <c r="A1088" s="3"/>
      <c r="B1088" s="3"/>
      <c r="C1088" s="4"/>
      <c r="D1088" s="3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</row>
    <row r="1089" spans="1:17" ht="15" customHeight="1" x14ac:dyDescent="0.2">
      <c r="A1089" s="3"/>
      <c r="B1089" s="3"/>
      <c r="C1089" s="4"/>
      <c r="D1089" s="3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</row>
    <row r="1090" spans="1:17" ht="15" customHeight="1" x14ac:dyDescent="0.2">
      <c r="A1090" s="3"/>
      <c r="B1090" s="3"/>
      <c r="C1090" s="4"/>
      <c r="D1090" s="3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</row>
    <row r="1091" spans="1:17" ht="15" customHeight="1" x14ac:dyDescent="0.2">
      <c r="A1091" s="3"/>
      <c r="B1091" s="3"/>
      <c r="C1091" s="4"/>
      <c r="D1091" s="3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</row>
    <row r="1092" spans="1:17" ht="15" customHeight="1" x14ac:dyDescent="0.2">
      <c r="A1092" s="3"/>
      <c r="B1092" s="3"/>
      <c r="C1092" s="4"/>
      <c r="D1092" s="3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</row>
    <row r="1093" spans="1:17" ht="15" customHeight="1" x14ac:dyDescent="0.2">
      <c r="A1093" s="3"/>
      <c r="B1093" s="3"/>
      <c r="C1093" s="4"/>
      <c r="D1093" s="3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</row>
    <row r="1094" spans="1:17" ht="15" customHeight="1" x14ac:dyDescent="0.2">
      <c r="A1094" s="3"/>
      <c r="B1094" s="3"/>
      <c r="C1094" s="4"/>
      <c r="D1094" s="3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</row>
    <row r="1095" spans="1:17" ht="15" customHeight="1" x14ac:dyDescent="0.2">
      <c r="A1095" s="3"/>
      <c r="B1095" s="3"/>
      <c r="C1095" s="4"/>
      <c r="D1095" s="3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</row>
    <row r="1096" spans="1:17" ht="15" customHeight="1" x14ac:dyDescent="0.2">
      <c r="A1096" s="3"/>
      <c r="B1096" s="3"/>
      <c r="C1096" s="4"/>
      <c r="D1096" s="3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</row>
    <row r="1097" spans="1:17" ht="15" customHeight="1" x14ac:dyDescent="0.2">
      <c r="A1097" s="3"/>
      <c r="B1097" s="3"/>
      <c r="C1097" s="4"/>
      <c r="D1097" s="3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</row>
    <row r="1098" spans="1:17" ht="15" customHeight="1" x14ac:dyDescent="0.2">
      <c r="A1098" s="3"/>
      <c r="B1098" s="3"/>
      <c r="C1098" s="4"/>
      <c r="D1098" s="3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</row>
    <row r="1099" spans="1:17" ht="15" customHeight="1" x14ac:dyDescent="0.2">
      <c r="A1099" s="3"/>
      <c r="B1099" s="3"/>
      <c r="C1099" s="4"/>
      <c r="D1099" s="3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</row>
    <row r="1100" spans="1:17" ht="15" customHeight="1" x14ac:dyDescent="0.2">
      <c r="A1100" s="3"/>
      <c r="B1100" s="3"/>
      <c r="C1100" s="4"/>
      <c r="D1100" s="3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</row>
    <row r="1101" spans="1:17" ht="15" customHeight="1" x14ac:dyDescent="0.2">
      <c r="A1101" s="3"/>
      <c r="B1101" s="3"/>
      <c r="C1101" s="4"/>
      <c r="D1101" s="3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</row>
    <row r="1102" spans="1:17" ht="15" customHeight="1" x14ac:dyDescent="0.2">
      <c r="A1102" s="3"/>
      <c r="B1102" s="3"/>
      <c r="C1102" s="4"/>
      <c r="D1102" s="3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</row>
    <row r="1103" spans="1:17" ht="15" customHeight="1" x14ac:dyDescent="0.2">
      <c r="A1103" s="3"/>
      <c r="B1103" s="3"/>
      <c r="C1103" s="4"/>
      <c r="D1103" s="3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</row>
    <row r="1104" spans="1:17" ht="15" customHeight="1" x14ac:dyDescent="0.2">
      <c r="A1104" s="3"/>
      <c r="B1104" s="3"/>
      <c r="C1104" s="4"/>
      <c r="D1104" s="3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</row>
    <row r="1105" spans="1:17" ht="15" customHeight="1" x14ac:dyDescent="0.2">
      <c r="A1105" s="3"/>
      <c r="B1105" s="3"/>
      <c r="C1105" s="4"/>
      <c r="D1105" s="3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</row>
    <row r="1106" spans="1:17" ht="15" customHeight="1" x14ac:dyDescent="0.2">
      <c r="A1106" s="3"/>
      <c r="B1106" s="3"/>
      <c r="C1106" s="4"/>
      <c r="D1106" s="3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</row>
    <row r="1107" spans="1:17" ht="15" customHeight="1" x14ac:dyDescent="0.2">
      <c r="A1107" s="3"/>
      <c r="B1107" s="3"/>
      <c r="C1107" s="4"/>
      <c r="D1107" s="3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</row>
    <row r="1108" spans="1:17" ht="15" customHeight="1" x14ac:dyDescent="0.2">
      <c r="A1108" s="3"/>
      <c r="B1108" s="3"/>
      <c r="C1108" s="4"/>
      <c r="D1108" s="3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</row>
    <row r="1109" spans="1:17" ht="15" customHeight="1" x14ac:dyDescent="0.2">
      <c r="A1109" s="3"/>
      <c r="B1109" s="3"/>
      <c r="C1109" s="4"/>
      <c r="D1109" s="3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</row>
    <row r="1110" spans="1:17" ht="15" customHeight="1" x14ac:dyDescent="0.2">
      <c r="A1110" s="3"/>
      <c r="B1110" s="3"/>
      <c r="C1110" s="4"/>
      <c r="D1110" s="3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</row>
    <row r="1111" spans="1:17" ht="15" customHeight="1" x14ac:dyDescent="0.2">
      <c r="A1111" s="3"/>
      <c r="B1111" s="3"/>
      <c r="C1111" s="4"/>
      <c r="D1111" s="3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</row>
    <row r="1112" spans="1:17" ht="15" customHeight="1" x14ac:dyDescent="0.2">
      <c r="A1112" s="3"/>
      <c r="B1112" s="3"/>
      <c r="C1112" s="4"/>
      <c r="D1112" s="3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</row>
    <row r="1113" spans="1:17" ht="15" customHeight="1" x14ac:dyDescent="0.2">
      <c r="A1113" s="3"/>
      <c r="B1113" s="3"/>
      <c r="C1113" s="4"/>
      <c r="D1113" s="3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</row>
    <row r="1114" spans="1:17" ht="15" customHeight="1" x14ac:dyDescent="0.2">
      <c r="A1114" s="3"/>
      <c r="B1114" s="3"/>
      <c r="C1114" s="4"/>
      <c r="D1114" s="3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</row>
    <row r="1115" spans="1:17" ht="15" customHeight="1" x14ac:dyDescent="0.2">
      <c r="A1115" s="3"/>
      <c r="B1115" s="3"/>
      <c r="C1115" s="4"/>
      <c r="D1115" s="3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</row>
    <row r="1116" spans="1:17" ht="15" customHeight="1" x14ac:dyDescent="0.2">
      <c r="A1116" s="3"/>
      <c r="B1116" s="3"/>
      <c r="C1116" s="4"/>
      <c r="D1116" s="3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</row>
    <row r="1117" spans="1:17" ht="15" customHeight="1" x14ac:dyDescent="0.2">
      <c r="A1117" s="3"/>
      <c r="B1117" s="3"/>
      <c r="C1117" s="4"/>
      <c r="D1117" s="3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</row>
    <row r="1118" spans="1:17" ht="15" customHeight="1" x14ac:dyDescent="0.2">
      <c r="A1118" s="3"/>
      <c r="B1118" s="3"/>
      <c r="C1118" s="4"/>
      <c r="D1118" s="3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</row>
    <row r="1119" spans="1:17" ht="15" customHeight="1" x14ac:dyDescent="0.2">
      <c r="A1119" s="3"/>
      <c r="B1119" s="3"/>
      <c r="C1119" s="4"/>
      <c r="D1119" s="3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</row>
    <row r="1120" spans="1:17" ht="15" customHeight="1" x14ac:dyDescent="0.2">
      <c r="A1120" s="3"/>
      <c r="B1120" s="3"/>
      <c r="C1120" s="4"/>
      <c r="D1120" s="3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</row>
    <row r="1121" spans="1:17" ht="15" customHeight="1" x14ac:dyDescent="0.2">
      <c r="A1121" s="3"/>
      <c r="B1121" s="3"/>
      <c r="C1121" s="4"/>
      <c r="D1121" s="3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</row>
    <row r="1122" spans="1:17" ht="15" customHeight="1" x14ac:dyDescent="0.2">
      <c r="A1122" s="3"/>
      <c r="B1122" s="3"/>
      <c r="C1122" s="4"/>
      <c r="D1122" s="3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</row>
    <row r="1123" spans="1:17" ht="15" customHeight="1" x14ac:dyDescent="0.2">
      <c r="A1123" s="3"/>
      <c r="B1123" s="3"/>
      <c r="C1123" s="4"/>
      <c r="D1123" s="3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</row>
    <row r="1124" spans="1:17" ht="15" customHeight="1" x14ac:dyDescent="0.2">
      <c r="A1124" s="3"/>
      <c r="B1124" s="3"/>
      <c r="C1124" s="4"/>
      <c r="D1124" s="3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</row>
    <row r="1125" spans="1:17" ht="15" customHeight="1" x14ac:dyDescent="0.2">
      <c r="A1125" s="3"/>
      <c r="B1125" s="3"/>
      <c r="C1125" s="4"/>
      <c r="D1125" s="3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</row>
    <row r="1126" spans="1:17" ht="15" customHeight="1" x14ac:dyDescent="0.2">
      <c r="A1126" s="3"/>
      <c r="B1126" s="3"/>
      <c r="C1126" s="4"/>
      <c r="D1126" s="3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</row>
    <row r="1127" spans="1:17" ht="15" customHeight="1" x14ac:dyDescent="0.2">
      <c r="A1127" s="3"/>
      <c r="B1127" s="3"/>
      <c r="C1127" s="4"/>
      <c r="D1127" s="3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</row>
    <row r="1128" spans="1:17" ht="15" customHeight="1" x14ac:dyDescent="0.2">
      <c r="A1128" s="3"/>
      <c r="B1128" s="3"/>
      <c r="C1128" s="4"/>
      <c r="D1128" s="3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</row>
    <row r="1129" spans="1:17" ht="15" customHeight="1" x14ac:dyDescent="0.2">
      <c r="A1129" s="3"/>
      <c r="B1129" s="3"/>
      <c r="C1129" s="4"/>
      <c r="D1129" s="3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</row>
    <row r="1130" spans="1:17" ht="15" customHeight="1" x14ac:dyDescent="0.2">
      <c r="A1130" s="3"/>
      <c r="B1130" s="3"/>
      <c r="C1130" s="4"/>
      <c r="D1130" s="3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</row>
    <row r="1131" spans="1:17" ht="15" customHeight="1" x14ac:dyDescent="0.2">
      <c r="A1131" s="3"/>
      <c r="B1131" s="3"/>
      <c r="C1131" s="4"/>
      <c r="D1131" s="3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</row>
    <row r="1132" spans="1:17" ht="15" customHeight="1" x14ac:dyDescent="0.2">
      <c r="A1132" s="3"/>
      <c r="B1132" s="3"/>
      <c r="C1132" s="4"/>
      <c r="D1132" s="3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</row>
    <row r="1133" spans="1:17" ht="15" customHeight="1" x14ac:dyDescent="0.2">
      <c r="A1133" s="3"/>
      <c r="B1133" s="3"/>
      <c r="C1133" s="4"/>
      <c r="D1133" s="3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</row>
    <row r="1134" spans="1:17" ht="15" customHeight="1" x14ac:dyDescent="0.2">
      <c r="A1134" s="3"/>
      <c r="B1134" s="3"/>
      <c r="C1134" s="4"/>
      <c r="D1134" s="3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</row>
    <row r="1135" spans="1:17" ht="15" customHeight="1" x14ac:dyDescent="0.2">
      <c r="A1135" s="3"/>
      <c r="B1135" s="3"/>
      <c r="C1135" s="4"/>
      <c r="D1135" s="3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</row>
    <row r="1136" spans="1:17" ht="15" customHeight="1" x14ac:dyDescent="0.2">
      <c r="A1136" s="3"/>
      <c r="B1136" s="3"/>
      <c r="C1136" s="4"/>
      <c r="D1136" s="3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</row>
    <row r="1137" spans="1:17" ht="15" customHeight="1" x14ac:dyDescent="0.2">
      <c r="A1137" s="3"/>
      <c r="B1137" s="3"/>
      <c r="C1137" s="4"/>
      <c r="D1137" s="3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</row>
    <row r="1138" spans="1:17" ht="15" customHeight="1" x14ac:dyDescent="0.2">
      <c r="A1138" s="3"/>
      <c r="B1138" s="3"/>
      <c r="C1138" s="4"/>
      <c r="D1138" s="3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</row>
    <row r="1139" spans="1:17" ht="15" customHeight="1" x14ac:dyDescent="0.2">
      <c r="A1139" s="3"/>
      <c r="B1139" s="3"/>
      <c r="C1139" s="4"/>
      <c r="D1139" s="3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</row>
    <row r="1140" spans="1:17" ht="15" customHeight="1" x14ac:dyDescent="0.2">
      <c r="A1140" s="3"/>
      <c r="B1140" s="3"/>
      <c r="C1140" s="4"/>
      <c r="D1140" s="3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</row>
    <row r="1141" spans="1:17" ht="15" customHeight="1" x14ac:dyDescent="0.2">
      <c r="A1141" s="3"/>
      <c r="B1141" s="3"/>
      <c r="C1141" s="4"/>
      <c r="D1141" s="3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</row>
    <row r="1142" spans="1:17" ht="15" customHeight="1" x14ac:dyDescent="0.2">
      <c r="A1142" s="3"/>
      <c r="B1142" s="3"/>
      <c r="C1142" s="4"/>
      <c r="D1142" s="3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</row>
  </sheetData>
  <sheetProtection algorithmName="SHA-512" hashValue="8Y14MBrIjq44ciADbpMopX8tEtSqIBvF98byFSXmSIAjWHxhjIOLwFF2FAub8tQ80w+maI1OVQi2/RaZS2adRA==" saltValue="dlA0HaTpIbbMFA0GZK70vw==" spinCount="100000" sheet="1" formatColumns="0" formatRows="0"/>
  <dataValidations count="4">
    <dataValidation type="list" allowBlank="1" showErrorMessage="1" sqref="F9:F202">
      <formula1>$R$9:$R$12</formula1>
    </dataValidation>
    <dataValidation type="list" allowBlank="1" showInputMessage="1" showErrorMessage="1" sqref="E9:E202">
      <formula1>$T$9:$T$11</formula1>
    </dataValidation>
    <dataValidation type="list" allowBlank="1" showInputMessage="1" showErrorMessage="1" sqref="G9:G202">
      <formula1>$S$9:$S$17</formula1>
    </dataValidation>
    <dataValidation allowBlank="1" sqref="B3"/>
  </dataValidations>
  <pageMargins left="0.25" right="0.25" top="0.75" bottom="0.75" header="0" footer="0"/>
  <pageSetup paperSize="5" scale="11" orientation="landscape" r:id="rId1"/>
  <headerFooter>
    <oddHeader>&amp;CDRAFT</oddHeader>
  </headerFooter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02"/>
  <sheetViews>
    <sheetView showGridLines="0" topLeftCell="B19" zoomScaleNormal="100" workbookViewId="0"/>
  </sheetViews>
  <sheetFormatPr defaultColWidth="12.625" defaultRowHeight="15" customHeight="1" x14ac:dyDescent="0.2"/>
  <cols>
    <col min="1" max="1" width="30.75" customWidth="1"/>
    <col min="2" max="2" width="51.375" customWidth="1"/>
    <col min="3" max="3" width="38.375" customWidth="1"/>
    <col min="4" max="4" width="23.125" customWidth="1"/>
    <col min="5" max="5" width="21.625" customWidth="1"/>
    <col min="6" max="6" width="28.625" customWidth="1"/>
    <col min="7" max="7" width="24" customWidth="1"/>
    <col min="8" max="8" width="22.75" customWidth="1"/>
    <col min="9" max="9" width="19.25" style="14" customWidth="1"/>
    <col min="10" max="10" width="19.5" customWidth="1"/>
    <col min="11" max="11" width="16.875" customWidth="1"/>
    <col min="12" max="12" width="10" customWidth="1"/>
    <col min="13" max="14" width="9.5" customWidth="1"/>
    <col min="15" max="25" width="9" customWidth="1"/>
  </cols>
  <sheetData>
    <row r="1" spans="1:25" ht="42" customHeight="1" thickBot="1" x14ac:dyDescent="0.3">
      <c r="A1" s="79" t="str">
        <f>CONCATENATE('Total Planned Expenditure Table'!A3," Contributing Actions Table")</f>
        <v>2024-25 Contributing Actions Table</v>
      </c>
      <c r="B1" s="7"/>
      <c r="C1" s="7"/>
      <c r="D1" s="7"/>
      <c r="E1" s="7"/>
      <c r="F1" s="7"/>
      <c r="G1" s="7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01.25" customHeight="1" thickTop="1" x14ac:dyDescent="0.25">
      <c r="A2" s="70" t="s">
        <v>52</v>
      </c>
      <c r="B2" s="70" t="s">
        <v>55</v>
      </c>
      <c r="C2" s="71" t="s">
        <v>53</v>
      </c>
      <c r="D2" s="71" t="s">
        <v>72</v>
      </c>
      <c r="E2" s="70" t="s">
        <v>68</v>
      </c>
      <c r="F2" s="69" t="s">
        <v>44</v>
      </c>
      <c r="G2" s="70" t="s">
        <v>45</v>
      </c>
      <c r="H2" s="70" t="s">
        <v>54</v>
      </c>
      <c r="I2" s="70" t="s">
        <v>24</v>
      </c>
      <c r="J2" s="71" t="s">
        <v>25</v>
      </c>
      <c r="L2" s="13"/>
      <c r="M2" s="28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23.25" customHeight="1" x14ac:dyDescent="0.25">
      <c r="A3" s="54">
        <f>'Total Planned Expenditure Table'!B3</f>
        <v>2983863</v>
      </c>
      <c r="B3" s="54">
        <f>'Total Planned Expenditure Table'!C3</f>
        <v>95305</v>
      </c>
      <c r="C3" s="126">
        <f>'Total Planned Expenditure Table'!D3</f>
        <v>3.1940139342858567E-2</v>
      </c>
      <c r="D3" s="126">
        <f>'Total Planned Expenditure Table'!E3</f>
        <v>0</v>
      </c>
      <c r="E3" s="127">
        <f>'Total Planned Expenditure Table'!F3</f>
        <v>3.1940139342858567E-2</v>
      </c>
      <c r="F3" s="54">
        <f>SUM(Table_39[Planned Expenditures for Contributing Actions (LCFF Funds)])</f>
        <v>2704321</v>
      </c>
      <c r="G3" s="127">
        <f>SUM(Table_39[Planned Percentage of Improved Services (%)])</f>
        <v>0</v>
      </c>
      <c r="H3" s="127">
        <f>IF('Total Planned Expenditure Table'!B3&gt;0, IF(F3&gt;0, SUM(SUM(F3/'Total Planned Expenditure Table'!B3)+G3),0),0)</f>
        <v>0.90631540389086229</v>
      </c>
      <c r="I3" s="55" t="s">
        <v>26</v>
      </c>
      <c r="J3" s="80">
        <f>SUM(Table_39[Planned Expenditures for Contributing Actions (LCFF Funds)])</f>
        <v>2704321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 customHeight="1" x14ac:dyDescent="0.25">
      <c r="A4" s="90"/>
      <c r="B4" s="90"/>
      <c r="C4" s="90"/>
      <c r="D4" s="90"/>
      <c r="E4" s="90"/>
      <c r="F4" s="90"/>
      <c r="G4" s="90"/>
      <c r="H4" s="90"/>
      <c r="I4" s="56" t="s">
        <v>27</v>
      </c>
      <c r="J4" s="81">
        <f>SUMIFS(Table_39[Planned Expenditures for Contributing Actions (LCFF Funds)],Table_39[Scope],"LEA-wide",Table_39[Contributing to Increased or Improved Services?],"Yes")</f>
        <v>2704321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 customHeight="1" x14ac:dyDescent="0.25">
      <c r="A5" s="90"/>
      <c r="B5" s="90"/>
      <c r="C5" s="90"/>
      <c r="D5" s="90"/>
      <c r="E5" s="90"/>
      <c r="F5" s="90"/>
      <c r="G5" s="90"/>
      <c r="H5" s="90"/>
      <c r="I5" s="55" t="s">
        <v>28</v>
      </c>
      <c r="J5" s="82">
        <f>SUMIFS(Table_39[Planned Expenditures for Contributing Actions (LCFF Funds)],Table_39[Scope],"Limited",Table_39[Contributing to Increased or Improved Services?],"Yes")</f>
        <v>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 customHeight="1" x14ac:dyDescent="0.25">
      <c r="A6" s="90"/>
      <c r="B6" s="90"/>
      <c r="C6" s="90"/>
      <c r="D6" s="90"/>
      <c r="E6" s="90"/>
      <c r="F6" s="90"/>
      <c r="G6" s="90"/>
      <c r="H6" s="90"/>
      <c r="I6" s="56" t="s">
        <v>29</v>
      </c>
      <c r="J6" s="81">
        <f>SUMIFS(Table_39[Planned Expenditures for Contributing Actions (LCFF Funds)],Table_39[Scope],"Schoolwide",Table_39[Contributing to Increased or Improved Services?],"Yes")</f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 customHeight="1" x14ac:dyDescent="0.2">
      <c r="C7" s="8"/>
      <c r="D7" s="8"/>
      <c r="E7" s="8"/>
      <c r="F7" s="8"/>
      <c r="I7" s="38"/>
      <c r="J7" s="22"/>
      <c r="K7" s="22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s="8" customFormat="1" ht="63" x14ac:dyDescent="0.2">
      <c r="A8" s="18" t="s">
        <v>0</v>
      </c>
      <c r="B8" s="18" t="s">
        <v>1</v>
      </c>
      <c r="C8" s="18" t="s">
        <v>2</v>
      </c>
      <c r="D8" s="50" t="s">
        <v>4</v>
      </c>
      <c r="E8" s="18" t="s">
        <v>5</v>
      </c>
      <c r="F8" s="18" t="s">
        <v>6</v>
      </c>
      <c r="G8" s="25" t="s">
        <v>7</v>
      </c>
      <c r="H8" s="18" t="s">
        <v>47</v>
      </c>
      <c r="I8" s="18" t="s">
        <v>48</v>
      </c>
      <c r="J8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5" x14ac:dyDescent="0.2">
      <c r="A9" s="19">
        <f>IF('Total Planned Expenditure Table'!A9="","",'Total Planned Expenditure Table'!A9)</f>
        <v>1</v>
      </c>
      <c r="B9" s="19">
        <f>IF('Total Planned Expenditure Table'!B9="","",'Total Planned Expenditure Table'!B9)</f>
        <v>1</v>
      </c>
      <c r="C9" s="20" t="str">
        <f>IF('Total Planned Expenditure Table'!C9="","",'Total Planned Expenditure Table'!C9)</f>
        <v>Teaching Staff</v>
      </c>
      <c r="D9" s="33" t="str">
        <f>IF('Total Planned Expenditure Table'!E9="","",'Total Planned Expenditure Table'!E9)</f>
        <v>Yes</v>
      </c>
      <c r="E9" s="21" t="str">
        <f>IF('Total Planned Expenditure Table'!F9="","",'Total Planned Expenditure Table'!F9)</f>
        <v>LEA-wide</v>
      </c>
      <c r="F9" s="21" t="str">
        <f>IF('Total Planned Expenditure Table'!E9="Yes",'Total Planned Expenditure Table'!G9,"")</f>
        <v>All</v>
      </c>
      <c r="G9" s="21" t="str">
        <f>IF('Total Planned Expenditure Table'!H9="","",'Total Planned Expenditure Table'!H9)</f>
        <v>All</v>
      </c>
      <c r="H9" s="53">
        <f>IF(Table_39[[#This Row],[Contributing to Increased or Improved Services?]]="No",0,IF('Total Planned Expenditure Table'!L9="",0,'Total Planned Expenditure Table'!L9))</f>
        <v>1462669</v>
      </c>
      <c r="I9" s="131">
        <f>IF(Table_39[[#This Row],[Contributing to Increased or Improved Services?]]="No",0,IF('Total Planned Expenditure Table'!Q9="",0,'Total Planned Expenditure Table'!Q9))</f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5" x14ac:dyDescent="0.2">
      <c r="A10" s="19">
        <f>IF('Total Planned Expenditure Table'!A10="","",'Total Planned Expenditure Table'!A10)</f>
        <v>1</v>
      </c>
      <c r="B10" s="19">
        <f>IF('Total Planned Expenditure Table'!B10="","",'Total Planned Expenditure Table'!B10)</f>
        <v>2</v>
      </c>
      <c r="C10" s="20" t="str">
        <f>IF('Total Planned Expenditure Table'!C10="","",'Total Planned Expenditure Table'!C10)</f>
        <v>Teacher Credentialing/ Assignment</v>
      </c>
      <c r="D10" s="21" t="str">
        <f>IF('Total Planned Expenditure Table'!E10="","",'Total Planned Expenditure Table'!E10)</f>
        <v>Yes</v>
      </c>
      <c r="E10" s="21" t="str">
        <f>IF('Total Planned Expenditure Table'!F10="","",'Total Planned Expenditure Table'!F10)</f>
        <v>LEA-wide</v>
      </c>
      <c r="F10" s="21" t="str">
        <f>IF('Total Planned Expenditure Table'!E10="Yes",'Total Planned Expenditure Table'!G10,"")</f>
        <v>All</v>
      </c>
      <c r="G10" s="21" t="str">
        <f>IF('Total Planned Expenditure Table'!H10="","",'Total Planned Expenditure Table'!H10)</f>
        <v>All</v>
      </c>
      <c r="H10" s="53">
        <f>IF(Table_39[[#This Row],[Contributing to Increased or Improved Services?]]="No",0,IF('Total Planned Expenditure Table'!L10="",0,'Total Planned Expenditure Table'!L10))</f>
        <v>8477</v>
      </c>
      <c r="I10" s="131">
        <f>IF(Table_39[[#This Row],[Contributing to Increased or Improved Services?]]="No",0,IF('Total Planned Expenditure Table'!Q10="",0,'Total Planned Expenditure Table'!Q10))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5" x14ac:dyDescent="0.2">
      <c r="A11" s="19">
        <f>IF('Total Planned Expenditure Table'!A11="","",'Total Planned Expenditure Table'!A11)</f>
        <v>1</v>
      </c>
      <c r="B11" s="19">
        <f>IF('Total Planned Expenditure Table'!B11="","",'Total Planned Expenditure Table'!B11)</f>
        <v>3</v>
      </c>
      <c r="C11" s="20" t="str">
        <f>IF('Total Planned Expenditure Table'!C11="","",'Total Planned Expenditure Table'!C11)</f>
        <v>Qualified Director</v>
      </c>
      <c r="D11" s="33" t="str">
        <f>IF('Total Planned Expenditure Table'!E11="","",'Total Planned Expenditure Table'!E11)</f>
        <v>Yes</v>
      </c>
      <c r="E11" s="21" t="str">
        <f>IF('Total Planned Expenditure Table'!F11="","",'Total Planned Expenditure Table'!F11)</f>
        <v>LEA-wide</v>
      </c>
      <c r="F11" s="21" t="str">
        <f>IF('Total Planned Expenditure Table'!E11="Yes",'Total Planned Expenditure Table'!G11,"")</f>
        <v>All</v>
      </c>
      <c r="G11" s="21" t="str">
        <f>IF('Total Planned Expenditure Table'!H11="","",'Total Planned Expenditure Table'!H11)</f>
        <v>All</v>
      </c>
      <c r="H11" s="53">
        <f>IF(Table_39[[#This Row],[Contributing to Increased or Improved Services?]]="No",0,IF('Total Planned Expenditure Table'!L11="",0,'Total Planned Expenditure Table'!L11))</f>
        <v>142888</v>
      </c>
      <c r="I11" s="131">
        <f>IF(Table_39[[#This Row],[Contributing to Increased or Improved Services?]]="No",0,IF('Total Planned Expenditure Table'!Q11="",0,'Total Planned Expenditure Table'!Q11))</f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5" x14ac:dyDescent="0.2">
      <c r="A12" s="19">
        <f>IF('Total Planned Expenditure Table'!A12="","",'Total Planned Expenditure Table'!A12)</f>
        <v>2</v>
      </c>
      <c r="B12" s="19">
        <f>IF('Total Planned Expenditure Table'!B12="","",'Total Planned Expenditure Table'!B12)</f>
        <v>1</v>
      </c>
      <c r="C12" s="20" t="str">
        <f>IF('Total Planned Expenditure Table'!C12="","",'Total Planned Expenditure Table'!C12)</f>
        <v>Adequate Facilities</v>
      </c>
      <c r="D12" s="21" t="str">
        <f>IF('Total Planned Expenditure Table'!E12="","",'Total Planned Expenditure Table'!E12)</f>
        <v>Yes</v>
      </c>
      <c r="E12" s="21" t="str">
        <f>IF('Total Planned Expenditure Table'!F12="","",'Total Planned Expenditure Table'!F12)</f>
        <v>LEA-wide</v>
      </c>
      <c r="F12" s="21" t="str">
        <f>IF('Total Planned Expenditure Table'!E12="Yes",'Total Planned Expenditure Table'!G12,"")</f>
        <v>All</v>
      </c>
      <c r="G12" s="21" t="str">
        <f>IF('Total Planned Expenditure Table'!H12="","",'Total Planned Expenditure Table'!H12)</f>
        <v>All</v>
      </c>
      <c r="H12" s="53">
        <f>IF(Table_39[[#This Row],[Contributing to Increased or Improved Services?]]="No",0,IF('Total Planned Expenditure Table'!L12="",0,'Total Planned Expenditure Table'!L12))</f>
        <v>371960</v>
      </c>
      <c r="I12" s="131">
        <f>IF(Table_39[[#This Row],[Contributing to Increased or Improved Services?]]="No",0,IF('Total Planned Expenditure Table'!Q12="",0,'Total Planned Expenditure Table'!Q12))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5" x14ac:dyDescent="0.2">
      <c r="A13" s="19">
        <f>IF('Total Planned Expenditure Table'!A13="","",'Total Planned Expenditure Table'!A13)</f>
        <v>2</v>
      </c>
      <c r="B13" s="19">
        <f>IF('Total Planned Expenditure Table'!B13="","",'Total Planned Expenditure Table'!B13)</f>
        <v>2</v>
      </c>
      <c r="C13" s="20" t="str">
        <f>IF('Total Planned Expenditure Table'!C13="","",'Total Planned Expenditure Table'!C13)</f>
        <v>Facility Maintenance</v>
      </c>
      <c r="D13" s="33" t="str">
        <f>IF('Total Planned Expenditure Table'!E13="","",'Total Planned Expenditure Table'!E13)</f>
        <v>Yes</v>
      </c>
      <c r="E13" s="21" t="str">
        <f>IF('Total Planned Expenditure Table'!F13="","",'Total Planned Expenditure Table'!F13)</f>
        <v>LEA-wide</v>
      </c>
      <c r="F13" s="21" t="str">
        <f>IF('Total Planned Expenditure Table'!E13="Yes",'Total Planned Expenditure Table'!G13,"")</f>
        <v>All</v>
      </c>
      <c r="G13" s="21" t="str">
        <f>IF('Total Planned Expenditure Table'!H13="","",'Total Planned Expenditure Table'!H13)</f>
        <v>All</v>
      </c>
      <c r="H13" s="53">
        <f>IF(Table_39[[#This Row],[Contributing to Increased or Improved Services?]]="No",0,IF('Total Planned Expenditure Table'!L13="",0,'Total Planned Expenditure Table'!L13))</f>
        <v>130044</v>
      </c>
      <c r="I13" s="131">
        <f>IF(Table_39[[#This Row],[Contributing to Increased or Improved Services?]]="No",0,IF('Total Planned Expenditure Table'!Q13="",0,'Total Planned Expenditure Table'!Q13))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5" ht="22.5" customHeight="1" x14ac:dyDescent="0.2">
      <c r="A14" s="19">
        <f>IF('Total Planned Expenditure Table'!A14="","",'Total Planned Expenditure Table'!A14)</f>
        <v>2</v>
      </c>
      <c r="B14" s="19">
        <f>IF('Total Planned Expenditure Table'!B14="","",'Total Planned Expenditure Table'!B14)</f>
        <v>3</v>
      </c>
      <c r="C14" s="20" t="str">
        <f>IF('Total Planned Expenditure Table'!C14="","",'Total Planned Expenditure Table'!C14)</f>
        <v xml:space="preserve">Adequate Inventory </v>
      </c>
      <c r="D14" s="21" t="str">
        <f>IF('Total Planned Expenditure Table'!E14="","",'Total Planned Expenditure Table'!E14)</f>
        <v>Yes</v>
      </c>
      <c r="E14" s="21" t="str">
        <f>IF('Total Planned Expenditure Table'!F14="","",'Total Planned Expenditure Table'!F14)</f>
        <v>LEA-wide</v>
      </c>
      <c r="F14" s="21" t="str">
        <f>IF('Total Planned Expenditure Table'!E14="Yes",'Total Planned Expenditure Table'!G14,"")</f>
        <v>All</v>
      </c>
      <c r="G14" s="21" t="str">
        <f>IF('Total Planned Expenditure Table'!H14="","",'Total Planned Expenditure Table'!H14)</f>
        <v>All</v>
      </c>
      <c r="H14" s="53">
        <f>IF(Table_39[[#This Row],[Contributing to Increased or Improved Services?]]="No",0,IF('Total Planned Expenditure Table'!L14="",0,'Total Planned Expenditure Table'!L14))</f>
        <v>939</v>
      </c>
      <c r="I14" s="131">
        <f>IF(Table_39[[#This Row],[Contributing to Increased or Improved Services?]]="No",0,IF('Total Planned Expenditure Table'!Q14="",0,'Total Planned Expenditure Table'!Q14))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5" ht="22.5" customHeight="1" x14ac:dyDescent="0.2">
      <c r="A15" s="19">
        <f>IF('Total Planned Expenditure Table'!A15="","",'Total Planned Expenditure Table'!A15)</f>
        <v>3</v>
      </c>
      <c r="B15" s="19">
        <f>IF('Total Planned Expenditure Table'!B15="","",'Total Planned Expenditure Table'!B15)</f>
        <v>1</v>
      </c>
      <c r="C15" s="20" t="str">
        <f>IF('Total Planned Expenditure Table'!C15="","",'Total Planned Expenditure Table'!C15)</f>
        <v>Individual Tutoring</v>
      </c>
      <c r="D15" s="33" t="str">
        <f>IF('Total Planned Expenditure Table'!E15="","",'Total Planned Expenditure Table'!E15)</f>
        <v>Yes</v>
      </c>
      <c r="E15" s="21" t="str">
        <f>IF('Total Planned Expenditure Table'!F15="","",'Total Planned Expenditure Table'!F15)</f>
        <v>LEA-wide</v>
      </c>
      <c r="F15" s="21" t="str">
        <f>IF('Total Planned Expenditure Table'!E15="Yes",'Total Planned Expenditure Table'!G15,"")</f>
        <v>All</v>
      </c>
      <c r="G15" s="21" t="str">
        <f>IF('Total Planned Expenditure Table'!H15="","",'Total Planned Expenditure Table'!H15)</f>
        <v>All</v>
      </c>
      <c r="H15" s="53">
        <f>IF(Table_39[[#This Row],[Contributing to Increased or Improved Services?]]="No",0,IF('Total Planned Expenditure Table'!L15="",0,'Total Planned Expenditure Table'!L15))</f>
        <v>393006</v>
      </c>
      <c r="I15" s="131">
        <f>IF(Table_39[[#This Row],[Contributing to Increased or Improved Services?]]="No",0,IF('Total Planned Expenditure Table'!Q15="",0,'Total Planned Expenditure Table'!Q15))</f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5" ht="22.5" customHeight="1" x14ac:dyDescent="0.2">
      <c r="A16" s="19">
        <f>IF('Total Planned Expenditure Table'!A16="","",'Total Planned Expenditure Table'!A16)</f>
        <v>3</v>
      </c>
      <c r="B16" s="19">
        <f>IF('Total Planned Expenditure Table'!B16="","",'Total Planned Expenditure Table'!B16)</f>
        <v>2</v>
      </c>
      <c r="C16" s="20" t="str">
        <f>IF('Total Planned Expenditure Table'!C16="","",'Total Planned Expenditure Table'!C16)</f>
        <v>Special Education Students</v>
      </c>
      <c r="D16" s="21" t="str">
        <f>IF('Total Planned Expenditure Table'!E16="","",'Total Planned Expenditure Table'!E16)</f>
        <v>Yes</v>
      </c>
      <c r="E16" s="21" t="str">
        <f>IF('Total Planned Expenditure Table'!F16="","",'Total Planned Expenditure Table'!F16)</f>
        <v>LEA-wide</v>
      </c>
      <c r="F16" s="21" t="str">
        <f>IF('Total Planned Expenditure Table'!E16="Yes",'Total Planned Expenditure Table'!G16,"")</f>
        <v>All</v>
      </c>
      <c r="G16" s="21" t="str">
        <f>IF('Total Planned Expenditure Table'!H16="","",'Total Planned Expenditure Table'!H16)</f>
        <v>All</v>
      </c>
      <c r="H16" s="53">
        <f>IF(Table_39[[#This Row],[Contributing to Increased or Improved Services?]]="No",0,IF('Total Planned Expenditure Table'!L16="",0,'Total Planned Expenditure Table'!L16))</f>
        <v>31765</v>
      </c>
      <c r="I16" s="131">
        <f>IF(Table_39[[#This Row],[Contributing to Increased or Improved Services?]]="No",0,IF('Total Planned Expenditure Table'!Q16="",0,'Total Planned Expenditure Table'!Q16))</f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2.5" customHeight="1" x14ac:dyDescent="0.2">
      <c r="A17" s="19">
        <f>IF('Total Planned Expenditure Table'!A17="","",'Total Planned Expenditure Table'!A17)</f>
        <v>3</v>
      </c>
      <c r="B17" s="19">
        <f>IF('Total Planned Expenditure Table'!B17="","",'Total Planned Expenditure Table'!B17)</f>
        <v>3</v>
      </c>
      <c r="C17" s="20" t="str">
        <f>IF('Total Planned Expenditure Table'!C17="","",'Total Planned Expenditure Table'!C17)</f>
        <v>Extracurricular Activities</v>
      </c>
      <c r="D17" s="21" t="str">
        <f>IF('Total Planned Expenditure Table'!E17="","",'Total Planned Expenditure Table'!E17)</f>
        <v>Yes</v>
      </c>
      <c r="E17" s="21" t="str">
        <f>IF('Total Planned Expenditure Table'!F17="","",'Total Planned Expenditure Table'!F17)</f>
        <v>LEA-wide</v>
      </c>
      <c r="F17" s="21" t="str">
        <f>IF('Total Planned Expenditure Table'!E17="Yes",'Total Planned Expenditure Table'!G17,"")</f>
        <v>All</v>
      </c>
      <c r="G17" s="21" t="str">
        <f>IF('Total Planned Expenditure Table'!H17="","",'Total Planned Expenditure Table'!H17)</f>
        <v>All</v>
      </c>
      <c r="H17" s="53">
        <f>IF(Table_39[[#This Row],[Contributing to Increased or Improved Services?]]="No",0,IF('Total Planned Expenditure Table'!L17="",0,'Total Planned Expenditure Table'!L17))</f>
        <v>24196</v>
      </c>
      <c r="I17" s="131">
        <f>IF(Table_39[[#This Row],[Contributing to Increased or Improved Services?]]="No",0,IF('Total Planned Expenditure Table'!Q17="",0,'Total Planned Expenditure Table'!Q17))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2.5" customHeight="1" x14ac:dyDescent="0.2">
      <c r="A18" s="19">
        <f>IF('Total Planned Expenditure Table'!A18="","",'Total Planned Expenditure Table'!A18)</f>
        <v>3</v>
      </c>
      <c r="B18" s="19">
        <f>IF('Total Planned Expenditure Table'!B18="","",'Total Planned Expenditure Table'!B18)</f>
        <v>4</v>
      </c>
      <c r="C18" s="20" t="str">
        <f>IF('Total Planned Expenditure Table'!C18="","",'Total Planned Expenditure Table'!C18)</f>
        <v>Individualized Learning Plan</v>
      </c>
      <c r="D18" s="21" t="str">
        <f>IF('Total Planned Expenditure Table'!E18="","",'Total Planned Expenditure Table'!E18)</f>
        <v>Yes</v>
      </c>
      <c r="E18" s="21" t="str">
        <f>IF('Total Planned Expenditure Table'!F18="","",'Total Planned Expenditure Table'!F18)</f>
        <v>LEA-wide</v>
      </c>
      <c r="F18" s="21" t="str">
        <f>IF('Total Planned Expenditure Table'!E18="Yes",'Total Planned Expenditure Table'!G18,"")</f>
        <v>All</v>
      </c>
      <c r="G18" s="21" t="str">
        <f>IF('Total Planned Expenditure Table'!H18="","",'Total Planned Expenditure Table'!H18)</f>
        <v>All</v>
      </c>
      <c r="H18" s="53">
        <f>IF(Table_39[[#This Row],[Contributing to Increased or Improved Services?]]="No",0,IF('Total Planned Expenditure Table'!L18="",0,'Total Planned Expenditure Table'!L18))</f>
        <v>28959</v>
      </c>
      <c r="I18" s="131">
        <f>IF(Table_39[[#This Row],[Contributing to Increased or Improved Services?]]="No",0,IF('Total Planned Expenditure Table'!Q18="",0,'Total Planned Expenditure Table'!Q18))</f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2.5" customHeight="1" x14ac:dyDescent="0.2">
      <c r="A19" s="19">
        <f>IF('Total Planned Expenditure Table'!A19="","",'Total Planned Expenditure Table'!A19)</f>
        <v>3</v>
      </c>
      <c r="B19" s="19">
        <f>IF('Total Planned Expenditure Table'!B19="","",'Total Planned Expenditure Table'!B19)</f>
        <v>5</v>
      </c>
      <c r="C19" s="20" t="str">
        <f>IF('Total Planned Expenditure Table'!C19="","",'Total Planned Expenditure Table'!C19)</f>
        <v>NWEA MAP Growth Testing Software</v>
      </c>
      <c r="D19" s="33" t="str">
        <f>IF('Total Planned Expenditure Table'!E19="","",'Total Planned Expenditure Table'!E19)</f>
        <v>Yes</v>
      </c>
      <c r="E19" s="21" t="str">
        <f>IF('Total Planned Expenditure Table'!F19="","",'Total Planned Expenditure Table'!F19)</f>
        <v>LEA-wide</v>
      </c>
      <c r="F19" s="21" t="str">
        <f>IF('Total Planned Expenditure Table'!E19="Yes",'Total Planned Expenditure Table'!G19,"")</f>
        <v>All</v>
      </c>
      <c r="G19" s="21" t="str">
        <f>IF('Total Planned Expenditure Table'!H19="","",'Total Planned Expenditure Table'!H19)</f>
        <v>All</v>
      </c>
      <c r="H19" s="53">
        <f>IF(Table_39[[#This Row],[Contributing to Increased or Improved Services?]]="No",0,IF('Total Planned Expenditure Table'!L19="",0,'Total Planned Expenditure Table'!L19))</f>
        <v>2873</v>
      </c>
      <c r="I19" s="131">
        <f>IF(Table_39[[#This Row],[Contributing to Increased or Improved Services?]]="No",0,IF('Total Planned Expenditure Table'!Q19="",0,'Total Planned Expenditure Table'!Q19))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2.5" customHeight="1" x14ac:dyDescent="0.2">
      <c r="A20" s="19">
        <f>IF('Total Planned Expenditure Table'!A20="","",'Total Planned Expenditure Table'!A20)</f>
        <v>3</v>
      </c>
      <c r="B20" s="19">
        <f>IF('Total Planned Expenditure Table'!B20="","",'Total Planned Expenditure Table'!B20)</f>
        <v>6</v>
      </c>
      <c r="C20" s="20" t="str">
        <f>IF('Total Planned Expenditure Table'!C20="","",'Total Planned Expenditure Table'!C20)</f>
        <v>Student Rosters</v>
      </c>
      <c r="D20" s="21" t="str">
        <f>IF('Total Planned Expenditure Table'!E20="","",'Total Planned Expenditure Table'!E20)</f>
        <v>Yes</v>
      </c>
      <c r="E20" s="21" t="str">
        <f>IF('Total Planned Expenditure Table'!F20="","",'Total Planned Expenditure Table'!F20)</f>
        <v>LEA-wide</v>
      </c>
      <c r="F20" s="21" t="str">
        <f>IF('Total Planned Expenditure Table'!E20="Yes",'Total Planned Expenditure Table'!G20,"")</f>
        <v>All</v>
      </c>
      <c r="G20" s="21" t="str">
        <f>IF('Total Planned Expenditure Table'!H20="","",'Total Planned Expenditure Table'!H20)</f>
        <v>All</v>
      </c>
      <c r="H20" s="53">
        <f>IF(Table_39[[#This Row],[Contributing to Increased or Improved Services?]]="No",0,IF('Total Planned Expenditure Table'!L20="",0,'Total Planned Expenditure Table'!L20))</f>
        <v>2670</v>
      </c>
      <c r="I20" s="131">
        <f>IF(Table_39[[#This Row],[Contributing to Increased or Improved Services?]]="No",0,IF('Total Planned Expenditure Table'!Q20="",0,'Total Planned Expenditure Table'!Q20))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2.5" customHeight="1" x14ac:dyDescent="0.2">
      <c r="A21" s="19">
        <f>IF('Total Planned Expenditure Table'!A21="","",'Total Planned Expenditure Table'!A21)</f>
        <v>3</v>
      </c>
      <c r="B21" s="19">
        <f>IF('Total Planned Expenditure Table'!B21="","",'Total Planned Expenditure Table'!B21)</f>
        <v>7</v>
      </c>
      <c r="C21" s="20" t="str">
        <f>IF('Total Planned Expenditure Table'!C21="","",'Total Planned Expenditure Table'!C21)</f>
        <v>Positive Behavioral Interventions and Support</v>
      </c>
      <c r="D21" s="33" t="str">
        <f>IF('Total Planned Expenditure Table'!E21="","",'Total Planned Expenditure Table'!E21)</f>
        <v>Yes</v>
      </c>
      <c r="E21" s="21" t="str">
        <f>IF('Total Planned Expenditure Table'!F21="","",'Total Planned Expenditure Table'!F21)</f>
        <v>LEA-wide</v>
      </c>
      <c r="F21" s="21" t="str">
        <f>IF('Total Planned Expenditure Table'!E21="Yes",'Total Planned Expenditure Table'!G21,"")</f>
        <v>All</v>
      </c>
      <c r="G21" s="21" t="str">
        <f>IF('Total Planned Expenditure Table'!H21="","",'Total Planned Expenditure Table'!H21)</f>
        <v>All</v>
      </c>
      <c r="H21" s="53">
        <f>IF(Table_39[[#This Row],[Contributing to Increased or Improved Services?]]="No",0,IF('Total Planned Expenditure Table'!L21="",0,'Total Planned Expenditure Table'!L21))</f>
        <v>8450</v>
      </c>
      <c r="I21" s="131">
        <f>IF(Table_39[[#This Row],[Contributing to Increased or Improved Services?]]="No",0,IF('Total Planned Expenditure Table'!Q21="",0,'Total Planned Expenditure Table'!Q21))</f>
        <v>0</v>
      </c>
      <c r="K21" s="9"/>
      <c r="L21" s="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2.5" customHeight="1" x14ac:dyDescent="0.2">
      <c r="A22" s="19">
        <f>IF('Total Planned Expenditure Table'!A22="","",'Total Planned Expenditure Table'!A22)</f>
        <v>3</v>
      </c>
      <c r="B22" s="19">
        <f>IF('Total Planned Expenditure Table'!B22="","",'Total Planned Expenditure Table'!B22)</f>
        <v>8</v>
      </c>
      <c r="C22" s="20" t="str">
        <f>IF('Total Planned Expenditure Table'!C22="","",'Total Planned Expenditure Table'!C22)</f>
        <v>At Risk Youth</v>
      </c>
      <c r="D22" s="21" t="str">
        <f>IF('Total Planned Expenditure Table'!E22="","",'Total Planned Expenditure Table'!E22)</f>
        <v>Yes</v>
      </c>
      <c r="E22" s="21" t="str">
        <f>IF('Total Planned Expenditure Table'!F22="","",'Total Planned Expenditure Table'!F22)</f>
        <v>LEA-wide</v>
      </c>
      <c r="F22" s="21" t="str">
        <f>IF('Total Planned Expenditure Table'!E22="Yes",'Total Planned Expenditure Table'!G22,"")</f>
        <v>All</v>
      </c>
      <c r="G22" s="21" t="str">
        <f>IF('Total Planned Expenditure Table'!H22="","",'Total Planned Expenditure Table'!H22)</f>
        <v>All</v>
      </c>
      <c r="H22" s="53">
        <f>IF(Table_39[[#This Row],[Contributing to Increased or Improved Services?]]="No",0,IF('Total Planned Expenditure Table'!L22="",0,'Total Planned Expenditure Table'!L22))</f>
        <v>1408</v>
      </c>
      <c r="I22" s="131">
        <f>IF(Table_39[[#This Row],[Contributing to Increased or Improved Services?]]="No",0,IF('Total Planned Expenditure Table'!Q22="",0,'Total Planned Expenditure Table'!Q22))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2.5" customHeight="1" x14ac:dyDescent="0.2">
      <c r="A23" s="19">
        <f>IF('Total Planned Expenditure Table'!A23="","",'Total Planned Expenditure Table'!A23)</f>
        <v>4</v>
      </c>
      <c r="B23" s="19">
        <f>IF('Total Planned Expenditure Table'!B23="","",'Total Planned Expenditure Table'!B23)</f>
        <v>1</v>
      </c>
      <c r="C23" s="20" t="str">
        <f>IF('Total Planned Expenditure Table'!C23="","",'Total Planned Expenditure Table'!C23)</f>
        <v>Access to Textbooks</v>
      </c>
      <c r="D23" s="33" t="str">
        <f>IF('Total Planned Expenditure Table'!E23="","",'Total Planned Expenditure Table'!E23)</f>
        <v>Yes</v>
      </c>
      <c r="E23" s="21" t="str">
        <f>IF('Total Planned Expenditure Table'!F23="","",'Total Planned Expenditure Table'!F23)</f>
        <v>LEA-wide</v>
      </c>
      <c r="F23" s="21" t="str">
        <f>IF('Total Planned Expenditure Table'!E23="Yes",'Total Planned Expenditure Table'!G23,"")</f>
        <v>All</v>
      </c>
      <c r="G23" s="21" t="str">
        <f>IF('Total Planned Expenditure Table'!H23="","",'Total Planned Expenditure Table'!H23)</f>
        <v>All</v>
      </c>
      <c r="H23" s="53">
        <f>IF(Table_39[[#This Row],[Contributing to Increased or Improved Services?]]="No",0,IF('Total Planned Expenditure Table'!L23="",0,'Total Planned Expenditure Table'!L23))</f>
        <v>939</v>
      </c>
      <c r="I23" s="131">
        <f>IF(Table_39[[#This Row],[Contributing to Increased or Improved Services?]]="No",0,IF('Total Planned Expenditure Table'!Q23="",0,'Total Planned Expenditure Table'!Q23))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2.5" customHeight="1" x14ac:dyDescent="0.2">
      <c r="A24" s="19">
        <f>IF('Total Planned Expenditure Table'!A24="","",'Total Planned Expenditure Table'!A24)</f>
        <v>4</v>
      </c>
      <c r="B24" s="19">
        <f>IF('Total Planned Expenditure Table'!B24="","",'Total Planned Expenditure Table'!B24)</f>
        <v>2</v>
      </c>
      <c r="C24" s="20" t="str">
        <f>IF('Total Planned Expenditure Table'!C24="","",'Total Planned Expenditure Table'!C24)</f>
        <v>Online Learning Software</v>
      </c>
      <c r="D24" s="21" t="str">
        <f>IF('Total Planned Expenditure Table'!E24="","",'Total Planned Expenditure Table'!E24)</f>
        <v>Yes</v>
      </c>
      <c r="E24" s="21" t="str">
        <f>IF('Total Planned Expenditure Table'!F24="","",'Total Planned Expenditure Table'!F24)</f>
        <v>LEA-wide</v>
      </c>
      <c r="F24" s="21" t="str">
        <f>IF('Total Planned Expenditure Table'!E24="Yes",'Total Planned Expenditure Table'!G24,"")</f>
        <v>All</v>
      </c>
      <c r="G24" s="21" t="str">
        <f>IF('Total Planned Expenditure Table'!H24="","",'Total Planned Expenditure Table'!H24)</f>
        <v>All</v>
      </c>
      <c r="H24" s="53">
        <f>IF(Table_39[[#This Row],[Contributing to Increased or Improved Services?]]="No",0,IF('Total Planned Expenditure Table'!L24="",0,'Total Planned Expenditure Table'!L24))</f>
        <v>16572</v>
      </c>
      <c r="I24" s="131">
        <f>IF(Table_39[[#This Row],[Contributing to Increased or Improved Services?]]="No",0,IF('Total Planned Expenditure Table'!Q24="",0,'Total Planned Expenditure Table'!Q24))</f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2.5" customHeight="1" x14ac:dyDescent="0.2">
      <c r="A25" s="19">
        <f>IF('Total Planned Expenditure Table'!A25="","",'Total Planned Expenditure Table'!A25)</f>
        <v>4</v>
      </c>
      <c r="B25" s="19">
        <f>IF('Total Planned Expenditure Table'!B25="","",'Total Planned Expenditure Table'!B25)</f>
        <v>3</v>
      </c>
      <c r="C25" s="20" t="str">
        <f>IF('Total Planned Expenditure Table'!C25="","",'Total Planned Expenditure Table'!C25)</f>
        <v>Field Trips &amp; Clubs</v>
      </c>
      <c r="D25" s="33" t="str">
        <f>IF('Total Planned Expenditure Table'!E25="","",'Total Planned Expenditure Table'!E25)</f>
        <v>Yes</v>
      </c>
      <c r="E25" s="21" t="str">
        <f>IF('Total Planned Expenditure Table'!F25="","",'Total Planned Expenditure Table'!F25)</f>
        <v>LEA-wide</v>
      </c>
      <c r="F25" s="21" t="str">
        <f>IF('Total Planned Expenditure Table'!E25="Yes",'Total Planned Expenditure Table'!G25,"")</f>
        <v>All</v>
      </c>
      <c r="G25" s="21" t="str">
        <f>IF('Total Planned Expenditure Table'!H25="","",'Total Planned Expenditure Table'!H25)</f>
        <v>All</v>
      </c>
      <c r="H25" s="53">
        <f>IF(Table_39[[#This Row],[Contributing to Increased or Improved Services?]]="No",0,IF('Total Planned Expenditure Table'!L25="",0,'Total Planned Expenditure Table'!L25))</f>
        <v>20890</v>
      </c>
      <c r="I25" s="131">
        <f>IF(Table_39[[#This Row],[Contributing to Increased or Improved Services?]]="No",0,IF('Total Planned Expenditure Table'!Q25="",0,'Total Planned Expenditure Table'!Q25))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2.5" customHeight="1" x14ac:dyDescent="0.2">
      <c r="A26" s="19">
        <f>IF('Total Planned Expenditure Table'!A26="","",'Total Planned Expenditure Table'!A26)</f>
        <v>4</v>
      </c>
      <c r="B26" s="19">
        <f>IF('Total Planned Expenditure Table'!B26="","",'Total Planned Expenditure Table'!B26)</f>
        <v>4</v>
      </c>
      <c r="C26" s="20" t="str">
        <f>IF('Total Planned Expenditure Table'!C26="","",'Total Planned Expenditure Table'!C26)</f>
        <v>Professional Development</v>
      </c>
      <c r="D26" s="21" t="str">
        <f>IF('Total Planned Expenditure Table'!E26="","",'Total Planned Expenditure Table'!E26)</f>
        <v>Yes</v>
      </c>
      <c r="E26" s="21" t="str">
        <f>IF('Total Planned Expenditure Table'!F26="","",'Total Planned Expenditure Table'!F26)</f>
        <v>LEA-wide</v>
      </c>
      <c r="F26" s="21" t="str">
        <f>IF('Total Planned Expenditure Table'!E26="Yes",'Total Planned Expenditure Table'!G26,"")</f>
        <v>All</v>
      </c>
      <c r="G26" s="21" t="str">
        <f>IF('Total Planned Expenditure Table'!H26="","",'Total Planned Expenditure Table'!H26)</f>
        <v>All</v>
      </c>
      <c r="H26" s="53">
        <f>IF(Table_39[[#This Row],[Contributing to Increased or Improved Services?]]="No",0,IF('Total Planned Expenditure Table'!L26="",0,'Total Planned Expenditure Table'!L26))</f>
        <v>52444</v>
      </c>
      <c r="I26" s="131">
        <f>IF(Table_39[[#This Row],[Contributing to Increased or Improved Services?]]="No",0,IF('Total Planned Expenditure Table'!Q26="",0,'Total Planned Expenditure Table'!Q26))</f>
        <v>0</v>
      </c>
    </row>
    <row r="27" spans="1:23" ht="22.5" customHeight="1" x14ac:dyDescent="0.2">
      <c r="A27" s="19">
        <f>IF('Total Planned Expenditure Table'!A27="","",'Total Planned Expenditure Table'!A27)</f>
        <v>5</v>
      </c>
      <c r="B27" s="19">
        <f>IF('Total Planned Expenditure Table'!B27="","",'Total Planned Expenditure Table'!B27)</f>
        <v>1</v>
      </c>
      <c r="C27" s="20" t="str">
        <f>IF('Total Planned Expenditure Table'!C27="","",'Total Planned Expenditure Table'!C27)</f>
        <v>Monthly Newsletter</v>
      </c>
      <c r="D27" s="33" t="str">
        <f>IF('Total Planned Expenditure Table'!E27="","",'Total Planned Expenditure Table'!E27)</f>
        <v>Yes</v>
      </c>
      <c r="E27" s="21" t="str">
        <f>IF('Total Planned Expenditure Table'!F27="","",'Total Planned Expenditure Table'!F27)</f>
        <v>LEA-wide</v>
      </c>
      <c r="F27" s="21" t="str">
        <f>IF('Total Planned Expenditure Table'!E27="Yes",'Total Planned Expenditure Table'!G27,"")</f>
        <v>All</v>
      </c>
      <c r="G27" s="21" t="str">
        <f>IF('Total Planned Expenditure Table'!H27="","",'Total Planned Expenditure Table'!H27)</f>
        <v>All</v>
      </c>
      <c r="H27" s="53">
        <f>IF(Table_39[[#This Row],[Contributing to Increased or Improved Services?]]="No",0,IF('Total Planned Expenditure Table'!L27="",0,'Total Planned Expenditure Table'!L27))</f>
        <v>1408</v>
      </c>
      <c r="I27" s="131">
        <f>IF(Table_39[[#This Row],[Contributing to Increased or Improved Services?]]="No",0,IF('Total Planned Expenditure Table'!Q27="",0,'Total Planned Expenditure Table'!Q27))</f>
        <v>0</v>
      </c>
    </row>
    <row r="28" spans="1:23" ht="22.5" customHeight="1" x14ac:dyDescent="0.2">
      <c r="A28" s="19">
        <f>IF('Total Planned Expenditure Table'!A28="","",'Total Planned Expenditure Table'!A28)</f>
        <v>5</v>
      </c>
      <c r="B28" s="19">
        <f>IF('Total Planned Expenditure Table'!B28="","",'Total Planned Expenditure Table'!B28)</f>
        <v>2</v>
      </c>
      <c r="C28" s="20" t="str">
        <f>IF('Total Planned Expenditure Table'!C28="","",'Total Planned Expenditure Table'!C28)</f>
        <v>School Climate Survey</v>
      </c>
      <c r="D28" s="21" t="str">
        <f>IF('Total Planned Expenditure Table'!E28="","",'Total Planned Expenditure Table'!E28)</f>
        <v>Yes</v>
      </c>
      <c r="E28" s="21" t="str">
        <f>IF('Total Planned Expenditure Table'!F28="","",'Total Planned Expenditure Table'!F28)</f>
        <v>LEA-wide</v>
      </c>
      <c r="F28" s="21" t="str">
        <f>IF('Total Planned Expenditure Table'!E28="Yes",'Total Planned Expenditure Table'!G28,"")</f>
        <v>All</v>
      </c>
      <c r="G28" s="21" t="str">
        <f>IF('Total Planned Expenditure Table'!H28="","",'Total Planned Expenditure Table'!H28)</f>
        <v>All</v>
      </c>
      <c r="H28" s="53">
        <f>IF(Table_39[[#This Row],[Contributing to Increased or Improved Services?]]="No",0,IF('Total Planned Expenditure Table'!L28="",0,'Total Planned Expenditure Table'!L28))</f>
        <v>376</v>
      </c>
      <c r="I28" s="131">
        <f>IF(Table_39[[#This Row],[Contributing to Increased or Improved Services?]]="No",0,IF('Total Planned Expenditure Table'!Q28="",0,'Total Planned Expenditure Table'!Q28))</f>
        <v>0</v>
      </c>
    </row>
    <row r="29" spans="1:23" ht="22.5" customHeight="1" x14ac:dyDescent="0.2">
      <c r="A29" s="19">
        <f>IF('Total Planned Expenditure Table'!A29="","",'Total Planned Expenditure Table'!A29)</f>
        <v>5</v>
      </c>
      <c r="B29" s="19">
        <f>IF('Total Planned Expenditure Table'!B29="","",'Total Planned Expenditure Table'!B29)</f>
        <v>3</v>
      </c>
      <c r="C29" s="20" t="str">
        <f>IF('Total Planned Expenditure Table'!C29="","",'Total Planned Expenditure Table'!C29)</f>
        <v>Parent Meetings</v>
      </c>
      <c r="D29" s="33" t="str">
        <f>IF('Total Planned Expenditure Table'!E29="","",'Total Planned Expenditure Table'!E29)</f>
        <v>Yes</v>
      </c>
      <c r="E29" s="21" t="str">
        <f>IF('Total Planned Expenditure Table'!F29="","",'Total Planned Expenditure Table'!F29)</f>
        <v>LEA-wide</v>
      </c>
      <c r="F29" s="21" t="str">
        <f>IF('Total Planned Expenditure Table'!E29="Yes",'Total Planned Expenditure Table'!G29,"")</f>
        <v>All</v>
      </c>
      <c r="G29" s="21" t="str">
        <f>IF('Total Planned Expenditure Table'!H29="","",'Total Planned Expenditure Table'!H29)</f>
        <v>All</v>
      </c>
      <c r="H29" s="53">
        <f>IF(Table_39[[#This Row],[Contributing to Increased or Improved Services?]]="No",0,IF('Total Planned Expenditure Table'!L29="",0,'Total Planned Expenditure Table'!L29))</f>
        <v>376</v>
      </c>
      <c r="I29" s="131">
        <f>IF(Table_39[[#This Row],[Contributing to Increased or Improved Services?]]="No",0,IF('Total Planned Expenditure Table'!Q29="",0,'Total Planned Expenditure Table'!Q29))</f>
        <v>0</v>
      </c>
    </row>
    <row r="30" spans="1:23" ht="22.5" customHeight="1" x14ac:dyDescent="0.2">
      <c r="A30" s="19">
        <f>IF('Total Planned Expenditure Table'!A30="","",'Total Planned Expenditure Table'!A30)</f>
        <v>5</v>
      </c>
      <c r="B30" s="19">
        <f>IF('Total Planned Expenditure Table'!B30="","",'Total Planned Expenditure Table'!B30)</f>
        <v>4</v>
      </c>
      <c r="C30" s="20" t="str">
        <f>IF('Total Planned Expenditure Table'!C30="","",'Total Planned Expenditure Table'!C30)</f>
        <v>Report Cards</v>
      </c>
      <c r="D30" s="21" t="str">
        <f>IF('Total Planned Expenditure Table'!E30="","",'Total Planned Expenditure Table'!E30)</f>
        <v>Yes</v>
      </c>
      <c r="E30" s="21" t="str">
        <f>IF('Total Planned Expenditure Table'!F30="","",'Total Planned Expenditure Table'!F30)</f>
        <v>LEA-wide</v>
      </c>
      <c r="F30" s="21" t="str">
        <f>IF('Total Planned Expenditure Table'!E30="Yes",'Total Planned Expenditure Table'!G30,"")</f>
        <v>All</v>
      </c>
      <c r="G30" s="21" t="str">
        <f>IF('Total Planned Expenditure Table'!H30="","",'Total Planned Expenditure Table'!H30)</f>
        <v>All</v>
      </c>
      <c r="H30" s="53">
        <f>IF(Table_39[[#This Row],[Contributing to Increased or Improved Services?]]="No",0,IF('Total Planned Expenditure Table'!L30="",0,'Total Planned Expenditure Table'!L30))</f>
        <v>1012</v>
      </c>
      <c r="I30" s="131">
        <f>IF(Table_39[[#This Row],[Contributing to Increased or Improved Services?]]="No",0,IF('Total Planned Expenditure Table'!Q30="",0,'Total Planned Expenditure Table'!Q30))</f>
        <v>0</v>
      </c>
    </row>
    <row r="31" spans="1:23" ht="22.5" customHeight="1" x14ac:dyDescent="0.2">
      <c r="A31" s="19" t="str">
        <f>IF('Total Planned Expenditure Table'!A31="","",'Total Planned Expenditure Table'!A31)</f>
        <v/>
      </c>
      <c r="B31" s="19" t="str">
        <f>IF('Total Planned Expenditure Table'!B31="","",'Total Planned Expenditure Table'!B31)</f>
        <v/>
      </c>
      <c r="C31" s="20" t="str">
        <f>IF('Total Planned Expenditure Table'!C31="","",'Total Planned Expenditure Table'!C31)</f>
        <v/>
      </c>
      <c r="D31" s="33" t="str">
        <f>IF('Total Planned Expenditure Table'!E31="","",'Total Planned Expenditure Table'!E31)</f>
        <v/>
      </c>
      <c r="E31" s="21" t="str">
        <f>IF('Total Planned Expenditure Table'!F31="","",'Total Planned Expenditure Table'!F31)</f>
        <v/>
      </c>
      <c r="F31" s="21" t="str">
        <f>IF('Total Planned Expenditure Table'!E31="Yes",'Total Planned Expenditure Table'!G31,"")</f>
        <v/>
      </c>
      <c r="G31" s="21" t="str">
        <f>IF('Total Planned Expenditure Table'!H31="","",'Total Planned Expenditure Table'!H31)</f>
        <v/>
      </c>
      <c r="H31" s="53">
        <f>IF(Table_39[[#This Row],[Contributing to Increased or Improved Services?]]="No",0,IF('Total Planned Expenditure Table'!L31="",0,'Total Planned Expenditure Table'!L31))</f>
        <v>0</v>
      </c>
      <c r="I31" s="131">
        <f>IF(Table_39[[#This Row],[Contributing to Increased or Improved Services?]]="No",0,IF('Total Planned Expenditure Table'!Q31="",0,'Total Planned Expenditure Table'!Q31))</f>
        <v>0</v>
      </c>
    </row>
    <row r="32" spans="1:23" ht="22.5" customHeight="1" x14ac:dyDescent="0.2">
      <c r="A32" s="19" t="str">
        <f>IF('Total Planned Expenditure Table'!A32="","",'Total Planned Expenditure Table'!A32)</f>
        <v/>
      </c>
      <c r="B32" s="19" t="str">
        <f>IF('Total Planned Expenditure Table'!B32="","",'Total Planned Expenditure Table'!B32)</f>
        <v/>
      </c>
      <c r="C32" s="20" t="str">
        <f>IF('Total Planned Expenditure Table'!C32="","",'Total Planned Expenditure Table'!C32)</f>
        <v/>
      </c>
      <c r="D32" s="21" t="str">
        <f>IF('Total Planned Expenditure Table'!E32="","",'Total Planned Expenditure Table'!E32)</f>
        <v/>
      </c>
      <c r="E32" s="21" t="str">
        <f>IF('Total Planned Expenditure Table'!F32="","",'Total Planned Expenditure Table'!F32)</f>
        <v/>
      </c>
      <c r="F32" s="21" t="str">
        <f>IF('Total Planned Expenditure Table'!E32="Yes",'Total Planned Expenditure Table'!G32,"")</f>
        <v/>
      </c>
      <c r="G32" s="21" t="str">
        <f>IF('Total Planned Expenditure Table'!H32="","",'Total Planned Expenditure Table'!H32)</f>
        <v/>
      </c>
      <c r="H32" s="53">
        <f>IF(Table_39[[#This Row],[Contributing to Increased or Improved Services?]]="No",0,IF('Total Planned Expenditure Table'!L32="",0,'Total Planned Expenditure Table'!L32))</f>
        <v>0</v>
      </c>
      <c r="I32" s="131">
        <f>IF(Table_39[[#This Row],[Contributing to Increased or Improved Services?]]="No",0,IF('Total Planned Expenditure Table'!Q32="",0,'Total Planned Expenditure Table'!Q32))</f>
        <v>0</v>
      </c>
    </row>
    <row r="33" spans="1:9" ht="22.5" customHeight="1" x14ac:dyDescent="0.2">
      <c r="A33" s="19" t="str">
        <f>IF('Total Planned Expenditure Table'!A33="","",'Total Planned Expenditure Table'!A33)</f>
        <v/>
      </c>
      <c r="B33" s="19" t="str">
        <f>IF('Total Planned Expenditure Table'!B33="","",'Total Planned Expenditure Table'!B33)</f>
        <v/>
      </c>
      <c r="C33" s="20" t="str">
        <f>IF('Total Planned Expenditure Table'!C33="","",'Total Planned Expenditure Table'!C33)</f>
        <v/>
      </c>
      <c r="D33" s="33" t="str">
        <f>IF('Total Planned Expenditure Table'!E33="","",'Total Planned Expenditure Table'!E33)</f>
        <v/>
      </c>
      <c r="E33" s="21" t="str">
        <f>IF('Total Planned Expenditure Table'!F33="","",'Total Planned Expenditure Table'!F33)</f>
        <v/>
      </c>
      <c r="F33" s="21" t="str">
        <f>IF('Total Planned Expenditure Table'!E33="Yes",'Total Planned Expenditure Table'!G33,"")</f>
        <v/>
      </c>
      <c r="G33" s="21" t="str">
        <f>IF('Total Planned Expenditure Table'!H33="","",'Total Planned Expenditure Table'!H33)</f>
        <v/>
      </c>
      <c r="H33" s="53">
        <f>IF(Table_39[[#This Row],[Contributing to Increased or Improved Services?]]="No",0,IF('Total Planned Expenditure Table'!L33="",0,'Total Planned Expenditure Table'!L33))</f>
        <v>0</v>
      </c>
      <c r="I33" s="131">
        <f>IF(Table_39[[#This Row],[Contributing to Increased or Improved Services?]]="No",0,IF('Total Planned Expenditure Table'!Q33="",0,'Total Planned Expenditure Table'!Q33))</f>
        <v>0</v>
      </c>
    </row>
    <row r="34" spans="1:9" ht="22.5" customHeight="1" x14ac:dyDescent="0.2">
      <c r="A34" s="19" t="str">
        <f>IF('Total Planned Expenditure Table'!A34="","",'Total Planned Expenditure Table'!A34)</f>
        <v/>
      </c>
      <c r="B34" s="19" t="str">
        <f>IF('Total Planned Expenditure Table'!B34="","",'Total Planned Expenditure Table'!B34)</f>
        <v/>
      </c>
      <c r="C34" s="20" t="str">
        <f>IF('Total Planned Expenditure Table'!C34="","",'Total Planned Expenditure Table'!C34)</f>
        <v/>
      </c>
      <c r="D34" s="21" t="str">
        <f>IF('Total Planned Expenditure Table'!E34="","",'Total Planned Expenditure Table'!E34)</f>
        <v/>
      </c>
      <c r="E34" s="21" t="str">
        <f>IF('Total Planned Expenditure Table'!F34="","",'Total Planned Expenditure Table'!F34)</f>
        <v/>
      </c>
      <c r="F34" s="21" t="str">
        <f>IF('Total Planned Expenditure Table'!E34="Yes",'Total Planned Expenditure Table'!G34,"")</f>
        <v/>
      </c>
      <c r="G34" s="21" t="str">
        <f>IF('Total Planned Expenditure Table'!H34="","",'Total Planned Expenditure Table'!H34)</f>
        <v/>
      </c>
      <c r="H34" s="53">
        <f>IF(Table_39[[#This Row],[Contributing to Increased or Improved Services?]]="No",0,IF('Total Planned Expenditure Table'!L34="",0,'Total Planned Expenditure Table'!L34))</f>
        <v>0</v>
      </c>
      <c r="I34" s="131">
        <f>IF(Table_39[[#This Row],[Contributing to Increased or Improved Services?]]="No",0,IF('Total Planned Expenditure Table'!Q34="",0,'Total Planned Expenditure Table'!Q34))</f>
        <v>0</v>
      </c>
    </row>
    <row r="35" spans="1:9" ht="22.5" customHeight="1" x14ac:dyDescent="0.2">
      <c r="A35" s="19" t="str">
        <f>IF('Total Planned Expenditure Table'!A35="","",'Total Planned Expenditure Table'!A35)</f>
        <v/>
      </c>
      <c r="B35" s="19" t="str">
        <f>IF('Total Planned Expenditure Table'!B35="","",'Total Planned Expenditure Table'!B35)</f>
        <v/>
      </c>
      <c r="C35" s="20" t="str">
        <f>IF('Total Planned Expenditure Table'!C35="","",'Total Planned Expenditure Table'!C35)</f>
        <v/>
      </c>
      <c r="D35" s="33" t="str">
        <f>IF('Total Planned Expenditure Table'!E35="","",'Total Planned Expenditure Table'!E35)</f>
        <v/>
      </c>
      <c r="E35" s="21" t="str">
        <f>IF('Total Planned Expenditure Table'!F35="","",'Total Planned Expenditure Table'!F35)</f>
        <v/>
      </c>
      <c r="F35" s="21" t="str">
        <f>IF('Total Planned Expenditure Table'!E35="Yes",'Total Planned Expenditure Table'!G35,"")</f>
        <v/>
      </c>
      <c r="G35" s="21" t="str">
        <f>IF('Total Planned Expenditure Table'!H35="","",'Total Planned Expenditure Table'!H35)</f>
        <v/>
      </c>
      <c r="H35" s="53">
        <f>IF(Table_39[[#This Row],[Contributing to Increased or Improved Services?]]="No",0,IF('Total Planned Expenditure Table'!L35="",0,'Total Planned Expenditure Table'!L35))</f>
        <v>0</v>
      </c>
      <c r="I35" s="131">
        <f>IF(Table_39[[#This Row],[Contributing to Increased or Improved Services?]]="No",0,IF('Total Planned Expenditure Table'!Q35="",0,'Total Planned Expenditure Table'!Q35))</f>
        <v>0</v>
      </c>
    </row>
    <row r="36" spans="1:9" ht="22.5" customHeight="1" x14ac:dyDescent="0.2">
      <c r="A36" s="19" t="str">
        <f>IF('Total Planned Expenditure Table'!A36="","",'Total Planned Expenditure Table'!A36)</f>
        <v/>
      </c>
      <c r="B36" s="19" t="str">
        <f>IF('Total Planned Expenditure Table'!B36="","",'Total Planned Expenditure Table'!B36)</f>
        <v/>
      </c>
      <c r="C36" s="20" t="str">
        <f>IF('Total Planned Expenditure Table'!C36="","",'Total Planned Expenditure Table'!C36)</f>
        <v/>
      </c>
      <c r="D36" s="21" t="str">
        <f>IF('Total Planned Expenditure Table'!E36="","",'Total Planned Expenditure Table'!E36)</f>
        <v/>
      </c>
      <c r="E36" s="21" t="str">
        <f>IF('Total Planned Expenditure Table'!F36="","",'Total Planned Expenditure Table'!F36)</f>
        <v/>
      </c>
      <c r="F36" s="21" t="str">
        <f>IF('Total Planned Expenditure Table'!E36="Yes",'Total Planned Expenditure Table'!G36,"")</f>
        <v/>
      </c>
      <c r="G36" s="21" t="str">
        <f>IF('Total Planned Expenditure Table'!H36="","",'Total Planned Expenditure Table'!H36)</f>
        <v/>
      </c>
      <c r="H36" s="53">
        <f>IF(Table_39[[#This Row],[Contributing to Increased or Improved Services?]]="No",0,IF('Total Planned Expenditure Table'!L36="",0,'Total Planned Expenditure Table'!L36))</f>
        <v>0</v>
      </c>
      <c r="I36" s="131">
        <f>IF(Table_39[[#This Row],[Contributing to Increased or Improved Services?]]="No",0,IF('Total Planned Expenditure Table'!Q36="",0,'Total Planned Expenditure Table'!Q36))</f>
        <v>0</v>
      </c>
    </row>
    <row r="37" spans="1:9" ht="22.5" customHeight="1" x14ac:dyDescent="0.2">
      <c r="A37" s="19" t="str">
        <f>IF('Total Planned Expenditure Table'!A37="","",'Total Planned Expenditure Table'!A37)</f>
        <v/>
      </c>
      <c r="B37" s="19" t="str">
        <f>IF('Total Planned Expenditure Table'!B37="","",'Total Planned Expenditure Table'!B37)</f>
        <v/>
      </c>
      <c r="C37" s="20" t="str">
        <f>IF('Total Planned Expenditure Table'!C37="","",'Total Planned Expenditure Table'!C37)</f>
        <v/>
      </c>
      <c r="D37" s="33" t="str">
        <f>IF('Total Planned Expenditure Table'!E37="","",'Total Planned Expenditure Table'!E37)</f>
        <v/>
      </c>
      <c r="E37" s="21" t="str">
        <f>IF('Total Planned Expenditure Table'!F37="","",'Total Planned Expenditure Table'!F37)</f>
        <v/>
      </c>
      <c r="F37" s="21" t="str">
        <f>IF('Total Planned Expenditure Table'!E37="Yes",'Total Planned Expenditure Table'!G37,"")</f>
        <v/>
      </c>
      <c r="G37" s="21" t="str">
        <f>IF('Total Planned Expenditure Table'!H37="","",'Total Planned Expenditure Table'!H37)</f>
        <v/>
      </c>
      <c r="H37" s="53">
        <f>IF(Table_39[[#This Row],[Contributing to Increased or Improved Services?]]="No",0,IF('Total Planned Expenditure Table'!L37="",0,'Total Planned Expenditure Table'!L37))</f>
        <v>0</v>
      </c>
      <c r="I37" s="131">
        <f>IF(Table_39[[#This Row],[Contributing to Increased or Improved Services?]]="No",0,IF('Total Planned Expenditure Table'!Q37="",0,'Total Planned Expenditure Table'!Q37))</f>
        <v>0</v>
      </c>
    </row>
    <row r="38" spans="1:9" ht="22.5" customHeight="1" x14ac:dyDescent="0.2">
      <c r="A38" s="19" t="str">
        <f>IF('Total Planned Expenditure Table'!A38="","",'Total Planned Expenditure Table'!A38)</f>
        <v/>
      </c>
      <c r="B38" s="19" t="str">
        <f>IF('Total Planned Expenditure Table'!B38="","",'Total Planned Expenditure Table'!B38)</f>
        <v/>
      </c>
      <c r="C38" s="20" t="str">
        <f>IF('Total Planned Expenditure Table'!C38="","",'Total Planned Expenditure Table'!C38)</f>
        <v/>
      </c>
      <c r="D38" s="21" t="str">
        <f>IF('Total Planned Expenditure Table'!E38="","",'Total Planned Expenditure Table'!E38)</f>
        <v/>
      </c>
      <c r="E38" s="21" t="str">
        <f>IF('Total Planned Expenditure Table'!F38="","",'Total Planned Expenditure Table'!F38)</f>
        <v/>
      </c>
      <c r="F38" s="21" t="str">
        <f>IF('Total Planned Expenditure Table'!E38="Yes",'Total Planned Expenditure Table'!G38,"")</f>
        <v/>
      </c>
      <c r="G38" s="21" t="str">
        <f>IF('Total Planned Expenditure Table'!H38="","",'Total Planned Expenditure Table'!H38)</f>
        <v/>
      </c>
      <c r="H38" s="53">
        <f>IF(Table_39[[#This Row],[Contributing to Increased or Improved Services?]]="No",0,IF('Total Planned Expenditure Table'!L38="",0,'Total Planned Expenditure Table'!L38))</f>
        <v>0</v>
      </c>
      <c r="I38" s="131">
        <f>IF(Table_39[[#This Row],[Contributing to Increased or Improved Services?]]="No",0,IF('Total Planned Expenditure Table'!Q38="",0,'Total Planned Expenditure Table'!Q38))</f>
        <v>0</v>
      </c>
    </row>
    <row r="39" spans="1:9" ht="22.5" customHeight="1" x14ac:dyDescent="0.2">
      <c r="A39" s="19" t="str">
        <f>IF('Total Planned Expenditure Table'!A39="","",'Total Planned Expenditure Table'!A39)</f>
        <v/>
      </c>
      <c r="B39" s="19" t="str">
        <f>IF('Total Planned Expenditure Table'!B39="","",'Total Planned Expenditure Table'!B39)</f>
        <v/>
      </c>
      <c r="C39" s="20" t="str">
        <f>IF('Total Planned Expenditure Table'!C39="","",'Total Planned Expenditure Table'!C39)</f>
        <v/>
      </c>
      <c r="D39" s="33" t="str">
        <f>IF('Total Planned Expenditure Table'!E39="","",'Total Planned Expenditure Table'!E39)</f>
        <v/>
      </c>
      <c r="E39" s="21" t="str">
        <f>IF('Total Planned Expenditure Table'!F39="","",'Total Planned Expenditure Table'!F39)</f>
        <v/>
      </c>
      <c r="F39" s="21" t="str">
        <f>IF('Total Planned Expenditure Table'!E39="Yes",'Total Planned Expenditure Table'!G39,"")</f>
        <v/>
      </c>
      <c r="G39" s="21" t="str">
        <f>IF('Total Planned Expenditure Table'!H39="","",'Total Planned Expenditure Table'!H39)</f>
        <v/>
      </c>
      <c r="H39" s="53">
        <f>IF(Table_39[[#This Row],[Contributing to Increased or Improved Services?]]="No",0,IF('Total Planned Expenditure Table'!L39="",0,'Total Planned Expenditure Table'!L39))</f>
        <v>0</v>
      </c>
      <c r="I39" s="131">
        <f>IF(Table_39[[#This Row],[Contributing to Increased or Improved Services?]]="No",0,IF('Total Planned Expenditure Table'!Q39="",0,'Total Planned Expenditure Table'!Q39))</f>
        <v>0</v>
      </c>
    </row>
    <row r="40" spans="1:9" ht="22.5" customHeight="1" x14ac:dyDescent="0.2">
      <c r="A40" s="19" t="str">
        <f>IF('Total Planned Expenditure Table'!A40="","",'Total Planned Expenditure Table'!A40)</f>
        <v/>
      </c>
      <c r="B40" s="19" t="str">
        <f>IF('Total Planned Expenditure Table'!B40="","",'Total Planned Expenditure Table'!B40)</f>
        <v/>
      </c>
      <c r="C40" s="20" t="str">
        <f>IF('Total Planned Expenditure Table'!C40="","",'Total Planned Expenditure Table'!C40)</f>
        <v/>
      </c>
      <c r="D40" s="21" t="str">
        <f>IF('Total Planned Expenditure Table'!E40="","",'Total Planned Expenditure Table'!E40)</f>
        <v/>
      </c>
      <c r="E40" s="21" t="str">
        <f>IF('Total Planned Expenditure Table'!F40="","",'Total Planned Expenditure Table'!F40)</f>
        <v/>
      </c>
      <c r="F40" s="21" t="str">
        <f>IF('Total Planned Expenditure Table'!E40="Yes",'Total Planned Expenditure Table'!G40,"")</f>
        <v/>
      </c>
      <c r="G40" s="21" t="str">
        <f>IF('Total Planned Expenditure Table'!H40="","",'Total Planned Expenditure Table'!H40)</f>
        <v/>
      </c>
      <c r="H40" s="53">
        <f>IF(Table_39[[#This Row],[Contributing to Increased or Improved Services?]]="No",0,IF('Total Planned Expenditure Table'!L40="",0,'Total Planned Expenditure Table'!L40))</f>
        <v>0</v>
      </c>
      <c r="I40" s="131">
        <f>IF(Table_39[[#This Row],[Contributing to Increased or Improved Services?]]="No",0,IF('Total Planned Expenditure Table'!Q40="",0,'Total Planned Expenditure Table'!Q40))</f>
        <v>0</v>
      </c>
    </row>
    <row r="41" spans="1:9" ht="22.5" customHeight="1" x14ac:dyDescent="0.2">
      <c r="A41" s="19" t="str">
        <f>IF('Total Planned Expenditure Table'!A41="","",'Total Planned Expenditure Table'!A41)</f>
        <v/>
      </c>
      <c r="B41" s="19" t="str">
        <f>IF('Total Planned Expenditure Table'!B41="","",'Total Planned Expenditure Table'!B41)</f>
        <v/>
      </c>
      <c r="C41" s="20" t="str">
        <f>IF('Total Planned Expenditure Table'!C41="","",'Total Planned Expenditure Table'!C41)</f>
        <v/>
      </c>
      <c r="D41" s="33" t="str">
        <f>IF('Total Planned Expenditure Table'!E41="","",'Total Planned Expenditure Table'!E41)</f>
        <v/>
      </c>
      <c r="E41" s="21" t="str">
        <f>IF('Total Planned Expenditure Table'!F41="","",'Total Planned Expenditure Table'!F41)</f>
        <v/>
      </c>
      <c r="F41" s="21" t="str">
        <f>IF('Total Planned Expenditure Table'!E41="Yes",'Total Planned Expenditure Table'!G41,"")</f>
        <v/>
      </c>
      <c r="G41" s="21" t="str">
        <f>IF('Total Planned Expenditure Table'!H41="","",'Total Planned Expenditure Table'!H41)</f>
        <v/>
      </c>
      <c r="H41" s="53">
        <f>IF(Table_39[[#This Row],[Contributing to Increased or Improved Services?]]="No",0,IF('Total Planned Expenditure Table'!L41="",0,'Total Planned Expenditure Table'!L41))</f>
        <v>0</v>
      </c>
      <c r="I41" s="131">
        <f>IF(Table_39[[#This Row],[Contributing to Increased or Improved Services?]]="No",0,IF('Total Planned Expenditure Table'!Q41="",0,'Total Planned Expenditure Table'!Q41))</f>
        <v>0</v>
      </c>
    </row>
    <row r="42" spans="1:9" ht="22.5" customHeight="1" x14ac:dyDescent="0.2">
      <c r="A42" s="19" t="str">
        <f>IF('Total Planned Expenditure Table'!A42="","",'Total Planned Expenditure Table'!A42)</f>
        <v/>
      </c>
      <c r="B42" s="19" t="str">
        <f>IF('Total Planned Expenditure Table'!B42="","",'Total Planned Expenditure Table'!B42)</f>
        <v/>
      </c>
      <c r="C42" s="20" t="str">
        <f>IF('Total Planned Expenditure Table'!C42="","",'Total Planned Expenditure Table'!C42)</f>
        <v/>
      </c>
      <c r="D42" s="21" t="str">
        <f>IF('Total Planned Expenditure Table'!E42="","",'Total Planned Expenditure Table'!E42)</f>
        <v/>
      </c>
      <c r="E42" s="21" t="str">
        <f>IF('Total Planned Expenditure Table'!F42="","",'Total Planned Expenditure Table'!F42)</f>
        <v/>
      </c>
      <c r="F42" s="21" t="str">
        <f>IF('Total Planned Expenditure Table'!E42="Yes",'Total Planned Expenditure Table'!G42,"")</f>
        <v/>
      </c>
      <c r="G42" s="21" t="str">
        <f>IF('Total Planned Expenditure Table'!H42="","",'Total Planned Expenditure Table'!H42)</f>
        <v/>
      </c>
      <c r="H42" s="53">
        <f>IF(Table_39[[#This Row],[Contributing to Increased or Improved Services?]]="No",0,IF('Total Planned Expenditure Table'!L42="",0,'Total Planned Expenditure Table'!L42))</f>
        <v>0</v>
      </c>
      <c r="I42" s="131">
        <f>IF(Table_39[[#This Row],[Contributing to Increased or Improved Services?]]="No",0,IF('Total Planned Expenditure Table'!Q42="",0,'Total Planned Expenditure Table'!Q42))</f>
        <v>0</v>
      </c>
    </row>
    <row r="43" spans="1:9" ht="22.5" customHeight="1" x14ac:dyDescent="0.2">
      <c r="A43" s="19" t="str">
        <f>IF('Total Planned Expenditure Table'!A43="","",'Total Planned Expenditure Table'!A43)</f>
        <v/>
      </c>
      <c r="B43" s="19" t="str">
        <f>IF('Total Planned Expenditure Table'!B43="","",'Total Planned Expenditure Table'!B43)</f>
        <v/>
      </c>
      <c r="C43" s="20" t="str">
        <f>IF('Total Planned Expenditure Table'!C43="","",'Total Planned Expenditure Table'!C43)</f>
        <v/>
      </c>
      <c r="D43" s="33" t="str">
        <f>IF('Total Planned Expenditure Table'!E43="","",'Total Planned Expenditure Table'!E43)</f>
        <v/>
      </c>
      <c r="E43" s="21" t="str">
        <f>IF('Total Planned Expenditure Table'!F43="","",'Total Planned Expenditure Table'!F43)</f>
        <v/>
      </c>
      <c r="F43" s="21" t="str">
        <f>IF('Total Planned Expenditure Table'!E43="Yes",'Total Planned Expenditure Table'!G43,"")</f>
        <v/>
      </c>
      <c r="G43" s="21" t="str">
        <f>IF('Total Planned Expenditure Table'!H43="","",'Total Planned Expenditure Table'!H43)</f>
        <v/>
      </c>
      <c r="H43" s="53">
        <f>IF(Table_39[[#This Row],[Contributing to Increased or Improved Services?]]="No",0,IF('Total Planned Expenditure Table'!L43="",0,'Total Planned Expenditure Table'!L43))</f>
        <v>0</v>
      </c>
      <c r="I43" s="131">
        <f>IF(Table_39[[#This Row],[Contributing to Increased or Improved Services?]]="No",0,IF('Total Planned Expenditure Table'!Q43="",0,'Total Planned Expenditure Table'!Q43))</f>
        <v>0</v>
      </c>
    </row>
    <row r="44" spans="1:9" ht="22.5" customHeight="1" x14ac:dyDescent="0.2">
      <c r="A44" s="19" t="str">
        <f>IF('Total Planned Expenditure Table'!A44="","",'Total Planned Expenditure Table'!A44)</f>
        <v/>
      </c>
      <c r="B44" s="19" t="str">
        <f>IF('Total Planned Expenditure Table'!B44="","",'Total Planned Expenditure Table'!B44)</f>
        <v/>
      </c>
      <c r="C44" s="20" t="str">
        <f>IF('Total Planned Expenditure Table'!C44="","",'Total Planned Expenditure Table'!C44)</f>
        <v/>
      </c>
      <c r="D44" s="21" t="str">
        <f>IF('Total Planned Expenditure Table'!E44="","",'Total Planned Expenditure Table'!E44)</f>
        <v/>
      </c>
      <c r="E44" s="21" t="str">
        <f>IF('Total Planned Expenditure Table'!F44="","",'Total Planned Expenditure Table'!F44)</f>
        <v/>
      </c>
      <c r="F44" s="21" t="str">
        <f>IF('Total Planned Expenditure Table'!E44="Yes",'Total Planned Expenditure Table'!G44,"")</f>
        <v/>
      </c>
      <c r="G44" s="21" t="str">
        <f>IF('Total Planned Expenditure Table'!H44="","",'Total Planned Expenditure Table'!H44)</f>
        <v/>
      </c>
      <c r="H44" s="53">
        <f>IF(Table_39[[#This Row],[Contributing to Increased or Improved Services?]]="No",0,IF('Total Planned Expenditure Table'!L44="",0,'Total Planned Expenditure Table'!L44))</f>
        <v>0</v>
      </c>
      <c r="I44" s="131">
        <f>IF(Table_39[[#This Row],[Contributing to Increased or Improved Services?]]="No",0,IF('Total Planned Expenditure Table'!Q44="",0,'Total Planned Expenditure Table'!Q44))</f>
        <v>0</v>
      </c>
    </row>
    <row r="45" spans="1:9" ht="22.5" customHeight="1" x14ac:dyDescent="0.2">
      <c r="A45" s="19" t="str">
        <f>IF('Total Planned Expenditure Table'!A45="","",'Total Planned Expenditure Table'!A45)</f>
        <v/>
      </c>
      <c r="B45" s="19" t="str">
        <f>IF('Total Planned Expenditure Table'!B45="","",'Total Planned Expenditure Table'!B45)</f>
        <v/>
      </c>
      <c r="C45" s="20" t="str">
        <f>IF('Total Planned Expenditure Table'!C45="","",'Total Planned Expenditure Table'!C45)</f>
        <v/>
      </c>
      <c r="D45" s="33" t="str">
        <f>IF('Total Planned Expenditure Table'!E45="","",'Total Planned Expenditure Table'!E45)</f>
        <v/>
      </c>
      <c r="E45" s="21" t="str">
        <f>IF('Total Planned Expenditure Table'!F45="","",'Total Planned Expenditure Table'!F45)</f>
        <v/>
      </c>
      <c r="F45" s="21" t="str">
        <f>IF('Total Planned Expenditure Table'!E45="Yes",'Total Planned Expenditure Table'!G45,"")</f>
        <v/>
      </c>
      <c r="G45" s="21" t="str">
        <f>IF('Total Planned Expenditure Table'!H45="","",'Total Planned Expenditure Table'!H45)</f>
        <v/>
      </c>
      <c r="H45" s="53">
        <f>IF(Table_39[[#This Row],[Contributing to Increased or Improved Services?]]="No",0,IF('Total Planned Expenditure Table'!L45="",0,'Total Planned Expenditure Table'!L45))</f>
        <v>0</v>
      </c>
      <c r="I45" s="131">
        <f>IF(Table_39[[#This Row],[Contributing to Increased or Improved Services?]]="No",0,IF('Total Planned Expenditure Table'!Q45="",0,'Total Planned Expenditure Table'!Q45))</f>
        <v>0</v>
      </c>
    </row>
    <row r="46" spans="1:9" ht="22.5" customHeight="1" x14ac:dyDescent="0.2">
      <c r="A46" s="19" t="str">
        <f>IF('Total Planned Expenditure Table'!A46="","",'Total Planned Expenditure Table'!A46)</f>
        <v/>
      </c>
      <c r="B46" s="19" t="str">
        <f>IF('Total Planned Expenditure Table'!B46="","",'Total Planned Expenditure Table'!B46)</f>
        <v/>
      </c>
      <c r="C46" s="20" t="str">
        <f>IF('Total Planned Expenditure Table'!C46="","",'Total Planned Expenditure Table'!C46)</f>
        <v/>
      </c>
      <c r="D46" s="21" t="str">
        <f>IF('Total Planned Expenditure Table'!E46="","",'Total Planned Expenditure Table'!E46)</f>
        <v/>
      </c>
      <c r="E46" s="21" t="str">
        <f>IF('Total Planned Expenditure Table'!F46="","",'Total Planned Expenditure Table'!F46)</f>
        <v/>
      </c>
      <c r="F46" s="21" t="str">
        <f>IF('Total Planned Expenditure Table'!E46="Yes",'Total Planned Expenditure Table'!G46,"")</f>
        <v/>
      </c>
      <c r="G46" s="21" t="str">
        <f>IF('Total Planned Expenditure Table'!H46="","",'Total Planned Expenditure Table'!H46)</f>
        <v/>
      </c>
      <c r="H46" s="53">
        <f>IF(Table_39[[#This Row],[Contributing to Increased or Improved Services?]]="No",0,IF('Total Planned Expenditure Table'!L46="",0,'Total Planned Expenditure Table'!L46))</f>
        <v>0</v>
      </c>
      <c r="I46" s="131">
        <f>IF(Table_39[[#This Row],[Contributing to Increased or Improved Services?]]="No",0,IF('Total Planned Expenditure Table'!Q46="",0,'Total Planned Expenditure Table'!Q46))</f>
        <v>0</v>
      </c>
    </row>
    <row r="47" spans="1:9" ht="22.5" customHeight="1" x14ac:dyDescent="0.2">
      <c r="A47" s="19" t="str">
        <f>IF('Total Planned Expenditure Table'!A47="","",'Total Planned Expenditure Table'!A47)</f>
        <v/>
      </c>
      <c r="B47" s="19" t="str">
        <f>IF('Total Planned Expenditure Table'!B47="","",'Total Planned Expenditure Table'!B47)</f>
        <v/>
      </c>
      <c r="C47" s="20" t="str">
        <f>IF('Total Planned Expenditure Table'!C47="","",'Total Planned Expenditure Table'!C47)</f>
        <v/>
      </c>
      <c r="D47" s="33" t="str">
        <f>IF('Total Planned Expenditure Table'!E47="","",'Total Planned Expenditure Table'!E47)</f>
        <v/>
      </c>
      <c r="E47" s="21" t="str">
        <f>IF('Total Planned Expenditure Table'!F47="","",'Total Planned Expenditure Table'!F47)</f>
        <v/>
      </c>
      <c r="F47" s="21" t="str">
        <f>IF('Total Planned Expenditure Table'!E47="Yes",'Total Planned Expenditure Table'!G47,"")</f>
        <v/>
      </c>
      <c r="G47" s="21" t="str">
        <f>IF('Total Planned Expenditure Table'!H47="","",'Total Planned Expenditure Table'!H47)</f>
        <v/>
      </c>
      <c r="H47" s="53">
        <f>IF(Table_39[[#This Row],[Contributing to Increased or Improved Services?]]="No",0,IF('Total Planned Expenditure Table'!L47="",0,'Total Planned Expenditure Table'!L47))</f>
        <v>0</v>
      </c>
      <c r="I47" s="131">
        <f>IF(Table_39[[#This Row],[Contributing to Increased or Improved Services?]]="No",0,IF('Total Planned Expenditure Table'!Q47="",0,'Total Planned Expenditure Table'!Q47))</f>
        <v>0</v>
      </c>
    </row>
    <row r="48" spans="1:9" ht="22.5" customHeight="1" x14ac:dyDescent="0.2">
      <c r="A48" s="19" t="str">
        <f>IF('Total Planned Expenditure Table'!A48="","",'Total Planned Expenditure Table'!A48)</f>
        <v/>
      </c>
      <c r="B48" s="19" t="str">
        <f>IF('Total Planned Expenditure Table'!B48="","",'Total Planned Expenditure Table'!B48)</f>
        <v/>
      </c>
      <c r="C48" s="20" t="str">
        <f>IF('Total Planned Expenditure Table'!C48="","",'Total Planned Expenditure Table'!C48)</f>
        <v/>
      </c>
      <c r="D48" s="21" t="str">
        <f>IF('Total Planned Expenditure Table'!E48="","",'Total Planned Expenditure Table'!E48)</f>
        <v/>
      </c>
      <c r="E48" s="21" t="str">
        <f>IF('Total Planned Expenditure Table'!F48="","",'Total Planned Expenditure Table'!F48)</f>
        <v/>
      </c>
      <c r="F48" s="21" t="str">
        <f>IF('Total Planned Expenditure Table'!E48="Yes",'Total Planned Expenditure Table'!G48,"")</f>
        <v/>
      </c>
      <c r="G48" s="21" t="str">
        <f>IF('Total Planned Expenditure Table'!H48="","",'Total Planned Expenditure Table'!H48)</f>
        <v/>
      </c>
      <c r="H48" s="53">
        <f>IF(Table_39[[#This Row],[Contributing to Increased or Improved Services?]]="No",0,IF('Total Planned Expenditure Table'!L48="",0,'Total Planned Expenditure Table'!L48))</f>
        <v>0</v>
      </c>
      <c r="I48" s="131">
        <f>IF(Table_39[[#This Row],[Contributing to Increased or Improved Services?]]="No",0,IF('Total Planned Expenditure Table'!Q48="",0,'Total Planned Expenditure Table'!Q48))</f>
        <v>0</v>
      </c>
    </row>
    <row r="49" spans="1:9" ht="22.5" customHeight="1" x14ac:dyDescent="0.2">
      <c r="A49" s="19" t="str">
        <f>IF('Total Planned Expenditure Table'!A49="","",'Total Planned Expenditure Table'!A49)</f>
        <v/>
      </c>
      <c r="B49" s="19" t="str">
        <f>IF('Total Planned Expenditure Table'!B49="","",'Total Planned Expenditure Table'!B49)</f>
        <v/>
      </c>
      <c r="C49" s="20" t="str">
        <f>IF('Total Planned Expenditure Table'!C49="","",'Total Planned Expenditure Table'!C49)</f>
        <v/>
      </c>
      <c r="D49" s="33" t="str">
        <f>IF('Total Planned Expenditure Table'!E49="","",'Total Planned Expenditure Table'!E49)</f>
        <v/>
      </c>
      <c r="E49" s="21" t="str">
        <f>IF('Total Planned Expenditure Table'!F49="","",'Total Planned Expenditure Table'!F49)</f>
        <v/>
      </c>
      <c r="F49" s="21" t="str">
        <f>IF('Total Planned Expenditure Table'!E49="Yes",'Total Planned Expenditure Table'!G49,"")</f>
        <v/>
      </c>
      <c r="G49" s="21" t="str">
        <f>IF('Total Planned Expenditure Table'!H49="","",'Total Planned Expenditure Table'!H49)</f>
        <v/>
      </c>
      <c r="H49" s="53">
        <f>IF(Table_39[[#This Row],[Contributing to Increased or Improved Services?]]="No",0,IF('Total Planned Expenditure Table'!L49="",0,'Total Planned Expenditure Table'!L49))</f>
        <v>0</v>
      </c>
      <c r="I49" s="131">
        <f>IF(Table_39[[#This Row],[Contributing to Increased or Improved Services?]]="No",0,IF('Total Planned Expenditure Table'!Q49="",0,'Total Planned Expenditure Table'!Q49))</f>
        <v>0</v>
      </c>
    </row>
    <row r="50" spans="1:9" ht="22.5" customHeight="1" x14ac:dyDescent="0.2">
      <c r="A50" s="19" t="str">
        <f>IF('Total Planned Expenditure Table'!A50="","",'Total Planned Expenditure Table'!A50)</f>
        <v/>
      </c>
      <c r="B50" s="19" t="str">
        <f>IF('Total Planned Expenditure Table'!B50="","",'Total Planned Expenditure Table'!B50)</f>
        <v/>
      </c>
      <c r="C50" s="20" t="str">
        <f>IF('Total Planned Expenditure Table'!C50="","",'Total Planned Expenditure Table'!C50)</f>
        <v/>
      </c>
      <c r="D50" s="21" t="str">
        <f>IF('Total Planned Expenditure Table'!E50="","",'Total Planned Expenditure Table'!E50)</f>
        <v/>
      </c>
      <c r="E50" s="21" t="str">
        <f>IF('Total Planned Expenditure Table'!F50="","",'Total Planned Expenditure Table'!F50)</f>
        <v/>
      </c>
      <c r="F50" s="21" t="str">
        <f>IF('Total Planned Expenditure Table'!E50="Yes",'Total Planned Expenditure Table'!G50,"")</f>
        <v/>
      </c>
      <c r="G50" s="21" t="str">
        <f>IF('Total Planned Expenditure Table'!H50="","",'Total Planned Expenditure Table'!H50)</f>
        <v/>
      </c>
      <c r="H50" s="53">
        <f>IF(Table_39[[#This Row],[Contributing to Increased or Improved Services?]]="No",0,IF('Total Planned Expenditure Table'!L50="",0,'Total Planned Expenditure Table'!L50))</f>
        <v>0</v>
      </c>
      <c r="I50" s="131">
        <f>IF(Table_39[[#This Row],[Contributing to Increased or Improved Services?]]="No",0,IF('Total Planned Expenditure Table'!Q50="",0,'Total Planned Expenditure Table'!Q50))</f>
        <v>0</v>
      </c>
    </row>
    <row r="51" spans="1:9" ht="22.5" customHeight="1" x14ac:dyDescent="0.2">
      <c r="A51" s="19" t="str">
        <f>IF('Total Planned Expenditure Table'!A51="","",'Total Planned Expenditure Table'!A51)</f>
        <v/>
      </c>
      <c r="B51" s="19" t="str">
        <f>IF('Total Planned Expenditure Table'!B51="","",'Total Planned Expenditure Table'!B51)</f>
        <v/>
      </c>
      <c r="C51" s="20" t="str">
        <f>IF('Total Planned Expenditure Table'!C51="","",'Total Planned Expenditure Table'!C51)</f>
        <v/>
      </c>
      <c r="D51" s="33" t="str">
        <f>IF('Total Planned Expenditure Table'!E51="","",'Total Planned Expenditure Table'!E51)</f>
        <v/>
      </c>
      <c r="E51" s="21" t="str">
        <f>IF('Total Planned Expenditure Table'!F51="","",'Total Planned Expenditure Table'!F51)</f>
        <v/>
      </c>
      <c r="F51" s="21" t="str">
        <f>IF('Total Planned Expenditure Table'!E51="Yes",'Total Planned Expenditure Table'!G51,"")</f>
        <v/>
      </c>
      <c r="G51" s="21" t="str">
        <f>IF('Total Planned Expenditure Table'!H51="","",'Total Planned Expenditure Table'!H51)</f>
        <v/>
      </c>
      <c r="H51" s="53">
        <f>IF(Table_39[[#This Row],[Contributing to Increased or Improved Services?]]="No",0,IF('Total Planned Expenditure Table'!L51="",0,'Total Planned Expenditure Table'!L51))</f>
        <v>0</v>
      </c>
      <c r="I51" s="131">
        <f>IF(Table_39[[#This Row],[Contributing to Increased or Improved Services?]]="No",0,IF('Total Planned Expenditure Table'!Q51="",0,'Total Planned Expenditure Table'!Q51))</f>
        <v>0</v>
      </c>
    </row>
    <row r="52" spans="1:9" ht="22.5" customHeight="1" x14ac:dyDescent="0.2">
      <c r="A52" s="19" t="str">
        <f>IF('Total Planned Expenditure Table'!A52="","",'Total Planned Expenditure Table'!A52)</f>
        <v/>
      </c>
      <c r="B52" s="19" t="str">
        <f>IF('Total Planned Expenditure Table'!B52="","",'Total Planned Expenditure Table'!B52)</f>
        <v/>
      </c>
      <c r="C52" s="20" t="str">
        <f>IF('Total Planned Expenditure Table'!C52="","",'Total Planned Expenditure Table'!C52)</f>
        <v/>
      </c>
      <c r="D52" s="21" t="str">
        <f>IF('Total Planned Expenditure Table'!E52="","",'Total Planned Expenditure Table'!E52)</f>
        <v/>
      </c>
      <c r="E52" s="21" t="str">
        <f>IF('Total Planned Expenditure Table'!F52="","",'Total Planned Expenditure Table'!F52)</f>
        <v/>
      </c>
      <c r="F52" s="21" t="str">
        <f>IF('Total Planned Expenditure Table'!E52="Yes",'Total Planned Expenditure Table'!G52,"")</f>
        <v/>
      </c>
      <c r="G52" s="21" t="str">
        <f>IF('Total Planned Expenditure Table'!H52="","",'Total Planned Expenditure Table'!H52)</f>
        <v/>
      </c>
      <c r="H52" s="53">
        <f>IF(Table_39[[#This Row],[Contributing to Increased or Improved Services?]]="No",0,IF('Total Planned Expenditure Table'!L52="",0,'Total Planned Expenditure Table'!L52))</f>
        <v>0</v>
      </c>
      <c r="I52" s="131">
        <f>IF(Table_39[[#This Row],[Contributing to Increased or Improved Services?]]="No",0,IF('Total Planned Expenditure Table'!Q52="",0,'Total Planned Expenditure Table'!Q52))</f>
        <v>0</v>
      </c>
    </row>
    <row r="53" spans="1:9" ht="22.5" customHeight="1" x14ac:dyDescent="0.2">
      <c r="A53" s="19" t="str">
        <f>IF('Total Planned Expenditure Table'!A53="","",'Total Planned Expenditure Table'!A53)</f>
        <v/>
      </c>
      <c r="B53" s="19" t="str">
        <f>IF('Total Planned Expenditure Table'!B53="","",'Total Planned Expenditure Table'!B53)</f>
        <v/>
      </c>
      <c r="C53" s="20" t="str">
        <f>IF('Total Planned Expenditure Table'!C53="","",'Total Planned Expenditure Table'!C53)</f>
        <v/>
      </c>
      <c r="D53" s="33" t="str">
        <f>IF('Total Planned Expenditure Table'!E53="","",'Total Planned Expenditure Table'!E53)</f>
        <v/>
      </c>
      <c r="E53" s="21" t="str">
        <f>IF('Total Planned Expenditure Table'!F53="","",'Total Planned Expenditure Table'!F53)</f>
        <v/>
      </c>
      <c r="F53" s="21" t="str">
        <f>IF('Total Planned Expenditure Table'!E53="Yes",'Total Planned Expenditure Table'!G53,"")</f>
        <v/>
      </c>
      <c r="G53" s="21" t="str">
        <f>IF('Total Planned Expenditure Table'!H53="","",'Total Planned Expenditure Table'!H53)</f>
        <v/>
      </c>
      <c r="H53" s="53">
        <f>IF(Table_39[[#This Row],[Contributing to Increased or Improved Services?]]="No",0,IF('Total Planned Expenditure Table'!L53="",0,'Total Planned Expenditure Table'!L53))</f>
        <v>0</v>
      </c>
      <c r="I53" s="131">
        <f>IF(Table_39[[#This Row],[Contributing to Increased or Improved Services?]]="No",0,IF('Total Planned Expenditure Table'!Q53="",0,'Total Planned Expenditure Table'!Q53))</f>
        <v>0</v>
      </c>
    </row>
    <row r="54" spans="1:9" ht="22.5" customHeight="1" x14ac:dyDescent="0.2">
      <c r="A54" s="19" t="str">
        <f>IF('Total Planned Expenditure Table'!A54="","",'Total Planned Expenditure Table'!A54)</f>
        <v/>
      </c>
      <c r="B54" s="19" t="str">
        <f>IF('Total Planned Expenditure Table'!B54="","",'Total Planned Expenditure Table'!B54)</f>
        <v/>
      </c>
      <c r="C54" s="20" t="str">
        <f>IF('Total Planned Expenditure Table'!C54="","",'Total Planned Expenditure Table'!C54)</f>
        <v/>
      </c>
      <c r="D54" s="21" t="str">
        <f>IF('Total Planned Expenditure Table'!E54="","",'Total Planned Expenditure Table'!E54)</f>
        <v/>
      </c>
      <c r="E54" s="21" t="str">
        <f>IF('Total Planned Expenditure Table'!F54="","",'Total Planned Expenditure Table'!F54)</f>
        <v/>
      </c>
      <c r="F54" s="21" t="str">
        <f>IF('Total Planned Expenditure Table'!E54="Yes",'Total Planned Expenditure Table'!G54,"")</f>
        <v/>
      </c>
      <c r="G54" s="21" t="str">
        <f>IF('Total Planned Expenditure Table'!H54="","",'Total Planned Expenditure Table'!H54)</f>
        <v/>
      </c>
      <c r="H54" s="53">
        <f>IF(Table_39[[#This Row],[Contributing to Increased or Improved Services?]]="No",0,IF('Total Planned Expenditure Table'!L54="",0,'Total Planned Expenditure Table'!L54))</f>
        <v>0</v>
      </c>
      <c r="I54" s="131">
        <f>IF(Table_39[[#This Row],[Contributing to Increased or Improved Services?]]="No",0,IF('Total Planned Expenditure Table'!Q54="",0,'Total Planned Expenditure Table'!Q54))</f>
        <v>0</v>
      </c>
    </row>
    <row r="55" spans="1:9" ht="22.5" customHeight="1" x14ac:dyDescent="0.2">
      <c r="A55" s="19" t="str">
        <f>IF('Total Planned Expenditure Table'!A55="","",'Total Planned Expenditure Table'!A55)</f>
        <v/>
      </c>
      <c r="B55" s="19" t="str">
        <f>IF('Total Planned Expenditure Table'!B55="","",'Total Planned Expenditure Table'!B55)</f>
        <v/>
      </c>
      <c r="C55" s="20" t="str">
        <f>IF('Total Planned Expenditure Table'!C55="","",'Total Planned Expenditure Table'!C55)</f>
        <v/>
      </c>
      <c r="D55" s="33" t="str">
        <f>IF('Total Planned Expenditure Table'!E55="","",'Total Planned Expenditure Table'!E55)</f>
        <v/>
      </c>
      <c r="E55" s="21" t="str">
        <f>IF('Total Planned Expenditure Table'!F55="","",'Total Planned Expenditure Table'!F55)</f>
        <v/>
      </c>
      <c r="F55" s="21" t="str">
        <f>IF('Total Planned Expenditure Table'!E55="Yes",'Total Planned Expenditure Table'!G55,"")</f>
        <v/>
      </c>
      <c r="G55" s="21" t="str">
        <f>IF('Total Planned Expenditure Table'!H55="","",'Total Planned Expenditure Table'!H55)</f>
        <v/>
      </c>
      <c r="H55" s="53">
        <f>IF(Table_39[[#This Row],[Contributing to Increased or Improved Services?]]="No",0,IF('Total Planned Expenditure Table'!L55="",0,'Total Planned Expenditure Table'!L55))</f>
        <v>0</v>
      </c>
      <c r="I55" s="131">
        <f>IF(Table_39[[#This Row],[Contributing to Increased or Improved Services?]]="No",0,IF('Total Planned Expenditure Table'!Q55="",0,'Total Planned Expenditure Table'!Q55))</f>
        <v>0</v>
      </c>
    </row>
    <row r="56" spans="1:9" ht="22.5" customHeight="1" x14ac:dyDescent="0.2">
      <c r="A56" s="19" t="str">
        <f>IF('Total Planned Expenditure Table'!A56="","",'Total Planned Expenditure Table'!A56)</f>
        <v/>
      </c>
      <c r="B56" s="19" t="str">
        <f>IF('Total Planned Expenditure Table'!B56="","",'Total Planned Expenditure Table'!B56)</f>
        <v/>
      </c>
      <c r="C56" s="20" t="str">
        <f>IF('Total Planned Expenditure Table'!C56="","",'Total Planned Expenditure Table'!C56)</f>
        <v/>
      </c>
      <c r="D56" s="21" t="str">
        <f>IF('Total Planned Expenditure Table'!E56="","",'Total Planned Expenditure Table'!E56)</f>
        <v/>
      </c>
      <c r="E56" s="21" t="str">
        <f>IF('Total Planned Expenditure Table'!F56="","",'Total Planned Expenditure Table'!F56)</f>
        <v/>
      </c>
      <c r="F56" s="21" t="str">
        <f>IF('Total Planned Expenditure Table'!E56="Yes",'Total Planned Expenditure Table'!G56,"")</f>
        <v/>
      </c>
      <c r="G56" s="21" t="str">
        <f>IF('Total Planned Expenditure Table'!H56="","",'Total Planned Expenditure Table'!H56)</f>
        <v/>
      </c>
      <c r="H56" s="53">
        <f>IF(Table_39[[#This Row],[Contributing to Increased or Improved Services?]]="No",0,IF('Total Planned Expenditure Table'!L56="",0,'Total Planned Expenditure Table'!L56))</f>
        <v>0</v>
      </c>
      <c r="I56" s="131">
        <f>IF(Table_39[[#This Row],[Contributing to Increased or Improved Services?]]="No",0,IF('Total Planned Expenditure Table'!Q56="",0,'Total Planned Expenditure Table'!Q56))</f>
        <v>0</v>
      </c>
    </row>
    <row r="57" spans="1:9" ht="22.5" customHeight="1" x14ac:dyDescent="0.2">
      <c r="A57" s="19" t="str">
        <f>IF('Total Planned Expenditure Table'!A57="","",'Total Planned Expenditure Table'!A57)</f>
        <v/>
      </c>
      <c r="B57" s="19" t="str">
        <f>IF('Total Planned Expenditure Table'!B57="","",'Total Planned Expenditure Table'!B57)</f>
        <v/>
      </c>
      <c r="C57" s="20" t="str">
        <f>IF('Total Planned Expenditure Table'!C57="","",'Total Planned Expenditure Table'!C57)</f>
        <v/>
      </c>
      <c r="D57" s="33" t="str">
        <f>IF('Total Planned Expenditure Table'!E57="","",'Total Planned Expenditure Table'!E57)</f>
        <v/>
      </c>
      <c r="E57" s="21" t="str">
        <f>IF('Total Planned Expenditure Table'!F57="","",'Total Planned Expenditure Table'!F57)</f>
        <v/>
      </c>
      <c r="F57" s="21" t="str">
        <f>IF('Total Planned Expenditure Table'!E57="Yes",'Total Planned Expenditure Table'!G57,"")</f>
        <v/>
      </c>
      <c r="G57" s="21" t="str">
        <f>IF('Total Planned Expenditure Table'!H57="","",'Total Planned Expenditure Table'!H57)</f>
        <v/>
      </c>
      <c r="H57" s="53">
        <f>IF(Table_39[[#This Row],[Contributing to Increased or Improved Services?]]="No",0,IF('Total Planned Expenditure Table'!L57="",0,'Total Planned Expenditure Table'!L57))</f>
        <v>0</v>
      </c>
      <c r="I57" s="131">
        <f>IF(Table_39[[#This Row],[Contributing to Increased or Improved Services?]]="No",0,IF('Total Planned Expenditure Table'!Q57="",0,'Total Planned Expenditure Table'!Q57))</f>
        <v>0</v>
      </c>
    </row>
    <row r="58" spans="1:9" ht="22.5" customHeight="1" x14ac:dyDescent="0.2">
      <c r="A58" s="19" t="str">
        <f>IF('Total Planned Expenditure Table'!A58="","",'Total Planned Expenditure Table'!A58)</f>
        <v/>
      </c>
      <c r="B58" s="19" t="str">
        <f>IF('Total Planned Expenditure Table'!B58="","",'Total Planned Expenditure Table'!B58)</f>
        <v/>
      </c>
      <c r="C58" s="20" t="str">
        <f>IF('Total Planned Expenditure Table'!C58="","",'Total Planned Expenditure Table'!C58)</f>
        <v/>
      </c>
      <c r="D58" s="21" t="str">
        <f>IF('Total Planned Expenditure Table'!E58="","",'Total Planned Expenditure Table'!E58)</f>
        <v/>
      </c>
      <c r="E58" s="21" t="str">
        <f>IF('Total Planned Expenditure Table'!F58="","",'Total Planned Expenditure Table'!F58)</f>
        <v/>
      </c>
      <c r="F58" s="21" t="str">
        <f>IF('Total Planned Expenditure Table'!E58="Yes",'Total Planned Expenditure Table'!G58,"")</f>
        <v/>
      </c>
      <c r="G58" s="21" t="str">
        <f>IF('Total Planned Expenditure Table'!H58="","",'Total Planned Expenditure Table'!H58)</f>
        <v/>
      </c>
      <c r="H58" s="53">
        <f>IF(Table_39[[#This Row],[Contributing to Increased or Improved Services?]]="No",0,IF('Total Planned Expenditure Table'!L58="",0,'Total Planned Expenditure Table'!L58))</f>
        <v>0</v>
      </c>
      <c r="I58" s="131">
        <f>IF(Table_39[[#This Row],[Contributing to Increased or Improved Services?]]="No",0,IF('Total Planned Expenditure Table'!Q58="",0,'Total Planned Expenditure Table'!Q58))</f>
        <v>0</v>
      </c>
    </row>
    <row r="59" spans="1:9" ht="22.5" customHeight="1" x14ac:dyDescent="0.2">
      <c r="A59" s="19" t="str">
        <f>IF('Total Planned Expenditure Table'!A59="","",'Total Planned Expenditure Table'!A59)</f>
        <v/>
      </c>
      <c r="B59" s="19" t="str">
        <f>IF('Total Planned Expenditure Table'!B59="","",'Total Planned Expenditure Table'!B59)</f>
        <v/>
      </c>
      <c r="C59" s="20" t="str">
        <f>IF('Total Planned Expenditure Table'!C59="","",'Total Planned Expenditure Table'!C59)</f>
        <v/>
      </c>
      <c r="D59" s="33" t="str">
        <f>IF('Total Planned Expenditure Table'!E59="","",'Total Planned Expenditure Table'!E59)</f>
        <v/>
      </c>
      <c r="E59" s="21" t="str">
        <f>IF('Total Planned Expenditure Table'!F59="","",'Total Planned Expenditure Table'!F59)</f>
        <v/>
      </c>
      <c r="F59" s="21" t="str">
        <f>IF('Total Planned Expenditure Table'!E59="Yes",'Total Planned Expenditure Table'!G59,"")</f>
        <v/>
      </c>
      <c r="G59" s="21" t="str">
        <f>IF('Total Planned Expenditure Table'!H59="","",'Total Planned Expenditure Table'!H59)</f>
        <v/>
      </c>
      <c r="H59" s="53">
        <f>IF(Table_39[[#This Row],[Contributing to Increased or Improved Services?]]="No",0,IF('Total Planned Expenditure Table'!L59="",0,'Total Planned Expenditure Table'!L59))</f>
        <v>0</v>
      </c>
      <c r="I59" s="131">
        <f>IF(Table_39[[#This Row],[Contributing to Increased or Improved Services?]]="No",0,IF('Total Planned Expenditure Table'!Q59="",0,'Total Planned Expenditure Table'!Q59))</f>
        <v>0</v>
      </c>
    </row>
    <row r="60" spans="1:9" ht="22.5" customHeight="1" x14ac:dyDescent="0.2">
      <c r="A60" s="19" t="str">
        <f>IF('Total Planned Expenditure Table'!A60="","",'Total Planned Expenditure Table'!A60)</f>
        <v/>
      </c>
      <c r="B60" s="19" t="str">
        <f>IF('Total Planned Expenditure Table'!B60="","",'Total Planned Expenditure Table'!B60)</f>
        <v/>
      </c>
      <c r="C60" s="20" t="str">
        <f>IF('Total Planned Expenditure Table'!C60="","",'Total Planned Expenditure Table'!C60)</f>
        <v/>
      </c>
      <c r="D60" s="21" t="str">
        <f>IF('Total Planned Expenditure Table'!E60="","",'Total Planned Expenditure Table'!E60)</f>
        <v/>
      </c>
      <c r="E60" s="21" t="str">
        <f>IF('Total Planned Expenditure Table'!F60="","",'Total Planned Expenditure Table'!F60)</f>
        <v/>
      </c>
      <c r="F60" s="21" t="str">
        <f>IF('Total Planned Expenditure Table'!E60="Yes",'Total Planned Expenditure Table'!G60,"")</f>
        <v/>
      </c>
      <c r="G60" s="21" t="str">
        <f>IF('Total Planned Expenditure Table'!H60="","",'Total Planned Expenditure Table'!H60)</f>
        <v/>
      </c>
      <c r="H60" s="53">
        <f>IF(Table_39[[#This Row],[Contributing to Increased or Improved Services?]]="No",0,IF('Total Planned Expenditure Table'!L60="",0,'Total Planned Expenditure Table'!L60))</f>
        <v>0</v>
      </c>
      <c r="I60" s="131">
        <f>IF(Table_39[[#This Row],[Contributing to Increased or Improved Services?]]="No",0,IF('Total Planned Expenditure Table'!Q60="",0,'Total Planned Expenditure Table'!Q60))</f>
        <v>0</v>
      </c>
    </row>
    <row r="61" spans="1:9" ht="22.5" customHeight="1" x14ac:dyDescent="0.2">
      <c r="A61" s="19" t="str">
        <f>IF('Total Planned Expenditure Table'!A61="","",'Total Planned Expenditure Table'!A61)</f>
        <v/>
      </c>
      <c r="B61" s="19" t="str">
        <f>IF('Total Planned Expenditure Table'!B61="","",'Total Planned Expenditure Table'!B61)</f>
        <v/>
      </c>
      <c r="C61" s="20" t="str">
        <f>IF('Total Planned Expenditure Table'!C61="","",'Total Planned Expenditure Table'!C61)</f>
        <v/>
      </c>
      <c r="D61" s="33" t="str">
        <f>IF('Total Planned Expenditure Table'!E61="","",'Total Planned Expenditure Table'!E61)</f>
        <v/>
      </c>
      <c r="E61" s="21" t="str">
        <f>IF('Total Planned Expenditure Table'!F61="","",'Total Planned Expenditure Table'!F61)</f>
        <v/>
      </c>
      <c r="F61" s="21" t="str">
        <f>IF('Total Planned Expenditure Table'!E61="Yes",'Total Planned Expenditure Table'!G61,"")</f>
        <v/>
      </c>
      <c r="G61" s="21" t="str">
        <f>IF('Total Planned Expenditure Table'!H61="","",'Total Planned Expenditure Table'!H61)</f>
        <v/>
      </c>
      <c r="H61" s="53">
        <f>IF(Table_39[[#This Row],[Contributing to Increased or Improved Services?]]="No",0,IF('Total Planned Expenditure Table'!L61="",0,'Total Planned Expenditure Table'!L61))</f>
        <v>0</v>
      </c>
      <c r="I61" s="131">
        <f>IF(Table_39[[#This Row],[Contributing to Increased or Improved Services?]]="No",0,IF('Total Planned Expenditure Table'!Q61="",0,'Total Planned Expenditure Table'!Q61))</f>
        <v>0</v>
      </c>
    </row>
    <row r="62" spans="1:9" ht="22.5" customHeight="1" x14ac:dyDescent="0.2">
      <c r="A62" s="19" t="str">
        <f>IF('Total Planned Expenditure Table'!A62="","",'Total Planned Expenditure Table'!A62)</f>
        <v/>
      </c>
      <c r="B62" s="19" t="str">
        <f>IF('Total Planned Expenditure Table'!B62="","",'Total Planned Expenditure Table'!B62)</f>
        <v/>
      </c>
      <c r="C62" s="20" t="str">
        <f>IF('Total Planned Expenditure Table'!C62="","",'Total Planned Expenditure Table'!C62)</f>
        <v/>
      </c>
      <c r="D62" s="21" t="str">
        <f>IF('Total Planned Expenditure Table'!E62="","",'Total Planned Expenditure Table'!E62)</f>
        <v/>
      </c>
      <c r="E62" s="21" t="str">
        <f>IF('Total Planned Expenditure Table'!F62="","",'Total Planned Expenditure Table'!F62)</f>
        <v/>
      </c>
      <c r="F62" s="21" t="str">
        <f>IF('Total Planned Expenditure Table'!E62="Yes",'Total Planned Expenditure Table'!G62,"")</f>
        <v/>
      </c>
      <c r="G62" s="21" t="str">
        <f>IF('Total Planned Expenditure Table'!H62="","",'Total Planned Expenditure Table'!H62)</f>
        <v/>
      </c>
      <c r="H62" s="53">
        <f>IF(Table_39[[#This Row],[Contributing to Increased or Improved Services?]]="No",0,IF('Total Planned Expenditure Table'!L62="",0,'Total Planned Expenditure Table'!L62))</f>
        <v>0</v>
      </c>
      <c r="I62" s="131">
        <f>IF(Table_39[[#This Row],[Contributing to Increased or Improved Services?]]="No",0,IF('Total Planned Expenditure Table'!Q62="",0,'Total Planned Expenditure Table'!Q62))</f>
        <v>0</v>
      </c>
    </row>
    <row r="63" spans="1:9" ht="22.5" customHeight="1" x14ac:dyDescent="0.2">
      <c r="A63" s="19" t="str">
        <f>IF('Total Planned Expenditure Table'!A63="","",'Total Planned Expenditure Table'!A63)</f>
        <v/>
      </c>
      <c r="B63" s="19" t="str">
        <f>IF('Total Planned Expenditure Table'!B63="","",'Total Planned Expenditure Table'!B63)</f>
        <v/>
      </c>
      <c r="C63" s="20" t="str">
        <f>IF('Total Planned Expenditure Table'!C63="","",'Total Planned Expenditure Table'!C63)</f>
        <v/>
      </c>
      <c r="D63" s="33" t="str">
        <f>IF('Total Planned Expenditure Table'!E63="","",'Total Planned Expenditure Table'!E63)</f>
        <v/>
      </c>
      <c r="E63" s="21" t="str">
        <f>IF('Total Planned Expenditure Table'!F63="","",'Total Planned Expenditure Table'!F63)</f>
        <v/>
      </c>
      <c r="F63" s="21" t="str">
        <f>IF('Total Planned Expenditure Table'!E63="Yes",'Total Planned Expenditure Table'!G63,"")</f>
        <v/>
      </c>
      <c r="G63" s="21" t="str">
        <f>IF('Total Planned Expenditure Table'!H63="","",'Total Planned Expenditure Table'!H63)</f>
        <v/>
      </c>
      <c r="H63" s="53">
        <f>IF(Table_39[[#This Row],[Contributing to Increased or Improved Services?]]="No",0,IF('Total Planned Expenditure Table'!L63="",0,'Total Planned Expenditure Table'!L63))</f>
        <v>0</v>
      </c>
      <c r="I63" s="131">
        <f>IF(Table_39[[#This Row],[Contributing to Increased or Improved Services?]]="No",0,IF('Total Planned Expenditure Table'!Q63="",0,'Total Planned Expenditure Table'!Q63))</f>
        <v>0</v>
      </c>
    </row>
    <row r="64" spans="1:9" ht="22.5" customHeight="1" x14ac:dyDescent="0.2">
      <c r="A64" s="19" t="str">
        <f>IF('Total Planned Expenditure Table'!A64="","",'Total Planned Expenditure Table'!A64)</f>
        <v/>
      </c>
      <c r="B64" s="19" t="str">
        <f>IF('Total Planned Expenditure Table'!B64="","",'Total Planned Expenditure Table'!B64)</f>
        <v/>
      </c>
      <c r="C64" s="20" t="str">
        <f>IF('Total Planned Expenditure Table'!C64="","",'Total Planned Expenditure Table'!C64)</f>
        <v/>
      </c>
      <c r="D64" s="21" t="str">
        <f>IF('Total Planned Expenditure Table'!E64="","",'Total Planned Expenditure Table'!E64)</f>
        <v/>
      </c>
      <c r="E64" s="21" t="str">
        <f>IF('Total Planned Expenditure Table'!F64="","",'Total Planned Expenditure Table'!F64)</f>
        <v/>
      </c>
      <c r="F64" s="21" t="str">
        <f>IF('Total Planned Expenditure Table'!E64="Yes",'Total Planned Expenditure Table'!G64,"")</f>
        <v/>
      </c>
      <c r="G64" s="21" t="str">
        <f>IF('Total Planned Expenditure Table'!H64="","",'Total Planned Expenditure Table'!H64)</f>
        <v/>
      </c>
      <c r="H64" s="53">
        <f>IF(Table_39[[#This Row],[Contributing to Increased or Improved Services?]]="No",0,IF('Total Planned Expenditure Table'!L64="",0,'Total Planned Expenditure Table'!L64))</f>
        <v>0</v>
      </c>
      <c r="I64" s="131">
        <f>IF(Table_39[[#This Row],[Contributing to Increased or Improved Services?]]="No",0,IF('Total Planned Expenditure Table'!Q64="",0,'Total Planned Expenditure Table'!Q64))</f>
        <v>0</v>
      </c>
    </row>
    <row r="65" spans="1:9" ht="22.5" customHeight="1" x14ac:dyDescent="0.2">
      <c r="A65" s="19" t="str">
        <f>IF('Total Planned Expenditure Table'!A65="","",'Total Planned Expenditure Table'!A65)</f>
        <v/>
      </c>
      <c r="B65" s="19" t="str">
        <f>IF('Total Planned Expenditure Table'!B65="","",'Total Planned Expenditure Table'!B65)</f>
        <v/>
      </c>
      <c r="C65" s="20" t="str">
        <f>IF('Total Planned Expenditure Table'!C65="","",'Total Planned Expenditure Table'!C65)</f>
        <v/>
      </c>
      <c r="D65" s="33" t="str">
        <f>IF('Total Planned Expenditure Table'!E65="","",'Total Planned Expenditure Table'!E65)</f>
        <v/>
      </c>
      <c r="E65" s="21" t="str">
        <f>IF('Total Planned Expenditure Table'!F65="","",'Total Planned Expenditure Table'!F65)</f>
        <v/>
      </c>
      <c r="F65" s="21" t="str">
        <f>IF('Total Planned Expenditure Table'!E65="Yes",'Total Planned Expenditure Table'!G65,"")</f>
        <v/>
      </c>
      <c r="G65" s="21" t="str">
        <f>IF('Total Planned Expenditure Table'!H65="","",'Total Planned Expenditure Table'!H65)</f>
        <v/>
      </c>
      <c r="H65" s="53">
        <f>IF(Table_39[[#This Row],[Contributing to Increased or Improved Services?]]="No",0,IF('Total Planned Expenditure Table'!L65="",0,'Total Planned Expenditure Table'!L65))</f>
        <v>0</v>
      </c>
      <c r="I65" s="131">
        <f>IF(Table_39[[#This Row],[Contributing to Increased or Improved Services?]]="No",0,IF('Total Planned Expenditure Table'!Q65="",0,'Total Planned Expenditure Table'!Q65))</f>
        <v>0</v>
      </c>
    </row>
    <row r="66" spans="1:9" ht="22.5" customHeight="1" x14ac:dyDescent="0.2">
      <c r="A66" s="19" t="str">
        <f>IF('Total Planned Expenditure Table'!A66="","",'Total Planned Expenditure Table'!A66)</f>
        <v/>
      </c>
      <c r="B66" s="19" t="str">
        <f>IF('Total Planned Expenditure Table'!B66="","",'Total Planned Expenditure Table'!B66)</f>
        <v/>
      </c>
      <c r="C66" s="20" t="str">
        <f>IF('Total Planned Expenditure Table'!C66="","",'Total Planned Expenditure Table'!C66)</f>
        <v/>
      </c>
      <c r="D66" s="21" t="str">
        <f>IF('Total Planned Expenditure Table'!E66="","",'Total Planned Expenditure Table'!E66)</f>
        <v/>
      </c>
      <c r="E66" s="21" t="str">
        <f>IF('Total Planned Expenditure Table'!F66="","",'Total Planned Expenditure Table'!F66)</f>
        <v/>
      </c>
      <c r="F66" s="21" t="str">
        <f>IF('Total Planned Expenditure Table'!E66="Yes",'Total Planned Expenditure Table'!G66,"")</f>
        <v/>
      </c>
      <c r="G66" s="21" t="str">
        <f>IF('Total Planned Expenditure Table'!H66="","",'Total Planned Expenditure Table'!H66)</f>
        <v/>
      </c>
      <c r="H66" s="53">
        <f>IF(Table_39[[#This Row],[Contributing to Increased or Improved Services?]]="No",0,IF('Total Planned Expenditure Table'!L66="",0,'Total Planned Expenditure Table'!L66))</f>
        <v>0</v>
      </c>
      <c r="I66" s="131">
        <f>IF(Table_39[[#This Row],[Contributing to Increased or Improved Services?]]="No",0,IF('Total Planned Expenditure Table'!Q66="",0,'Total Planned Expenditure Table'!Q66))</f>
        <v>0</v>
      </c>
    </row>
    <row r="67" spans="1:9" ht="22.5" customHeight="1" x14ac:dyDescent="0.2">
      <c r="A67" s="19" t="str">
        <f>IF('Total Planned Expenditure Table'!A67="","",'Total Planned Expenditure Table'!A67)</f>
        <v/>
      </c>
      <c r="B67" s="19" t="str">
        <f>IF('Total Planned Expenditure Table'!B67="","",'Total Planned Expenditure Table'!B67)</f>
        <v/>
      </c>
      <c r="C67" s="20" t="str">
        <f>IF('Total Planned Expenditure Table'!C67="","",'Total Planned Expenditure Table'!C67)</f>
        <v/>
      </c>
      <c r="D67" s="33" t="str">
        <f>IF('Total Planned Expenditure Table'!E67="","",'Total Planned Expenditure Table'!E67)</f>
        <v/>
      </c>
      <c r="E67" s="21" t="str">
        <f>IF('Total Planned Expenditure Table'!F67="","",'Total Planned Expenditure Table'!F67)</f>
        <v/>
      </c>
      <c r="F67" s="21" t="str">
        <f>IF('Total Planned Expenditure Table'!E67="Yes",'Total Planned Expenditure Table'!G67,"")</f>
        <v/>
      </c>
      <c r="G67" s="21" t="str">
        <f>IF('Total Planned Expenditure Table'!H67="","",'Total Planned Expenditure Table'!H67)</f>
        <v/>
      </c>
      <c r="H67" s="53">
        <f>IF(Table_39[[#This Row],[Contributing to Increased or Improved Services?]]="No",0,IF('Total Planned Expenditure Table'!L67="",0,'Total Planned Expenditure Table'!L67))</f>
        <v>0</v>
      </c>
      <c r="I67" s="131">
        <f>IF(Table_39[[#This Row],[Contributing to Increased or Improved Services?]]="No",0,IF('Total Planned Expenditure Table'!Q67="",0,'Total Planned Expenditure Table'!Q67))</f>
        <v>0</v>
      </c>
    </row>
    <row r="68" spans="1:9" ht="22.5" customHeight="1" x14ac:dyDescent="0.2">
      <c r="A68" s="19" t="str">
        <f>IF('Total Planned Expenditure Table'!A68="","",'Total Planned Expenditure Table'!A68)</f>
        <v/>
      </c>
      <c r="B68" s="19" t="str">
        <f>IF('Total Planned Expenditure Table'!B68="","",'Total Planned Expenditure Table'!B68)</f>
        <v/>
      </c>
      <c r="C68" s="20" t="str">
        <f>IF('Total Planned Expenditure Table'!C68="","",'Total Planned Expenditure Table'!C68)</f>
        <v/>
      </c>
      <c r="D68" s="21" t="str">
        <f>IF('Total Planned Expenditure Table'!E68="","",'Total Planned Expenditure Table'!E68)</f>
        <v/>
      </c>
      <c r="E68" s="21" t="str">
        <f>IF('Total Planned Expenditure Table'!F68="","",'Total Planned Expenditure Table'!F68)</f>
        <v/>
      </c>
      <c r="F68" s="21" t="str">
        <f>IF('Total Planned Expenditure Table'!E68="Yes",'Total Planned Expenditure Table'!G68,"")</f>
        <v/>
      </c>
      <c r="G68" s="21" t="str">
        <f>IF('Total Planned Expenditure Table'!H68="","",'Total Planned Expenditure Table'!H68)</f>
        <v/>
      </c>
      <c r="H68" s="53">
        <f>IF(Table_39[[#This Row],[Contributing to Increased or Improved Services?]]="No",0,IF('Total Planned Expenditure Table'!L68="",0,'Total Planned Expenditure Table'!L68))</f>
        <v>0</v>
      </c>
      <c r="I68" s="131">
        <f>IF(Table_39[[#This Row],[Contributing to Increased or Improved Services?]]="No",0,IF('Total Planned Expenditure Table'!Q68="",0,'Total Planned Expenditure Table'!Q68))</f>
        <v>0</v>
      </c>
    </row>
    <row r="69" spans="1:9" ht="22.5" customHeight="1" x14ac:dyDescent="0.2">
      <c r="A69" s="19" t="str">
        <f>IF('Total Planned Expenditure Table'!A69="","",'Total Planned Expenditure Table'!A69)</f>
        <v/>
      </c>
      <c r="B69" s="19" t="str">
        <f>IF('Total Planned Expenditure Table'!B69="","",'Total Planned Expenditure Table'!B69)</f>
        <v/>
      </c>
      <c r="C69" s="20" t="str">
        <f>IF('Total Planned Expenditure Table'!C69="","",'Total Planned Expenditure Table'!C69)</f>
        <v/>
      </c>
      <c r="D69" s="33" t="str">
        <f>IF('Total Planned Expenditure Table'!E69="","",'Total Planned Expenditure Table'!E69)</f>
        <v/>
      </c>
      <c r="E69" s="21" t="str">
        <f>IF('Total Planned Expenditure Table'!F69="","",'Total Planned Expenditure Table'!F69)</f>
        <v/>
      </c>
      <c r="F69" s="21" t="str">
        <f>IF('Total Planned Expenditure Table'!E69="Yes",'Total Planned Expenditure Table'!G69,"")</f>
        <v/>
      </c>
      <c r="G69" s="21" t="str">
        <f>IF('Total Planned Expenditure Table'!H69="","",'Total Planned Expenditure Table'!H69)</f>
        <v/>
      </c>
      <c r="H69" s="53">
        <f>IF(Table_39[[#This Row],[Contributing to Increased or Improved Services?]]="No",0,IF('Total Planned Expenditure Table'!L69="",0,'Total Planned Expenditure Table'!L69))</f>
        <v>0</v>
      </c>
      <c r="I69" s="131">
        <f>IF(Table_39[[#This Row],[Contributing to Increased or Improved Services?]]="No",0,IF('Total Planned Expenditure Table'!Q69="",0,'Total Planned Expenditure Table'!Q69))</f>
        <v>0</v>
      </c>
    </row>
    <row r="70" spans="1:9" ht="22.5" customHeight="1" x14ac:dyDescent="0.2">
      <c r="A70" s="19" t="str">
        <f>IF('Total Planned Expenditure Table'!A70="","",'Total Planned Expenditure Table'!A70)</f>
        <v/>
      </c>
      <c r="B70" s="19" t="str">
        <f>IF('Total Planned Expenditure Table'!B70="","",'Total Planned Expenditure Table'!B70)</f>
        <v/>
      </c>
      <c r="C70" s="20" t="str">
        <f>IF('Total Planned Expenditure Table'!C70="","",'Total Planned Expenditure Table'!C70)</f>
        <v/>
      </c>
      <c r="D70" s="21" t="str">
        <f>IF('Total Planned Expenditure Table'!E70="","",'Total Planned Expenditure Table'!E70)</f>
        <v/>
      </c>
      <c r="E70" s="21" t="str">
        <f>IF('Total Planned Expenditure Table'!F70="","",'Total Planned Expenditure Table'!F70)</f>
        <v/>
      </c>
      <c r="F70" s="21" t="str">
        <f>IF('Total Planned Expenditure Table'!E70="Yes",'Total Planned Expenditure Table'!G70,"")</f>
        <v/>
      </c>
      <c r="G70" s="21" t="str">
        <f>IF('Total Planned Expenditure Table'!H70="","",'Total Planned Expenditure Table'!H70)</f>
        <v/>
      </c>
      <c r="H70" s="53">
        <f>IF(Table_39[[#This Row],[Contributing to Increased or Improved Services?]]="No",0,IF('Total Planned Expenditure Table'!L70="",0,'Total Planned Expenditure Table'!L70))</f>
        <v>0</v>
      </c>
      <c r="I70" s="131">
        <f>IF(Table_39[[#This Row],[Contributing to Increased or Improved Services?]]="No",0,IF('Total Planned Expenditure Table'!Q70="",0,'Total Planned Expenditure Table'!Q70))</f>
        <v>0</v>
      </c>
    </row>
    <row r="71" spans="1:9" ht="22.5" customHeight="1" x14ac:dyDescent="0.2">
      <c r="A71" s="19" t="str">
        <f>IF('Total Planned Expenditure Table'!A71="","",'Total Planned Expenditure Table'!A71)</f>
        <v/>
      </c>
      <c r="B71" s="19" t="str">
        <f>IF('Total Planned Expenditure Table'!B71="","",'Total Planned Expenditure Table'!B71)</f>
        <v/>
      </c>
      <c r="C71" s="20" t="str">
        <f>IF('Total Planned Expenditure Table'!C71="","",'Total Planned Expenditure Table'!C71)</f>
        <v/>
      </c>
      <c r="D71" s="33" t="str">
        <f>IF('Total Planned Expenditure Table'!E71="","",'Total Planned Expenditure Table'!E71)</f>
        <v/>
      </c>
      <c r="E71" s="21" t="str">
        <f>IF('Total Planned Expenditure Table'!F71="","",'Total Planned Expenditure Table'!F71)</f>
        <v/>
      </c>
      <c r="F71" s="21" t="str">
        <f>IF('Total Planned Expenditure Table'!E71="Yes",'Total Planned Expenditure Table'!G71,"")</f>
        <v/>
      </c>
      <c r="G71" s="21" t="str">
        <f>IF('Total Planned Expenditure Table'!H71="","",'Total Planned Expenditure Table'!H71)</f>
        <v/>
      </c>
      <c r="H71" s="53">
        <f>IF(Table_39[[#This Row],[Contributing to Increased or Improved Services?]]="No",0,IF('Total Planned Expenditure Table'!L71="",0,'Total Planned Expenditure Table'!L71))</f>
        <v>0</v>
      </c>
      <c r="I71" s="131">
        <f>IF(Table_39[[#This Row],[Contributing to Increased or Improved Services?]]="No",0,IF('Total Planned Expenditure Table'!Q71="",0,'Total Planned Expenditure Table'!Q71))</f>
        <v>0</v>
      </c>
    </row>
    <row r="72" spans="1:9" ht="22.5" customHeight="1" x14ac:dyDescent="0.2">
      <c r="A72" s="19" t="str">
        <f>IF('Total Planned Expenditure Table'!A72="","",'Total Planned Expenditure Table'!A72)</f>
        <v/>
      </c>
      <c r="B72" s="19" t="str">
        <f>IF('Total Planned Expenditure Table'!B72="","",'Total Planned Expenditure Table'!B72)</f>
        <v/>
      </c>
      <c r="C72" s="20" t="str">
        <f>IF('Total Planned Expenditure Table'!C72="","",'Total Planned Expenditure Table'!C72)</f>
        <v/>
      </c>
      <c r="D72" s="21" t="str">
        <f>IF('Total Planned Expenditure Table'!E72="","",'Total Planned Expenditure Table'!E72)</f>
        <v/>
      </c>
      <c r="E72" s="21" t="str">
        <f>IF('Total Planned Expenditure Table'!F72="","",'Total Planned Expenditure Table'!F72)</f>
        <v/>
      </c>
      <c r="F72" s="21" t="str">
        <f>IF('Total Planned Expenditure Table'!E72="Yes",'Total Planned Expenditure Table'!G72,"")</f>
        <v/>
      </c>
      <c r="G72" s="21" t="str">
        <f>IF('Total Planned Expenditure Table'!H72="","",'Total Planned Expenditure Table'!H72)</f>
        <v/>
      </c>
      <c r="H72" s="53">
        <f>IF(Table_39[[#This Row],[Contributing to Increased or Improved Services?]]="No",0,IF('Total Planned Expenditure Table'!L72="",0,'Total Planned Expenditure Table'!L72))</f>
        <v>0</v>
      </c>
      <c r="I72" s="131">
        <f>IF(Table_39[[#This Row],[Contributing to Increased or Improved Services?]]="No",0,IF('Total Planned Expenditure Table'!Q72="",0,'Total Planned Expenditure Table'!Q72))</f>
        <v>0</v>
      </c>
    </row>
    <row r="73" spans="1:9" ht="22.5" customHeight="1" x14ac:dyDescent="0.2">
      <c r="A73" s="19" t="str">
        <f>IF('Total Planned Expenditure Table'!A73="","",'Total Planned Expenditure Table'!A73)</f>
        <v/>
      </c>
      <c r="B73" s="19" t="str">
        <f>IF('Total Planned Expenditure Table'!B73="","",'Total Planned Expenditure Table'!B73)</f>
        <v/>
      </c>
      <c r="C73" s="20" t="str">
        <f>IF('Total Planned Expenditure Table'!C73="","",'Total Planned Expenditure Table'!C73)</f>
        <v/>
      </c>
      <c r="D73" s="33" t="str">
        <f>IF('Total Planned Expenditure Table'!E73="","",'Total Planned Expenditure Table'!E73)</f>
        <v/>
      </c>
      <c r="E73" s="21" t="str">
        <f>IF('Total Planned Expenditure Table'!F73="","",'Total Planned Expenditure Table'!F73)</f>
        <v/>
      </c>
      <c r="F73" s="21" t="str">
        <f>IF('Total Planned Expenditure Table'!E73="Yes",'Total Planned Expenditure Table'!G73,"")</f>
        <v/>
      </c>
      <c r="G73" s="21" t="str">
        <f>IF('Total Planned Expenditure Table'!H73="","",'Total Planned Expenditure Table'!H73)</f>
        <v/>
      </c>
      <c r="H73" s="53">
        <f>IF(Table_39[[#This Row],[Contributing to Increased or Improved Services?]]="No",0,IF('Total Planned Expenditure Table'!L73="",0,'Total Planned Expenditure Table'!L73))</f>
        <v>0</v>
      </c>
      <c r="I73" s="131">
        <f>IF(Table_39[[#This Row],[Contributing to Increased or Improved Services?]]="No",0,IF('Total Planned Expenditure Table'!Q73="",0,'Total Planned Expenditure Table'!Q73))</f>
        <v>0</v>
      </c>
    </row>
    <row r="74" spans="1:9" ht="22.5" customHeight="1" x14ac:dyDescent="0.2">
      <c r="A74" s="19" t="str">
        <f>IF('Total Planned Expenditure Table'!A74="","",'Total Planned Expenditure Table'!A74)</f>
        <v/>
      </c>
      <c r="B74" s="19" t="str">
        <f>IF('Total Planned Expenditure Table'!B74="","",'Total Planned Expenditure Table'!B74)</f>
        <v/>
      </c>
      <c r="C74" s="20" t="str">
        <f>IF('Total Planned Expenditure Table'!C74="","",'Total Planned Expenditure Table'!C74)</f>
        <v/>
      </c>
      <c r="D74" s="21" t="str">
        <f>IF('Total Planned Expenditure Table'!E74="","",'Total Planned Expenditure Table'!E74)</f>
        <v/>
      </c>
      <c r="E74" s="21" t="str">
        <f>IF('Total Planned Expenditure Table'!F74="","",'Total Planned Expenditure Table'!F74)</f>
        <v/>
      </c>
      <c r="F74" s="21" t="str">
        <f>IF('Total Planned Expenditure Table'!E74="Yes",'Total Planned Expenditure Table'!G74,"")</f>
        <v/>
      </c>
      <c r="G74" s="21" t="str">
        <f>IF('Total Planned Expenditure Table'!H74="","",'Total Planned Expenditure Table'!H74)</f>
        <v/>
      </c>
      <c r="H74" s="53">
        <f>IF(Table_39[[#This Row],[Contributing to Increased or Improved Services?]]="No",0,IF('Total Planned Expenditure Table'!L74="",0,'Total Planned Expenditure Table'!L74))</f>
        <v>0</v>
      </c>
      <c r="I74" s="131">
        <f>IF(Table_39[[#This Row],[Contributing to Increased or Improved Services?]]="No",0,IF('Total Planned Expenditure Table'!Q74="",0,'Total Planned Expenditure Table'!Q74))</f>
        <v>0</v>
      </c>
    </row>
    <row r="75" spans="1:9" ht="22.5" customHeight="1" x14ac:dyDescent="0.2">
      <c r="A75" s="19" t="str">
        <f>IF('Total Planned Expenditure Table'!A75="","",'Total Planned Expenditure Table'!A75)</f>
        <v/>
      </c>
      <c r="B75" s="19" t="str">
        <f>IF('Total Planned Expenditure Table'!B75="","",'Total Planned Expenditure Table'!B75)</f>
        <v/>
      </c>
      <c r="C75" s="20" t="str">
        <f>IF('Total Planned Expenditure Table'!C75="","",'Total Planned Expenditure Table'!C75)</f>
        <v/>
      </c>
      <c r="D75" s="33" t="str">
        <f>IF('Total Planned Expenditure Table'!E75="","",'Total Planned Expenditure Table'!E75)</f>
        <v/>
      </c>
      <c r="E75" s="21" t="str">
        <f>IF('Total Planned Expenditure Table'!F75="","",'Total Planned Expenditure Table'!F75)</f>
        <v/>
      </c>
      <c r="F75" s="21" t="str">
        <f>IF('Total Planned Expenditure Table'!E75="Yes",'Total Planned Expenditure Table'!G75,"")</f>
        <v/>
      </c>
      <c r="G75" s="21" t="str">
        <f>IF('Total Planned Expenditure Table'!H75="","",'Total Planned Expenditure Table'!H75)</f>
        <v/>
      </c>
      <c r="H75" s="53">
        <f>IF(Table_39[[#This Row],[Contributing to Increased or Improved Services?]]="No",0,IF('Total Planned Expenditure Table'!L75="",0,'Total Planned Expenditure Table'!L75))</f>
        <v>0</v>
      </c>
      <c r="I75" s="131">
        <f>IF(Table_39[[#This Row],[Contributing to Increased or Improved Services?]]="No",0,IF('Total Planned Expenditure Table'!Q75="",0,'Total Planned Expenditure Table'!Q75))</f>
        <v>0</v>
      </c>
    </row>
    <row r="76" spans="1:9" ht="22.5" customHeight="1" x14ac:dyDescent="0.2">
      <c r="A76" s="19" t="str">
        <f>IF('Total Planned Expenditure Table'!A76="","",'Total Planned Expenditure Table'!A76)</f>
        <v/>
      </c>
      <c r="B76" s="19" t="str">
        <f>IF('Total Planned Expenditure Table'!B76="","",'Total Planned Expenditure Table'!B76)</f>
        <v/>
      </c>
      <c r="C76" s="20" t="str">
        <f>IF('Total Planned Expenditure Table'!C76="","",'Total Planned Expenditure Table'!C76)</f>
        <v/>
      </c>
      <c r="D76" s="21" t="str">
        <f>IF('Total Planned Expenditure Table'!E76="","",'Total Planned Expenditure Table'!E76)</f>
        <v/>
      </c>
      <c r="E76" s="21" t="str">
        <f>IF('Total Planned Expenditure Table'!F76="","",'Total Planned Expenditure Table'!F76)</f>
        <v/>
      </c>
      <c r="F76" s="21" t="str">
        <f>IF('Total Planned Expenditure Table'!E76="Yes",'Total Planned Expenditure Table'!G76,"")</f>
        <v/>
      </c>
      <c r="G76" s="21" t="str">
        <f>IF('Total Planned Expenditure Table'!H76="","",'Total Planned Expenditure Table'!H76)</f>
        <v/>
      </c>
      <c r="H76" s="53">
        <f>IF(Table_39[[#This Row],[Contributing to Increased or Improved Services?]]="No",0,IF('Total Planned Expenditure Table'!L76="",0,'Total Planned Expenditure Table'!L76))</f>
        <v>0</v>
      </c>
      <c r="I76" s="131">
        <f>IF(Table_39[[#This Row],[Contributing to Increased or Improved Services?]]="No",0,IF('Total Planned Expenditure Table'!Q76="",0,'Total Planned Expenditure Table'!Q76))</f>
        <v>0</v>
      </c>
    </row>
    <row r="77" spans="1:9" ht="22.5" customHeight="1" x14ac:dyDescent="0.2">
      <c r="A77" s="19" t="str">
        <f>IF('Total Planned Expenditure Table'!A77="","",'Total Planned Expenditure Table'!A77)</f>
        <v/>
      </c>
      <c r="B77" s="19" t="str">
        <f>IF('Total Planned Expenditure Table'!B77="","",'Total Planned Expenditure Table'!B77)</f>
        <v/>
      </c>
      <c r="C77" s="20" t="str">
        <f>IF('Total Planned Expenditure Table'!C77="","",'Total Planned Expenditure Table'!C77)</f>
        <v/>
      </c>
      <c r="D77" s="33" t="str">
        <f>IF('Total Planned Expenditure Table'!E77="","",'Total Planned Expenditure Table'!E77)</f>
        <v/>
      </c>
      <c r="E77" s="21" t="str">
        <f>IF('Total Planned Expenditure Table'!F77="","",'Total Planned Expenditure Table'!F77)</f>
        <v/>
      </c>
      <c r="F77" s="21" t="str">
        <f>IF('Total Planned Expenditure Table'!E77="Yes",'Total Planned Expenditure Table'!G77,"")</f>
        <v/>
      </c>
      <c r="G77" s="21" t="str">
        <f>IF('Total Planned Expenditure Table'!H77="","",'Total Planned Expenditure Table'!H77)</f>
        <v/>
      </c>
      <c r="H77" s="53">
        <f>IF(Table_39[[#This Row],[Contributing to Increased or Improved Services?]]="No",0,IF('Total Planned Expenditure Table'!L77="",0,'Total Planned Expenditure Table'!L77))</f>
        <v>0</v>
      </c>
      <c r="I77" s="131">
        <f>IF(Table_39[[#This Row],[Contributing to Increased or Improved Services?]]="No",0,IF('Total Planned Expenditure Table'!Q77="",0,'Total Planned Expenditure Table'!Q77))</f>
        <v>0</v>
      </c>
    </row>
    <row r="78" spans="1:9" ht="22.5" customHeight="1" x14ac:dyDescent="0.2">
      <c r="A78" s="19" t="str">
        <f>IF('Total Planned Expenditure Table'!A78="","",'Total Planned Expenditure Table'!A78)</f>
        <v/>
      </c>
      <c r="B78" s="19" t="str">
        <f>IF('Total Planned Expenditure Table'!B78="","",'Total Planned Expenditure Table'!B78)</f>
        <v/>
      </c>
      <c r="C78" s="20" t="str">
        <f>IF('Total Planned Expenditure Table'!C78="","",'Total Planned Expenditure Table'!C78)</f>
        <v/>
      </c>
      <c r="D78" s="21" t="str">
        <f>IF('Total Planned Expenditure Table'!E78="","",'Total Planned Expenditure Table'!E78)</f>
        <v/>
      </c>
      <c r="E78" s="21" t="str">
        <f>IF('Total Planned Expenditure Table'!F78="","",'Total Planned Expenditure Table'!F78)</f>
        <v/>
      </c>
      <c r="F78" s="21" t="str">
        <f>IF('Total Planned Expenditure Table'!E78="Yes",'Total Planned Expenditure Table'!G78,"")</f>
        <v/>
      </c>
      <c r="G78" s="21" t="str">
        <f>IF('Total Planned Expenditure Table'!H78="","",'Total Planned Expenditure Table'!H78)</f>
        <v/>
      </c>
      <c r="H78" s="53">
        <f>IF(Table_39[[#This Row],[Contributing to Increased or Improved Services?]]="No",0,IF('Total Planned Expenditure Table'!L78="",0,'Total Planned Expenditure Table'!L78))</f>
        <v>0</v>
      </c>
      <c r="I78" s="131">
        <f>IF(Table_39[[#This Row],[Contributing to Increased or Improved Services?]]="No",0,IF('Total Planned Expenditure Table'!Q78="",0,'Total Planned Expenditure Table'!Q78))</f>
        <v>0</v>
      </c>
    </row>
    <row r="79" spans="1:9" ht="22.5" customHeight="1" x14ac:dyDescent="0.2">
      <c r="A79" s="19" t="str">
        <f>IF('Total Planned Expenditure Table'!A79="","",'Total Planned Expenditure Table'!A79)</f>
        <v/>
      </c>
      <c r="B79" s="19" t="str">
        <f>IF('Total Planned Expenditure Table'!B79="","",'Total Planned Expenditure Table'!B79)</f>
        <v/>
      </c>
      <c r="C79" s="20" t="str">
        <f>IF('Total Planned Expenditure Table'!C79="","",'Total Planned Expenditure Table'!C79)</f>
        <v/>
      </c>
      <c r="D79" s="33" t="str">
        <f>IF('Total Planned Expenditure Table'!E79="","",'Total Planned Expenditure Table'!E79)</f>
        <v/>
      </c>
      <c r="E79" s="21" t="str">
        <f>IF('Total Planned Expenditure Table'!F79="","",'Total Planned Expenditure Table'!F79)</f>
        <v/>
      </c>
      <c r="F79" s="21" t="str">
        <f>IF('Total Planned Expenditure Table'!E79="Yes",'Total Planned Expenditure Table'!G79,"")</f>
        <v/>
      </c>
      <c r="G79" s="21" t="str">
        <f>IF('Total Planned Expenditure Table'!H79="","",'Total Planned Expenditure Table'!H79)</f>
        <v/>
      </c>
      <c r="H79" s="53">
        <f>IF(Table_39[[#This Row],[Contributing to Increased or Improved Services?]]="No",0,IF('Total Planned Expenditure Table'!L79="",0,'Total Planned Expenditure Table'!L79))</f>
        <v>0</v>
      </c>
      <c r="I79" s="131">
        <f>IF(Table_39[[#This Row],[Contributing to Increased or Improved Services?]]="No",0,IF('Total Planned Expenditure Table'!Q79="",0,'Total Planned Expenditure Table'!Q79))</f>
        <v>0</v>
      </c>
    </row>
    <row r="80" spans="1:9" ht="22.5" customHeight="1" x14ac:dyDescent="0.2">
      <c r="A80" s="19" t="str">
        <f>IF('Total Planned Expenditure Table'!A80="","",'Total Planned Expenditure Table'!A80)</f>
        <v/>
      </c>
      <c r="B80" s="19" t="str">
        <f>IF('Total Planned Expenditure Table'!B80="","",'Total Planned Expenditure Table'!B80)</f>
        <v/>
      </c>
      <c r="C80" s="20" t="str">
        <f>IF('Total Planned Expenditure Table'!C80="","",'Total Planned Expenditure Table'!C80)</f>
        <v/>
      </c>
      <c r="D80" s="21" t="str">
        <f>IF('Total Planned Expenditure Table'!E80="","",'Total Planned Expenditure Table'!E80)</f>
        <v/>
      </c>
      <c r="E80" s="21" t="str">
        <f>IF('Total Planned Expenditure Table'!F80="","",'Total Planned Expenditure Table'!F80)</f>
        <v/>
      </c>
      <c r="F80" s="21" t="str">
        <f>IF('Total Planned Expenditure Table'!E80="Yes",'Total Planned Expenditure Table'!G80,"")</f>
        <v/>
      </c>
      <c r="G80" s="21" t="str">
        <f>IF('Total Planned Expenditure Table'!H80="","",'Total Planned Expenditure Table'!H80)</f>
        <v/>
      </c>
      <c r="H80" s="53">
        <f>IF(Table_39[[#This Row],[Contributing to Increased or Improved Services?]]="No",0,IF('Total Planned Expenditure Table'!L80="",0,'Total Planned Expenditure Table'!L80))</f>
        <v>0</v>
      </c>
      <c r="I80" s="131">
        <f>IF(Table_39[[#This Row],[Contributing to Increased or Improved Services?]]="No",0,IF('Total Planned Expenditure Table'!Q80="",0,'Total Planned Expenditure Table'!Q80))</f>
        <v>0</v>
      </c>
    </row>
    <row r="81" spans="1:9" ht="22.5" customHeight="1" x14ac:dyDescent="0.2">
      <c r="A81" s="19" t="str">
        <f>IF('Total Planned Expenditure Table'!A81="","",'Total Planned Expenditure Table'!A81)</f>
        <v/>
      </c>
      <c r="B81" s="19" t="str">
        <f>IF('Total Planned Expenditure Table'!B81="","",'Total Planned Expenditure Table'!B81)</f>
        <v/>
      </c>
      <c r="C81" s="20" t="str">
        <f>IF('Total Planned Expenditure Table'!C81="","",'Total Planned Expenditure Table'!C81)</f>
        <v/>
      </c>
      <c r="D81" s="33" t="str">
        <f>IF('Total Planned Expenditure Table'!E81="","",'Total Planned Expenditure Table'!E81)</f>
        <v/>
      </c>
      <c r="E81" s="21" t="str">
        <f>IF('Total Planned Expenditure Table'!F81="","",'Total Planned Expenditure Table'!F81)</f>
        <v/>
      </c>
      <c r="F81" s="21" t="str">
        <f>IF('Total Planned Expenditure Table'!E81="Yes",'Total Planned Expenditure Table'!G81,"")</f>
        <v/>
      </c>
      <c r="G81" s="21" t="str">
        <f>IF('Total Planned Expenditure Table'!H81="","",'Total Planned Expenditure Table'!H81)</f>
        <v/>
      </c>
      <c r="H81" s="53">
        <f>IF(Table_39[[#This Row],[Contributing to Increased or Improved Services?]]="No",0,IF('Total Planned Expenditure Table'!L81="",0,'Total Planned Expenditure Table'!L81))</f>
        <v>0</v>
      </c>
      <c r="I81" s="131">
        <f>IF(Table_39[[#This Row],[Contributing to Increased or Improved Services?]]="No",0,IF('Total Planned Expenditure Table'!Q81="",0,'Total Planned Expenditure Table'!Q81))</f>
        <v>0</v>
      </c>
    </row>
    <row r="82" spans="1:9" ht="22.5" customHeight="1" x14ac:dyDescent="0.2">
      <c r="A82" s="19" t="str">
        <f>IF('Total Planned Expenditure Table'!A82="","",'Total Planned Expenditure Table'!A82)</f>
        <v/>
      </c>
      <c r="B82" s="19" t="str">
        <f>IF('Total Planned Expenditure Table'!B82="","",'Total Planned Expenditure Table'!B82)</f>
        <v/>
      </c>
      <c r="C82" s="20" t="str">
        <f>IF('Total Planned Expenditure Table'!C82="","",'Total Planned Expenditure Table'!C82)</f>
        <v/>
      </c>
      <c r="D82" s="21" t="str">
        <f>IF('Total Planned Expenditure Table'!E82="","",'Total Planned Expenditure Table'!E82)</f>
        <v/>
      </c>
      <c r="E82" s="21" t="str">
        <f>IF('Total Planned Expenditure Table'!F82="","",'Total Planned Expenditure Table'!F82)</f>
        <v/>
      </c>
      <c r="F82" s="21" t="str">
        <f>IF('Total Planned Expenditure Table'!E82="Yes",'Total Planned Expenditure Table'!G82,"")</f>
        <v/>
      </c>
      <c r="G82" s="21" t="str">
        <f>IF('Total Planned Expenditure Table'!H82="","",'Total Planned Expenditure Table'!H82)</f>
        <v/>
      </c>
      <c r="H82" s="53">
        <f>IF(Table_39[[#This Row],[Contributing to Increased or Improved Services?]]="No",0,IF('Total Planned Expenditure Table'!L82="",0,'Total Planned Expenditure Table'!L82))</f>
        <v>0</v>
      </c>
      <c r="I82" s="131">
        <f>IF(Table_39[[#This Row],[Contributing to Increased or Improved Services?]]="No",0,IF('Total Planned Expenditure Table'!Q82="",0,'Total Planned Expenditure Table'!Q82))</f>
        <v>0</v>
      </c>
    </row>
    <row r="83" spans="1:9" ht="22.5" customHeight="1" x14ac:dyDescent="0.2">
      <c r="A83" s="19" t="str">
        <f>IF('Total Planned Expenditure Table'!A83="","",'Total Planned Expenditure Table'!A83)</f>
        <v/>
      </c>
      <c r="B83" s="19" t="str">
        <f>IF('Total Planned Expenditure Table'!B83="","",'Total Planned Expenditure Table'!B83)</f>
        <v/>
      </c>
      <c r="C83" s="20" t="str">
        <f>IF('Total Planned Expenditure Table'!C83="","",'Total Planned Expenditure Table'!C83)</f>
        <v/>
      </c>
      <c r="D83" s="33" t="str">
        <f>IF('Total Planned Expenditure Table'!E83="","",'Total Planned Expenditure Table'!E83)</f>
        <v/>
      </c>
      <c r="E83" s="21" t="str">
        <f>IF('Total Planned Expenditure Table'!F83="","",'Total Planned Expenditure Table'!F83)</f>
        <v/>
      </c>
      <c r="F83" s="21" t="str">
        <f>IF('Total Planned Expenditure Table'!E83="Yes",'Total Planned Expenditure Table'!G83,"")</f>
        <v/>
      </c>
      <c r="G83" s="21" t="str">
        <f>IF('Total Planned Expenditure Table'!H83="","",'Total Planned Expenditure Table'!H83)</f>
        <v/>
      </c>
      <c r="H83" s="53">
        <f>IF(Table_39[[#This Row],[Contributing to Increased or Improved Services?]]="No",0,IF('Total Planned Expenditure Table'!L83="",0,'Total Planned Expenditure Table'!L83))</f>
        <v>0</v>
      </c>
      <c r="I83" s="131">
        <f>IF(Table_39[[#This Row],[Contributing to Increased or Improved Services?]]="No",0,IF('Total Planned Expenditure Table'!Q83="",0,'Total Planned Expenditure Table'!Q83))</f>
        <v>0</v>
      </c>
    </row>
    <row r="84" spans="1:9" ht="22.5" customHeight="1" x14ac:dyDescent="0.2">
      <c r="A84" s="19" t="str">
        <f>IF('Total Planned Expenditure Table'!A84="","",'Total Planned Expenditure Table'!A84)</f>
        <v/>
      </c>
      <c r="B84" s="19" t="str">
        <f>IF('Total Planned Expenditure Table'!B84="","",'Total Planned Expenditure Table'!B84)</f>
        <v/>
      </c>
      <c r="C84" s="20" t="str">
        <f>IF('Total Planned Expenditure Table'!C84="","",'Total Planned Expenditure Table'!C84)</f>
        <v/>
      </c>
      <c r="D84" s="21" t="str">
        <f>IF('Total Planned Expenditure Table'!E84="","",'Total Planned Expenditure Table'!E84)</f>
        <v/>
      </c>
      <c r="E84" s="21" t="str">
        <f>IF('Total Planned Expenditure Table'!F84="","",'Total Planned Expenditure Table'!F84)</f>
        <v/>
      </c>
      <c r="F84" s="21" t="str">
        <f>IF('Total Planned Expenditure Table'!E84="Yes",'Total Planned Expenditure Table'!G84,"")</f>
        <v/>
      </c>
      <c r="G84" s="21" t="str">
        <f>IF('Total Planned Expenditure Table'!H84="","",'Total Planned Expenditure Table'!H84)</f>
        <v/>
      </c>
      <c r="H84" s="53">
        <f>IF(Table_39[[#This Row],[Contributing to Increased or Improved Services?]]="No",0,IF('Total Planned Expenditure Table'!L84="",0,'Total Planned Expenditure Table'!L84))</f>
        <v>0</v>
      </c>
      <c r="I84" s="131">
        <f>IF(Table_39[[#This Row],[Contributing to Increased or Improved Services?]]="No",0,IF('Total Planned Expenditure Table'!Q84="",0,'Total Planned Expenditure Table'!Q84))</f>
        <v>0</v>
      </c>
    </row>
    <row r="85" spans="1:9" ht="22.5" customHeight="1" x14ac:dyDescent="0.2">
      <c r="A85" s="19" t="str">
        <f>IF('Total Planned Expenditure Table'!A85="","",'Total Planned Expenditure Table'!A85)</f>
        <v/>
      </c>
      <c r="B85" s="19" t="str">
        <f>IF('Total Planned Expenditure Table'!B85="","",'Total Planned Expenditure Table'!B85)</f>
        <v/>
      </c>
      <c r="C85" s="20" t="str">
        <f>IF('Total Planned Expenditure Table'!C85="","",'Total Planned Expenditure Table'!C85)</f>
        <v/>
      </c>
      <c r="D85" s="33" t="str">
        <f>IF('Total Planned Expenditure Table'!E85="","",'Total Planned Expenditure Table'!E85)</f>
        <v/>
      </c>
      <c r="E85" s="21" t="str">
        <f>IF('Total Planned Expenditure Table'!F85="","",'Total Planned Expenditure Table'!F85)</f>
        <v/>
      </c>
      <c r="F85" s="21" t="str">
        <f>IF('Total Planned Expenditure Table'!E85="Yes",'Total Planned Expenditure Table'!G85,"")</f>
        <v/>
      </c>
      <c r="G85" s="21" t="str">
        <f>IF('Total Planned Expenditure Table'!H85="","",'Total Planned Expenditure Table'!H85)</f>
        <v/>
      </c>
      <c r="H85" s="53">
        <f>IF(Table_39[[#This Row],[Contributing to Increased or Improved Services?]]="No",0,IF('Total Planned Expenditure Table'!L85="",0,'Total Planned Expenditure Table'!L85))</f>
        <v>0</v>
      </c>
      <c r="I85" s="131">
        <f>IF(Table_39[[#This Row],[Contributing to Increased or Improved Services?]]="No",0,IF('Total Planned Expenditure Table'!Q85="",0,'Total Planned Expenditure Table'!Q85))</f>
        <v>0</v>
      </c>
    </row>
    <row r="86" spans="1:9" ht="22.5" customHeight="1" x14ac:dyDescent="0.2">
      <c r="A86" s="19" t="str">
        <f>IF('Total Planned Expenditure Table'!A86="","",'Total Planned Expenditure Table'!A86)</f>
        <v/>
      </c>
      <c r="B86" s="19" t="str">
        <f>IF('Total Planned Expenditure Table'!B86="","",'Total Planned Expenditure Table'!B86)</f>
        <v/>
      </c>
      <c r="C86" s="20" t="str">
        <f>IF('Total Planned Expenditure Table'!C86="","",'Total Planned Expenditure Table'!C86)</f>
        <v/>
      </c>
      <c r="D86" s="21" t="str">
        <f>IF('Total Planned Expenditure Table'!E86="","",'Total Planned Expenditure Table'!E86)</f>
        <v/>
      </c>
      <c r="E86" s="21" t="str">
        <f>IF('Total Planned Expenditure Table'!F86="","",'Total Planned Expenditure Table'!F86)</f>
        <v/>
      </c>
      <c r="F86" s="21" t="str">
        <f>IF('Total Planned Expenditure Table'!E86="Yes",'Total Planned Expenditure Table'!G86,"")</f>
        <v/>
      </c>
      <c r="G86" s="21" t="str">
        <f>IF('Total Planned Expenditure Table'!H86="","",'Total Planned Expenditure Table'!H86)</f>
        <v/>
      </c>
      <c r="H86" s="53">
        <f>IF(Table_39[[#This Row],[Contributing to Increased or Improved Services?]]="No",0,IF('Total Planned Expenditure Table'!L86="",0,'Total Planned Expenditure Table'!L86))</f>
        <v>0</v>
      </c>
      <c r="I86" s="131">
        <f>IF(Table_39[[#This Row],[Contributing to Increased or Improved Services?]]="No",0,IF('Total Planned Expenditure Table'!Q86="",0,'Total Planned Expenditure Table'!Q86))</f>
        <v>0</v>
      </c>
    </row>
    <row r="87" spans="1:9" ht="22.5" customHeight="1" x14ac:dyDescent="0.2">
      <c r="A87" s="19" t="str">
        <f>IF('Total Planned Expenditure Table'!A87="","",'Total Planned Expenditure Table'!A87)</f>
        <v/>
      </c>
      <c r="B87" s="19" t="str">
        <f>IF('Total Planned Expenditure Table'!B87="","",'Total Planned Expenditure Table'!B87)</f>
        <v/>
      </c>
      <c r="C87" s="20" t="str">
        <f>IF('Total Planned Expenditure Table'!C87="","",'Total Planned Expenditure Table'!C87)</f>
        <v/>
      </c>
      <c r="D87" s="33" t="str">
        <f>IF('Total Planned Expenditure Table'!E87="","",'Total Planned Expenditure Table'!E87)</f>
        <v/>
      </c>
      <c r="E87" s="21" t="str">
        <f>IF('Total Planned Expenditure Table'!F87="","",'Total Planned Expenditure Table'!F87)</f>
        <v/>
      </c>
      <c r="F87" s="21" t="str">
        <f>IF('Total Planned Expenditure Table'!E87="Yes",'Total Planned Expenditure Table'!G87,"")</f>
        <v/>
      </c>
      <c r="G87" s="21" t="str">
        <f>IF('Total Planned Expenditure Table'!H87="","",'Total Planned Expenditure Table'!H87)</f>
        <v/>
      </c>
      <c r="H87" s="53">
        <f>IF(Table_39[[#This Row],[Contributing to Increased or Improved Services?]]="No",0,IF('Total Planned Expenditure Table'!L87="",0,'Total Planned Expenditure Table'!L87))</f>
        <v>0</v>
      </c>
      <c r="I87" s="131">
        <f>IF(Table_39[[#This Row],[Contributing to Increased or Improved Services?]]="No",0,IF('Total Planned Expenditure Table'!Q87="",0,'Total Planned Expenditure Table'!Q87))</f>
        <v>0</v>
      </c>
    </row>
    <row r="88" spans="1:9" ht="22.5" customHeight="1" x14ac:dyDescent="0.2">
      <c r="A88" s="19" t="str">
        <f>IF('Total Planned Expenditure Table'!A88="","",'Total Planned Expenditure Table'!A88)</f>
        <v/>
      </c>
      <c r="B88" s="19" t="str">
        <f>IF('Total Planned Expenditure Table'!B88="","",'Total Planned Expenditure Table'!B88)</f>
        <v/>
      </c>
      <c r="C88" s="20" t="str">
        <f>IF('Total Planned Expenditure Table'!C88="","",'Total Planned Expenditure Table'!C88)</f>
        <v/>
      </c>
      <c r="D88" s="21" t="str">
        <f>IF('Total Planned Expenditure Table'!E88="","",'Total Planned Expenditure Table'!E88)</f>
        <v/>
      </c>
      <c r="E88" s="21" t="str">
        <f>IF('Total Planned Expenditure Table'!F88="","",'Total Planned Expenditure Table'!F88)</f>
        <v/>
      </c>
      <c r="F88" s="21" t="str">
        <f>IF('Total Planned Expenditure Table'!E88="Yes",'Total Planned Expenditure Table'!G88,"")</f>
        <v/>
      </c>
      <c r="G88" s="21" t="str">
        <f>IF('Total Planned Expenditure Table'!H88="","",'Total Planned Expenditure Table'!H88)</f>
        <v/>
      </c>
      <c r="H88" s="53">
        <f>IF(Table_39[[#This Row],[Contributing to Increased or Improved Services?]]="No",0,IF('Total Planned Expenditure Table'!L88="",0,'Total Planned Expenditure Table'!L88))</f>
        <v>0</v>
      </c>
      <c r="I88" s="131">
        <f>IF(Table_39[[#This Row],[Contributing to Increased or Improved Services?]]="No",0,IF('Total Planned Expenditure Table'!Q88="",0,'Total Planned Expenditure Table'!Q88))</f>
        <v>0</v>
      </c>
    </row>
    <row r="89" spans="1:9" ht="22.5" customHeight="1" x14ac:dyDescent="0.2">
      <c r="A89" s="19" t="str">
        <f>IF('Total Planned Expenditure Table'!A89="","",'Total Planned Expenditure Table'!A89)</f>
        <v/>
      </c>
      <c r="B89" s="19" t="str">
        <f>IF('Total Planned Expenditure Table'!B89="","",'Total Planned Expenditure Table'!B89)</f>
        <v/>
      </c>
      <c r="C89" s="20" t="str">
        <f>IF('Total Planned Expenditure Table'!C89="","",'Total Planned Expenditure Table'!C89)</f>
        <v/>
      </c>
      <c r="D89" s="33" t="str">
        <f>IF('Total Planned Expenditure Table'!E89="","",'Total Planned Expenditure Table'!E89)</f>
        <v/>
      </c>
      <c r="E89" s="21" t="str">
        <f>IF('Total Planned Expenditure Table'!F89="","",'Total Planned Expenditure Table'!F89)</f>
        <v/>
      </c>
      <c r="F89" s="21" t="str">
        <f>IF('Total Planned Expenditure Table'!E89="Yes",'Total Planned Expenditure Table'!G89,"")</f>
        <v/>
      </c>
      <c r="G89" s="21" t="str">
        <f>IF('Total Planned Expenditure Table'!H89="","",'Total Planned Expenditure Table'!H89)</f>
        <v/>
      </c>
      <c r="H89" s="53">
        <f>IF(Table_39[[#This Row],[Contributing to Increased or Improved Services?]]="No",0,IF('Total Planned Expenditure Table'!L89="",0,'Total Planned Expenditure Table'!L89))</f>
        <v>0</v>
      </c>
      <c r="I89" s="131">
        <f>IF(Table_39[[#This Row],[Contributing to Increased or Improved Services?]]="No",0,IF('Total Planned Expenditure Table'!Q89="",0,'Total Planned Expenditure Table'!Q89))</f>
        <v>0</v>
      </c>
    </row>
    <row r="90" spans="1:9" ht="22.5" customHeight="1" x14ac:dyDescent="0.2">
      <c r="A90" s="19" t="str">
        <f>IF('Total Planned Expenditure Table'!A90="","",'Total Planned Expenditure Table'!A90)</f>
        <v/>
      </c>
      <c r="B90" s="19" t="str">
        <f>IF('Total Planned Expenditure Table'!B90="","",'Total Planned Expenditure Table'!B90)</f>
        <v/>
      </c>
      <c r="C90" s="20" t="str">
        <f>IF('Total Planned Expenditure Table'!C90="","",'Total Planned Expenditure Table'!C90)</f>
        <v/>
      </c>
      <c r="D90" s="21" t="str">
        <f>IF('Total Planned Expenditure Table'!E90="","",'Total Planned Expenditure Table'!E90)</f>
        <v/>
      </c>
      <c r="E90" s="21" t="str">
        <f>IF('Total Planned Expenditure Table'!F90="","",'Total Planned Expenditure Table'!F90)</f>
        <v/>
      </c>
      <c r="F90" s="21" t="str">
        <f>IF('Total Planned Expenditure Table'!E90="Yes",'Total Planned Expenditure Table'!G90,"")</f>
        <v/>
      </c>
      <c r="G90" s="21" t="str">
        <f>IF('Total Planned Expenditure Table'!H90="","",'Total Planned Expenditure Table'!H90)</f>
        <v/>
      </c>
      <c r="H90" s="53">
        <f>IF(Table_39[[#This Row],[Contributing to Increased or Improved Services?]]="No",0,IF('Total Planned Expenditure Table'!L90="",0,'Total Planned Expenditure Table'!L90))</f>
        <v>0</v>
      </c>
      <c r="I90" s="131">
        <f>IF(Table_39[[#This Row],[Contributing to Increased or Improved Services?]]="No",0,IF('Total Planned Expenditure Table'!Q90="",0,'Total Planned Expenditure Table'!Q90))</f>
        <v>0</v>
      </c>
    </row>
    <row r="91" spans="1:9" ht="22.5" customHeight="1" x14ac:dyDescent="0.2">
      <c r="A91" s="19" t="str">
        <f>IF('Total Planned Expenditure Table'!A91="","",'Total Planned Expenditure Table'!A91)</f>
        <v/>
      </c>
      <c r="B91" s="19" t="str">
        <f>IF('Total Planned Expenditure Table'!B91="","",'Total Planned Expenditure Table'!B91)</f>
        <v/>
      </c>
      <c r="C91" s="20" t="str">
        <f>IF('Total Planned Expenditure Table'!C91="","",'Total Planned Expenditure Table'!C91)</f>
        <v/>
      </c>
      <c r="D91" s="33" t="str">
        <f>IF('Total Planned Expenditure Table'!E91="","",'Total Planned Expenditure Table'!E91)</f>
        <v/>
      </c>
      <c r="E91" s="21" t="str">
        <f>IF('Total Planned Expenditure Table'!F91="","",'Total Planned Expenditure Table'!F91)</f>
        <v/>
      </c>
      <c r="F91" s="21" t="str">
        <f>IF('Total Planned Expenditure Table'!E91="Yes",'Total Planned Expenditure Table'!G91,"")</f>
        <v/>
      </c>
      <c r="G91" s="21" t="str">
        <f>IF('Total Planned Expenditure Table'!H91="","",'Total Planned Expenditure Table'!H91)</f>
        <v/>
      </c>
      <c r="H91" s="53">
        <f>IF(Table_39[[#This Row],[Contributing to Increased or Improved Services?]]="No",0,IF('Total Planned Expenditure Table'!L91="",0,'Total Planned Expenditure Table'!L91))</f>
        <v>0</v>
      </c>
      <c r="I91" s="131">
        <f>IF(Table_39[[#This Row],[Contributing to Increased or Improved Services?]]="No",0,IF('Total Planned Expenditure Table'!Q91="",0,'Total Planned Expenditure Table'!Q91))</f>
        <v>0</v>
      </c>
    </row>
    <row r="92" spans="1:9" ht="22.5" customHeight="1" x14ac:dyDescent="0.2">
      <c r="A92" s="19" t="str">
        <f>IF('Total Planned Expenditure Table'!A92="","",'Total Planned Expenditure Table'!A92)</f>
        <v/>
      </c>
      <c r="B92" s="19" t="str">
        <f>IF('Total Planned Expenditure Table'!B92="","",'Total Planned Expenditure Table'!B92)</f>
        <v/>
      </c>
      <c r="C92" s="20" t="str">
        <f>IF('Total Planned Expenditure Table'!C92="","",'Total Planned Expenditure Table'!C92)</f>
        <v/>
      </c>
      <c r="D92" s="21" t="str">
        <f>IF('Total Planned Expenditure Table'!E92="","",'Total Planned Expenditure Table'!E92)</f>
        <v/>
      </c>
      <c r="E92" s="21" t="str">
        <f>IF('Total Planned Expenditure Table'!F92="","",'Total Planned Expenditure Table'!F92)</f>
        <v/>
      </c>
      <c r="F92" s="21" t="str">
        <f>IF('Total Planned Expenditure Table'!E92="Yes",'Total Planned Expenditure Table'!G92,"")</f>
        <v/>
      </c>
      <c r="G92" s="21" t="str">
        <f>IF('Total Planned Expenditure Table'!H92="","",'Total Planned Expenditure Table'!H92)</f>
        <v/>
      </c>
      <c r="H92" s="53">
        <f>IF(Table_39[[#This Row],[Contributing to Increased or Improved Services?]]="No",0,IF('Total Planned Expenditure Table'!L92="",0,'Total Planned Expenditure Table'!L92))</f>
        <v>0</v>
      </c>
      <c r="I92" s="131">
        <f>IF(Table_39[[#This Row],[Contributing to Increased or Improved Services?]]="No",0,IF('Total Planned Expenditure Table'!Q92="",0,'Total Planned Expenditure Table'!Q92))</f>
        <v>0</v>
      </c>
    </row>
    <row r="93" spans="1:9" ht="22.5" customHeight="1" x14ac:dyDescent="0.2">
      <c r="A93" s="19" t="str">
        <f>IF('Total Planned Expenditure Table'!A93="","",'Total Planned Expenditure Table'!A93)</f>
        <v/>
      </c>
      <c r="B93" s="19" t="str">
        <f>IF('Total Planned Expenditure Table'!B93="","",'Total Planned Expenditure Table'!B93)</f>
        <v/>
      </c>
      <c r="C93" s="20" t="str">
        <f>IF('Total Planned Expenditure Table'!C93="","",'Total Planned Expenditure Table'!C93)</f>
        <v/>
      </c>
      <c r="D93" s="33" t="str">
        <f>IF('Total Planned Expenditure Table'!E93="","",'Total Planned Expenditure Table'!E93)</f>
        <v/>
      </c>
      <c r="E93" s="21" t="str">
        <f>IF('Total Planned Expenditure Table'!F93="","",'Total Planned Expenditure Table'!F93)</f>
        <v/>
      </c>
      <c r="F93" s="21" t="str">
        <f>IF('Total Planned Expenditure Table'!E93="Yes",'Total Planned Expenditure Table'!G93,"")</f>
        <v/>
      </c>
      <c r="G93" s="21" t="str">
        <f>IF('Total Planned Expenditure Table'!H93="","",'Total Planned Expenditure Table'!H93)</f>
        <v/>
      </c>
      <c r="H93" s="53">
        <f>IF(Table_39[[#This Row],[Contributing to Increased or Improved Services?]]="No",0,IF('Total Planned Expenditure Table'!L93="",0,'Total Planned Expenditure Table'!L93))</f>
        <v>0</v>
      </c>
      <c r="I93" s="131">
        <f>IF(Table_39[[#This Row],[Contributing to Increased or Improved Services?]]="No",0,IF('Total Planned Expenditure Table'!Q93="",0,'Total Planned Expenditure Table'!Q93))</f>
        <v>0</v>
      </c>
    </row>
    <row r="94" spans="1:9" ht="22.5" customHeight="1" x14ac:dyDescent="0.2">
      <c r="A94" s="19" t="str">
        <f>IF('Total Planned Expenditure Table'!A94="","",'Total Planned Expenditure Table'!A94)</f>
        <v/>
      </c>
      <c r="B94" s="19" t="str">
        <f>IF('Total Planned Expenditure Table'!B94="","",'Total Planned Expenditure Table'!B94)</f>
        <v/>
      </c>
      <c r="C94" s="20" t="str">
        <f>IF('Total Planned Expenditure Table'!C94="","",'Total Planned Expenditure Table'!C94)</f>
        <v/>
      </c>
      <c r="D94" s="21" t="str">
        <f>IF('Total Planned Expenditure Table'!E94="","",'Total Planned Expenditure Table'!E94)</f>
        <v/>
      </c>
      <c r="E94" s="21" t="str">
        <f>IF('Total Planned Expenditure Table'!F94="","",'Total Planned Expenditure Table'!F94)</f>
        <v/>
      </c>
      <c r="F94" s="21" t="str">
        <f>IF('Total Planned Expenditure Table'!E94="Yes",'Total Planned Expenditure Table'!G94,"")</f>
        <v/>
      </c>
      <c r="G94" s="21" t="str">
        <f>IF('Total Planned Expenditure Table'!H94="","",'Total Planned Expenditure Table'!H94)</f>
        <v/>
      </c>
      <c r="H94" s="53">
        <f>IF(Table_39[[#This Row],[Contributing to Increased or Improved Services?]]="No",0,IF('Total Planned Expenditure Table'!L94="",0,'Total Planned Expenditure Table'!L94))</f>
        <v>0</v>
      </c>
      <c r="I94" s="131">
        <f>IF(Table_39[[#This Row],[Contributing to Increased or Improved Services?]]="No",0,IF('Total Planned Expenditure Table'!Q94="",0,'Total Planned Expenditure Table'!Q94))</f>
        <v>0</v>
      </c>
    </row>
    <row r="95" spans="1:9" ht="22.5" customHeight="1" x14ac:dyDescent="0.2">
      <c r="A95" s="19" t="str">
        <f>IF('Total Planned Expenditure Table'!A95="","",'Total Planned Expenditure Table'!A95)</f>
        <v/>
      </c>
      <c r="B95" s="19" t="str">
        <f>IF('Total Planned Expenditure Table'!B95="","",'Total Planned Expenditure Table'!B95)</f>
        <v/>
      </c>
      <c r="C95" s="20" t="str">
        <f>IF('Total Planned Expenditure Table'!C95="","",'Total Planned Expenditure Table'!C95)</f>
        <v/>
      </c>
      <c r="D95" s="33" t="str">
        <f>IF('Total Planned Expenditure Table'!E95="","",'Total Planned Expenditure Table'!E95)</f>
        <v/>
      </c>
      <c r="E95" s="21" t="str">
        <f>IF('Total Planned Expenditure Table'!F95="","",'Total Planned Expenditure Table'!F95)</f>
        <v/>
      </c>
      <c r="F95" s="21" t="str">
        <f>IF('Total Planned Expenditure Table'!E95="Yes",'Total Planned Expenditure Table'!G95,"")</f>
        <v/>
      </c>
      <c r="G95" s="21" t="str">
        <f>IF('Total Planned Expenditure Table'!H95="","",'Total Planned Expenditure Table'!H95)</f>
        <v/>
      </c>
      <c r="H95" s="53">
        <f>IF(Table_39[[#This Row],[Contributing to Increased or Improved Services?]]="No",0,IF('Total Planned Expenditure Table'!L95="",0,'Total Planned Expenditure Table'!L95))</f>
        <v>0</v>
      </c>
      <c r="I95" s="131">
        <f>IF(Table_39[[#This Row],[Contributing to Increased or Improved Services?]]="No",0,IF('Total Planned Expenditure Table'!Q95="",0,'Total Planned Expenditure Table'!Q95))</f>
        <v>0</v>
      </c>
    </row>
    <row r="96" spans="1:9" ht="22.5" customHeight="1" x14ac:dyDescent="0.2">
      <c r="A96" s="19" t="str">
        <f>IF('Total Planned Expenditure Table'!A96="","",'Total Planned Expenditure Table'!A96)</f>
        <v/>
      </c>
      <c r="B96" s="19" t="str">
        <f>IF('Total Planned Expenditure Table'!B96="","",'Total Planned Expenditure Table'!B96)</f>
        <v/>
      </c>
      <c r="C96" s="20" t="str">
        <f>IF('Total Planned Expenditure Table'!C96="","",'Total Planned Expenditure Table'!C96)</f>
        <v/>
      </c>
      <c r="D96" s="21" t="str">
        <f>IF('Total Planned Expenditure Table'!E96="","",'Total Planned Expenditure Table'!E96)</f>
        <v/>
      </c>
      <c r="E96" s="21" t="str">
        <f>IF('Total Planned Expenditure Table'!F96="","",'Total Planned Expenditure Table'!F96)</f>
        <v/>
      </c>
      <c r="F96" s="21" t="str">
        <f>IF('Total Planned Expenditure Table'!E96="Yes",'Total Planned Expenditure Table'!G96,"")</f>
        <v/>
      </c>
      <c r="G96" s="21" t="str">
        <f>IF('Total Planned Expenditure Table'!H96="","",'Total Planned Expenditure Table'!H96)</f>
        <v/>
      </c>
      <c r="H96" s="53">
        <f>IF(Table_39[[#This Row],[Contributing to Increased or Improved Services?]]="No",0,IF('Total Planned Expenditure Table'!L96="",0,'Total Planned Expenditure Table'!L96))</f>
        <v>0</v>
      </c>
      <c r="I96" s="131">
        <f>IF(Table_39[[#This Row],[Contributing to Increased or Improved Services?]]="No",0,IF('Total Planned Expenditure Table'!Q96="",0,'Total Planned Expenditure Table'!Q96))</f>
        <v>0</v>
      </c>
    </row>
    <row r="97" spans="1:9" ht="22.5" customHeight="1" x14ac:dyDescent="0.2">
      <c r="A97" s="19" t="str">
        <f>IF('Total Planned Expenditure Table'!A97="","",'Total Planned Expenditure Table'!A97)</f>
        <v/>
      </c>
      <c r="B97" s="19" t="str">
        <f>IF('Total Planned Expenditure Table'!B97="","",'Total Planned Expenditure Table'!B97)</f>
        <v/>
      </c>
      <c r="C97" s="20" t="str">
        <f>IF('Total Planned Expenditure Table'!C97="","",'Total Planned Expenditure Table'!C97)</f>
        <v/>
      </c>
      <c r="D97" s="33" t="str">
        <f>IF('Total Planned Expenditure Table'!E97="","",'Total Planned Expenditure Table'!E97)</f>
        <v/>
      </c>
      <c r="E97" s="21" t="str">
        <f>IF('Total Planned Expenditure Table'!F97="","",'Total Planned Expenditure Table'!F97)</f>
        <v/>
      </c>
      <c r="F97" s="21" t="str">
        <f>IF('Total Planned Expenditure Table'!E97="Yes",'Total Planned Expenditure Table'!G97,"")</f>
        <v/>
      </c>
      <c r="G97" s="21" t="str">
        <f>IF('Total Planned Expenditure Table'!H97="","",'Total Planned Expenditure Table'!H97)</f>
        <v/>
      </c>
      <c r="H97" s="53">
        <f>IF(Table_39[[#This Row],[Contributing to Increased or Improved Services?]]="No",0,IF('Total Planned Expenditure Table'!L97="",0,'Total Planned Expenditure Table'!L97))</f>
        <v>0</v>
      </c>
      <c r="I97" s="131">
        <f>IF(Table_39[[#This Row],[Contributing to Increased or Improved Services?]]="No",0,IF('Total Planned Expenditure Table'!Q97="",0,'Total Planned Expenditure Table'!Q97))</f>
        <v>0</v>
      </c>
    </row>
    <row r="98" spans="1:9" ht="22.5" customHeight="1" x14ac:dyDescent="0.2">
      <c r="A98" s="19" t="str">
        <f>IF('Total Planned Expenditure Table'!A98="","",'Total Planned Expenditure Table'!A98)</f>
        <v/>
      </c>
      <c r="B98" s="19" t="str">
        <f>IF('Total Planned Expenditure Table'!B98="","",'Total Planned Expenditure Table'!B98)</f>
        <v/>
      </c>
      <c r="C98" s="20" t="str">
        <f>IF('Total Planned Expenditure Table'!C98="","",'Total Planned Expenditure Table'!C98)</f>
        <v/>
      </c>
      <c r="D98" s="21" t="str">
        <f>IF('Total Planned Expenditure Table'!E98="","",'Total Planned Expenditure Table'!E98)</f>
        <v/>
      </c>
      <c r="E98" s="21" t="str">
        <f>IF('Total Planned Expenditure Table'!F98="","",'Total Planned Expenditure Table'!F98)</f>
        <v/>
      </c>
      <c r="F98" s="21" t="str">
        <f>IF('Total Planned Expenditure Table'!E98="Yes",'Total Planned Expenditure Table'!G98,"")</f>
        <v/>
      </c>
      <c r="G98" s="21" t="str">
        <f>IF('Total Planned Expenditure Table'!H98="","",'Total Planned Expenditure Table'!H98)</f>
        <v/>
      </c>
      <c r="H98" s="53">
        <f>IF(Table_39[[#This Row],[Contributing to Increased or Improved Services?]]="No",0,IF('Total Planned Expenditure Table'!L98="",0,'Total Planned Expenditure Table'!L98))</f>
        <v>0</v>
      </c>
      <c r="I98" s="131">
        <f>IF(Table_39[[#This Row],[Contributing to Increased or Improved Services?]]="No",0,IF('Total Planned Expenditure Table'!Q98="",0,'Total Planned Expenditure Table'!Q98))</f>
        <v>0</v>
      </c>
    </row>
    <row r="99" spans="1:9" ht="22.5" customHeight="1" x14ac:dyDescent="0.2">
      <c r="A99" s="19" t="str">
        <f>IF('Total Planned Expenditure Table'!A99="","",'Total Planned Expenditure Table'!A99)</f>
        <v/>
      </c>
      <c r="B99" s="19" t="str">
        <f>IF('Total Planned Expenditure Table'!B99="","",'Total Planned Expenditure Table'!B99)</f>
        <v/>
      </c>
      <c r="C99" s="20" t="str">
        <f>IF('Total Planned Expenditure Table'!C99="","",'Total Planned Expenditure Table'!C99)</f>
        <v/>
      </c>
      <c r="D99" s="33" t="str">
        <f>IF('Total Planned Expenditure Table'!E99="","",'Total Planned Expenditure Table'!E99)</f>
        <v/>
      </c>
      <c r="E99" s="21" t="str">
        <f>IF('Total Planned Expenditure Table'!F99="","",'Total Planned Expenditure Table'!F99)</f>
        <v/>
      </c>
      <c r="F99" s="21" t="str">
        <f>IF('Total Planned Expenditure Table'!E99="Yes",'Total Planned Expenditure Table'!G99,"")</f>
        <v/>
      </c>
      <c r="G99" s="21" t="str">
        <f>IF('Total Planned Expenditure Table'!H99="","",'Total Planned Expenditure Table'!H99)</f>
        <v/>
      </c>
      <c r="H99" s="53">
        <f>IF(Table_39[[#This Row],[Contributing to Increased or Improved Services?]]="No",0,IF('Total Planned Expenditure Table'!L99="",0,'Total Planned Expenditure Table'!L99))</f>
        <v>0</v>
      </c>
      <c r="I99" s="131">
        <f>IF(Table_39[[#This Row],[Contributing to Increased or Improved Services?]]="No",0,IF('Total Planned Expenditure Table'!Q99="",0,'Total Planned Expenditure Table'!Q99))</f>
        <v>0</v>
      </c>
    </row>
    <row r="100" spans="1:9" ht="22.5" customHeight="1" x14ac:dyDescent="0.2">
      <c r="A100" s="19" t="str">
        <f>IF('Total Planned Expenditure Table'!A100="","",'Total Planned Expenditure Table'!A100)</f>
        <v/>
      </c>
      <c r="B100" s="19" t="str">
        <f>IF('Total Planned Expenditure Table'!B100="","",'Total Planned Expenditure Table'!B100)</f>
        <v/>
      </c>
      <c r="C100" s="20" t="str">
        <f>IF('Total Planned Expenditure Table'!C100="","",'Total Planned Expenditure Table'!C100)</f>
        <v/>
      </c>
      <c r="D100" s="21" t="str">
        <f>IF('Total Planned Expenditure Table'!E100="","",'Total Planned Expenditure Table'!E100)</f>
        <v/>
      </c>
      <c r="E100" s="21" t="str">
        <f>IF('Total Planned Expenditure Table'!F100="","",'Total Planned Expenditure Table'!F100)</f>
        <v/>
      </c>
      <c r="F100" s="21" t="str">
        <f>IF('Total Planned Expenditure Table'!E100="Yes",'Total Planned Expenditure Table'!G100,"")</f>
        <v/>
      </c>
      <c r="G100" s="21" t="str">
        <f>IF('Total Planned Expenditure Table'!H100="","",'Total Planned Expenditure Table'!H100)</f>
        <v/>
      </c>
      <c r="H100" s="53">
        <f>IF(Table_39[[#This Row],[Contributing to Increased or Improved Services?]]="No",0,IF('Total Planned Expenditure Table'!L100="",0,'Total Planned Expenditure Table'!L100))</f>
        <v>0</v>
      </c>
      <c r="I100" s="131">
        <f>IF(Table_39[[#This Row],[Contributing to Increased or Improved Services?]]="No",0,IF('Total Planned Expenditure Table'!Q100="",0,'Total Planned Expenditure Table'!Q100))</f>
        <v>0</v>
      </c>
    </row>
    <row r="101" spans="1:9" ht="22.5" customHeight="1" x14ac:dyDescent="0.2">
      <c r="A101" s="19" t="str">
        <f>IF('Total Planned Expenditure Table'!A101="","",'Total Planned Expenditure Table'!A101)</f>
        <v/>
      </c>
      <c r="B101" s="19" t="str">
        <f>IF('Total Planned Expenditure Table'!B101="","",'Total Planned Expenditure Table'!B101)</f>
        <v/>
      </c>
      <c r="C101" s="20" t="str">
        <f>IF('Total Planned Expenditure Table'!C101="","",'Total Planned Expenditure Table'!C101)</f>
        <v/>
      </c>
      <c r="D101" s="33" t="str">
        <f>IF('Total Planned Expenditure Table'!E101="","",'Total Planned Expenditure Table'!E101)</f>
        <v/>
      </c>
      <c r="E101" s="21" t="str">
        <f>IF('Total Planned Expenditure Table'!F101="","",'Total Planned Expenditure Table'!F101)</f>
        <v/>
      </c>
      <c r="F101" s="21" t="str">
        <f>IF('Total Planned Expenditure Table'!E101="Yes",'Total Planned Expenditure Table'!G101,"")</f>
        <v/>
      </c>
      <c r="G101" s="21" t="str">
        <f>IF('Total Planned Expenditure Table'!H101="","",'Total Planned Expenditure Table'!H101)</f>
        <v/>
      </c>
      <c r="H101" s="53">
        <f>IF(Table_39[[#This Row],[Contributing to Increased or Improved Services?]]="No",0,IF('Total Planned Expenditure Table'!L101="",0,'Total Planned Expenditure Table'!L101))</f>
        <v>0</v>
      </c>
      <c r="I101" s="131">
        <f>IF(Table_39[[#This Row],[Contributing to Increased or Improved Services?]]="No",0,IF('Total Planned Expenditure Table'!Q101="",0,'Total Planned Expenditure Table'!Q101))</f>
        <v>0</v>
      </c>
    </row>
    <row r="102" spans="1:9" ht="22.5" customHeight="1" x14ac:dyDescent="0.2">
      <c r="A102" s="19" t="str">
        <f>IF('Total Planned Expenditure Table'!A102="","",'Total Planned Expenditure Table'!A102)</f>
        <v/>
      </c>
      <c r="B102" s="19" t="str">
        <f>IF('Total Planned Expenditure Table'!B102="","",'Total Planned Expenditure Table'!B102)</f>
        <v/>
      </c>
      <c r="C102" s="20" t="str">
        <f>IF('Total Planned Expenditure Table'!C102="","",'Total Planned Expenditure Table'!C102)</f>
        <v/>
      </c>
      <c r="D102" s="21" t="str">
        <f>IF('Total Planned Expenditure Table'!E102="","",'Total Planned Expenditure Table'!E102)</f>
        <v/>
      </c>
      <c r="E102" s="21" t="str">
        <f>IF('Total Planned Expenditure Table'!F102="","",'Total Planned Expenditure Table'!F102)</f>
        <v/>
      </c>
      <c r="F102" s="21" t="str">
        <f>IF('Total Planned Expenditure Table'!E102="Yes",'Total Planned Expenditure Table'!G102,"")</f>
        <v/>
      </c>
      <c r="G102" s="21" t="str">
        <f>IF('Total Planned Expenditure Table'!H102="","",'Total Planned Expenditure Table'!H102)</f>
        <v/>
      </c>
      <c r="H102" s="53">
        <f>IF(Table_39[[#This Row],[Contributing to Increased or Improved Services?]]="No",0,IF('Total Planned Expenditure Table'!L102="",0,'Total Planned Expenditure Table'!L102))</f>
        <v>0</v>
      </c>
      <c r="I102" s="131">
        <f>IF(Table_39[[#This Row],[Contributing to Increased or Improved Services?]]="No",0,IF('Total Planned Expenditure Table'!Q102="",0,'Total Planned Expenditure Table'!Q102))</f>
        <v>0</v>
      </c>
    </row>
    <row r="103" spans="1:9" ht="22.5" customHeight="1" x14ac:dyDescent="0.2">
      <c r="A103" s="19" t="str">
        <f>IF('Total Planned Expenditure Table'!A103="","",'Total Planned Expenditure Table'!A103)</f>
        <v/>
      </c>
      <c r="B103" s="19" t="str">
        <f>IF('Total Planned Expenditure Table'!B103="","",'Total Planned Expenditure Table'!B103)</f>
        <v/>
      </c>
      <c r="C103" s="20" t="str">
        <f>IF('Total Planned Expenditure Table'!C103="","",'Total Planned Expenditure Table'!C103)</f>
        <v/>
      </c>
      <c r="D103" s="33" t="str">
        <f>IF('Total Planned Expenditure Table'!E103="","",'Total Planned Expenditure Table'!E103)</f>
        <v/>
      </c>
      <c r="E103" s="21" t="str">
        <f>IF('Total Planned Expenditure Table'!F103="","",'Total Planned Expenditure Table'!F103)</f>
        <v/>
      </c>
      <c r="F103" s="21" t="str">
        <f>IF('Total Planned Expenditure Table'!E103="Yes",'Total Planned Expenditure Table'!G103,"")</f>
        <v/>
      </c>
      <c r="G103" s="21" t="str">
        <f>IF('Total Planned Expenditure Table'!H103="","",'Total Planned Expenditure Table'!H103)</f>
        <v/>
      </c>
      <c r="H103" s="53">
        <f>IF(Table_39[[#This Row],[Contributing to Increased or Improved Services?]]="No",0,IF('Total Planned Expenditure Table'!L103="",0,'Total Planned Expenditure Table'!L103))</f>
        <v>0</v>
      </c>
      <c r="I103" s="131">
        <f>IF(Table_39[[#This Row],[Contributing to Increased or Improved Services?]]="No",0,IF('Total Planned Expenditure Table'!Q103="",0,'Total Planned Expenditure Table'!Q103))</f>
        <v>0</v>
      </c>
    </row>
    <row r="104" spans="1:9" ht="22.5" customHeight="1" x14ac:dyDescent="0.2">
      <c r="A104" s="19" t="str">
        <f>IF('Total Planned Expenditure Table'!A104="","",'Total Planned Expenditure Table'!A104)</f>
        <v/>
      </c>
      <c r="B104" s="19" t="str">
        <f>IF('Total Planned Expenditure Table'!B104="","",'Total Planned Expenditure Table'!B104)</f>
        <v/>
      </c>
      <c r="C104" s="20" t="str">
        <f>IF('Total Planned Expenditure Table'!C104="","",'Total Planned Expenditure Table'!C104)</f>
        <v/>
      </c>
      <c r="D104" s="21" t="str">
        <f>IF('Total Planned Expenditure Table'!E104="","",'Total Planned Expenditure Table'!E104)</f>
        <v/>
      </c>
      <c r="E104" s="21" t="str">
        <f>IF('Total Planned Expenditure Table'!F104="","",'Total Planned Expenditure Table'!F104)</f>
        <v/>
      </c>
      <c r="F104" s="21" t="str">
        <f>IF('Total Planned Expenditure Table'!E104="Yes",'Total Planned Expenditure Table'!G104,"")</f>
        <v/>
      </c>
      <c r="G104" s="21" t="str">
        <f>IF('Total Planned Expenditure Table'!H104="","",'Total Planned Expenditure Table'!H104)</f>
        <v/>
      </c>
      <c r="H104" s="53">
        <f>IF(Table_39[[#This Row],[Contributing to Increased or Improved Services?]]="No",0,IF('Total Planned Expenditure Table'!L104="",0,'Total Planned Expenditure Table'!L104))</f>
        <v>0</v>
      </c>
      <c r="I104" s="131">
        <f>IF(Table_39[[#This Row],[Contributing to Increased or Improved Services?]]="No",0,IF('Total Planned Expenditure Table'!Q104="",0,'Total Planned Expenditure Table'!Q104))</f>
        <v>0</v>
      </c>
    </row>
    <row r="105" spans="1:9" ht="22.5" customHeight="1" x14ac:dyDescent="0.2">
      <c r="A105" s="19" t="str">
        <f>IF('Total Planned Expenditure Table'!A105="","",'Total Planned Expenditure Table'!A105)</f>
        <v/>
      </c>
      <c r="B105" s="19" t="str">
        <f>IF('Total Planned Expenditure Table'!B105="","",'Total Planned Expenditure Table'!B105)</f>
        <v/>
      </c>
      <c r="C105" s="20" t="str">
        <f>IF('Total Planned Expenditure Table'!C105="","",'Total Planned Expenditure Table'!C105)</f>
        <v/>
      </c>
      <c r="D105" s="33" t="str">
        <f>IF('Total Planned Expenditure Table'!E105="","",'Total Planned Expenditure Table'!E105)</f>
        <v/>
      </c>
      <c r="E105" s="21" t="str">
        <f>IF('Total Planned Expenditure Table'!F105="","",'Total Planned Expenditure Table'!F105)</f>
        <v/>
      </c>
      <c r="F105" s="21" t="str">
        <f>IF('Total Planned Expenditure Table'!E105="Yes",'Total Planned Expenditure Table'!G105,"")</f>
        <v/>
      </c>
      <c r="G105" s="21" t="str">
        <f>IF('Total Planned Expenditure Table'!H105="","",'Total Planned Expenditure Table'!H105)</f>
        <v/>
      </c>
      <c r="H105" s="53">
        <f>IF(Table_39[[#This Row],[Contributing to Increased or Improved Services?]]="No",0,IF('Total Planned Expenditure Table'!L105="",0,'Total Planned Expenditure Table'!L105))</f>
        <v>0</v>
      </c>
      <c r="I105" s="131">
        <f>IF(Table_39[[#This Row],[Contributing to Increased or Improved Services?]]="No",0,IF('Total Planned Expenditure Table'!Q105="",0,'Total Planned Expenditure Table'!Q105))</f>
        <v>0</v>
      </c>
    </row>
    <row r="106" spans="1:9" ht="22.5" customHeight="1" x14ac:dyDescent="0.2">
      <c r="A106" s="19" t="str">
        <f>IF('Total Planned Expenditure Table'!A106="","",'Total Planned Expenditure Table'!A106)</f>
        <v/>
      </c>
      <c r="B106" s="19" t="str">
        <f>IF('Total Planned Expenditure Table'!B106="","",'Total Planned Expenditure Table'!B106)</f>
        <v/>
      </c>
      <c r="C106" s="20" t="str">
        <f>IF('Total Planned Expenditure Table'!C106="","",'Total Planned Expenditure Table'!C106)</f>
        <v/>
      </c>
      <c r="D106" s="21" t="str">
        <f>IF('Total Planned Expenditure Table'!E106="","",'Total Planned Expenditure Table'!E106)</f>
        <v/>
      </c>
      <c r="E106" s="21" t="str">
        <f>IF('Total Planned Expenditure Table'!F106="","",'Total Planned Expenditure Table'!F106)</f>
        <v/>
      </c>
      <c r="F106" s="21" t="str">
        <f>IF('Total Planned Expenditure Table'!E106="Yes",'Total Planned Expenditure Table'!G106,"")</f>
        <v/>
      </c>
      <c r="G106" s="21" t="str">
        <f>IF('Total Planned Expenditure Table'!H106="","",'Total Planned Expenditure Table'!H106)</f>
        <v/>
      </c>
      <c r="H106" s="53">
        <f>IF(Table_39[[#This Row],[Contributing to Increased or Improved Services?]]="No",0,IF('Total Planned Expenditure Table'!L106="",0,'Total Planned Expenditure Table'!L106))</f>
        <v>0</v>
      </c>
      <c r="I106" s="131">
        <f>IF(Table_39[[#This Row],[Contributing to Increased or Improved Services?]]="No",0,IF('Total Planned Expenditure Table'!Q106="",0,'Total Planned Expenditure Table'!Q106))</f>
        <v>0</v>
      </c>
    </row>
    <row r="107" spans="1:9" ht="22.5" customHeight="1" x14ac:dyDescent="0.2">
      <c r="A107" s="19" t="str">
        <f>IF('Total Planned Expenditure Table'!A107="","",'Total Planned Expenditure Table'!A107)</f>
        <v/>
      </c>
      <c r="B107" s="19" t="str">
        <f>IF('Total Planned Expenditure Table'!B107="","",'Total Planned Expenditure Table'!B107)</f>
        <v/>
      </c>
      <c r="C107" s="20" t="str">
        <f>IF('Total Planned Expenditure Table'!C107="","",'Total Planned Expenditure Table'!C107)</f>
        <v/>
      </c>
      <c r="D107" s="33" t="str">
        <f>IF('Total Planned Expenditure Table'!E107="","",'Total Planned Expenditure Table'!E107)</f>
        <v/>
      </c>
      <c r="E107" s="21" t="str">
        <f>IF('Total Planned Expenditure Table'!F107="","",'Total Planned Expenditure Table'!F107)</f>
        <v/>
      </c>
      <c r="F107" s="21" t="str">
        <f>IF('Total Planned Expenditure Table'!E107="Yes",'Total Planned Expenditure Table'!G107,"")</f>
        <v/>
      </c>
      <c r="G107" s="21" t="str">
        <f>IF('Total Planned Expenditure Table'!H107="","",'Total Planned Expenditure Table'!H107)</f>
        <v/>
      </c>
      <c r="H107" s="53">
        <f>IF(Table_39[[#This Row],[Contributing to Increased or Improved Services?]]="No",0,IF('Total Planned Expenditure Table'!L107="",0,'Total Planned Expenditure Table'!L107))</f>
        <v>0</v>
      </c>
      <c r="I107" s="131">
        <f>IF(Table_39[[#This Row],[Contributing to Increased or Improved Services?]]="No",0,IF('Total Planned Expenditure Table'!Q107="",0,'Total Planned Expenditure Table'!Q107))</f>
        <v>0</v>
      </c>
    </row>
    <row r="108" spans="1:9" ht="22.5" customHeight="1" x14ac:dyDescent="0.2">
      <c r="A108" s="19" t="str">
        <f>IF('Total Planned Expenditure Table'!A108="","",'Total Planned Expenditure Table'!A108)</f>
        <v/>
      </c>
      <c r="B108" s="19" t="str">
        <f>IF('Total Planned Expenditure Table'!B108="","",'Total Planned Expenditure Table'!B108)</f>
        <v/>
      </c>
      <c r="C108" s="20" t="str">
        <f>IF('Total Planned Expenditure Table'!C108="","",'Total Planned Expenditure Table'!C108)</f>
        <v/>
      </c>
      <c r="D108" s="21" t="str">
        <f>IF('Total Planned Expenditure Table'!E108="","",'Total Planned Expenditure Table'!E108)</f>
        <v/>
      </c>
      <c r="E108" s="21" t="str">
        <f>IF('Total Planned Expenditure Table'!F108="","",'Total Planned Expenditure Table'!F108)</f>
        <v/>
      </c>
      <c r="F108" s="21" t="str">
        <f>IF('Total Planned Expenditure Table'!E108="Yes",'Total Planned Expenditure Table'!G108,"")</f>
        <v/>
      </c>
      <c r="G108" s="21" t="str">
        <f>IF('Total Planned Expenditure Table'!H108="","",'Total Planned Expenditure Table'!H108)</f>
        <v/>
      </c>
      <c r="H108" s="53">
        <f>IF(Table_39[[#This Row],[Contributing to Increased or Improved Services?]]="No",0,IF('Total Planned Expenditure Table'!L108="",0,'Total Planned Expenditure Table'!L108))</f>
        <v>0</v>
      </c>
      <c r="I108" s="131">
        <f>IF(Table_39[[#This Row],[Contributing to Increased or Improved Services?]]="No",0,IF('Total Planned Expenditure Table'!Q108="",0,'Total Planned Expenditure Table'!Q108))</f>
        <v>0</v>
      </c>
    </row>
    <row r="109" spans="1:9" ht="22.5" customHeight="1" x14ac:dyDescent="0.2">
      <c r="A109" s="19" t="str">
        <f>IF('Total Planned Expenditure Table'!A109="","",'Total Planned Expenditure Table'!A109)</f>
        <v/>
      </c>
      <c r="B109" s="19" t="str">
        <f>IF('Total Planned Expenditure Table'!B109="","",'Total Planned Expenditure Table'!B109)</f>
        <v/>
      </c>
      <c r="C109" s="20" t="str">
        <f>IF('Total Planned Expenditure Table'!C109="","",'Total Planned Expenditure Table'!C109)</f>
        <v/>
      </c>
      <c r="D109" s="33" t="str">
        <f>IF('Total Planned Expenditure Table'!E109="","",'Total Planned Expenditure Table'!E109)</f>
        <v/>
      </c>
      <c r="E109" s="21" t="str">
        <f>IF('Total Planned Expenditure Table'!F109="","",'Total Planned Expenditure Table'!F109)</f>
        <v/>
      </c>
      <c r="F109" s="21" t="str">
        <f>IF('Total Planned Expenditure Table'!E109="Yes",'Total Planned Expenditure Table'!G109,"")</f>
        <v/>
      </c>
      <c r="G109" s="21" t="str">
        <f>IF('Total Planned Expenditure Table'!H109="","",'Total Planned Expenditure Table'!H109)</f>
        <v/>
      </c>
      <c r="H109" s="53">
        <f>IF(Table_39[[#This Row],[Contributing to Increased or Improved Services?]]="No",0,IF('Total Planned Expenditure Table'!L109="",0,'Total Planned Expenditure Table'!L109))</f>
        <v>0</v>
      </c>
      <c r="I109" s="131">
        <f>IF(Table_39[[#This Row],[Contributing to Increased or Improved Services?]]="No",0,IF('Total Planned Expenditure Table'!Q109="",0,'Total Planned Expenditure Table'!Q109))</f>
        <v>0</v>
      </c>
    </row>
    <row r="110" spans="1:9" ht="22.5" customHeight="1" x14ac:dyDescent="0.2">
      <c r="A110" s="19" t="str">
        <f>IF('Total Planned Expenditure Table'!A110="","",'Total Planned Expenditure Table'!A110)</f>
        <v/>
      </c>
      <c r="B110" s="19" t="str">
        <f>IF('Total Planned Expenditure Table'!B110="","",'Total Planned Expenditure Table'!B110)</f>
        <v/>
      </c>
      <c r="C110" s="20" t="str">
        <f>IF('Total Planned Expenditure Table'!C110="","",'Total Planned Expenditure Table'!C110)</f>
        <v/>
      </c>
      <c r="D110" s="21" t="str">
        <f>IF('Total Planned Expenditure Table'!E110="","",'Total Planned Expenditure Table'!E110)</f>
        <v/>
      </c>
      <c r="E110" s="21" t="str">
        <f>IF('Total Planned Expenditure Table'!F110="","",'Total Planned Expenditure Table'!F110)</f>
        <v/>
      </c>
      <c r="F110" s="21" t="str">
        <f>IF('Total Planned Expenditure Table'!E110="Yes",'Total Planned Expenditure Table'!G110,"")</f>
        <v/>
      </c>
      <c r="G110" s="21" t="str">
        <f>IF('Total Planned Expenditure Table'!H110="","",'Total Planned Expenditure Table'!H110)</f>
        <v/>
      </c>
      <c r="H110" s="53">
        <f>IF(Table_39[[#This Row],[Contributing to Increased or Improved Services?]]="No",0,IF('Total Planned Expenditure Table'!L110="",0,'Total Planned Expenditure Table'!L110))</f>
        <v>0</v>
      </c>
      <c r="I110" s="131">
        <f>IF(Table_39[[#This Row],[Contributing to Increased or Improved Services?]]="No",0,IF('Total Planned Expenditure Table'!Q110="",0,'Total Planned Expenditure Table'!Q110))</f>
        <v>0</v>
      </c>
    </row>
    <row r="111" spans="1:9" ht="22.5" customHeight="1" x14ac:dyDescent="0.2">
      <c r="A111" s="19" t="str">
        <f>IF('Total Planned Expenditure Table'!A111="","",'Total Planned Expenditure Table'!A111)</f>
        <v/>
      </c>
      <c r="B111" s="19" t="str">
        <f>IF('Total Planned Expenditure Table'!B111="","",'Total Planned Expenditure Table'!B111)</f>
        <v/>
      </c>
      <c r="C111" s="20" t="str">
        <f>IF('Total Planned Expenditure Table'!C111="","",'Total Planned Expenditure Table'!C111)</f>
        <v/>
      </c>
      <c r="D111" s="33" t="str">
        <f>IF('Total Planned Expenditure Table'!E111="","",'Total Planned Expenditure Table'!E111)</f>
        <v/>
      </c>
      <c r="E111" s="21" t="str">
        <f>IF('Total Planned Expenditure Table'!F111="","",'Total Planned Expenditure Table'!F111)</f>
        <v/>
      </c>
      <c r="F111" s="21" t="str">
        <f>IF('Total Planned Expenditure Table'!E111="Yes",'Total Planned Expenditure Table'!G111,"")</f>
        <v/>
      </c>
      <c r="G111" s="21" t="str">
        <f>IF('Total Planned Expenditure Table'!H111="","",'Total Planned Expenditure Table'!H111)</f>
        <v/>
      </c>
      <c r="H111" s="53">
        <f>IF(Table_39[[#This Row],[Contributing to Increased or Improved Services?]]="No",0,IF('Total Planned Expenditure Table'!L111="",0,'Total Planned Expenditure Table'!L111))</f>
        <v>0</v>
      </c>
      <c r="I111" s="131">
        <f>IF(Table_39[[#This Row],[Contributing to Increased or Improved Services?]]="No",0,IF('Total Planned Expenditure Table'!Q111="",0,'Total Planned Expenditure Table'!Q111))</f>
        <v>0</v>
      </c>
    </row>
    <row r="112" spans="1:9" ht="22.5" customHeight="1" x14ac:dyDescent="0.2">
      <c r="A112" s="19" t="str">
        <f>IF('Total Planned Expenditure Table'!A112="","",'Total Planned Expenditure Table'!A112)</f>
        <v/>
      </c>
      <c r="B112" s="19" t="str">
        <f>IF('Total Planned Expenditure Table'!B112="","",'Total Planned Expenditure Table'!B112)</f>
        <v/>
      </c>
      <c r="C112" s="20" t="str">
        <f>IF('Total Planned Expenditure Table'!C112="","",'Total Planned Expenditure Table'!C112)</f>
        <v/>
      </c>
      <c r="D112" s="21" t="str">
        <f>IF('Total Planned Expenditure Table'!E112="","",'Total Planned Expenditure Table'!E112)</f>
        <v/>
      </c>
      <c r="E112" s="21" t="str">
        <f>IF('Total Planned Expenditure Table'!F112="","",'Total Planned Expenditure Table'!F112)</f>
        <v/>
      </c>
      <c r="F112" s="21" t="str">
        <f>IF('Total Planned Expenditure Table'!E112="Yes",'Total Planned Expenditure Table'!G112,"")</f>
        <v/>
      </c>
      <c r="G112" s="21" t="str">
        <f>IF('Total Planned Expenditure Table'!H112="","",'Total Planned Expenditure Table'!H112)</f>
        <v/>
      </c>
      <c r="H112" s="53">
        <f>IF(Table_39[[#This Row],[Contributing to Increased or Improved Services?]]="No",0,IF('Total Planned Expenditure Table'!L112="",0,'Total Planned Expenditure Table'!L112))</f>
        <v>0</v>
      </c>
      <c r="I112" s="131">
        <f>IF(Table_39[[#This Row],[Contributing to Increased or Improved Services?]]="No",0,IF('Total Planned Expenditure Table'!Q112="",0,'Total Planned Expenditure Table'!Q112))</f>
        <v>0</v>
      </c>
    </row>
    <row r="113" spans="1:9" ht="22.5" customHeight="1" x14ac:dyDescent="0.2">
      <c r="A113" s="19" t="str">
        <f>IF('Total Planned Expenditure Table'!A113="","",'Total Planned Expenditure Table'!A113)</f>
        <v/>
      </c>
      <c r="B113" s="19" t="str">
        <f>IF('Total Planned Expenditure Table'!B113="","",'Total Planned Expenditure Table'!B113)</f>
        <v/>
      </c>
      <c r="C113" s="20" t="str">
        <f>IF('Total Planned Expenditure Table'!C113="","",'Total Planned Expenditure Table'!C113)</f>
        <v/>
      </c>
      <c r="D113" s="33" t="str">
        <f>IF('Total Planned Expenditure Table'!E113="","",'Total Planned Expenditure Table'!E113)</f>
        <v/>
      </c>
      <c r="E113" s="21" t="str">
        <f>IF('Total Planned Expenditure Table'!F113="","",'Total Planned Expenditure Table'!F113)</f>
        <v/>
      </c>
      <c r="F113" s="21" t="str">
        <f>IF('Total Planned Expenditure Table'!E113="Yes",'Total Planned Expenditure Table'!G113,"")</f>
        <v/>
      </c>
      <c r="G113" s="21" t="str">
        <f>IF('Total Planned Expenditure Table'!H113="","",'Total Planned Expenditure Table'!H113)</f>
        <v/>
      </c>
      <c r="H113" s="53">
        <f>IF(Table_39[[#This Row],[Contributing to Increased or Improved Services?]]="No",0,IF('Total Planned Expenditure Table'!L113="",0,'Total Planned Expenditure Table'!L113))</f>
        <v>0</v>
      </c>
      <c r="I113" s="131">
        <f>IF(Table_39[[#This Row],[Contributing to Increased or Improved Services?]]="No",0,IF('Total Planned Expenditure Table'!Q113="",0,'Total Planned Expenditure Table'!Q113))</f>
        <v>0</v>
      </c>
    </row>
    <row r="114" spans="1:9" ht="22.5" customHeight="1" x14ac:dyDescent="0.2">
      <c r="A114" s="19" t="str">
        <f>IF('Total Planned Expenditure Table'!A114="","",'Total Planned Expenditure Table'!A114)</f>
        <v/>
      </c>
      <c r="B114" s="19" t="str">
        <f>IF('Total Planned Expenditure Table'!B114="","",'Total Planned Expenditure Table'!B114)</f>
        <v/>
      </c>
      <c r="C114" s="20" t="str">
        <f>IF('Total Planned Expenditure Table'!C114="","",'Total Planned Expenditure Table'!C114)</f>
        <v/>
      </c>
      <c r="D114" s="21" t="str">
        <f>IF('Total Planned Expenditure Table'!E114="","",'Total Planned Expenditure Table'!E114)</f>
        <v/>
      </c>
      <c r="E114" s="21" t="str">
        <f>IF('Total Planned Expenditure Table'!F114="","",'Total Planned Expenditure Table'!F114)</f>
        <v/>
      </c>
      <c r="F114" s="21" t="str">
        <f>IF('Total Planned Expenditure Table'!E114="Yes",'Total Planned Expenditure Table'!G114,"")</f>
        <v/>
      </c>
      <c r="G114" s="21" t="str">
        <f>IF('Total Planned Expenditure Table'!H114="","",'Total Planned Expenditure Table'!H114)</f>
        <v/>
      </c>
      <c r="H114" s="53">
        <f>IF(Table_39[[#This Row],[Contributing to Increased or Improved Services?]]="No",0,IF('Total Planned Expenditure Table'!L114="",0,'Total Planned Expenditure Table'!L114))</f>
        <v>0</v>
      </c>
      <c r="I114" s="131">
        <f>IF(Table_39[[#This Row],[Contributing to Increased or Improved Services?]]="No",0,IF('Total Planned Expenditure Table'!Q114="",0,'Total Planned Expenditure Table'!Q114))</f>
        <v>0</v>
      </c>
    </row>
    <row r="115" spans="1:9" ht="22.5" customHeight="1" x14ac:dyDescent="0.2">
      <c r="A115" s="19" t="str">
        <f>IF('Total Planned Expenditure Table'!A115="","",'Total Planned Expenditure Table'!A115)</f>
        <v/>
      </c>
      <c r="B115" s="19" t="str">
        <f>IF('Total Planned Expenditure Table'!B115="","",'Total Planned Expenditure Table'!B115)</f>
        <v/>
      </c>
      <c r="C115" s="20" t="str">
        <f>IF('Total Planned Expenditure Table'!C115="","",'Total Planned Expenditure Table'!C115)</f>
        <v/>
      </c>
      <c r="D115" s="33" t="str">
        <f>IF('Total Planned Expenditure Table'!E115="","",'Total Planned Expenditure Table'!E115)</f>
        <v/>
      </c>
      <c r="E115" s="21" t="str">
        <f>IF('Total Planned Expenditure Table'!F115="","",'Total Planned Expenditure Table'!F115)</f>
        <v/>
      </c>
      <c r="F115" s="21" t="str">
        <f>IF('Total Planned Expenditure Table'!E115="Yes",'Total Planned Expenditure Table'!G115,"")</f>
        <v/>
      </c>
      <c r="G115" s="21" t="str">
        <f>IF('Total Planned Expenditure Table'!H115="","",'Total Planned Expenditure Table'!H115)</f>
        <v/>
      </c>
      <c r="H115" s="53">
        <f>IF(Table_39[[#This Row],[Contributing to Increased or Improved Services?]]="No",0,IF('Total Planned Expenditure Table'!L115="",0,'Total Planned Expenditure Table'!L115))</f>
        <v>0</v>
      </c>
      <c r="I115" s="131">
        <f>IF(Table_39[[#This Row],[Contributing to Increased or Improved Services?]]="No",0,IF('Total Planned Expenditure Table'!Q115="",0,'Total Planned Expenditure Table'!Q115))</f>
        <v>0</v>
      </c>
    </row>
    <row r="116" spans="1:9" ht="22.5" customHeight="1" x14ac:dyDescent="0.2">
      <c r="A116" s="19" t="str">
        <f>IF('Total Planned Expenditure Table'!A116="","",'Total Planned Expenditure Table'!A116)</f>
        <v/>
      </c>
      <c r="B116" s="19" t="str">
        <f>IF('Total Planned Expenditure Table'!B116="","",'Total Planned Expenditure Table'!B116)</f>
        <v/>
      </c>
      <c r="C116" s="20" t="str">
        <f>IF('Total Planned Expenditure Table'!C116="","",'Total Planned Expenditure Table'!C116)</f>
        <v/>
      </c>
      <c r="D116" s="21" t="str">
        <f>IF('Total Planned Expenditure Table'!E116="","",'Total Planned Expenditure Table'!E116)</f>
        <v/>
      </c>
      <c r="E116" s="21" t="str">
        <f>IF('Total Planned Expenditure Table'!F116="","",'Total Planned Expenditure Table'!F116)</f>
        <v/>
      </c>
      <c r="F116" s="21" t="str">
        <f>IF('Total Planned Expenditure Table'!E116="Yes",'Total Planned Expenditure Table'!G116,"")</f>
        <v/>
      </c>
      <c r="G116" s="21" t="str">
        <f>IF('Total Planned Expenditure Table'!H116="","",'Total Planned Expenditure Table'!H116)</f>
        <v/>
      </c>
      <c r="H116" s="53">
        <f>IF(Table_39[[#This Row],[Contributing to Increased or Improved Services?]]="No",0,IF('Total Planned Expenditure Table'!L116="",0,'Total Planned Expenditure Table'!L116))</f>
        <v>0</v>
      </c>
      <c r="I116" s="131">
        <f>IF(Table_39[[#This Row],[Contributing to Increased or Improved Services?]]="No",0,IF('Total Planned Expenditure Table'!Q116="",0,'Total Planned Expenditure Table'!Q116))</f>
        <v>0</v>
      </c>
    </row>
    <row r="117" spans="1:9" ht="22.5" customHeight="1" x14ac:dyDescent="0.2">
      <c r="A117" s="19" t="str">
        <f>IF('Total Planned Expenditure Table'!A117="","",'Total Planned Expenditure Table'!A117)</f>
        <v/>
      </c>
      <c r="B117" s="19" t="str">
        <f>IF('Total Planned Expenditure Table'!B117="","",'Total Planned Expenditure Table'!B117)</f>
        <v/>
      </c>
      <c r="C117" s="20" t="str">
        <f>IF('Total Planned Expenditure Table'!C117="","",'Total Planned Expenditure Table'!C117)</f>
        <v/>
      </c>
      <c r="D117" s="33" t="str">
        <f>IF('Total Planned Expenditure Table'!E117="","",'Total Planned Expenditure Table'!E117)</f>
        <v/>
      </c>
      <c r="E117" s="21" t="str">
        <f>IF('Total Planned Expenditure Table'!F117="","",'Total Planned Expenditure Table'!F117)</f>
        <v/>
      </c>
      <c r="F117" s="21" t="str">
        <f>IF('Total Planned Expenditure Table'!E117="Yes",'Total Planned Expenditure Table'!G117,"")</f>
        <v/>
      </c>
      <c r="G117" s="21" t="str">
        <f>IF('Total Planned Expenditure Table'!H117="","",'Total Planned Expenditure Table'!H117)</f>
        <v/>
      </c>
      <c r="H117" s="53">
        <f>IF(Table_39[[#This Row],[Contributing to Increased or Improved Services?]]="No",0,IF('Total Planned Expenditure Table'!L117="",0,'Total Planned Expenditure Table'!L117))</f>
        <v>0</v>
      </c>
      <c r="I117" s="131">
        <f>IF(Table_39[[#This Row],[Contributing to Increased or Improved Services?]]="No",0,IF('Total Planned Expenditure Table'!Q117="",0,'Total Planned Expenditure Table'!Q117))</f>
        <v>0</v>
      </c>
    </row>
    <row r="118" spans="1:9" ht="22.5" customHeight="1" x14ac:dyDescent="0.2">
      <c r="A118" s="19" t="str">
        <f>IF('Total Planned Expenditure Table'!A118="","",'Total Planned Expenditure Table'!A118)</f>
        <v/>
      </c>
      <c r="B118" s="19" t="str">
        <f>IF('Total Planned Expenditure Table'!B118="","",'Total Planned Expenditure Table'!B118)</f>
        <v/>
      </c>
      <c r="C118" s="20" t="str">
        <f>IF('Total Planned Expenditure Table'!C118="","",'Total Planned Expenditure Table'!C118)</f>
        <v/>
      </c>
      <c r="D118" s="21" t="str">
        <f>IF('Total Planned Expenditure Table'!E118="","",'Total Planned Expenditure Table'!E118)</f>
        <v/>
      </c>
      <c r="E118" s="21" t="str">
        <f>IF('Total Planned Expenditure Table'!F118="","",'Total Planned Expenditure Table'!F118)</f>
        <v/>
      </c>
      <c r="F118" s="21" t="str">
        <f>IF('Total Planned Expenditure Table'!E118="Yes",'Total Planned Expenditure Table'!G118,"")</f>
        <v/>
      </c>
      <c r="G118" s="21" t="str">
        <f>IF('Total Planned Expenditure Table'!H118="","",'Total Planned Expenditure Table'!H118)</f>
        <v/>
      </c>
      <c r="H118" s="53">
        <f>IF(Table_39[[#This Row],[Contributing to Increased or Improved Services?]]="No",0,IF('Total Planned Expenditure Table'!L118="",0,'Total Planned Expenditure Table'!L118))</f>
        <v>0</v>
      </c>
      <c r="I118" s="131">
        <f>IF(Table_39[[#This Row],[Contributing to Increased or Improved Services?]]="No",0,IF('Total Planned Expenditure Table'!Q118="",0,'Total Planned Expenditure Table'!Q118))</f>
        <v>0</v>
      </c>
    </row>
    <row r="119" spans="1:9" ht="22.5" customHeight="1" x14ac:dyDescent="0.2">
      <c r="A119" s="19" t="str">
        <f>IF('Total Planned Expenditure Table'!A119="","",'Total Planned Expenditure Table'!A119)</f>
        <v/>
      </c>
      <c r="B119" s="19" t="str">
        <f>IF('Total Planned Expenditure Table'!B119="","",'Total Planned Expenditure Table'!B119)</f>
        <v/>
      </c>
      <c r="C119" s="20" t="str">
        <f>IF('Total Planned Expenditure Table'!C119="","",'Total Planned Expenditure Table'!C119)</f>
        <v/>
      </c>
      <c r="D119" s="33" t="str">
        <f>IF('Total Planned Expenditure Table'!E119="","",'Total Planned Expenditure Table'!E119)</f>
        <v/>
      </c>
      <c r="E119" s="21" t="str">
        <f>IF('Total Planned Expenditure Table'!F119="","",'Total Planned Expenditure Table'!F119)</f>
        <v/>
      </c>
      <c r="F119" s="21" t="str">
        <f>IF('Total Planned Expenditure Table'!E119="Yes",'Total Planned Expenditure Table'!G119,"")</f>
        <v/>
      </c>
      <c r="G119" s="21" t="str">
        <f>IF('Total Planned Expenditure Table'!H119="","",'Total Planned Expenditure Table'!H119)</f>
        <v/>
      </c>
      <c r="H119" s="53">
        <f>IF(Table_39[[#This Row],[Contributing to Increased or Improved Services?]]="No",0,IF('Total Planned Expenditure Table'!L119="",0,'Total Planned Expenditure Table'!L119))</f>
        <v>0</v>
      </c>
      <c r="I119" s="131">
        <f>IF(Table_39[[#This Row],[Contributing to Increased or Improved Services?]]="No",0,IF('Total Planned Expenditure Table'!Q119="",0,'Total Planned Expenditure Table'!Q119))</f>
        <v>0</v>
      </c>
    </row>
    <row r="120" spans="1:9" ht="22.5" customHeight="1" x14ac:dyDescent="0.2">
      <c r="A120" s="19" t="str">
        <f>IF('Total Planned Expenditure Table'!A120="","",'Total Planned Expenditure Table'!A120)</f>
        <v/>
      </c>
      <c r="B120" s="19" t="str">
        <f>IF('Total Planned Expenditure Table'!B120="","",'Total Planned Expenditure Table'!B120)</f>
        <v/>
      </c>
      <c r="C120" s="20" t="str">
        <f>IF('Total Planned Expenditure Table'!C120="","",'Total Planned Expenditure Table'!C120)</f>
        <v/>
      </c>
      <c r="D120" s="21" t="str">
        <f>IF('Total Planned Expenditure Table'!E120="","",'Total Planned Expenditure Table'!E120)</f>
        <v/>
      </c>
      <c r="E120" s="21" t="str">
        <f>IF('Total Planned Expenditure Table'!F120="","",'Total Planned Expenditure Table'!F120)</f>
        <v/>
      </c>
      <c r="F120" s="21" t="str">
        <f>IF('Total Planned Expenditure Table'!E120="Yes",'Total Planned Expenditure Table'!G120,"")</f>
        <v/>
      </c>
      <c r="G120" s="21" t="str">
        <f>IF('Total Planned Expenditure Table'!H120="","",'Total Planned Expenditure Table'!H120)</f>
        <v/>
      </c>
      <c r="H120" s="53">
        <f>IF(Table_39[[#This Row],[Contributing to Increased or Improved Services?]]="No",0,IF('Total Planned Expenditure Table'!L120="",0,'Total Planned Expenditure Table'!L120))</f>
        <v>0</v>
      </c>
      <c r="I120" s="131">
        <f>IF(Table_39[[#This Row],[Contributing to Increased or Improved Services?]]="No",0,IF('Total Planned Expenditure Table'!Q120="",0,'Total Planned Expenditure Table'!Q120))</f>
        <v>0</v>
      </c>
    </row>
    <row r="121" spans="1:9" ht="22.5" customHeight="1" x14ac:dyDescent="0.2">
      <c r="A121" s="19" t="str">
        <f>IF('Total Planned Expenditure Table'!A121="","",'Total Planned Expenditure Table'!A121)</f>
        <v/>
      </c>
      <c r="B121" s="19" t="str">
        <f>IF('Total Planned Expenditure Table'!B121="","",'Total Planned Expenditure Table'!B121)</f>
        <v/>
      </c>
      <c r="C121" s="20" t="str">
        <f>IF('Total Planned Expenditure Table'!C121="","",'Total Planned Expenditure Table'!C121)</f>
        <v/>
      </c>
      <c r="D121" s="33" t="str">
        <f>IF('Total Planned Expenditure Table'!E121="","",'Total Planned Expenditure Table'!E121)</f>
        <v/>
      </c>
      <c r="E121" s="21" t="str">
        <f>IF('Total Planned Expenditure Table'!F121="","",'Total Planned Expenditure Table'!F121)</f>
        <v/>
      </c>
      <c r="F121" s="21" t="str">
        <f>IF('Total Planned Expenditure Table'!E121="Yes",'Total Planned Expenditure Table'!G121,"")</f>
        <v/>
      </c>
      <c r="G121" s="21" t="str">
        <f>IF('Total Planned Expenditure Table'!H121="","",'Total Planned Expenditure Table'!H121)</f>
        <v/>
      </c>
      <c r="H121" s="53">
        <f>IF(Table_39[[#This Row],[Contributing to Increased or Improved Services?]]="No",0,IF('Total Planned Expenditure Table'!L121="",0,'Total Planned Expenditure Table'!L121))</f>
        <v>0</v>
      </c>
      <c r="I121" s="131">
        <f>IF(Table_39[[#This Row],[Contributing to Increased or Improved Services?]]="No",0,IF('Total Planned Expenditure Table'!Q121="",0,'Total Planned Expenditure Table'!Q121))</f>
        <v>0</v>
      </c>
    </row>
    <row r="122" spans="1:9" ht="22.5" customHeight="1" x14ac:dyDescent="0.2">
      <c r="A122" s="19" t="str">
        <f>IF('Total Planned Expenditure Table'!A122="","",'Total Planned Expenditure Table'!A122)</f>
        <v/>
      </c>
      <c r="B122" s="19" t="str">
        <f>IF('Total Planned Expenditure Table'!B122="","",'Total Planned Expenditure Table'!B122)</f>
        <v/>
      </c>
      <c r="C122" s="20" t="str">
        <f>IF('Total Planned Expenditure Table'!C122="","",'Total Planned Expenditure Table'!C122)</f>
        <v/>
      </c>
      <c r="D122" s="21" t="str">
        <f>IF('Total Planned Expenditure Table'!E122="","",'Total Planned Expenditure Table'!E122)</f>
        <v/>
      </c>
      <c r="E122" s="21" t="str">
        <f>IF('Total Planned Expenditure Table'!F122="","",'Total Planned Expenditure Table'!F122)</f>
        <v/>
      </c>
      <c r="F122" s="21" t="str">
        <f>IF('Total Planned Expenditure Table'!E122="Yes",'Total Planned Expenditure Table'!G122,"")</f>
        <v/>
      </c>
      <c r="G122" s="21" t="str">
        <f>IF('Total Planned Expenditure Table'!H122="","",'Total Planned Expenditure Table'!H122)</f>
        <v/>
      </c>
      <c r="H122" s="53">
        <f>IF(Table_39[[#This Row],[Contributing to Increased or Improved Services?]]="No",0,IF('Total Planned Expenditure Table'!L122="",0,'Total Planned Expenditure Table'!L122))</f>
        <v>0</v>
      </c>
      <c r="I122" s="131">
        <f>IF(Table_39[[#This Row],[Contributing to Increased or Improved Services?]]="No",0,IF('Total Planned Expenditure Table'!Q122="",0,'Total Planned Expenditure Table'!Q122))</f>
        <v>0</v>
      </c>
    </row>
    <row r="123" spans="1:9" ht="22.5" customHeight="1" x14ac:dyDescent="0.2">
      <c r="A123" s="19" t="str">
        <f>IF('Total Planned Expenditure Table'!A123="","",'Total Planned Expenditure Table'!A123)</f>
        <v/>
      </c>
      <c r="B123" s="19" t="str">
        <f>IF('Total Planned Expenditure Table'!B123="","",'Total Planned Expenditure Table'!B123)</f>
        <v/>
      </c>
      <c r="C123" s="20" t="str">
        <f>IF('Total Planned Expenditure Table'!C123="","",'Total Planned Expenditure Table'!C123)</f>
        <v/>
      </c>
      <c r="D123" s="33" t="str">
        <f>IF('Total Planned Expenditure Table'!E123="","",'Total Planned Expenditure Table'!E123)</f>
        <v/>
      </c>
      <c r="E123" s="21" t="str">
        <f>IF('Total Planned Expenditure Table'!F123="","",'Total Planned Expenditure Table'!F123)</f>
        <v/>
      </c>
      <c r="F123" s="21" t="str">
        <f>IF('Total Planned Expenditure Table'!E123="Yes",'Total Planned Expenditure Table'!G123,"")</f>
        <v/>
      </c>
      <c r="G123" s="21" t="str">
        <f>IF('Total Planned Expenditure Table'!H123="","",'Total Planned Expenditure Table'!H123)</f>
        <v/>
      </c>
      <c r="H123" s="53">
        <f>IF(Table_39[[#This Row],[Contributing to Increased or Improved Services?]]="No",0,IF('Total Planned Expenditure Table'!L123="",0,'Total Planned Expenditure Table'!L123))</f>
        <v>0</v>
      </c>
      <c r="I123" s="131">
        <f>IF(Table_39[[#This Row],[Contributing to Increased or Improved Services?]]="No",0,IF('Total Planned Expenditure Table'!Q123="",0,'Total Planned Expenditure Table'!Q123))</f>
        <v>0</v>
      </c>
    </row>
    <row r="124" spans="1:9" ht="22.5" customHeight="1" x14ac:dyDescent="0.2">
      <c r="A124" s="19" t="str">
        <f>IF('Total Planned Expenditure Table'!A124="","",'Total Planned Expenditure Table'!A124)</f>
        <v/>
      </c>
      <c r="B124" s="19" t="str">
        <f>IF('Total Planned Expenditure Table'!B124="","",'Total Planned Expenditure Table'!B124)</f>
        <v/>
      </c>
      <c r="C124" s="20" t="str">
        <f>IF('Total Planned Expenditure Table'!C124="","",'Total Planned Expenditure Table'!C124)</f>
        <v/>
      </c>
      <c r="D124" s="21" t="str">
        <f>IF('Total Planned Expenditure Table'!E124="","",'Total Planned Expenditure Table'!E124)</f>
        <v/>
      </c>
      <c r="E124" s="21" t="str">
        <f>IF('Total Planned Expenditure Table'!F124="","",'Total Planned Expenditure Table'!F124)</f>
        <v/>
      </c>
      <c r="F124" s="21" t="str">
        <f>IF('Total Planned Expenditure Table'!E124="Yes",'Total Planned Expenditure Table'!G124,"")</f>
        <v/>
      </c>
      <c r="G124" s="21" t="str">
        <f>IF('Total Planned Expenditure Table'!H124="","",'Total Planned Expenditure Table'!H124)</f>
        <v/>
      </c>
      <c r="H124" s="53">
        <f>IF(Table_39[[#This Row],[Contributing to Increased or Improved Services?]]="No",0,IF('Total Planned Expenditure Table'!L124="",0,'Total Planned Expenditure Table'!L124))</f>
        <v>0</v>
      </c>
      <c r="I124" s="131">
        <f>IF(Table_39[[#This Row],[Contributing to Increased or Improved Services?]]="No",0,IF('Total Planned Expenditure Table'!Q124="",0,'Total Planned Expenditure Table'!Q124))</f>
        <v>0</v>
      </c>
    </row>
    <row r="125" spans="1:9" ht="22.5" customHeight="1" x14ac:dyDescent="0.2">
      <c r="A125" s="19" t="str">
        <f>IF('Total Planned Expenditure Table'!A125="","",'Total Planned Expenditure Table'!A125)</f>
        <v/>
      </c>
      <c r="B125" s="19" t="str">
        <f>IF('Total Planned Expenditure Table'!B125="","",'Total Planned Expenditure Table'!B125)</f>
        <v/>
      </c>
      <c r="C125" s="20" t="str">
        <f>IF('Total Planned Expenditure Table'!C125="","",'Total Planned Expenditure Table'!C125)</f>
        <v/>
      </c>
      <c r="D125" s="33" t="str">
        <f>IF('Total Planned Expenditure Table'!E125="","",'Total Planned Expenditure Table'!E125)</f>
        <v/>
      </c>
      <c r="E125" s="21" t="str">
        <f>IF('Total Planned Expenditure Table'!F125="","",'Total Planned Expenditure Table'!F125)</f>
        <v/>
      </c>
      <c r="F125" s="21" t="str">
        <f>IF('Total Planned Expenditure Table'!E125="Yes",'Total Planned Expenditure Table'!G125,"")</f>
        <v/>
      </c>
      <c r="G125" s="21" t="str">
        <f>IF('Total Planned Expenditure Table'!H125="","",'Total Planned Expenditure Table'!H125)</f>
        <v/>
      </c>
      <c r="H125" s="53">
        <f>IF(Table_39[[#This Row],[Contributing to Increased or Improved Services?]]="No",0,IF('Total Planned Expenditure Table'!L125="",0,'Total Planned Expenditure Table'!L125))</f>
        <v>0</v>
      </c>
      <c r="I125" s="131">
        <f>IF(Table_39[[#This Row],[Contributing to Increased or Improved Services?]]="No",0,IF('Total Planned Expenditure Table'!Q125="",0,'Total Planned Expenditure Table'!Q125))</f>
        <v>0</v>
      </c>
    </row>
    <row r="126" spans="1:9" ht="22.5" customHeight="1" x14ac:dyDescent="0.2">
      <c r="A126" s="19" t="str">
        <f>IF('Total Planned Expenditure Table'!A126="","",'Total Planned Expenditure Table'!A126)</f>
        <v/>
      </c>
      <c r="B126" s="19" t="str">
        <f>IF('Total Planned Expenditure Table'!B126="","",'Total Planned Expenditure Table'!B126)</f>
        <v/>
      </c>
      <c r="C126" s="20" t="str">
        <f>IF('Total Planned Expenditure Table'!C126="","",'Total Planned Expenditure Table'!C126)</f>
        <v/>
      </c>
      <c r="D126" s="21" t="str">
        <f>IF('Total Planned Expenditure Table'!E126="","",'Total Planned Expenditure Table'!E126)</f>
        <v/>
      </c>
      <c r="E126" s="21" t="str">
        <f>IF('Total Planned Expenditure Table'!F126="","",'Total Planned Expenditure Table'!F126)</f>
        <v/>
      </c>
      <c r="F126" s="21" t="str">
        <f>IF('Total Planned Expenditure Table'!E126="Yes",'Total Planned Expenditure Table'!G126,"")</f>
        <v/>
      </c>
      <c r="G126" s="21" t="str">
        <f>IF('Total Planned Expenditure Table'!H126="","",'Total Planned Expenditure Table'!H126)</f>
        <v/>
      </c>
      <c r="H126" s="53">
        <f>IF(Table_39[[#This Row],[Contributing to Increased or Improved Services?]]="No",0,IF('Total Planned Expenditure Table'!L126="",0,'Total Planned Expenditure Table'!L126))</f>
        <v>0</v>
      </c>
      <c r="I126" s="131">
        <f>IF(Table_39[[#This Row],[Contributing to Increased or Improved Services?]]="No",0,IF('Total Planned Expenditure Table'!Q126="",0,'Total Planned Expenditure Table'!Q126))</f>
        <v>0</v>
      </c>
    </row>
    <row r="127" spans="1:9" ht="22.5" customHeight="1" x14ac:dyDescent="0.2">
      <c r="A127" s="19" t="str">
        <f>IF('Total Planned Expenditure Table'!A127="","",'Total Planned Expenditure Table'!A127)</f>
        <v/>
      </c>
      <c r="B127" s="19" t="str">
        <f>IF('Total Planned Expenditure Table'!B127="","",'Total Planned Expenditure Table'!B127)</f>
        <v/>
      </c>
      <c r="C127" s="20" t="str">
        <f>IF('Total Planned Expenditure Table'!C127="","",'Total Planned Expenditure Table'!C127)</f>
        <v/>
      </c>
      <c r="D127" s="33" t="str">
        <f>IF('Total Planned Expenditure Table'!E127="","",'Total Planned Expenditure Table'!E127)</f>
        <v/>
      </c>
      <c r="E127" s="21" t="str">
        <f>IF('Total Planned Expenditure Table'!F127="","",'Total Planned Expenditure Table'!F127)</f>
        <v/>
      </c>
      <c r="F127" s="21" t="str">
        <f>IF('Total Planned Expenditure Table'!E127="Yes",'Total Planned Expenditure Table'!G127,"")</f>
        <v/>
      </c>
      <c r="G127" s="21" t="str">
        <f>IF('Total Planned Expenditure Table'!H127="","",'Total Planned Expenditure Table'!H127)</f>
        <v/>
      </c>
      <c r="H127" s="53">
        <f>IF(Table_39[[#This Row],[Contributing to Increased or Improved Services?]]="No",0,IF('Total Planned Expenditure Table'!L127="",0,'Total Planned Expenditure Table'!L127))</f>
        <v>0</v>
      </c>
      <c r="I127" s="131">
        <f>IF(Table_39[[#This Row],[Contributing to Increased or Improved Services?]]="No",0,IF('Total Planned Expenditure Table'!Q127="",0,'Total Planned Expenditure Table'!Q127))</f>
        <v>0</v>
      </c>
    </row>
    <row r="128" spans="1:9" ht="22.5" customHeight="1" x14ac:dyDescent="0.2">
      <c r="A128" s="19" t="str">
        <f>IF('Total Planned Expenditure Table'!A128="","",'Total Planned Expenditure Table'!A128)</f>
        <v/>
      </c>
      <c r="B128" s="19" t="str">
        <f>IF('Total Planned Expenditure Table'!B128="","",'Total Planned Expenditure Table'!B128)</f>
        <v/>
      </c>
      <c r="C128" s="20" t="str">
        <f>IF('Total Planned Expenditure Table'!C128="","",'Total Planned Expenditure Table'!C128)</f>
        <v/>
      </c>
      <c r="D128" s="21" t="str">
        <f>IF('Total Planned Expenditure Table'!E128="","",'Total Planned Expenditure Table'!E128)</f>
        <v/>
      </c>
      <c r="E128" s="21" t="str">
        <f>IF('Total Planned Expenditure Table'!F128="","",'Total Planned Expenditure Table'!F128)</f>
        <v/>
      </c>
      <c r="F128" s="21" t="str">
        <f>IF('Total Planned Expenditure Table'!E128="Yes",'Total Planned Expenditure Table'!G128,"")</f>
        <v/>
      </c>
      <c r="G128" s="21" t="str">
        <f>IF('Total Planned Expenditure Table'!H128="","",'Total Planned Expenditure Table'!H128)</f>
        <v/>
      </c>
      <c r="H128" s="53">
        <f>IF(Table_39[[#This Row],[Contributing to Increased or Improved Services?]]="No",0,IF('Total Planned Expenditure Table'!L128="",0,'Total Planned Expenditure Table'!L128))</f>
        <v>0</v>
      </c>
      <c r="I128" s="131">
        <f>IF(Table_39[[#This Row],[Contributing to Increased or Improved Services?]]="No",0,IF('Total Planned Expenditure Table'!Q128="",0,'Total Planned Expenditure Table'!Q128))</f>
        <v>0</v>
      </c>
    </row>
    <row r="129" spans="1:9" ht="22.5" customHeight="1" x14ac:dyDescent="0.2">
      <c r="A129" s="19" t="str">
        <f>IF('Total Planned Expenditure Table'!A129="","",'Total Planned Expenditure Table'!A129)</f>
        <v/>
      </c>
      <c r="B129" s="19" t="str">
        <f>IF('Total Planned Expenditure Table'!B129="","",'Total Planned Expenditure Table'!B129)</f>
        <v/>
      </c>
      <c r="C129" s="20" t="str">
        <f>IF('Total Planned Expenditure Table'!C129="","",'Total Planned Expenditure Table'!C129)</f>
        <v/>
      </c>
      <c r="D129" s="33" t="str">
        <f>IF('Total Planned Expenditure Table'!E129="","",'Total Planned Expenditure Table'!E129)</f>
        <v/>
      </c>
      <c r="E129" s="21" t="str">
        <f>IF('Total Planned Expenditure Table'!F129="","",'Total Planned Expenditure Table'!F129)</f>
        <v/>
      </c>
      <c r="F129" s="21" t="str">
        <f>IF('Total Planned Expenditure Table'!E129="Yes",'Total Planned Expenditure Table'!G129,"")</f>
        <v/>
      </c>
      <c r="G129" s="21" t="str">
        <f>IF('Total Planned Expenditure Table'!H129="","",'Total Planned Expenditure Table'!H129)</f>
        <v/>
      </c>
      <c r="H129" s="53">
        <f>IF(Table_39[[#This Row],[Contributing to Increased or Improved Services?]]="No",0,IF('Total Planned Expenditure Table'!L129="",0,'Total Planned Expenditure Table'!L129))</f>
        <v>0</v>
      </c>
      <c r="I129" s="131">
        <f>IF(Table_39[[#This Row],[Contributing to Increased or Improved Services?]]="No",0,IF('Total Planned Expenditure Table'!Q129="",0,'Total Planned Expenditure Table'!Q129))</f>
        <v>0</v>
      </c>
    </row>
    <row r="130" spans="1:9" ht="22.5" customHeight="1" x14ac:dyDescent="0.2">
      <c r="A130" s="19" t="str">
        <f>IF('Total Planned Expenditure Table'!A130="","",'Total Planned Expenditure Table'!A130)</f>
        <v/>
      </c>
      <c r="B130" s="19" t="str">
        <f>IF('Total Planned Expenditure Table'!B130="","",'Total Planned Expenditure Table'!B130)</f>
        <v/>
      </c>
      <c r="C130" s="20" t="str">
        <f>IF('Total Planned Expenditure Table'!C130="","",'Total Planned Expenditure Table'!C130)</f>
        <v/>
      </c>
      <c r="D130" s="21" t="str">
        <f>IF('Total Planned Expenditure Table'!E130="","",'Total Planned Expenditure Table'!E130)</f>
        <v/>
      </c>
      <c r="E130" s="21" t="str">
        <f>IF('Total Planned Expenditure Table'!F130="","",'Total Planned Expenditure Table'!F130)</f>
        <v/>
      </c>
      <c r="F130" s="21" t="str">
        <f>IF('Total Planned Expenditure Table'!E130="Yes",'Total Planned Expenditure Table'!G130,"")</f>
        <v/>
      </c>
      <c r="G130" s="21" t="str">
        <f>IF('Total Planned Expenditure Table'!H130="","",'Total Planned Expenditure Table'!H130)</f>
        <v/>
      </c>
      <c r="H130" s="53">
        <f>IF(Table_39[[#This Row],[Contributing to Increased or Improved Services?]]="No",0,IF('Total Planned Expenditure Table'!L130="",0,'Total Planned Expenditure Table'!L130))</f>
        <v>0</v>
      </c>
      <c r="I130" s="131">
        <f>IF(Table_39[[#This Row],[Contributing to Increased or Improved Services?]]="No",0,IF('Total Planned Expenditure Table'!Q130="",0,'Total Planned Expenditure Table'!Q130))</f>
        <v>0</v>
      </c>
    </row>
    <row r="131" spans="1:9" ht="22.5" customHeight="1" x14ac:dyDescent="0.2">
      <c r="A131" s="19" t="str">
        <f>IF('Total Planned Expenditure Table'!A131="","",'Total Planned Expenditure Table'!A131)</f>
        <v/>
      </c>
      <c r="B131" s="19" t="str">
        <f>IF('Total Planned Expenditure Table'!B131="","",'Total Planned Expenditure Table'!B131)</f>
        <v/>
      </c>
      <c r="C131" s="20" t="str">
        <f>IF('Total Planned Expenditure Table'!C131="","",'Total Planned Expenditure Table'!C131)</f>
        <v/>
      </c>
      <c r="D131" s="33" t="str">
        <f>IF('Total Planned Expenditure Table'!E131="","",'Total Planned Expenditure Table'!E131)</f>
        <v/>
      </c>
      <c r="E131" s="21" t="str">
        <f>IF('Total Planned Expenditure Table'!F131="","",'Total Planned Expenditure Table'!F131)</f>
        <v/>
      </c>
      <c r="F131" s="21" t="str">
        <f>IF('Total Planned Expenditure Table'!E131="Yes",'Total Planned Expenditure Table'!G131,"")</f>
        <v/>
      </c>
      <c r="G131" s="21" t="str">
        <f>IF('Total Planned Expenditure Table'!H131="","",'Total Planned Expenditure Table'!H131)</f>
        <v/>
      </c>
      <c r="H131" s="53">
        <f>IF(Table_39[[#This Row],[Contributing to Increased or Improved Services?]]="No",0,IF('Total Planned Expenditure Table'!L131="",0,'Total Planned Expenditure Table'!L131))</f>
        <v>0</v>
      </c>
      <c r="I131" s="131">
        <f>IF(Table_39[[#This Row],[Contributing to Increased or Improved Services?]]="No",0,IF('Total Planned Expenditure Table'!Q131="",0,'Total Planned Expenditure Table'!Q131))</f>
        <v>0</v>
      </c>
    </row>
    <row r="132" spans="1:9" ht="22.5" customHeight="1" x14ac:dyDescent="0.2">
      <c r="A132" s="19" t="str">
        <f>IF('Total Planned Expenditure Table'!A132="","",'Total Planned Expenditure Table'!A132)</f>
        <v/>
      </c>
      <c r="B132" s="19" t="str">
        <f>IF('Total Planned Expenditure Table'!B132="","",'Total Planned Expenditure Table'!B132)</f>
        <v/>
      </c>
      <c r="C132" s="20" t="str">
        <f>IF('Total Planned Expenditure Table'!C132="","",'Total Planned Expenditure Table'!C132)</f>
        <v/>
      </c>
      <c r="D132" s="21" t="str">
        <f>IF('Total Planned Expenditure Table'!E132="","",'Total Planned Expenditure Table'!E132)</f>
        <v/>
      </c>
      <c r="E132" s="21" t="str">
        <f>IF('Total Planned Expenditure Table'!F132="","",'Total Planned Expenditure Table'!F132)</f>
        <v/>
      </c>
      <c r="F132" s="21" t="str">
        <f>IF('Total Planned Expenditure Table'!E132="Yes",'Total Planned Expenditure Table'!G132,"")</f>
        <v/>
      </c>
      <c r="G132" s="21" t="str">
        <f>IF('Total Planned Expenditure Table'!H132="","",'Total Planned Expenditure Table'!H132)</f>
        <v/>
      </c>
      <c r="H132" s="53">
        <f>IF(Table_39[[#This Row],[Contributing to Increased or Improved Services?]]="No",0,IF('Total Planned Expenditure Table'!L132="",0,'Total Planned Expenditure Table'!L132))</f>
        <v>0</v>
      </c>
      <c r="I132" s="131">
        <f>IF(Table_39[[#This Row],[Contributing to Increased or Improved Services?]]="No",0,IF('Total Planned Expenditure Table'!Q132="",0,'Total Planned Expenditure Table'!Q132))</f>
        <v>0</v>
      </c>
    </row>
    <row r="133" spans="1:9" ht="22.5" customHeight="1" x14ac:dyDescent="0.2">
      <c r="A133" s="19" t="str">
        <f>IF('Total Planned Expenditure Table'!A133="","",'Total Planned Expenditure Table'!A133)</f>
        <v/>
      </c>
      <c r="B133" s="19" t="str">
        <f>IF('Total Planned Expenditure Table'!B133="","",'Total Planned Expenditure Table'!B133)</f>
        <v/>
      </c>
      <c r="C133" s="20" t="str">
        <f>IF('Total Planned Expenditure Table'!C133="","",'Total Planned Expenditure Table'!C133)</f>
        <v/>
      </c>
      <c r="D133" s="33" t="str">
        <f>IF('Total Planned Expenditure Table'!E133="","",'Total Planned Expenditure Table'!E133)</f>
        <v/>
      </c>
      <c r="E133" s="21" t="str">
        <f>IF('Total Planned Expenditure Table'!F133="","",'Total Planned Expenditure Table'!F133)</f>
        <v/>
      </c>
      <c r="F133" s="21" t="str">
        <f>IF('Total Planned Expenditure Table'!E133="Yes",'Total Planned Expenditure Table'!G133,"")</f>
        <v/>
      </c>
      <c r="G133" s="21" t="str">
        <f>IF('Total Planned Expenditure Table'!H133="","",'Total Planned Expenditure Table'!H133)</f>
        <v/>
      </c>
      <c r="H133" s="53">
        <f>IF(Table_39[[#This Row],[Contributing to Increased or Improved Services?]]="No",0,IF('Total Planned Expenditure Table'!L133="",0,'Total Planned Expenditure Table'!L133))</f>
        <v>0</v>
      </c>
      <c r="I133" s="131">
        <f>IF(Table_39[[#This Row],[Contributing to Increased or Improved Services?]]="No",0,IF('Total Planned Expenditure Table'!Q133="",0,'Total Planned Expenditure Table'!Q133))</f>
        <v>0</v>
      </c>
    </row>
    <row r="134" spans="1:9" ht="22.5" customHeight="1" x14ac:dyDescent="0.2">
      <c r="A134" s="19" t="str">
        <f>IF('Total Planned Expenditure Table'!A134="","",'Total Planned Expenditure Table'!A134)</f>
        <v/>
      </c>
      <c r="B134" s="19" t="str">
        <f>IF('Total Planned Expenditure Table'!B134="","",'Total Planned Expenditure Table'!B134)</f>
        <v/>
      </c>
      <c r="C134" s="20" t="str">
        <f>IF('Total Planned Expenditure Table'!C134="","",'Total Planned Expenditure Table'!C134)</f>
        <v/>
      </c>
      <c r="D134" s="21" t="str">
        <f>IF('Total Planned Expenditure Table'!E134="","",'Total Planned Expenditure Table'!E134)</f>
        <v/>
      </c>
      <c r="E134" s="21" t="str">
        <f>IF('Total Planned Expenditure Table'!F134="","",'Total Planned Expenditure Table'!F134)</f>
        <v/>
      </c>
      <c r="F134" s="21" t="str">
        <f>IF('Total Planned Expenditure Table'!E134="Yes",'Total Planned Expenditure Table'!G134,"")</f>
        <v/>
      </c>
      <c r="G134" s="21" t="str">
        <f>IF('Total Planned Expenditure Table'!H134="","",'Total Planned Expenditure Table'!H134)</f>
        <v/>
      </c>
      <c r="H134" s="53">
        <f>IF(Table_39[[#This Row],[Contributing to Increased or Improved Services?]]="No",0,IF('Total Planned Expenditure Table'!L134="",0,'Total Planned Expenditure Table'!L134))</f>
        <v>0</v>
      </c>
      <c r="I134" s="131">
        <f>IF(Table_39[[#This Row],[Contributing to Increased or Improved Services?]]="No",0,IF('Total Planned Expenditure Table'!Q134="",0,'Total Planned Expenditure Table'!Q134))</f>
        <v>0</v>
      </c>
    </row>
    <row r="135" spans="1:9" ht="22.5" customHeight="1" x14ac:dyDescent="0.2">
      <c r="A135" s="19" t="str">
        <f>IF('Total Planned Expenditure Table'!A135="","",'Total Planned Expenditure Table'!A135)</f>
        <v/>
      </c>
      <c r="B135" s="19" t="str">
        <f>IF('Total Planned Expenditure Table'!B135="","",'Total Planned Expenditure Table'!B135)</f>
        <v/>
      </c>
      <c r="C135" s="20" t="str">
        <f>IF('Total Planned Expenditure Table'!C135="","",'Total Planned Expenditure Table'!C135)</f>
        <v/>
      </c>
      <c r="D135" s="33" t="str">
        <f>IF('Total Planned Expenditure Table'!E135="","",'Total Planned Expenditure Table'!E135)</f>
        <v/>
      </c>
      <c r="E135" s="21" t="str">
        <f>IF('Total Planned Expenditure Table'!F135="","",'Total Planned Expenditure Table'!F135)</f>
        <v/>
      </c>
      <c r="F135" s="21" t="str">
        <f>IF('Total Planned Expenditure Table'!E135="Yes",'Total Planned Expenditure Table'!G135,"")</f>
        <v/>
      </c>
      <c r="G135" s="21" t="str">
        <f>IF('Total Planned Expenditure Table'!H135="","",'Total Planned Expenditure Table'!H135)</f>
        <v/>
      </c>
      <c r="H135" s="53">
        <f>IF(Table_39[[#This Row],[Contributing to Increased or Improved Services?]]="No",0,IF('Total Planned Expenditure Table'!L135="",0,'Total Planned Expenditure Table'!L135))</f>
        <v>0</v>
      </c>
      <c r="I135" s="131">
        <f>IF(Table_39[[#This Row],[Contributing to Increased or Improved Services?]]="No",0,IF('Total Planned Expenditure Table'!Q135="",0,'Total Planned Expenditure Table'!Q135))</f>
        <v>0</v>
      </c>
    </row>
    <row r="136" spans="1:9" ht="22.5" customHeight="1" x14ac:dyDescent="0.2">
      <c r="A136" s="19" t="str">
        <f>IF('Total Planned Expenditure Table'!A136="","",'Total Planned Expenditure Table'!A136)</f>
        <v/>
      </c>
      <c r="B136" s="19" t="str">
        <f>IF('Total Planned Expenditure Table'!B136="","",'Total Planned Expenditure Table'!B136)</f>
        <v/>
      </c>
      <c r="C136" s="20" t="str">
        <f>IF('Total Planned Expenditure Table'!C136="","",'Total Planned Expenditure Table'!C136)</f>
        <v/>
      </c>
      <c r="D136" s="21" t="str">
        <f>IF('Total Planned Expenditure Table'!E136="","",'Total Planned Expenditure Table'!E136)</f>
        <v/>
      </c>
      <c r="E136" s="21" t="str">
        <f>IF('Total Planned Expenditure Table'!F136="","",'Total Planned Expenditure Table'!F136)</f>
        <v/>
      </c>
      <c r="F136" s="21" t="str">
        <f>IF('Total Planned Expenditure Table'!E136="Yes",'Total Planned Expenditure Table'!G136,"")</f>
        <v/>
      </c>
      <c r="G136" s="21" t="str">
        <f>IF('Total Planned Expenditure Table'!H136="","",'Total Planned Expenditure Table'!H136)</f>
        <v/>
      </c>
      <c r="H136" s="53">
        <f>IF(Table_39[[#This Row],[Contributing to Increased or Improved Services?]]="No",0,IF('Total Planned Expenditure Table'!L136="",0,'Total Planned Expenditure Table'!L136))</f>
        <v>0</v>
      </c>
      <c r="I136" s="131">
        <f>IF(Table_39[[#This Row],[Contributing to Increased or Improved Services?]]="No",0,IF('Total Planned Expenditure Table'!Q136="",0,'Total Planned Expenditure Table'!Q136))</f>
        <v>0</v>
      </c>
    </row>
    <row r="137" spans="1:9" ht="22.5" customHeight="1" x14ac:dyDescent="0.2">
      <c r="A137" s="19" t="str">
        <f>IF('Total Planned Expenditure Table'!A137="","",'Total Planned Expenditure Table'!A137)</f>
        <v/>
      </c>
      <c r="B137" s="19" t="str">
        <f>IF('Total Planned Expenditure Table'!B137="","",'Total Planned Expenditure Table'!B137)</f>
        <v/>
      </c>
      <c r="C137" s="20" t="str">
        <f>IF('Total Planned Expenditure Table'!C137="","",'Total Planned Expenditure Table'!C137)</f>
        <v/>
      </c>
      <c r="D137" s="33" t="str">
        <f>IF('Total Planned Expenditure Table'!E137="","",'Total Planned Expenditure Table'!E137)</f>
        <v/>
      </c>
      <c r="E137" s="21" t="str">
        <f>IF('Total Planned Expenditure Table'!F137="","",'Total Planned Expenditure Table'!F137)</f>
        <v/>
      </c>
      <c r="F137" s="21" t="str">
        <f>IF('Total Planned Expenditure Table'!E137="Yes",'Total Planned Expenditure Table'!G137,"")</f>
        <v/>
      </c>
      <c r="G137" s="21" t="str">
        <f>IF('Total Planned Expenditure Table'!H137="","",'Total Planned Expenditure Table'!H137)</f>
        <v/>
      </c>
      <c r="H137" s="53">
        <f>IF(Table_39[[#This Row],[Contributing to Increased or Improved Services?]]="No",0,IF('Total Planned Expenditure Table'!L137="",0,'Total Planned Expenditure Table'!L137))</f>
        <v>0</v>
      </c>
      <c r="I137" s="131">
        <f>IF(Table_39[[#This Row],[Contributing to Increased or Improved Services?]]="No",0,IF('Total Planned Expenditure Table'!Q137="",0,'Total Planned Expenditure Table'!Q137))</f>
        <v>0</v>
      </c>
    </row>
    <row r="138" spans="1:9" ht="22.5" customHeight="1" x14ac:dyDescent="0.2">
      <c r="A138" s="19" t="str">
        <f>IF('Total Planned Expenditure Table'!A138="","",'Total Planned Expenditure Table'!A138)</f>
        <v/>
      </c>
      <c r="B138" s="19" t="str">
        <f>IF('Total Planned Expenditure Table'!B138="","",'Total Planned Expenditure Table'!B138)</f>
        <v/>
      </c>
      <c r="C138" s="20" t="str">
        <f>IF('Total Planned Expenditure Table'!C138="","",'Total Planned Expenditure Table'!C138)</f>
        <v/>
      </c>
      <c r="D138" s="21" t="str">
        <f>IF('Total Planned Expenditure Table'!E138="","",'Total Planned Expenditure Table'!E138)</f>
        <v/>
      </c>
      <c r="E138" s="21" t="str">
        <f>IF('Total Planned Expenditure Table'!F138="","",'Total Planned Expenditure Table'!F138)</f>
        <v/>
      </c>
      <c r="F138" s="21" t="str">
        <f>IF('Total Planned Expenditure Table'!E138="Yes",'Total Planned Expenditure Table'!G138,"")</f>
        <v/>
      </c>
      <c r="G138" s="21" t="str">
        <f>IF('Total Planned Expenditure Table'!H138="","",'Total Planned Expenditure Table'!H138)</f>
        <v/>
      </c>
      <c r="H138" s="53">
        <f>IF(Table_39[[#This Row],[Contributing to Increased or Improved Services?]]="No",0,IF('Total Planned Expenditure Table'!L138="",0,'Total Planned Expenditure Table'!L138))</f>
        <v>0</v>
      </c>
      <c r="I138" s="131">
        <f>IF(Table_39[[#This Row],[Contributing to Increased or Improved Services?]]="No",0,IF('Total Planned Expenditure Table'!Q138="",0,'Total Planned Expenditure Table'!Q138))</f>
        <v>0</v>
      </c>
    </row>
    <row r="139" spans="1:9" ht="22.5" customHeight="1" x14ac:dyDescent="0.2">
      <c r="A139" s="19" t="str">
        <f>IF('Total Planned Expenditure Table'!A139="","",'Total Planned Expenditure Table'!A139)</f>
        <v/>
      </c>
      <c r="B139" s="19" t="str">
        <f>IF('Total Planned Expenditure Table'!B139="","",'Total Planned Expenditure Table'!B139)</f>
        <v/>
      </c>
      <c r="C139" s="20" t="str">
        <f>IF('Total Planned Expenditure Table'!C139="","",'Total Planned Expenditure Table'!C139)</f>
        <v/>
      </c>
      <c r="D139" s="33" t="str">
        <f>IF('Total Planned Expenditure Table'!E139="","",'Total Planned Expenditure Table'!E139)</f>
        <v/>
      </c>
      <c r="E139" s="21" t="str">
        <f>IF('Total Planned Expenditure Table'!F139="","",'Total Planned Expenditure Table'!F139)</f>
        <v/>
      </c>
      <c r="F139" s="21" t="str">
        <f>IF('Total Planned Expenditure Table'!E139="Yes",'Total Planned Expenditure Table'!G139,"")</f>
        <v/>
      </c>
      <c r="G139" s="21" t="str">
        <f>IF('Total Planned Expenditure Table'!H139="","",'Total Planned Expenditure Table'!H139)</f>
        <v/>
      </c>
      <c r="H139" s="53">
        <f>IF(Table_39[[#This Row],[Contributing to Increased or Improved Services?]]="No",0,IF('Total Planned Expenditure Table'!L139="",0,'Total Planned Expenditure Table'!L139))</f>
        <v>0</v>
      </c>
      <c r="I139" s="131">
        <f>IF(Table_39[[#This Row],[Contributing to Increased or Improved Services?]]="No",0,IF('Total Planned Expenditure Table'!Q139="",0,'Total Planned Expenditure Table'!Q139))</f>
        <v>0</v>
      </c>
    </row>
    <row r="140" spans="1:9" ht="22.5" customHeight="1" x14ac:dyDescent="0.2">
      <c r="A140" s="19" t="str">
        <f>IF('Total Planned Expenditure Table'!A140="","",'Total Planned Expenditure Table'!A140)</f>
        <v/>
      </c>
      <c r="B140" s="19" t="str">
        <f>IF('Total Planned Expenditure Table'!B140="","",'Total Planned Expenditure Table'!B140)</f>
        <v/>
      </c>
      <c r="C140" s="20" t="str">
        <f>IF('Total Planned Expenditure Table'!C140="","",'Total Planned Expenditure Table'!C140)</f>
        <v/>
      </c>
      <c r="D140" s="21" t="str">
        <f>IF('Total Planned Expenditure Table'!E140="","",'Total Planned Expenditure Table'!E140)</f>
        <v/>
      </c>
      <c r="E140" s="21" t="str">
        <f>IF('Total Planned Expenditure Table'!F140="","",'Total Planned Expenditure Table'!F140)</f>
        <v/>
      </c>
      <c r="F140" s="21" t="str">
        <f>IF('Total Planned Expenditure Table'!E140="Yes",'Total Planned Expenditure Table'!G140,"")</f>
        <v/>
      </c>
      <c r="G140" s="21" t="str">
        <f>IF('Total Planned Expenditure Table'!H140="","",'Total Planned Expenditure Table'!H140)</f>
        <v/>
      </c>
      <c r="H140" s="53">
        <f>IF(Table_39[[#This Row],[Contributing to Increased or Improved Services?]]="No",0,IF('Total Planned Expenditure Table'!L140="",0,'Total Planned Expenditure Table'!L140))</f>
        <v>0</v>
      </c>
      <c r="I140" s="131">
        <f>IF(Table_39[[#This Row],[Contributing to Increased or Improved Services?]]="No",0,IF('Total Planned Expenditure Table'!Q140="",0,'Total Planned Expenditure Table'!Q140))</f>
        <v>0</v>
      </c>
    </row>
    <row r="141" spans="1:9" ht="22.5" customHeight="1" x14ac:dyDescent="0.2">
      <c r="A141" s="19" t="str">
        <f>IF('Total Planned Expenditure Table'!A141="","",'Total Planned Expenditure Table'!A141)</f>
        <v/>
      </c>
      <c r="B141" s="19" t="str">
        <f>IF('Total Planned Expenditure Table'!B141="","",'Total Planned Expenditure Table'!B141)</f>
        <v/>
      </c>
      <c r="C141" s="20" t="str">
        <f>IF('Total Planned Expenditure Table'!C141="","",'Total Planned Expenditure Table'!C141)</f>
        <v/>
      </c>
      <c r="D141" s="33" t="str">
        <f>IF('Total Planned Expenditure Table'!E141="","",'Total Planned Expenditure Table'!E141)</f>
        <v/>
      </c>
      <c r="E141" s="21" t="str">
        <f>IF('Total Planned Expenditure Table'!F141="","",'Total Planned Expenditure Table'!F141)</f>
        <v/>
      </c>
      <c r="F141" s="21" t="str">
        <f>IF('Total Planned Expenditure Table'!E141="Yes",'Total Planned Expenditure Table'!G141,"")</f>
        <v/>
      </c>
      <c r="G141" s="21" t="str">
        <f>IF('Total Planned Expenditure Table'!H141="","",'Total Planned Expenditure Table'!H141)</f>
        <v/>
      </c>
      <c r="H141" s="53">
        <f>IF(Table_39[[#This Row],[Contributing to Increased or Improved Services?]]="No",0,IF('Total Planned Expenditure Table'!L141="",0,'Total Planned Expenditure Table'!L141))</f>
        <v>0</v>
      </c>
      <c r="I141" s="131">
        <f>IF(Table_39[[#This Row],[Contributing to Increased or Improved Services?]]="No",0,IF('Total Planned Expenditure Table'!Q141="",0,'Total Planned Expenditure Table'!Q141))</f>
        <v>0</v>
      </c>
    </row>
    <row r="142" spans="1:9" ht="22.5" customHeight="1" x14ac:dyDescent="0.2">
      <c r="A142" s="19" t="str">
        <f>IF('Total Planned Expenditure Table'!A142="","",'Total Planned Expenditure Table'!A142)</f>
        <v/>
      </c>
      <c r="B142" s="19" t="str">
        <f>IF('Total Planned Expenditure Table'!B142="","",'Total Planned Expenditure Table'!B142)</f>
        <v/>
      </c>
      <c r="C142" s="20" t="str">
        <f>IF('Total Planned Expenditure Table'!C142="","",'Total Planned Expenditure Table'!C142)</f>
        <v/>
      </c>
      <c r="D142" s="21" t="str">
        <f>IF('Total Planned Expenditure Table'!E142="","",'Total Planned Expenditure Table'!E142)</f>
        <v/>
      </c>
      <c r="E142" s="21" t="str">
        <f>IF('Total Planned Expenditure Table'!F142="","",'Total Planned Expenditure Table'!F142)</f>
        <v/>
      </c>
      <c r="F142" s="21" t="str">
        <f>IF('Total Planned Expenditure Table'!E142="Yes",'Total Planned Expenditure Table'!G142,"")</f>
        <v/>
      </c>
      <c r="G142" s="21" t="str">
        <f>IF('Total Planned Expenditure Table'!H142="","",'Total Planned Expenditure Table'!H142)</f>
        <v/>
      </c>
      <c r="H142" s="53">
        <f>IF(Table_39[[#This Row],[Contributing to Increased or Improved Services?]]="No",0,IF('Total Planned Expenditure Table'!L142="",0,'Total Planned Expenditure Table'!L142))</f>
        <v>0</v>
      </c>
      <c r="I142" s="131">
        <f>IF(Table_39[[#This Row],[Contributing to Increased or Improved Services?]]="No",0,IF('Total Planned Expenditure Table'!Q142="",0,'Total Planned Expenditure Table'!Q142))</f>
        <v>0</v>
      </c>
    </row>
    <row r="143" spans="1:9" ht="22.5" customHeight="1" x14ac:dyDescent="0.2">
      <c r="A143" s="19" t="str">
        <f>IF('Total Planned Expenditure Table'!A143="","",'Total Planned Expenditure Table'!A143)</f>
        <v/>
      </c>
      <c r="B143" s="19" t="str">
        <f>IF('Total Planned Expenditure Table'!B143="","",'Total Planned Expenditure Table'!B143)</f>
        <v/>
      </c>
      <c r="C143" s="20" t="str">
        <f>IF('Total Planned Expenditure Table'!C143="","",'Total Planned Expenditure Table'!C143)</f>
        <v/>
      </c>
      <c r="D143" s="33" t="str">
        <f>IF('Total Planned Expenditure Table'!E143="","",'Total Planned Expenditure Table'!E143)</f>
        <v/>
      </c>
      <c r="E143" s="21" t="str">
        <f>IF('Total Planned Expenditure Table'!F143="","",'Total Planned Expenditure Table'!F143)</f>
        <v/>
      </c>
      <c r="F143" s="21" t="str">
        <f>IF('Total Planned Expenditure Table'!E143="Yes",'Total Planned Expenditure Table'!G143,"")</f>
        <v/>
      </c>
      <c r="G143" s="21" t="str">
        <f>IF('Total Planned Expenditure Table'!H143="","",'Total Planned Expenditure Table'!H143)</f>
        <v/>
      </c>
      <c r="H143" s="53">
        <f>IF(Table_39[[#This Row],[Contributing to Increased or Improved Services?]]="No",0,IF('Total Planned Expenditure Table'!L143="",0,'Total Planned Expenditure Table'!L143))</f>
        <v>0</v>
      </c>
      <c r="I143" s="131">
        <f>IF(Table_39[[#This Row],[Contributing to Increased or Improved Services?]]="No",0,IF('Total Planned Expenditure Table'!Q143="",0,'Total Planned Expenditure Table'!Q143))</f>
        <v>0</v>
      </c>
    </row>
    <row r="144" spans="1:9" ht="22.5" customHeight="1" x14ac:dyDescent="0.2">
      <c r="A144" s="19" t="str">
        <f>IF('Total Planned Expenditure Table'!A144="","",'Total Planned Expenditure Table'!A144)</f>
        <v/>
      </c>
      <c r="B144" s="19" t="str">
        <f>IF('Total Planned Expenditure Table'!B144="","",'Total Planned Expenditure Table'!B144)</f>
        <v/>
      </c>
      <c r="C144" s="20" t="str">
        <f>IF('Total Planned Expenditure Table'!C144="","",'Total Planned Expenditure Table'!C144)</f>
        <v/>
      </c>
      <c r="D144" s="21" t="str">
        <f>IF('Total Planned Expenditure Table'!E144="","",'Total Planned Expenditure Table'!E144)</f>
        <v/>
      </c>
      <c r="E144" s="21" t="str">
        <f>IF('Total Planned Expenditure Table'!F144="","",'Total Planned Expenditure Table'!F144)</f>
        <v/>
      </c>
      <c r="F144" s="21" t="str">
        <f>IF('Total Planned Expenditure Table'!E144="Yes",'Total Planned Expenditure Table'!G144,"")</f>
        <v/>
      </c>
      <c r="G144" s="21" t="str">
        <f>IF('Total Planned Expenditure Table'!H144="","",'Total Planned Expenditure Table'!H144)</f>
        <v/>
      </c>
      <c r="H144" s="53">
        <f>IF(Table_39[[#This Row],[Contributing to Increased or Improved Services?]]="No",0,IF('Total Planned Expenditure Table'!L144="",0,'Total Planned Expenditure Table'!L144))</f>
        <v>0</v>
      </c>
      <c r="I144" s="131">
        <f>IF(Table_39[[#This Row],[Contributing to Increased or Improved Services?]]="No",0,IF('Total Planned Expenditure Table'!Q144="",0,'Total Planned Expenditure Table'!Q144))</f>
        <v>0</v>
      </c>
    </row>
    <row r="145" spans="1:9" ht="22.5" customHeight="1" x14ac:dyDescent="0.2">
      <c r="A145" s="19" t="str">
        <f>IF('Total Planned Expenditure Table'!A145="","",'Total Planned Expenditure Table'!A145)</f>
        <v/>
      </c>
      <c r="B145" s="19" t="str">
        <f>IF('Total Planned Expenditure Table'!B145="","",'Total Planned Expenditure Table'!B145)</f>
        <v/>
      </c>
      <c r="C145" s="20" t="str">
        <f>IF('Total Planned Expenditure Table'!C145="","",'Total Planned Expenditure Table'!C145)</f>
        <v/>
      </c>
      <c r="D145" s="33" t="str">
        <f>IF('Total Planned Expenditure Table'!E145="","",'Total Planned Expenditure Table'!E145)</f>
        <v/>
      </c>
      <c r="E145" s="21" t="str">
        <f>IF('Total Planned Expenditure Table'!F145="","",'Total Planned Expenditure Table'!F145)</f>
        <v/>
      </c>
      <c r="F145" s="21" t="str">
        <f>IF('Total Planned Expenditure Table'!E145="Yes",'Total Planned Expenditure Table'!G145,"")</f>
        <v/>
      </c>
      <c r="G145" s="21" t="str">
        <f>IF('Total Planned Expenditure Table'!H145="","",'Total Planned Expenditure Table'!H145)</f>
        <v/>
      </c>
      <c r="H145" s="53">
        <f>IF(Table_39[[#This Row],[Contributing to Increased or Improved Services?]]="No",0,IF('Total Planned Expenditure Table'!L145="",0,'Total Planned Expenditure Table'!L145))</f>
        <v>0</v>
      </c>
      <c r="I145" s="131">
        <f>IF(Table_39[[#This Row],[Contributing to Increased or Improved Services?]]="No",0,IF('Total Planned Expenditure Table'!Q145="",0,'Total Planned Expenditure Table'!Q145))</f>
        <v>0</v>
      </c>
    </row>
    <row r="146" spans="1:9" ht="22.5" customHeight="1" x14ac:dyDescent="0.2">
      <c r="A146" s="19" t="str">
        <f>IF('Total Planned Expenditure Table'!A146="","",'Total Planned Expenditure Table'!A146)</f>
        <v/>
      </c>
      <c r="B146" s="19" t="str">
        <f>IF('Total Planned Expenditure Table'!B146="","",'Total Planned Expenditure Table'!B146)</f>
        <v/>
      </c>
      <c r="C146" s="20" t="str">
        <f>IF('Total Planned Expenditure Table'!C146="","",'Total Planned Expenditure Table'!C146)</f>
        <v/>
      </c>
      <c r="D146" s="21" t="str">
        <f>IF('Total Planned Expenditure Table'!E146="","",'Total Planned Expenditure Table'!E146)</f>
        <v/>
      </c>
      <c r="E146" s="21" t="str">
        <f>IF('Total Planned Expenditure Table'!F146="","",'Total Planned Expenditure Table'!F146)</f>
        <v/>
      </c>
      <c r="F146" s="21" t="str">
        <f>IF('Total Planned Expenditure Table'!E146="Yes",'Total Planned Expenditure Table'!G146,"")</f>
        <v/>
      </c>
      <c r="G146" s="21" t="str">
        <f>IF('Total Planned Expenditure Table'!H146="","",'Total Planned Expenditure Table'!H146)</f>
        <v/>
      </c>
      <c r="H146" s="53">
        <f>IF(Table_39[[#This Row],[Contributing to Increased or Improved Services?]]="No",0,IF('Total Planned Expenditure Table'!L146="",0,'Total Planned Expenditure Table'!L146))</f>
        <v>0</v>
      </c>
      <c r="I146" s="131">
        <f>IF(Table_39[[#This Row],[Contributing to Increased or Improved Services?]]="No",0,IF('Total Planned Expenditure Table'!Q146="",0,'Total Planned Expenditure Table'!Q146))</f>
        <v>0</v>
      </c>
    </row>
    <row r="147" spans="1:9" ht="22.5" customHeight="1" x14ac:dyDescent="0.2">
      <c r="A147" s="19" t="str">
        <f>IF('Total Planned Expenditure Table'!A147="","",'Total Planned Expenditure Table'!A147)</f>
        <v/>
      </c>
      <c r="B147" s="19" t="str">
        <f>IF('Total Planned Expenditure Table'!B147="","",'Total Planned Expenditure Table'!B147)</f>
        <v/>
      </c>
      <c r="C147" s="20" t="str">
        <f>IF('Total Planned Expenditure Table'!C147="","",'Total Planned Expenditure Table'!C147)</f>
        <v/>
      </c>
      <c r="D147" s="33" t="str">
        <f>IF('Total Planned Expenditure Table'!E147="","",'Total Planned Expenditure Table'!E147)</f>
        <v/>
      </c>
      <c r="E147" s="21" t="str">
        <f>IF('Total Planned Expenditure Table'!F147="","",'Total Planned Expenditure Table'!F147)</f>
        <v/>
      </c>
      <c r="F147" s="21" t="str">
        <f>IF('Total Planned Expenditure Table'!E147="Yes",'Total Planned Expenditure Table'!G147,"")</f>
        <v/>
      </c>
      <c r="G147" s="21" t="str">
        <f>IF('Total Planned Expenditure Table'!H147="","",'Total Planned Expenditure Table'!H147)</f>
        <v/>
      </c>
      <c r="H147" s="53">
        <f>IF(Table_39[[#This Row],[Contributing to Increased or Improved Services?]]="No",0,IF('Total Planned Expenditure Table'!L147="",0,'Total Planned Expenditure Table'!L147))</f>
        <v>0</v>
      </c>
      <c r="I147" s="131">
        <f>IF(Table_39[[#This Row],[Contributing to Increased or Improved Services?]]="No",0,IF('Total Planned Expenditure Table'!Q147="",0,'Total Planned Expenditure Table'!Q147))</f>
        <v>0</v>
      </c>
    </row>
    <row r="148" spans="1:9" ht="22.5" customHeight="1" x14ac:dyDescent="0.2">
      <c r="A148" s="19" t="str">
        <f>IF('Total Planned Expenditure Table'!A148="","",'Total Planned Expenditure Table'!A148)</f>
        <v/>
      </c>
      <c r="B148" s="19" t="str">
        <f>IF('Total Planned Expenditure Table'!B148="","",'Total Planned Expenditure Table'!B148)</f>
        <v/>
      </c>
      <c r="C148" s="20" t="str">
        <f>IF('Total Planned Expenditure Table'!C148="","",'Total Planned Expenditure Table'!C148)</f>
        <v/>
      </c>
      <c r="D148" s="21" t="str">
        <f>IF('Total Planned Expenditure Table'!E148="","",'Total Planned Expenditure Table'!E148)</f>
        <v/>
      </c>
      <c r="E148" s="21" t="str">
        <f>IF('Total Planned Expenditure Table'!F148="","",'Total Planned Expenditure Table'!F148)</f>
        <v/>
      </c>
      <c r="F148" s="21" t="str">
        <f>IF('Total Planned Expenditure Table'!E148="Yes",'Total Planned Expenditure Table'!G148,"")</f>
        <v/>
      </c>
      <c r="G148" s="21" t="str">
        <f>IF('Total Planned Expenditure Table'!H148="","",'Total Planned Expenditure Table'!H148)</f>
        <v/>
      </c>
      <c r="H148" s="53">
        <f>IF(Table_39[[#This Row],[Contributing to Increased or Improved Services?]]="No",0,IF('Total Planned Expenditure Table'!L148="",0,'Total Planned Expenditure Table'!L148))</f>
        <v>0</v>
      </c>
      <c r="I148" s="131">
        <f>IF(Table_39[[#This Row],[Contributing to Increased or Improved Services?]]="No",0,IF('Total Planned Expenditure Table'!Q148="",0,'Total Planned Expenditure Table'!Q148))</f>
        <v>0</v>
      </c>
    </row>
    <row r="149" spans="1:9" ht="22.5" customHeight="1" x14ac:dyDescent="0.2">
      <c r="A149" s="19" t="str">
        <f>IF('Total Planned Expenditure Table'!A149="","",'Total Planned Expenditure Table'!A149)</f>
        <v/>
      </c>
      <c r="B149" s="19" t="str">
        <f>IF('Total Planned Expenditure Table'!B149="","",'Total Planned Expenditure Table'!B149)</f>
        <v/>
      </c>
      <c r="C149" s="20" t="str">
        <f>IF('Total Planned Expenditure Table'!C149="","",'Total Planned Expenditure Table'!C149)</f>
        <v/>
      </c>
      <c r="D149" s="33" t="str">
        <f>IF('Total Planned Expenditure Table'!E149="","",'Total Planned Expenditure Table'!E149)</f>
        <v/>
      </c>
      <c r="E149" s="21" t="str">
        <f>IF('Total Planned Expenditure Table'!F149="","",'Total Planned Expenditure Table'!F149)</f>
        <v/>
      </c>
      <c r="F149" s="21" t="str">
        <f>IF('Total Planned Expenditure Table'!E149="Yes",'Total Planned Expenditure Table'!G149,"")</f>
        <v/>
      </c>
      <c r="G149" s="21" t="str">
        <f>IF('Total Planned Expenditure Table'!H149="","",'Total Planned Expenditure Table'!H149)</f>
        <v/>
      </c>
      <c r="H149" s="53">
        <f>IF(Table_39[[#This Row],[Contributing to Increased or Improved Services?]]="No",0,IF('Total Planned Expenditure Table'!L149="",0,'Total Planned Expenditure Table'!L149))</f>
        <v>0</v>
      </c>
      <c r="I149" s="131">
        <f>IF(Table_39[[#This Row],[Contributing to Increased or Improved Services?]]="No",0,IF('Total Planned Expenditure Table'!Q149="",0,'Total Planned Expenditure Table'!Q149))</f>
        <v>0</v>
      </c>
    </row>
    <row r="150" spans="1:9" ht="22.5" customHeight="1" x14ac:dyDescent="0.2">
      <c r="A150" s="19" t="str">
        <f>IF('Total Planned Expenditure Table'!A150="","",'Total Planned Expenditure Table'!A150)</f>
        <v/>
      </c>
      <c r="B150" s="19" t="str">
        <f>IF('Total Planned Expenditure Table'!B150="","",'Total Planned Expenditure Table'!B150)</f>
        <v/>
      </c>
      <c r="C150" s="20" t="str">
        <f>IF('Total Planned Expenditure Table'!C150="","",'Total Planned Expenditure Table'!C150)</f>
        <v/>
      </c>
      <c r="D150" s="21" t="str">
        <f>IF('Total Planned Expenditure Table'!E150="","",'Total Planned Expenditure Table'!E150)</f>
        <v/>
      </c>
      <c r="E150" s="21" t="str">
        <f>IF('Total Planned Expenditure Table'!F150="","",'Total Planned Expenditure Table'!F150)</f>
        <v/>
      </c>
      <c r="F150" s="21" t="str">
        <f>IF('Total Planned Expenditure Table'!E150="Yes",'Total Planned Expenditure Table'!G150,"")</f>
        <v/>
      </c>
      <c r="G150" s="21" t="str">
        <f>IF('Total Planned Expenditure Table'!H150="","",'Total Planned Expenditure Table'!H150)</f>
        <v/>
      </c>
      <c r="H150" s="53">
        <f>IF(Table_39[[#This Row],[Contributing to Increased or Improved Services?]]="No",0,IF('Total Planned Expenditure Table'!L150="",0,'Total Planned Expenditure Table'!L150))</f>
        <v>0</v>
      </c>
      <c r="I150" s="131">
        <f>IF(Table_39[[#This Row],[Contributing to Increased or Improved Services?]]="No",0,IF('Total Planned Expenditure Table'!Q150="",0,'Total Planned Expenditure Table'!Q150))</f>
        <v>0</v>
      </c>
    </row>
    <row r="151" spans="1:9" ht="22.5" customHeight="1" x14ac:dyDescent="0.2">
      <c r="A151" s="19" t="str">
        <f>IF('Total Planned Expenditure Table'!A151="","",'Total Planned Expenditure Table'!A151)</f>
        <v/>
      </c>
      <c r="B151" s="19" t="str">
        <f>IF('Total Planned Expenditure Table'!B151="","",'Total Planned Expenditure Table'!B151)</f>
        <v/>
      </c>
      <c r="C151" s="20" t="str">
        <f>IF('Total Planned Expenditure Table'!C151="","",'Total Planned Expenditure Table'!C151)</f>
        <v/>
      </c>
      <c r="D151" s="33" t="str">
        <f>IF('Total Planned Expenditure Table'!E151="","",'Total Planned Expenditure Table'!E151)</f>
        <v/>
      </c>
      <c r="E151" s="21" t="str">
        <f>IF('Total Planned Expenditure Table'!F151="","",'Total Planned Expenditure Table'!F151)</f>
        <v/>
      </c>
      <c r="F151" s="21" t="str">
        <f>IF('Total Planned Expenditure Table'!E151="Yes",'Total Planned Expenditure Table'!G151,"")</f>
        <v/>
      </c>
      <c r="G151" s="21" t="str">
        <f>IF('Total Planned Expenditure Table'!H151="","",'Total Planned Expenditure Table'!H151)</f>
        <v/>
      </c>
      <c r="H151" s="53">
        <f>IF(Table_39[[#This Row],[Contributing to Increased or Improved Services?]]="No",0,IF('Total Planned Expenditure Table'!L151="",0,'Total Planned Expenditure Table'!L151))</f>
        <v>0</v>
      </c>
      <c r="I151" s="131">
        <f>IF(Table_39[[#This Row],[Contributing to Increased or Improved Services?]]="No",0,IF('Total Planned Expenditure Table'!Q151="",0,'Total Planned Expenditure Table'!Q151))</f>
        <v>0</v>
      </c>
    </row>
    <row r="152" spans="1:9" ht="22.5" customHeight="1" x14ac:dyDescent="0.2">
      <c r="A152" s="19" t="str">
        <f>IF('Total Planned Expenditure Table'!A152="","",'Total Planned Expenditure Table'!A152)</f>
        <v/>
      </c>
      <c r="B152" s="19" t="str">
        <f>IF('Total Planned Expenditure Table'!B152="","",'Total Planned Expenditure Table'!B152)</f>
        <v/>
      </c>
      <c r="C152" s="20" t="str">
        <f>IF('Total Planned Expenditure Table'!C152="","",'Total Planned Expenditure Table'!C152)</f>
        <v/>
      </c>
      <c r="D152" s="21" t="str">
        <f>IF('Total Planned Expenditure Table'!E152="","",'Total Planned Expenditure Table'!E152)</f>
        <v/>
      </c>
      <c r="E152" s="21" t="str">
        <f>IF('Total Planned Expenditure Table'!F152="","",'Total Planned Expenditure Table'!F152)</f>
        <v/>
      </c>
      <c r="F152" s="21" t="str">
        <f>IF('Total Planned Expenditure Table'!E152="Yes",'Total Planned Expenditure Table'!G152,"")</f>
        <v/>
      </c>
      <c r="G152" s="21" t="str">
        <f>IF('Total Planned Expenditure Table'!H152="","",'Total Planned Expenditure Table'!H152)</f>
        <v/>
      </c>
      <c r="H152" s="53">
        <f>IF(Table_39[[#This Row],[Contributing to Increased or Improved Services?]]="No",0,IF('Total Planned Expenditure Table'!L152="",0,'Total Planned Expenditure Table'!L152))</f>
        <v>0</v>
      </c>
      <c r="I152" s="131">
        <f>IF(Table_39[[#This Row],[Contributing to Increased or Improved Services?]]="No",0,IF('Total Planned Expenditure Table'!Q152="",0,'Total Planned Expenditure Table'!Q152))</f>
        <v>0</v>
      </c>
    </row>
    <row r="153" spans="1:9" ht="22.5" customHeight="1" x14ac:dyDescent="0.2">
      <c r="A153" s="19" t="str">
        <f>IF('Total Planned Expenditure Table'!A153="","",'Total Planned Expenditure Table'!A153)</f>
        <v/>
      </c>
      <c r="B153" s="19" t="str">
        <f>IF('Total Planned Expenditure Table'!B153="","",'Total Planned Expenditure Table'!B153)</f>
        <v/>
      </c>
      <c r="C153" s="20" t="str">
        <f>IF('Total Planned Expenditure Table'!C153="","",'Total Planned Expenditure Table'!C153)</f>
        <v/>
      </c>
      <c r="D153" s="33" t="str">
        <f>IF('Total Planned Expenditure Table'!E153="","",'Total Planned Expenditure Table'!E153)</f>
        <v/>
      </c>
      <c r="E153" s="21" t="str">
        <f>IF('Total Planned Expenditure Table'!F153="","",'Total Planned Expenditure Table'!F153)</f>
        <v/>
      </c>
      <c r="F153" s="21" t="str">
        <f>IF('Total Planned Expenditure Table'!E153="Yes",'Total Planned Expenditure Table'!G153,"")</f>
        <v/>
      </c>
      <c r="G153" s="21" t="str">
        <f>IF('Total Planned Expenditure Table'!H153="","",'Total Planned Expenditure Table'!H153)</f>
        <v/>
      </c>
      <c r="H153" s="53">
        <f>IF(Table_39[[#This Row],[Contributing to Increased or Improved Services?]]="No",0,IF('Total Planned Expenditure Table'!L153="",0,'Total Planned Expenditure Table'!L153))</f>
        <v>0</v>
      </c>
      <c r="I153" s="131">
        <f>IF(Table_39[[#This Row],[Contributing to Increased or Improved Services?]]="No",0,IF('Total Planned Expenditure Table'!Q153="",0,'Total Planned Expenditure Table'!Q153))</f>
        <v>0</v>
      </c>
    </row>
    <row r="154" spans="1:9" ht="22.5" customHeight="1" x14ac:dyDescent="0.2">
      <c r="A154" s="19" t="str">
        <f>IF('Total Planned Expenditure Table'!A154="","",'Total Planned Expenditure Table'!A154)</f>
        <v/>
      </c>
      <c r="B154" s="19" t="str">
        <f>IF('Total Planned Expenditure Table'!B154="","",'Total Planned Expenditure Table'!B154)</f>
        <v/>
      </c>
      <c r="C154" s="20" t="str">
        <f>IF('Total Planned Expenditure Table'!C154="","",'Total Planned Expenditure Table'!C154)</f>
        <v/>
      </c>
      <c r="D154" s="21" t="str">
        <f>IF('Total Planned Expenditure Table'!E154="","",'Total Planned Expenditure Table'!E154)</f>
        <v/>
      </c>
      <c r="E154" s="21" t="str">
        <f>IF('Total Planned Expenditure Table'!F154="","",'Total Planned Expenditure Table'!F154)</f>
        <v/>
      </c>
      <c r="F154" s="21" t="str">
        <f>IF('Total Planned Expenditure Table'!E154="Yes",'Total Planned Expenditure Table'!G154,"")</f>
        <v/>
      </c>
      <c r="G154" s="21" t="str">
        <f>IF('Total Planned Expenditure Table'!H154="","",'Total Planned Expenditure Table'!H154)</f>
        <v/>
      </c>
      <c r="H154" s="53">
        <f>IF(Table_39[[#This Row],[Contributing to Increased or Improved Services?]]="No",0,IF('Total Planned Expenditure Table'!L154="",0,'Total Planned Expenditure Table'!L154))</f>
        <v>0</v>
      </c>
      <c r="I154" s="131">
        <f>IF(Table_39[[#This Row],[Contributing to Increased or Improved Services?]]="No",0,IF('Total Planned Expenditure Table'!Q154="",0,'Total Planned Expenditure Table'!Q154))</f>
        <v>0</v>
      </c>
    </row>
    <row r="155" spans="1:9" ht="22.5" customHeight="1" x14ac:dyDescent="0.2">
      <c r="A155" s="19" t="str">
        <f>IF('Total Planned Expenditure Table'!A155="","",'Total Planned Expenditure Table'!A155)</f>
        <v/>
      </c>
      <c r="B155" s="19" t="str">
        <f>IF('Total Planned Expenditure Table'!B155="","",'Total Planned Expenditure Table'!B155)</f>
        <v/>
      </c>
      <c r="C155" s="20" t="str">
        <f>IF('Total Planned Expenditure Table'!C155="","",'Total Planned Expenditure Table'!C155)</f>
        <v/>
      </c>
      <c r="D155" s="33" t="str">
        <f>IF('Total Planned Expenditure Table'!E155="","",'Total Planned Expenditure Table'!E155)</f>
        <v/>
      </c>
      <c r="E155" s="21" t="str">
        <f>IF('Total Planned Expenditure Table'!F155="","",'Total Planned Expenditure Table'!F155)</f>
        <v/>
      </c>
      <c r="F155" s="21" t="str">
        <f>IF('Total Planned Expenditure Table'!E155="Yes",'Total Planned Expenditure Table'!G155,"")</f>
        <v/>
      </c>
      <c r="G155" s="21" t="str">
        <f>IF('Total Planned Expenditure Table'!H155="","",'Total Planned Expenditure Table'!H155)</f>
        <v/>
      </c>
      <c r="H155" s="53">
        <f>IF(Table_39[[#This Row],[Contributing to Increased or Improved Services?]]="No",0,IF('Total Planned Expenditure Table'!L155="",0,'Total Planned Expenditure Table'!L155))</f>
        <v>0</v>
      </c>
      <c r="I155" s="131">
        <f>IF(Table_39[[#This Row],[Contributing to Increased or Improved Services?]]="No",0,IF('Total Planned Expenditure Table'!Q155="",0,'Total Planned Expenditure Table'!Q155))</f>
        <v>0</v>
      </c>
    </row>
    <row r="156" spans="1:9" ht="22.5" customHeight="1" x14ac:dyDescent="0.2">
      <c r="A156" s="19" t="str">
        <f>IF('Total Planned Expenditure Table'!A156="","",'Total Planned Expenditure Table'!A156)</f>
        <v/>
      </c>
      <c r="B156" s="19" t="str">
        <f>IF('Total Planned Expenditure Table'!B156="","",'Total Planned Expenditure Table'!B156)</f>
        <v/>
      </c>
      <c r="C156" s="20" t="str">
        <f>IF('Total Planned Expenditure Table'!C156="","",'Total Planned Expenditure Table'!C156)</f>
        <v/>
      </c>
      <c r="D156" s="21" t="str">
        <f>IF('Total Planned Expenditure Table'!E156="","",'Total Planned Expenditure Table'!E156)</f>
        <v/>
      </c>
      <c r="E156" s="21" t="str">
        <f>IF('Total Planned Expenditure Table'!F156="","",'Total Planned Expenditure Table'!F156)</f>
        <v/>
      </c>
      <c r="F156" s="21" t="str">
        <f>IF('Total Planned Expenditure Table'!E156="Yes",'Total Planned Expenditure Table'!G156,"")</f>
        <v/>
      </c>
      <c r="G156" s="21" t="str">
        <f>IF('Total Planned Expenditure Table'!H156="","",'Total Planned Expenditure Table'!H156)</f>
        <v/>
      </c>
      <c r="H156" s="53">
        <f>IF(Table_39[[#This Row],[Contributing to Increased or Improved Services?]]="No",0,IF('Total Planned Expenditure Table'!L156="",0,'Total Planned Expenditure Table'!L156))</f>
        <v>0</v>
      </c>
      <c r="I156" s="131">
        <f>IF(Table_39[[#This Row],[Contributing to Increased or Improved Services?]]="No",0,IF('Total Planned Expenditure Table'!Q156="",0,'Total Planned Expenditure Table'!Q156))</f>
        <v>0</v>
      </c>
    </row>
    <row r="157" spans="1:9" ht="22.5" customHeight="1" x14ac:dyDescent="0.2">
      <c r="A157" s="19" t="str">
        <f>IF('Total Planned Expenditure Table'!A157="","",'Total Planned Expenditure Table'!A157)</f>
        <v/>
      </c>
      <c r="B157" s="19" t="str">
        <f>IF('Total Planned Expenditure Table'!B157="","",'Total Planned Expenditure Table'!B157)</f>
        <v/>
      </c>
      <c r="C157" s="20" t="str">
        <f>IF('Total Planned Expenditure Table'!C157="","",'Total Planned Expenditure Table'!C157)</f>
        <v/>
      </c>
      <c r="D157" s="33" t="str">
        <f>IF('Total Planned Expenditure Table'!E157="","",'Total Planned Expenditure Table'!E157)</f>
        <v/>
      </c>
      <c r="E157" s="21" t="str">
        <f>IF('Total Planned Expenditure Table'!F157="","",'Total Planned Expenditure Table'!F157)</f>
        <v/>
      </c>
      <c r="F157" s="21" t="str">
        <f>IF('Total Planned Expenditure Table'!E157="Yes",'Total Planned Expenditure Table'!G157,"")</f>
        <v/>
      </c>
      <c r="G157" s="21" t="str">
        <f>IF('Total Planned Expenditure Table'!H157="","",'Total Planned Expenditure Table'!H157)</f>
        <v/>
      </c>
      <c r="H157" s="53">
        <f>IF(Table_39[[#This Row],[Contributing to Increased or Improved Services?]]="No",0,IF('Total Planned Expenditure Table'!L157="",0,'Total Planned Expenditure Table'!L157))</f>
        <v>0</v>
      </c>
      <c r="I157" s="131">
        <f>IF(Table_39[[#This Row],[Contributing to Increased or Improved Services?]]="No",0,IF('Total Planned Expenditure Table'!Q157="",0,'Total Planned Expenditure Table'!Q157))</f>
        <v>0</v>
      </c>
    </row>
    <row r="158" spans="1:9" ht="22.5" customHeight="1" x14ac:dyDescent="0.2">
      <c r="A158" s="19" t="str">
        <f>IF('Total Planned Expenditure Table'!A158="","",'Total Planned Expenditure Table'!A158)</f>
        <v/>
      </c>
      <c r="B158" s="19" t="str">
        <f>IF('Total Planned Expenditure Table'!B158="","",'Total Planned Expenditure Table'!B158)</f>
        <v/>
      </c>
      <c r="C158" s="20" t="str">
        <f>IF('Total Planned Expenditure Table'!C158="","",'Total Planned Expenditure Table'!C158)</f>
        <v/>
      </c>
      <c r="D158" s="21" t="str">
        <f>IF('Total Planned Expenditure Table'!E158="","",'Total Planned Expenditure Table'!E158)</f>
        <v/>
      </c>
      <c r="E158" s="21" t="str">
        <f>IF('Total Planned Expenditure Table'!F158="","",'Total Planned Expenditure Table'!F158)</f>
        <v/>
      </c>
      <c r="F158" s="21" t="str">
        <f>IF('Total Planned Expenditure Table'!E158="Yes",'Total Planned Expenditure Table'!G158,"")</f>
        <v/>
      </c>
      <c r="G158" s="21" t="str">
        <f>IF('Total Planned Expenditure Table'!H158="","",'Total Planned Expenditure Table'!H158)</f>
        <v/>
      </c>
      <c r="H158" s="53">
        <f>IF(Table_39[[#This Row],[Contributing to Increased or Improved Services?]]="No",0,IF('Total Planned Expenditure Table'!L158="",0,'Total Planned Expenditure Table'!L158))</f>
        <v>0</v>
      </c>
      <c r="I158" s="131">
        <f>IF(Table_39[[#This Row],[Contributing to Increased or Improved Services?]]="No",0,IF('Total Planned Expenditure Table'!Q158="",0,'Total Planned Expenditure Table'!Q158))</f>
        <v>0</v>
      </c>
    </row>
    <row r="159" spans="1:9" ht="22.5" customHeight="1" x14ac:dyDescent="0.2">
      <c r="A159" s="19" t="str">
        <f>IF('Total Planned Expenditure Table'!A159="","",'Total Planned Expenditure Table'!A159)</f>
        <v/>
      </c>
      <c r="B159" s="19" t="str">
        <f>IF('Total Planned Expenditure Table'!B159="","",'Total Planned Expenditure Table'!B159)</f>
        <v/>
      </c>
      <c r="C159" s="20" t="str">
        <f>IF('Total Planned Expenditure Table'!C159="","",'Total Planned Expenditure Table'!C159)</f>
        <v/>
      </c>
      <c r="D159" s="33" t="str">
        <f>IF('Total Planned Expenditure Table'!E159="","",'Total Planned Expenditure Table'!E159)</f>
        <v/>
      </c>
      <c r="E159" s="21" t="str">
        <f>IF('Total Planned Expenditure Table'!F159="","",'Total Planned Expenditure Table'!F159)</f>
        <v/>
      </c>
      <c r="F159" s="21" t="str">
        <f>IF('Total Planned Expenditure Table'!E159="Yes",'Total Planned Expenditure Table'!G159,"")</f>
        <v/>
      </c>
      <c r="G159" s="21" t="str">
        <f>IF('Total Planned Expenditure Table'!H159="","",'Total Planned Expenditure Table'!H159)</f>
        <v/>
      </c>
      <c r="H159" s="53">
        <f>IF(Table_39[[#This Row],[Contributing to Increased or Improved Services?]]="No",0,IF('Total Planned Expenditure Table'!L159="",0,'Total Planned Expenditure Table'!L159))</f>
        <v>0</v>
      </c>
      <c r="I159" s="131">
        <f>IF(Table_39[[#This Row],[Contributing to Increased or Improved Services?]]="No",0,IF('Total Planned Expenditure Table'!Q159="",0,'Total Planned Expenditure Table'!Q159))</f>
        <v>0</v>
      </c>
    </row>
    <row r="160" spans="1:9" ht="22.5" customHeight="1" x14ac:dyDescent="0.2">
      <c r="A160" s="19" t="str">
        <f>IF('Total Planned Expenditure Table'!A160="","",'Total Planned Expenditure Table'!A160)</f>
        <v/>
      </c>
      <c r="B160" s="19" t="str">
        <f>IF('Total Planned Expenditure Table'!B160="","",'Total Planned Expenditure Table'!B160)</f>
        <v/>
      </c>
      <c r="C160" s="20" t="str">
        <f>IF('Total Planned Expenditure Table'!C160="","",'Total Planned Expenditure Table'!C160)</f>
        <v/>
      </c>
      <c r="D160" s="21" t="str">
        <f>IF('Total Planned Expenditure Table'!E160="","",'Total Planned Expenditure Table'!E160)</f>
        <v/>
      </c>
      <c r="E160" s="21" t="str">
        <f>IF('Total Planned Expenditure Table'!F160="","",'Total Planned Expenditure Table'!F160)</f>
        <v/>
      </c>
      <c r="F160" s="21" t="str">
        <f>IF('Total Planned Expenditure Table'!E160="Yes",'Total Planned Expenditure Table'!G160,"")</f>
        <v/>
      </c>
      <c r="G160" s="21" t="str">
        <f>IF('Total Planned Expenditure Table'!H160="","",'Total Planned Expenditure Table'!H160)</f>
        <v/>
      </c>
      <c r="H160" s="53">
        <f>IF(Table_39[[#This Row],[Contributing to Increased or Improved Services?]]="No",0,IF('Total Planned Expenditure Table'!L160="",0,'Total Planned Expenditure Table'!L160))</f>
        <v>0</v>
      </c>
      <c r="I160" s="131">
        <f>IF(Table_39[[#This Row],[Contributing to Increased or Improved Services?]]="No",0,IF('Total Planned Expenditure Table'!Q160="",0,'Total Planned Expenditure Table'!Q160))</f>
        <v>0</v>
      </c>
    </row>
    <row r="161" spans="1:9" ht="22.5" customHeight="1" x14ac:dyDescent="0.2">
      <c r="A161" s="19" t="str">
        <f>IF('Total Planned Expenditure Table'!A161="","",'Total Planned Expenditure Table'!A161)</f>
        <v/>
      </c>
      <c r="B161" s="19" t="str">
        <f>IF('Total Planned Expenditure Table'!B161="","",'Total Planned Expenditure Table'!B161)</f>
        <v/>
      </c>
      <c r="C161" s="20" t="str">
        <f>IF('Total Planned Expenditure Table'!C161="","",'Total Planned Expenditure Table'!C161)</f>
        <v/>
      </c>
      <c r="D161" s="33" t="str">
        <f>IF('Total Planned Expenditure Table'!E161="","",'Total Planned Expenditure Table'!E161)</f>
        <v/>
      </c>
      <c r="E161" s="21" t="str">
        <f>IF('Total Planned Expenditure Table'!F161="","",'Total Planned Expenditure Table'!F161)</f>
        <v/>
      </c>
      <c r="F161" s="21" t="str">
        <f>IF('Total Planned Expenditure Table'!E161="Yes",'Total Planned Expenditure Table'!G161,"")</f>
        <v/>
      </c>
      <c r="G161" s="21" t="str">
        <f>IF('Total Planned Expenditure Table'!H161="","",'Total Planned Expenditure Table'!H161)</f>
        <v/>
      </c>
      <c r="H161" s="53">
        <f>IF(Table_39[[#This Row],[Contributing to Increased or Improved Services?]]="No",0,IF('Total Planned Expenditure Table'!L161="",0,'Total Planned Expenditure Table'!L161))</f>
        <v>0</v>
      </c>
      <c r="I161" s="131">
        <f>IF(Table_39[[#This Row],[Contributing to Increased or Improved Services?]]="No",0,IF('Total Planned Expenditure Table'!Q161="",0,'Total Planned Expenditure Table'!Q161))</f>
        <v>0</v>
      </c>
    </row>
    <row r="162" spans="1:9" ht="22.5" customHeight="1" x14ac:dyDescent="0.2">
      <c r="A162" s="19" t="str">
        <f>IF('Total Planned Expenditure Table'!A162="","",'Total Planned Expenditure Table'!A162)</f>
        <v/>
      </c>
      <c r="B162" s="19" t="str">
        <f>IF('Total Planned Expenditure Table'!B162="","",'Total Planned Expenditure Table'!B162)</f>
        <v/>
      </c>
      <c r="C162" s="20" t="str">
        <f>IF('Total Planned Expenditure Table'!C162="","",'Total Planned Expenditure Table'!C162)</f>
        <v/>
      </c>
      <c r="D162" s="21" t="str">
        <f>IF('Total Planned Expenditure Table'!E162="","",'Total Planned Expenditure Table'!E162)</f>
        <v/>
      </c>
      <c r="E162" s="21" t="str">
        <f>IF('Total Planned Expenditure Table'!F162="","",'Total Planned Expenditure Table'!F162)</f>
        <v/>
      </c>
      <c r="F162" s="21" t="str">
        <f>IF('Total Planned Expenditure Table'!E162="Yes",'Total Planned Expenditure Table'!G162,"")</f>
        <v/>
      </c>
      <c r="G162" s="21" t="str">
        <f>IF('Total Planned Expenditure Table'!H162="","",'Total Planned Expenditure Table'!H162)</f>
        <v/>
      </c>
      <c r="H162" s="53">
        <f>IF(Table_39[[#This Row],[Contributing to Increased or Improved Services?]]="No",0,IF('Total Planned Expenditure Table'!L162="",0,'Total Planned Expenditure Table'!L162))</f>
        <v>0</v>
      </c>
      <c r="I162" s="131">
        <f>IF(Table_39[[#This Row],[Contributing to Increased or Improved Services?]]="No",0,IF('Total Planned Expenditure Table'!Q162="",0,'Total Planned Expenditure Table'!Q162))</f>
        <v>0</v>
      </c>
    </row>
    <row r="163" spans="1:9" ht="22.5" customHeight="1" x14ac:dyDescent="0.2">
      <c r="A163" s="19" t="str">
        <f>IF('Total Planned Expenditure Table'!A163="","",'Total Planned Expenditure Table'!A163)</f>
        <v/>
      </c>
      <c r="B163" s="19" t="str">
        <f>IF('Total Planned Expenditure Table'!B163="","",'Total Planned Expenditure Table'!B163)</f>
        <v/>
      </c>
      <c r="C163" s="20" t="str">
        <f>IF('Total Planned Expenditure Table'!C163="","",'Total Planned Expenditure Table'!C163)</f>
        <v/>
      </c>
      <c r="D163" s="33" t="str">
        <f>IF('Total Planned Expenditure Table'!E163="","",'Total Planned Expenditure Table'!E163)</f>
        <v/>
      </c>
      <c r="E163" s="21" t="str">
        <f>IF('Total Planned Expenditure Table'!F163="","",'Total Planned Expenditure Table'!F163)</f>
        <v/>
      </c>
      <c r="F163" s="21" t="str">
        <f>IF('Total Planned Expenditure Table'!E163="Yes",'Total Planned Expenditure Table'!G163,"")</f>
        <v/>
      </c>
      <c r="G163" s="21" t="str">
        <f>IF('Total Planned Expenditure Table'!H163="","",'Total Planned Expenditure Table'!H163)</f>
        <v/>
      </c>
      <c r="H163" s="53">
        <f>IF(Table_39[[#This Row],[Contributing to Increased or Improved Services?]]="No",0,IF('Total Planned Expenditure Table'!L163="",0,'Total Planned Expenditure Table'!L163))</f>
        <v>0</v>
      </c>
      <c r="I163" s="131">
        <f>IF(Table_39[[#This Row],[Contributing to Increased or Improved Services?]]="No",0,IF('Total Planned Expenditure Table'!Q163="",0,'Total Planned Expenditure Table'!Q163))</f>
        <v>0</v>
      </c>
    </row>
    <row r="164" spans="1:9" ht="22.5" customHeight="1" x14ac:dyDescent="0.2">
      <c r="A164" s="19" t="str">
        <f>IF('Total Planned Expenditure Table'!A164="","",'Total Planned Expenditure Table'!A164)</f>
        <v/>
      </c>
      <c r="B164" s="19" t="str">
        <f>IF('Total Planned Expenditure Table'!B164="","",'Total Planned Expenditure Table'!B164)</f>
        <v/>
      </c>
      <c r="C164" s="20" t="str">
        <f>IF('Total Planned Expenditure Table'!C164="","",'Total Planned Expenditure Table'!C164)</f>
        <v/>
      </c>
      <c r="D164" s="21" t="str">
        <f>IF('Total Planned Expenditure Table'!E164="","",'Total Planned Expenditure Table'!E164)</f>
        <v/>
      </c>
      <c r="E164" s="21" t="str">
        <f>IF('Total Planned Expenditure Table'!F164="","",'Total Planned Expenditure Table'!F164)</f>
        <v/>
      </c>
      <c r="F164" s="21" t="str">
        <f>IF('Total Planned Expenditure Table'!E164="Yes",'Total Planned Expenditure Table'!G164,"")</f>
        <v/>
      </c>
      <c r="G164" s="21" t="str">
        <f>IF('Total Planned Expenditure Table'!H164="","",'Total Planned Expenditure Table'!H164)</f>
        <v/>
      </c>
      <c r="H164" s="53">
        <f>IF(Table_39[[#This Row],[Contributing to Increased or Improved Services?]]="No",0,IF('Total Planned Expenditure Table'!L164="",0,'Total Planned Expenditure Table'!L164))</f>
        <v>0</v>
      </c>
      <c r="I164" s="131">
        <f>IF(Table_39[[#This Row],[Contributing to Increased or Improved Services?]]="No",0,IF('Total Planned Expenditure Table'!Q164="",0,'Total Planned Expenditure Table'!Q164))</f>
        <v>0</v>
      </c>
    </row>
    <row r="165" spans="1:9" ht="22.5" customHeight="1" x14ac:dyDescent="0.2">
      <c r="A165" s="19" t="str">
        <f>IF('Total Planned Expenditure Table'!A165="","",'Total Planned Expenditure Table'!A165)</f>
        <v/>
      </c>
      <c r="B165" s="19" t="str">
        <f>IF('Total Planned Expenditure Table'!B165="","",'Total Planned Expenditure Table'!B165)</f>
        <v/>
      </c>
      <c r="C165" s="20" t="str">
        <f>IF('Total Planned Expenditure Table'!C165="","",'Total Planned Expenditure Table'!C165)</f>
        <v/>
      </c>
      <c r="D165" s="33" t="str">
        <f>IF('Total Planned Expenditure Table'!E165="","",'Total Planned Expenditure Table'!E165)</f>
        <v/>
      </c>
      <c r="E165" s="21" t="str">
        <f>IF('Total Planned Expenditure Table'!F165="","",'Total Planned Expenditure Table'!F165)</f>
        <v/>
      </c>
      <c r="F165" s="21" t="str">
        <f>IF('Total Planned Expenditure Table'!E165="Yes",'Total Planned Expenditure Table'!G165,"")</f>
        <v/>
      </c>
      <c r="G165" s="21" t="str">
        <f>IF('Total Planned Expenditure Table'!H165="","",'Total Planned Expenditure Table'!H165)</f>
        <v/>
      </c>
      <c r="H165" s="53">
        <f>IF(Table_39[[#This Row],[Contributing to Increased or Improved Services?]]="No",0,IF('Total Planned Expenditure Table'!L165="",0,'Total Planned Expenditure Table'!L165))</f>
        <v>0</v>
      </c>
      <c r="I165" s="131">
        <f>IF(Table_39[[#This Row],[Contributing to Increased or Improved Services?]]="No",0,IF('Total Planned Expenditure Table'!Q165="",0,'Total Planned Expenditure Table'!Q165))</f>
        <v>0</v>
      </c>
    </row>
    <row r="166" spans="1:9" ht="22.5" customHeight="1" x14ac:dyDescent="0.2">
      <c r="A166" s="19" t="str">
        <f>IF('Total Planned Expenditure Table'!A166="","",'Total Planned Expenditure Table'!A166)</f>
        <v/>
      </c>
      <c r="B166" s="19" t="str">
        <f>IF('Total Planned Expenditure Table'!B166="","",'Total Planned Expenditure Table'!B166)</f>
        <v/>
      </c>
      <c r="C166" s="20" t="str">
        <f>IF('Total Planned Expenditure Table'!C166="","",'Total Planned Expenditure Table'!C166)</f>
        <v/>
      </c>
      <c r="D166" s="21" t="str">
        <f>IF('Total Planned Expenditure Table'!E166="","",'Total Planned Expenditure Table'!E166)</f>
        <v/>
      </c>
      <c r="E166" s="21" t="str">
        <f>IF('Total Planned Expenditure Table'!F166="","",'Total Planned Expenditure Table'!F166)</f>
        <v/>
      </c>
      <c r="F166" s="21" t="str">
        <f>IF('Total Planned Expenditure Table'!E166="Yes",'Total Planned Expenditure Table'!G166,"")</f>
        <v/>
      </c>
      <c r="G166" s="21" t="str">
        <f>IF('Total Planned Expenditure Table'!H166="","",'Total Planned Expenditure Table'!H166)</f>
        <v/>
      </c>
      <c r="H166" s="53">
        <f>IF(Table_39[[#This Row],[Contributing to Increased or Improved Services?]]="No",0,IF('Total Planned Expenditure Table'!L166="",0,'Total Planned Expenditure Table'!L166))</f>
        <v>0</v>
      </c>
      <c r="I166" s="131">
        <f>IF(Table_39[[#This Row],[Contributing to Increased or Improved Services?]]="No",0,IF('Total Planned Expenditure Table'!Q166="",0,'Total Planned Expenditure Table'!Q166))</f>
        <v>0</v>
      </c>
    </row>
    <row r="167" spans="1:9" ht="22.5" customHeight="1" x14ac:dyDescent="0.2">
      <c r="A167" s="19" t="str">
        <f>IF('Total Planned Expenditure Table'!A167="","",'Total Planned Expenditure Table'!A167)</f>
        <v/>
      </c>
      <c r="B167" s="19" t="str">
        <f>IF('Total Planned Expenditure Table'!B167="","",'Total Planned Expenditure Table'!B167)</f>
        <v/>
      </c>
      <c r="C167" s="20" t="str">
        <f>IF('Total Planned Expenditure Table'!C167="","",'Total Planned Expenditure Table'!C167)</f>
        <v/>
      </c>
      <c r="D167" s="33" t="str">
        <f>IF('Total Planned Expenditure Table'!E167="","",'Total Planned Expenditure Table'!E167)</f>
        <v/>
      </c>
      <c r="E167" s="21" t="str">
        <f>IF('Total Planned Expenditure Table'!F167="","",'Total Planned Expenditure Table'!F167)</f>
        <v/>
      </c>
      <c r="F167" s="21" t="str">
        <f>IF('Total Planned Expenditure Table'!E167="Yes",'Total Planned Expenditure Table'!G167,"")</f>
        <v/>
      </c>
      <c r="G167" s="21" t="str">
        <f>IF('Total Planned Expenditure Table'!H167="","",'Total Planned Expenditure Table'!H167)</f>
        <v/>
      </c>
      <c r="H167" s="53">
        <f>IF(Table_39[[#This Row],[Contributing to Increased or Improved Services?]]="No",0,IF('Total Planned Expenditure Table'!L167="",0,'Total Planned Expenditure Table'!L167))</f>
        <v>0</v>
      </c>
      <c r="I167" s="131">
        <f>IF(Table_39[[#This Row],[Contributing to Increased or Improved Services?]]="No",0,IF('Total Planned Expenditure Table'!Q167="",0,'Total Planned Expenditure Table'!Q167))</f>
        <v>0</v>
      </c>
    </row>
    <row r="168" spans="1:9" ht="22.5" customHeight="1" x14ac:dyDescent="0.2">
      <c r="A168" s="19" t="str">
        <f>IF('Total Planned Expenditure Table'!A168="","",'Total Planned Expenditure Table'!A168)</f>
        <v/>
      </c>
      <c r="B168" s="19" t="str">
        <f>IF('Total Planned Expenditure Table'!B168="","",'Total Planned Expenditure Table'!B168)</f>
        <v/>
      </c>
      <c r="C168" s="20" t="str">
        <f>IF('Total Planned Expenditure Table'!C168="","",'Total Planned Expenditure Table'!C168)</f>
        <v/>
      </c>
      <c r="D168" s="21" t="str">
        <f>IF('Total Planned Expenditure Table'!E168="","",'Total Planned Expenditure Table'!E168)</f>
        <v/>
      </c>
      <c r="E168" s="21" t="str">
        <f>IF('Total Planned Expenditure Table'!F168="","",'Total Planned Expenditure Table'!F168)</f>
        <v/>
      </c>
      <c r="F168" s="21" t="str">
        <f>IF('Total Planned Expenditure Table'!E168="Yes",'Total Planned Expenditure Table'!G168,"")</f>
        <v/>
      </c>
      <c r="G168" s="21" t="str">
        <f>IF('Total Planned Expenditure Table'!H168="","",'Total Planned Expenditure Table'!H168)</f>
        <v/>
      </c>
      <c r="H168" s="53">
        <f>IF(Table_39[[#This Row],[Contributing to Increased or Improved Services?]]="No",0,IF('Total Planned Expenditure Table'!L168="",0,'Total Planned Expenditure Table'!L168))</f>
        <v>0</v>
      </c>
      <c r="I168" s="131">
        <f>IF(Table_39[[#This Row],[Contributing to Increased or Improved Services?]]="No",0,IF('Total Planned Expenditure Table'!Q168="",0,'Total Planned Expenditure Table'!Q168))</f>
        <v>0</v>
      </c>
    </row>
    <row r="169" spans="1:9" ht="22.5" customHeight="1" x14ac:dyDescent="0.2">
      <c r="A169" s="19" t="str">
        <f>IF('Total Planned Expenditure Table'!A169="","",'Total Planned Expenditure Table'!A169)</f>
        <v/>
      </c>
      <c r="B169" s="19" t="str">
        <f>IF('Total Planned Expenditure Table'!B169="","",'Total Planned Expenditure Table'!B169)</f>
        <v/>
      </c>
      <c r="C169" s="20" t="str">
        <f>IF('Total Planned Expenditure Table'!C169="","",'Total Planned Expenditure Table'!C169)</f>
        <v/>
      </c>
      <c r="D169" s="33" t="str">
        <f>IF('Total Planned Expenditure Table'!E169="","",'Total Planned Expenditure Table'!E169)</f>
        <v/>
      </c>
      <c r="E169" s="21" t="str">
        <f>IF('Total Planned Expenditure Table'!F169="","",'Total Planned Expenditure Table'!F169)</f>
        <v/>
      </c>
      <c r="F169" s="21" t="str">
        <f>IF('Total Planned Expenditure Table'!E169="Yes",'Total Planned Expenditure Table'!G169,"")</f>
        <v/>
      </c>
      <c r="G169" s="21" t="str">
        <f>IF('Total Planned Expenditure Table'!H169="","",'Total Planned Expenditure Table'!H169)</f>
        <v/>
      </c>
      <c r="H169" s="53">
        <f>IF(Table_39[[#This Row],[Contributing to Increased or Improved Services?]]="No",0,IF('Total Planned Expenditure Table'!L169="",0,'Total Planned Expenditure Table'!L169))</f>
        <v>0</v>
      </c>
      <c r="I169" s="131">
        <f>IF(Table_39[[#This Row],[Contributing to Increased or Improved Services?]]="No",0,IF('Total Planned Expenditure Table'!Q169="",0,'Total Planned Expenditure Table'!Q169))</f>
        <v>0</v>
      </c>
    </row>
    <row r="170" spans="1:9" ht="22.5" customHeight="1" x14ac:dyDescent="0.2">
      <c r="A170" s="19" t="str">
        <f>IF('Total Planned Expenditure Table'!A170="","",'Total Planned Expenditure Table'!A170)</f>
        <v/>
      </c>
      <c r="B170" s="19" t="str">
        <f>IF('Total Planned Expenditure Table'!B170="","",'Total Planned Expenditure Table'!B170)</f>
        <v/>
      </c>
      <c r="C170" s="20" t="str">
        <f>IF('Total Planned Expenditure Table'!C170="","",'Total Planned Expenditure Table'!C170)</f>
        <v/>
      </c>
      <c r="D170" s="21" t="str">
        <f>IF('Total Planned Expenditure Table'!E170="","",'Total Planned Expenditure Table'!E170)</f>
        <v/>
      </c>
      <c r="E170" s="21" t="str">
        <f>IF('Total Planned Expenditure Table'!F170="","",'Total Planned Expenditure Table'!F170)</f>
        <v/>
      </c>
      <c r="F170" s="21" t="str">
        <f>IF('Total Planned Expenditure Table'!E170="Yes",'Total Planned Expenditure Table'!G170,"")</f>
        <v/>
      </c>
      <c r="G170" s="21" t="str">
        <f>IF('Total Planned Expenditure Table'!H170="","",'Total Planned Expenditure Table'!H170)</f>
        <v/>
      </c>
      <c r="H170" s="53">
        <f>IF(Table_39[[#This Row],[Contributing to Increased or Improved Services?]]="No",0,IF('Total Planned Expenditure Table'!L170="",0,'Total Planned Expenditure Table'!L170))</f>
        <v>0</v>
      </c>
      <c r="I170" s="131">
        <f>IF(Table_39[[#This Row],[Contributing to Increased or Improved Services?]]="No",0,IF('Total Planned Expenditure Table'!Q170="",0,'Total Planned Expenditure Table'!Q170))</f>
        <v>0</v>
      </c>
    </row>
    <row r="171" spans="1:9" ht="22.5" customHeight="1" x14ac:dyDescent="0.2">
      <c r="A171" s="19" t="str">
        <f>IF('Total Planned Expenditure Table'!A171="","",'Total Planned Expenditure Table'!A171)</f>
        <v/>
      </c>
      <c r="B171" s="19" t="str">
        <f>IF('Total Planned Expenditure Table'!B171="","",'Total Planned Expenditure Table'!B171)</f>
        <v/>
      </c>
      <c r="C171" s="20" t="str">
        <f>IF('Total Planned Expenditure Table'!C171="","",'Total Planned Expenditure Table'!C171)</f>
        <v/>
      </c>
      <c r="D171" s="33" t="str">
        <f>IF('Total Planned Expenditure Table'!E171="","",'Total Planned Expenditure Table'!E171)</f>
        <v/>
      </c>
      <c r="E171" s="21" t="str">
        <f>IF('Total Planned Expenditure Table'!F171="","",'Total Planned Expenditure Table'!F171)</f>
        <v/>
      </c>
      <c r="F171" s="21" t="str">
        <f>IF('Total Planned Expenditure Table'!E171="Yes",'Total Planned Expenditure Table'!G171,"")</f>
        <v/>
      </c>
      <c r="G171" s="21" t="str">
        <f>IF('Total Planned Expenditure Table'!H171="","",'Total Planned Expenditure Table'!H171)</f>
        <v/>
      </c>
      <c r="H171" s="53">
        <f>IF(Table_39[[#This Row],[Contributing to Increased or Improved Services?]]="No",0,IF('Total Planned Expenditure Table'!L171="",0,'Total Planned Expenditure Table'!L171))</f>
        <v>0</v>
      </c>
      <c r="I171" s="131">
        <f>IF(Table_39[[#This Row],[Contributing to Increased or Improved Services?]]="No",0,IF('Total Planned Expenditure Table'!Q171="",0,'Total Planned Expenditure Table'!Q171))</f>
        <v>0</v>
      </c>
    </row>
    <row r="172" spans="1:9" ht="22.5" customHeight="1" x14ac:dyDescent="0.2">
      <c r="A172" s="19" t="str">
        <f>IF('Total Planned Expenditure Table'!A172="","",'Total Planned Expenditure Table'!A172)</f>
        <v/>
      </c>
      <c r="B172" s="19" t="str">
        <f>IF('Total Planned Expenditure Table'!B172="","",'Total Planned Expenditure Table'!B172)</f>
        <v/>
      </c>
      <c r="C172" s="20" t="str">
        <f>IF('Total Planned Expenditure Table'!C172="","",'Total Planned Expenditure Table'!C172)</f>
        <v/>
      </c>
      <c r="D172" s="21" t="str">
        <f>IF('Total Planned Expenditure Table'!E172="","",'Total Planned Expenditure Table'!E172)</f>
        <v/>
      </c>
      <c r="E172" s="21" t="str">
        <f>IF('Total Planned Expenditure Table'!F172="","",'Total Planned Expenditure Table'!F172)</f>
        <v/>
      </c>
      <c r="F172" s="21" t="str">
        <f>IF('Total Planned Expenditure Table'!E172="Yes",'Total Planned Expenditure Table'!G172,"")</f>
        <v/>
      </c>
      <c r="G172" s="21" t="str">
        <f>IF('Total Planned Expenditure Table'!H172="","",'Total Planned Expenditure Table'!H172)</f>
        <v/>
      </c>
      <c r="H172" s="53">
        <f>IF(Table_39[[#This Row],[Contributing to Increased or Improved Services?]]="No",0,IF('Total Planned Expenditure Table'!L172="",0,'Total Planned Expenditure Table'!L172))</f>
        <v>0</v>
      </c>
      <c r="I172" s="131">
        <f>IF(Table_39[[#This Row],[Contributing to Increased or Improved Services?]]="No",0,IF('Total Planned Expenditure Table'!Q172="",0,'Total Planned Expenditure Table'!Q172))</f>
        <v>0</v>
      </c>
    </row>
    <row r="173" spans="1:9" ht="22.5" customHeight="1" x14ac:dyDescent="0.2">
      <c r="A173" s="19" t="str">
        <f>IF('Total Planned Expenditure Table'!A173="","",'Total Planned Expenditure Table'!A173)</f>
        <v/>
      </c>
      <c r="B173" s="19" t="str">
        <f>IF('Total Planned Expenditure Table'!B173="","",'Total Planned Expenditure Table'!B173)</f>
        <v/>
      </c>
      <c r="C173" s="20" t="str">
        <f>IF('Total Planned Expenditure Table'!C173="","",'Total Planned Expenditure Table'!C173)</f>
        <v/>
      </c>
      <c r="D173" s="33" t="str">
        <f>IF('Total Planned Expenditure Table'!E173="","",'Total Planned Expenditure Table'!E173)</f>
        <v/>
      </c>
      <c r="E173" s="21" t="str">
        <f>IF('Total Planned Expenditure Table'!F173="","",'Total Planned Expenditure Table'!F173)</f>
        <v/>
      </c>
      <c r="F173" s="21" t="str">
        <f>IF('Total Planned Expenditure Table'!E173="Yes",'Total Planned Expenditure Table'!G173,"")</f>
        <v/>
      </c>
      <c r="G173" s="21" t="str">
        <f>IF('Total Planned Expenditure Table'!H173="","",'Total Planned Expenditure Table'!H173)</f>
        <v/>
      </c>
      <c r="H173" s="53">
        <f>IF(Table_39[[#This Row],[Contributing to Increased or Improved Services?]]="No",0,IF('Total Planned Expenditure Table'!L173="",0,'Total Planned Expenditure Table'!L173))</f>
        <v>0</v>
      </c>
      <c r="I173" s="131">
        <f>IF(Table_39[[#This Row],[Contributing to Increased or Improved Services?]]="No",0,IF('Total Planned Expenditure Table'!Q173="",0,'Total Planned Expenditure Table'!Q173))</f>
        <v>0</v>
      </c>
    </row>
    <row r="174" spans="1:9" ht="22.5" customHeight="1" x14ac:dyDescent="0.2">
      <c r="A174" s="19" t="str">
        <f>IF('Total Planned Expenditure Table'!A174="","",'Total Planned Expenditure Table'!A174)</f>
        <v/>
      </c>
      <c r="B174" s="19" t="str">
        <f>IF('Total Planned Expenditure Table'!B174="","",'Total Planned Expenditure Table'!B174)</f>
        <v/>
      </c>
      <c r="C174" s="20" t="str">
        <f>IF('Total Planned Expenditure Table'!C174="","",'Total Planned Expenditure Table'!C174)</f>
        <v/>
      </c>
      <c r="D174" s="21" t="str">
        <f>IF('Total Planned Expenditure Table'!E174="","",'Total Planned Expenditure Table'!E174)</f>
        <v/>
      </c>
      <c r="E174" s="21" t="str">
        <f>IF('Total Planned Expenditure Table'!F174="","",'Total Planned Expenditure Table'!F174)</f>
        <v/>
      </c>
      <c r="F174" s="21" t="str">
        <f>IF('Total Planned Expenditure Table'!E174="Yes",'Total Planned Expenditure Table'!G174,"")</f>
        <v/>
      </c>
      <c r="G174" s="21" t="str">
        <f>IF('Total Planned Expenditure Table'!H174="","",'Total Planned Expenditure Table'!H174)</f>
        <v/>
      </c>
      <c r="H174" s="53">
        <f>IF(Table_39[[#This Row],[Contributing to Increased or Improved Services?]]="No",0,IF('Total Planned Expenditure Table'!L174="",0,'Total Planned Expenditure Table'!L174))</f>
        <v>0</v>
      </c>
      <c r="I174" s="131">
        <f>IF(Table_39[[#This Row],[Contributing to Increased or Improved Services?]]="No",0,IF('Total Planned Expenditure Table'!Q174="",0,'Total Planned Expenditure Table'!Q174))</f>
        <v>0</v>
      </c>
    </row>
    <row r="175" spans="1:9" ht="22.5" customHeight="1" x14ac:dyDescent="0.2">
      <c r="A175" s="19" t="str">
        <f>IF('Total Planned Expenditure Table'!A175="","",'Total Planned Expenditure Table'!A175)</f>
        <v/>
      </c>
      <c r="B175" s="19" t="str">
        <f>IF('Total Planned Expenditure Table'!B175="","",'Total Planned Expenditure Table'!B175)</f>
        <v/>
      </c>
      <c r="C175" s="20" t="str">
        <f>IF('Total Planned Expenditure Table'!C175="","",'Total Planned Expenditure Table'!C175)</f>
        <v/>
      </c>
      <c r="D175" s="33" t="str">
        <f>IF('Total Planned Expenditure Table'!E175="","",'Total Planned Expenditure Table'!E175)</f>
        <v/>
      </c>
      <c r="E175" s="21" t="str">
        <f>IF('Total Planned Expenditure Table'!F175="","",'Total Planned Expenditure Table'!F175)</f>
        <v/>
      </c>
      <c r="F175" s="21" t="str">
        <f>IF('Total Planned Expenditure Table'!E175="Yes",'Total Planned Expenditure Table'!G175,"")</f>
        <v/>
      </c>
      <c r="G175" s="21" t="str">
        <f>IF('Total Planned Expenditure Table'!H175="","",'Total Planned Expenditure Table'!H175)</f>
        <v/>
      </c>
      <c r="H175" s="53">
        <f>IF(Table_39[[#This Row],[Contributing to Increased or Improved Services?]]="No",0,IF('Total Planned Expenditure Table'!L175="",0,'Total Planned Expenditure Table'!L175))</f>
        <v>0</v>
      </c>
      <c r="I175" s="131">
        <f>IF(Table_39[[#This Row],[Contributing to Increased or Improved Services?]]="No",0,IF('Total Planned Expenditure Table'!Q175="",0,'Total Planned Expenditure Table'!Q175))</f>
        <v>0</v>
      </c>
    </row>
    <row r="176" spans="1:9" ht="22.5" customHeight="1" x14ac:dyDescent="0.2">
      <c r="A176" s="19" t="str">
        <f>IF('Total Planned Expenditure Table'!A176="","",'Total Planned Expenditure Table'!A176)</f>
        <v/>
      </c>
      <c r="B176" s="19" t="str">
        <f>IF('Total Planned Expenditure Table'!B176="","",'Total Planned Expenditure Table'!B176)</f>
        <v/>
      </c>
      <c r="C176" s="20" t="str">
        <f>IF('Total Planned Expenditure Table'!C176="","",'Total Planned Expenditure Table'!C176)</f>
        <v/>
      </c>
      <c r="D176" s="21" t="str">
        <f>IF('Total Planned Expenditure Table'!E176="","",'Total Planned Expenditure Table'!E176)</f>
        <v/>
      </c>
      <c r="E176" s="21" t="str">
        <f>IF('Total Planned Expenditure Table'!F176="","",'Total Planned Expenditure Table'!F176)</f>
        <v/>
      </c>
      <c r="F176" s="21" t="str">
        <f>IF('Total Planned Expenditure Table'!E176="Yes",'Total Planned Expenditure Table'!G176,"")</f>
        <v/>
      </c>
      <c r="G176" s="21" t="str">
        <f>IF('Total Planned Expenditure Table'!H176="","",'Total Planned Expenditure Table'!H176)</f>
        <v/>
      </c>
      <c r="H176" s="53">
        <f>IF(Table_39[[#This Row],[Contributing to Increased or Improved Services?]]="No",0,IF('Total Planned Expenditure Table'!L176="",0,'Total Planned Expenditure Table'!L176))</f>
        <v>0</v>
      </c>
      <c r="I176" s="131">
        <f>IF(Table_39[[#This Row],[Contributing to Increased or Improved Services?]]="No",0,IF('Total Planned Expenditure Table'!Q176="",0,'Total Planned Expenditure Table'!Q176))</f>
        <v>0</v>
      </c>
    </row>
    <row r="177" spans="1:9" ht="22.5" customHeight="1" x14ac:dyDescent="0.2">
      <c r="A177" s="19" t="str">
        <f>IF('Total Planned Expenditure Table'!A177="","",'Total Planned Expenditure Table'!A177)</f>
        <v/>
      </c>
      <c r="B177" s="19" t="str">
        <f>IF('Total Planned Expenditure Table'!B177="","",'Total Planned Expenditure Table'!B177)</f>
        <v/>
      </c>
      <c r="C177" s="20" t="str">
        <f>IF('Total Planned Expenditure Table'!C177="","",'Total Planned Expenditure Table'!C177)</f>
        <v/>
      </c>
      <c r="D177" s="33" t="str">
        <f>IF('Total Planned Expenditure Table'!E177="","",'Total Planned Expenditure Table'!E177)</f>
        <v/>
      </c>
      <c r="E177" s="21" t="str">
        <f>IF('Total Planned Expenditure Table'!F177="","",'Total Planned Expenditure Table'!F177)</f>
        <v/>
      </c>
      <c r="F177" s="21" t="str">
        <f>IF('Total Planned Expenditure Table'!E177="Yes",'Total Planned Expenditure Table'!G177,"")</f>
        <v/>
      </c>
      <c r="G177" s="21" t="str">
        <f>IF('Total Planned Expenditure Table'!H177="","",'Total Planned Expenditure Table'!H177)</f>
        <v/>
      </c>
      <c r="H177" s="53">
        <f>IF(Table_39[[#This Row],[Contributing to Increased or Improved Services?]]="No",0,IF('Total Planned Expenditure Table'!L177="",0,'Total Planned Expenditure Table'!L177))</f>
        <v>0</v>
      </c>
      <c r="I177" s="131">
        <f>IF(Table_39[[#This Row],[Contributing to Increased or Improved Services?]]="No",0,IF('Total Planned Expenditure Table'!Q177="",0,'Total Planned Expenditure Table'!Q177))</f>
        <v>0</v>
      </c>
    </row>
    <row r="178" spans="1:9" ht="22.5" customHeight="1" x14ac:dyDescent="0.2">
      <c r="A178" s="19" t="str">
        <f>IF('Total Planned Expenditure Table'!A178="","",'Total Planned Expenditure Table'!A178)</f>
        <v/>
      </c>
      <c r="B178" s="19" t="str">
        <f>IF('Total Planned Expenditure Table'!B178="","",'Total Planned Expenditure Table'!B178)</f>
        <v/>
      </c>
      <c r="C178" s="20" t="str">
        <f>IF('Total Planned Expenditure Table'!C178="","",'Total Planned Expenditure Table'!C178)</f>
        <v/>
      </c>
      <c r="D178" s="21" t="str">
        <f>IF('Total Planned Expenditure Table'!E178="","",'Total Planned Expenditure Table'!E178)</f>
        <v/>
      </c>
      <c r="E178" s="21" t="str">
        <f>IF('Total Planned Expenditure Table'!F178="","",'Total Planned Expenditure Table'!F178)</f>
        <v/>
      </c>
      <c r="F178" s="21" t="str">
        <f>IF('Total Planned Expenditure Table'!E178="Yes",'Total Planned Expenditure Table'!G178,"")</f>
        <v/>
      </c>
      <c r="G178" s="21" t="str">
        <f>IF('Total Planned Expenditure Table'!H178="","",'Total Planned Expenditure Table'!H178)</f>
        <v/>
      </c>
      <c r="H178" s="53">
        <f>IF(Table_39[[#This Row],[Contributing to Increased or Improved Services?]]="No",0,IF('Total Planned Expenditure Table'!L178="",0,'Total Planned Expenditure Table'!L178))</f>
        <v>0</v>
      </c>
      <c r="I178" s="131">
        <f>IF(Table_39[[#This Row],[Contributing to Increased or Improved Services?]]="No",0,IF('Total Planned Expenditure Table'!Q178="",0,'Total Planned Expenditure Table'!Q178))</f>
        <v>0</v>
      </c>
    </row>
    <row r="179" spans="1:9" ht="22.5" customHeight="1" x14ac:dyDescent="0.2">
      <c r="A179" s="19" t="str">
        <f>IF('Total Planned Expenditure Table'!A179="","",'Total Planned Expenditure Table'!A179)</f>
        <v/>
      </c>
      <c r="B179" s="19" t="str">
        <f>IF('Total Planned Expenditure Table'!B179="","",'Total Planned Expenditure Table'!B179)</f>
        <v/>
      </c>
      <c r="C179" s="20" t="str">
        <f>IF('Total Planned Expenditure Table'!C179="","",'Total Planned Expenditure Table'!C179)</f>
        <v/>
      </c>
      <c r="D179" s="33" t="str">
        <f>IF('Total Planned Expenditure Table'!E179="","",'Total Planned Expenditure Table'!E179)</f>
        <v/>
      </c>
      <c r="E179" s="21" t="str">
        <f>IF('Total Planned Expenditure Table'!F179="","",'Total Planned Expenditure Table'!F179)</f>
        <v/>
      </c>
      <c r="F179" s="21" t="str">
        <f>IF('Total Planned Expenditure Table'!E179="Yes",'Total Planned Expenditure Table'!G179,"")</f>
        <v/>
      </c>
      <c r="G179" s="21" t="str">
        <f>IF('Total Planned Expenditure Table'!H179="","",'Total Planned Expenditure Table'!H179)</f>
        <v/>
      </c>
      <c r="H179" s="53">
        <f>IF(Table_39[[#This Row],[Contributing to Increased or Improved Services?]]="No",0,IF('Total Planned Expenditure Table'!L179="",0,'Total Planned Expenditure Table'!L179))</f>
        <v>0</v>
      </c>
      <c r="I179" s="131">
        <f>IF(Table_39[[#This Row],[Contributing to Increased or Improved Services?]]="No",0,IF('Total Planned Expenditure Table'!Q179="",0,'Total Planned Expenditure Table'!Q179))</f>
        <v>0</v>
      </c>
    </row>
    <row r="180" spans="1:9" ht="22.5" customHeight="1" x14ac:dyDescent="0.2">
      <c r="A180" s="19" t="str">
        <f>IF('Total Planned Expenditure Table'!A180="","",'Total Planned Expenditure Table'!A180)</f>
        <v/>
      </c>
      <c r="B180" s="19" t="str">
        <f>IF('Total Planned Expenditure Table'!B180="","",'Total Planned Expenditure Table'!B180)</f>
        <v/>
      </c>
      <c r="C180" s="20" t="str">
        <f>IF('Total Planned Expenditure Table'!C180="","",'Total Planned Expenditure Table'!C180)</f>
        <v/>
      </c>
      <c r="D180" s="21" t="str">
        <f>IF('Total Planned Expenditure Table'!E180="","",'Total Planned Expenditure Table'!E180)</f>
        <v/>
      </c>
      <c r="E180" s="21" t="str">
        <f>IF('Total Planned Expenditure Table'!F180="","",'Total Planned Expenditure Table'!F180)</f>
        <v/>
      </c>
      <c r="F180" s="21" t="str">
        <f>IF('Total Planned Expenditure Table'!E180="Yes",'Total Planned Expenditure Table'!G180,"")</f>
        <v/>
      </c>
      <c r="G180" s="21" t="str">
        <f>IF('Total Planned Expenditure Table'!H180="","",'Total Planned Expenditure Table'!H180)</f>
        <v/>
      </c>
      <c r="H180" s="53">
        <f>IF(Table_39[[#This Row],[Contributing to Increased or Improved Services?]]="No",0,IF('Total Planned Expenditure Table'!L180="",0,'Total Planned Expenditure Table'!L180))</f>
        <v>0</v>
      </c>
      <c r="I180" s="131">
        <f>IF(Table_39[[#This Row],[Contributing to Increased or Improved Services?]]="No",0,IF('Total Planned Expenditure Table'!Q180="",0,'Total Planned Expenditure Table'!Q180))</f>
        <v>0</v>
      </c>
    </row>
    <row r="181" spans="1:9" ht="22.5" customHeight="1" x14ac:dyDescent="0.2">
      <c r="A181" s="19" t="str">
        <f>IF('Total Planned Expenditure Table'!A181="","",'Total Planned Expenditure Table'!A181)</f>
        <v/>
      </c>
      <c r="B181" s="19" t="str">
        <f>IF('Total Planned Expenditure Table'!B181="","",'Total Planned Expenditure Table'!B181)</f>
        <v/>
      </c>
      <c r="C181" s="20" t="str">
        <f>IF('Total Planned Expenditure Table'!C181="","",'Total Planned Expenditure Table'!C181)</f>
        <v/>
      </c>
      <c r="D181" s="33" t="str">
        <f>IF('Total Planned Expenditure Table'!E181="","",'Total Planned Expenditure Table'!E181)</f>
        <v/>
      </c>
      <c r="E181" s="21" t="str">
        <f>IF('Total Planned Expenditure Table'!F181="","",'Total Planned Expenditure Table'!F181)</f>
        <v/>
      </c>
      <c r="F181" s="21" t="str">
        <f>IF('Total Planned Expenditure Table'!E181="Yes",'Total Planned Expenditure Table'!G181,"")</f>
        <v/>
      </c>
      <c r="G181" s="21" t="str">
        <f>IF('Total Planned Expenditure Table'!H181="","",'Total Planned Expenditure Table'!H181)</f>
        <v/>
      </c>
      <c r="H181" s="53">
        <f>IF(Table_39[[#This Row],[Contributing to Increased or Improved Services?]]="No",0,IF('Total Planned Expenditure Table'!L181="",0,'Total Planned Expenditure Table'!L181))</f>
        <v>0</v>
      </c>
      <c r="I181" s="131">
        <f>IF(Table_39[[#This Row],[Contributing to Increased or Improved Services?]]="No",0,IF('Total Planned Expenditure Table'!Q181="",0,'Total Planned Expenditure Table'!Q181))</f>
        <v>0</v>
      </c>
    </row>
    <row r="182" spans="1:9" ht="22.5" customHeight="1" x14ac:dyDescent="0.2">
      <c r="A182" s="19" t="str">
        <f>IF('Total Planned Expenditure Table'!A182="","",'Total Planned Expenditure Table'!A182)</f>
        <v/>
      </c>
      <c r="B182" s="19" t="str">
        <f>IF('Total Planned Expenditure Table'!B182="","",'Total Planned Expenditure Table'!B182)</f>
        <v/>
      </c>
      <c r="C182" s="20" t="str">
        <f>IF('Total Planned Expenditure Table'!C182="","",'Total Planned Expenditure Table'!C182)</f>
        <v/>
      </c>
      <c r="D182" s="21" t="str">
        <f>IF('Total Planned Expenditure Table'!E182="","",'Total Planned Expenditure Table'!E182)</f>
        <v/>
      </c>
      <c r="E182" s="21" t="str">
        <f>IF('Total Planned Expenditure Table'!F182="","",'Total Planned Expenditure Table'!F182)</f>
        <v/>
      </c>
      <c r="F182" s="21" t="str">
        <f>IF('Total Planned Expenditure Table'!E182="Yes",'Total Planned Expenditure Table'!G182,"")</f>
        <v/>
      </c>
      <c r="G182" s="21" t="str">
        <f>IF('Total Planned Expenditure Table'!H182="","",'Total Planned Expenditure Table'!H182)</f>
        <v/>
      </c>
      <c r="H182" s="53">
        <f>IF(Table_39[[#This Row],[Contributing to Increased or Improved Services?]]="No",0,IF('Total Planned Expenditure Table'!L182="",0,'Total Planned Expenditure Table'!L182))</f>
        <v>0</v>
      </c>
      <c r="I182" s="131">
        <f>IF(Table_39[[#This Row],[Contributing to Increased or Improved Services?]]="No",0,IF('Total Planned Expenditure Table'!Q182="",0,'Total Planned Expenditure Table'!Q182))</f>
        <v>0</v>
      </c>
    </row>
    <row r="183" spans="1:9" ht="22.5" customHeight="1" x14ac:dyDescent="0.2">
      <c r="A183" s="19" t="str">
        <f>IF('Total Planned Expenditure Table'!A183="","",'Total Planned Expenditure Table'!A183)</f>
        <v/>
      </c>
      <c r="B183" s="19" t="str">
        <f>IF('Total Planned Expenditure Table'!B183="","",'Total Planned Expenditure Table'!B183)</f>
        <v/>
      </c>
      <c r="C183" s="20" t="str">
        <f>IF('Total Planned Expenditure Table'!C183="","",'Total Planned Expenditure Table'!C183)</f>
        <v/>
      </c>
      <c r="D183" s="33" t="str">
        <f>IF('Total Planned Expenditure Table'!E183="","",'Total Planned Expenditure Table'!E183)</f>
        <v/>
      </c>
      <c r="E183" s="21" t="str">
        <f>IF('Total Planned Expenditure Table'!F183="","",'Total Planned Expenditure Table'!F183)</f>
        <v/>
      </c>
      <c r="F183" s="21" t="str">
        <f>IF('Total Planned Expenditure Table'!E183="Yes",'Total Planned Expenditure Table'!G183,"")</f>
        <v/>
      </c>
      <c r="G183" s="21" t="str">
        <f>IF('Total Planned Expenditure Table'!H183="","",'Total Planned Expenditure Table'!H183)</f>
        <v/>
      </c>
      <c r="H183" s="53">
        <f>IF(Table_39[[#This Row],[Contributing to Increased or Improved Services?]]="No",0,IF('Total Planned Expenditure Table'!L183="",0,'Total Planned Expenditure Table'!L183))</f>
        <v>0</v>
      </c>
      <c r="I183" s="131">
        <f>IF(Table_39[[#This Row],[Contributing to Increased or Improved Services?]]="No",0,IF('Total Planned Expenditure Table'!Q183="",0,'Total Planned Expenditure Table'!Q183))</f>
        <v>0</v>
      </c>
    </row>
    <row r="184" spans="1:9" ht="22.5" customHeight="1" x14ac:dyDescent="0.2">
      <c r="A184" s="19" t="str">
        <f>IF('Total Planned Expenditure Table'!A184="","",'Total Planned Expenditure Table'!A184)</f>
        <v/>
      </c>
      <c r="B184" s="19" t="str">
        <f>IF('Total Planned Expenditure Table'!B184="","",'Total Planned Expenditure Table'!B184)</f>
        <v/>
      </c>
      <c r="C184" s="20" t="str">
        <f>IF('Total Planned Expenditure Table'!C184="","",'Total Planned Expenditure Table'!C184)</f>
        <v/>
      </c>
      <c r="D184" s="21" t="str">
        <f>IF('Total Planned Expenditure Table'!E184="","",'Total Planned Expenditure Table'!E184)</f>
        <v/>
      </c>
      <c r="E184" s="21" t="str">
        <f>IF('Total Planned Expenditure Table'!F184="","",'Total Planned Expenditure Table'!F184)</f>
        <v/>
      </c>
      <c r="F184" s="21" t="str">
        <f>IF('Total Planned Expenditure Table'!E184="Yes",'Total Planned Expenditure Table'!G184,"")</f>
        <v/>
      </c>
      <c r="G184" s="21" t="str">
        <f>IF('Total Planned Expenditure Table'!H184="","",'Total Planned Expenditure Table'!H184)</f>
        <v/>
      </c>
      <c r="H184" s="53">
        <f>IF(Table_39[[#This Row],[Contributing to Increased or Improved Services?]]="No",0,IF('Total Planned Expenditure Table'!L184="",0,'Total Planned Expenditure Table'!L184))</f>
        <v>0</v>
      </c>
      <c r="I184" s="131">
        <f>IF(Table_39[[#This Row],[Contributing to Increased or Improved Services?]]="No",0,IF('Total Planned Expenditure Table'!Q184="",0,'Total Planned Expenditure Table'!Q184))</f>
        <v>0</v>
      </c>
    </row>
    <row r="185" spans="1:9" ht="22.5" customHeight="1" x14ac:dyDescent="0.2">
      <c r="A185" s="19" t="str">
        <f>IF('Total Planned Expenditure Table'!A185="","",'Total Planned Expenditure Table'!A185)</f>
        <v/>
      </c>
      <c r="B185" s="19" t="str">
        <f>IF('Total Planned Expenditure Table'!B185="","",'Total Planned Expenditure Table'!B185)</f>
        <v/>
      </c>
      <c r="C185" s="20" t="str">
        <f>IF('Total Planned Expenditure Table'!C185="","",'Total Planned Expenditure Table'!C185)</f>
        <v/>
      </c>
      <c r="D185" s="33" t="str">
        <f>IF('Total Planned Expenditure Table'!E185="","",'Total Planned Expenditure Table'!E185)</f>
        <v/>
      </c>
      <c r="E185" s="21" t="str">
        <f>IF('Total Planned Expenditure Table'!F185="","",'Total Planned Expenditure Table'!F185)</f>
        <v/>
      </c>
      <c r="F185" s="21" t="str">
        <f>IF('Total Planned Expenditure Table'!E185="Yes",'Total Planned Expenditure Table'!G185,"")</f>
        <v/>
      </c>
      <c r="G185" s="21" t="str">
        <f>IF('Total Planned Expenditure Table'!H185="","",'Total Planned Expenditure Table'!H185)</f>
        <v/>
      </c>
      <c r="H185" s="53">
        <f>IF(Table_39[[#This Row],[Contributing to Increased or Improved Services?]]="No",0,IF('Total Planned Expenditure Table'!L185="",0,'Total Planned Expenditure Table'!L185))</f>
        <v>0</v>
      </c>
      <c r="I185" s="131">
        <f>IF(Table_39[[#This Row],[Contributing to Increased or Improved Services?]]="No",0,IF('Total Planned Expenditure Table'!Q185="",0,'Total Planned Expenditure Table'!Q185))</f>
        <v>0</v>
      </c>
    </row>
    <row r="186" spans="1:9" ht="22.5" customHeight="1" x14ac:dyDescent="0.2">
      <c r="A186" s="19" t="str">
        <f>IF('Total Planned Expenditure Table'!A186="","",'Total Planned Expenditure Table'!A186)</f>
        <v/>
      </c>
      <c r="B186" s="19" t="str">
        <f>IF('Total Planned Expenditure Table'!B186="","",'Total Planned Expenditure Table'!B186)</f>
        <v/>
      </c>
      <c r="C186" s="20" t="str">
        <f>IF('Total Planned Expenditure Table'!C186="","",'Total Planned Expenditure Table'!C186)</f>
        <v/>
      </c>
      <c r="D186" s="21" t="str">
        <f>IF('Total Planned Expenditure Table'!E186="","",'Total Planned Expenditure Table'!E186)</f>
        <v/>
      </c>
      <c r="E186" s="21" t="str">
        <f>IF('Total Planned Expenditure Table'!F186="","",'Total Planned Expenditure Table'!F186)</f>
        <v/>
      </c>
      <c r="F186" s="21" t="str">
        <f>IF('Total Planned Expenditure Table'!E186="Yes",'Total Planned Expenditure Table'!G186,"")</f>
        <v/>
      </c>
      <c r="G186" s="21" t="str">
        <f>IF('Total Planned Expenditure Table'!H186="","",'Total Planned Expenditure Table'!H186)</f>
        <v/>
      </c>
      <c r="H186" s="53">
        <f>IF(Table_39[[#This Row],[Contributing to Increased or Improved Services?]]="No",0,IF('Total Planned Expenditure Table'!L186="",0,'Total Planned Expenditure Table'!L186))</f>
        <v>0</v>
      </c>
      <c r="I186" s="131">
        <f>IF(Table_39[[#This Row],[Contributing to Increased or Improved Services?]]="No",0,IF('Total Planned Expenditure Table'!Q186="",0,'Total Planned Expenditure Table'!Q186))</f>
        <v>0</v>
      </c>
    </row>
    <row r="187" spans="1:9" ht="22.5" customHeight="1" x14ac:dyDescent="0.2">
      <c r="A187" s="19" t="str">
        <f>IF('Total Planned Expenditure Table'!A187="","",'Total Planned Expenditure Table'!A187)</f>
        <v/>
      </c>
      <c r="B187" s="19" t="str">
        <f>IF('Total Planned Expenditure Table'!B187="","",'Total Planned Expenditure Table'!B187)</f>
        <v/>
      </c>
      <c r="C187" s="20" t="str">
        <f>IF('Total Planned Expenditure Table'!C187="","",'Total Planned Expenditure Table'!C187)</f>
        <v/>
      </c>
      <c r="D187" s="33" t="str">
        <f>IF('Total Planned Expenditure Table'!E187="","",'Total Planned Expenditure Table'!E187)</f>
        <v/>
      </c>
      <c r="E187" s="21" t="str">
        <f>IF('Total Planned Expenditure Table'!F187="","",'Total Planned Expenditure Table'!F187)</f>
        <v/>
      </c>
      <c r="F187" s="21" t="str">
        <f>IF('Total Planned Expenditure Table'!E187="Yes",'Total Planned Expenditure Table'!G187,"")</f>
        <v/>
      </c>
      <c r="G187" s="21" t="str">
        <f>IF('Total Planned Expenditure Table'!H187="","",'Total Planned Expenditure Table'!H187)</f>
        <v/>
      </c>
      <c r="H187" s="53">
        <f>IF(Table_39[[#This Row],[Contributing to Increased or Improved Services?]]="No",0,IF('Total Planned Expenditure Table'!L187="",0,'Total Planned Expenditure Table'!L187))</f>
        <v>0</v>
      </c>
      <c r="I187" s="131">
        <f>IF(Table_39[[#This Row],[Contributing to Increased or Improved Services?]]="No",0,IF('Total Planned Expenditure Table'!Q187="",0,'Total Planned Expenditure Table'!Q187))</f>
        <v>0</v>
      </c>
    </row>
    <row r="188" spans="1:9" ht="22.5" customHeight="1" x14ac:dyDescent="0.2">
      <c r="A188" s="19" t="str">
        <f>IF('Total Planned Expenditure Table'!A188="","",'Total Planned Expenditure Table'!A188)</f>
        <v/>
      </c>
      <c r="B188" s="19" t="str">
        <f>IF('Total Planned Expenditure Table'!B188="","",'Total Planned Expenditure Table'!B188)</f>
        <v/>
      </c>
      <c r="C188" s="20" t="str">
        <f>IF('Total Planned Expenditure Table'!C188="","",'Total Planned Expenditure Table'!C188)</f>
        <v/>
      </c>
      <c r="D188" s="21" t="str">
        <f>IF('Total Planned Expenditure Table'!E188="","",'Total Planned Expenditure Table'!E188)</f>
        <v/>
      </c>
      <c r="E188" s="21" t="str">
        <f>IF('Total Planned Expenditure Table'!F188="","",'Total Planned Expenditure Table'!F188)</f>
        <v/>
      </c>
      <c r="F188" s="21" t="str">
        <f>IF('Total Planned Expenditure Table'!E188="Yes",'Total Planned Expenditure Table'!G188,"")</f>
        <v/>
      </c>
      <c r="G188" s="21" t="str">
        <f>IF('Total Planned Expenditure Table'!H188="","",'Total Planned Expenditure Table'!H188)</f>
        <v/>
      </c>
      <c r="H188" s="53">
        <f>IF(Table_39[[#This Row],[Contributing to Increased or Improved Services?]]="No",0,IF('Total Planned Expenditure Table'!L188="",0,'Total Planned Expenditure Table'!L188))</f>
        <v>0</v>
      </c>
      <c r="I188" s="131">
        <f>IF(Table_39[[#This Row],[Contributing to Increased or Improved Services?]]="No",0,IF('Total Planned Expenditure Table'!Q188="",0,'Total Planned Expenditure Table'!Q188))</f>
        <v>0</v>
      </c>
    </row>
    <row r="189" spans="1:9" ht="22.5" customHeight="1" x14ac:dyDescent="0.2">
      <c r="A189" s="19" t="str">
        <f>IF('Total Planned Expenditure Table'!A189="","",'Total Planned Expenditure Table'!A189)</f>
        <v/>
      </c>
      <c r="B189" s="19" t="str">
        <f>IF('Total Planned Expenditure Table'!B189="","",'Total Planned Expenditure Table'!B189)</f>
        <v/>
      </c>
      <c r="C189" s="20" t="str">
        <f>IF('Total Planned Expenditure Table'!C189="","",'Total Planned Expenditure Table'!C189)</f>
        <v/>
      </c>
      <c r="D189" s="33" t="str">
        <f>IF('Total Planned Expenditure Table'!E189="","",'Total Planned Expenditure Table'!E189)</f>
        <v/>
      </c>
      <c r="E189" s="21" t="str">
        <f>IF('Total Planned Expenditure Table'!F189="","",'Total Planned Expenditure Table'!F189)</f>
        <v/>
      </c>
      <c r="F189" s="21" t="str">
        <f>IF('Total Planned Expenditure Table'!E189="Yes",'Total Planned Expenditure Table'!G189,"")</f>
        <v/>
      </c>
      <c r="G189" s="21" t="str">
        <f>IF('Total Planned Expenditure Table'!H189="","",'Total Planned Expenditure Table'!H189)</f>
        <v/>
      </c>
      <c r="H189" s="53">
        <f>IF(Table_39[[#This Row],[Contributing to Increased or Improved Services?]]="No",0,IF('Total Planned Expenditure Table'!L189="",0,'Total Planned Expenditure Table'!L189))</f>
        <v>0</v>
      </c>
      <c r="I189" s="131">
        <f>IF(Table_39[[#This Row],[Contributing to Increased or Improved Services?]]="No",0,IF('Total Planned Expenditure Table'!Q189="",0,'Total Planned Expenditure Table'!Q189))</f>
        <v>0</v>
      </c>
    </row>
    <row r="190" spans="1:9" ht="22.5" customHeight="1" x14ac:dyDescent="0.2">
      <c r="A190" s="19" t="str">
        <f>IF('Total Planned Expenditure Table'!A190="","",'Total Planned Expenditure Table'!A190)</f>
        <v/>
      </c>
      <c r="B190" s="19" t="str">
        <f>IF('Total Planned Expenditure Table'!B190="","",'Total Planned Expenditure Table'!B190)</f>
        <v/>
      </c>
      <c r="C190" s="20" t="str">
        <f>IF('Total Planned Expenditure Table'!C190="","",'Total Planned Expenditure Table'!C190)</f>
        <v/>
      </c>
      <c r="D190" s="21" t="str">
        <f>IF('Total Planned Expenditure Table'!E190="","",'Total Planned Expenditure Table'!E190)</f>
        <v/>
      </c>
      <c r="E190" s="21" t="str">
        <f>IF('Total Planned Expenditure Table'!F190="","",'Total Planned Expenditure Table'!F190)</f>
        <v/>
      </c>
      <c r="F190" s="21" t="str">
        <f>IF('Total Planned Expenditure Table'!E190="Yes",'Total Planned Expenditure Table'!G190,"")</f>
        <v/>
      </c>
      <c r="G190" s="21" t="str">
        <f>IF('Total Planned Expenditure Table'!H190="","",'Total Planned Expenditure Table'!H190)</f>
        <v/>
      </c>
      <c r="H190" s="53">
        <f>IF(Table_39[[#This Row],[Contributing to Increased or Improved Services?]]="No",0,IF('Total Planned Expenditure Table'!L190="",0,'Total Planned Expenditure Table'!L190))</f>
        <v>0</v>
      </c>
      <c r="I190" s="131">
        <f>IF(Table_39[[#This Row],[Contributing to Increased or Improved Services?]]="No",0,IF('Total Planned Expenditure Table'!Q190="",0,'Total Planned Expenditure Table'!Q190))</f>
        <v>0</v>
      </c>
    </row>
    <row r="191" spans="1:9" ht="22.5" customHeight="1" x14ac:dyDescent="0.2">
      <c r="A191" s="19" t="str">
        <f>IF('Total Planned Expenditure Table'!A191="","",'Total Planned Expenditure Table'!A191)</f>
        <v/>
      </c>
      <c r="B191" s="19" t="str">
        <f>IF('Total Planned Expenditure Table'!B191="","",'Total Planned Expenditure Table'!B191)</f>
        <v/>
      </c>
      <c r="C191" s="20" t="str">
        <f>IF('Total Planned Expenditure Table'!C191="","",'Total Planned Expenditure Table'!C191)</f>
        <v/>
      </c>
      <c r="D191" s="33" t="str">
        <f>IF('Total Planned Expenditure Table'!E191="","",'Total Planned Expenditure Table'!E191)</f>
        <v/>
      </c>
      <c r="E191" s="21" t="str">
        <f>IF('Total Planned Expenditure Table'!F191="","",'Total Planned Expenditure Table'!F191)</f>
        <v/>
      </c>
      <c r="F191" s="21" t="str">
        <f>IF('Total Planned Expenditure Table'!E191="Yes",'Total Planned Expenditure Table'!G191,"")</f>
        <v/>
      </c>
      <c r="G191" s="21" t="str">
        <f>IF('Total Planned Expenditure Table'!H191="","",'Total Planned Expenditure Table'!H191)</f>
        <v/>
      </c>
      <c r="H191" s="53">
        <f>IF(Table_39[[#This Row],[Contributing to Increased or Improved Services?]]="No",0,IF('Total Planned Expenditure Table'!L191="",0,'Total Planned Expenditure Table'!L191))</f>
        <v>0</v>
      </c>
      <c r="I191" s="131">
        <f>IF(Table_39[[#This Row],[Contributing to Increased or Improved Services?]]="No",0,IF('Total Planned Expenditure Table'!Q191="",0,'Total Planned Expenditure Table'!Q191))</f>
        <v>0</v>
      </c>
    </row>
    <row r="192" spans="1:9" ht="22.5" customHeight="1" x14ac:dyDescent="0.2">
      <c r="A192" s="19" t="str">
        <f>IF('Total Planned Expenditure Table'!A192="","",'Total Planned Expenditure Table'!A192)</f>
        <v/>
      </c>
      <c r="B192" s="19" t="str">
        <f>IF('Total Planned Expenditure Table'!B192="","",'Total Planned Expenditure Table'!B192)</f>
        <v/>
      </c>
      <c r="C192" s="20" t="str">
        <f>IF('Total Planned Expenditure Table'!C192="","",'Total Planned Expenditure Table'!C192)</f>
        <v/>
      </c>
      <c r="D192" s="21" t="str">
        <f>IF('Total Planned Expenditure Table'!E192="","",'Total Planned Expenditure Table'!E192)</f>
        <v/>
      </c>
      <c r="E192" s="21" t="str">
        <f>IF('Total Planned Expenditure Table'!F192="","",'Total Planned Expenditure Table'!F192)</f>
        <v/>
      </c>
      <c r="F192" s="21" t="str">
        <f>IF('Total Planned Expenditure Table'!E192="Yes",'Total Planned Expenditure Table'!G192,"")</f>
        <v/>
      </c>
      <c r="G192" s="21" t="str">
        <f>IF('Total Planned Expenditure Table'!H192="","",'Total Planned Expenditure Table'!H192)</f>
        <v/>
      </c>
      <c r="H192" s="53">
        <f>IF(Table_39[[#This Row],[Contributing to Increased or Improved Services?]]="No",0,IF('Total Planned Expenditure Table'!L192="",0,'Total Planned Expenditure Table'!L192))</f>
        <v>0</v>
      </c>
      <c r="I192" s="131">
        <f>IF(Table_39[[#This Row],[Contributing to Increased or Improved Services?]]="No",0,IF('Total Planned Expenditure Table'!Q192="",0,'Total Planned Expenditure Table'!Q192))</f>
        <v>0</v>
      </c>
    </row>
    <row r="193" spans="1:9" ht="22.5" customHeight="1" x14ac:dyDescent="0.2">
      <c r="A193" s="19" t="str">
        <f>IF('Total Planned Expenditure Table'!A193="","",'Total Planned Expenditure Table'!A193)</f>
        <v/>
      </c>
      <c r="B193" s="19" t="str">
        <f>IF('Total Planned Expenditure Table'!B193="","",'Total Planned Expenditure Table'!B193)</f>
        <v/>
      </c>
      <c r="C193" s="20" t="str">
        <f>IF('Total Planned Expenditure Table'!C193="","",'Total Planned Expenditure Table'!C193)</f>
        <v/>
      </c>
      <c r="D193" s="33" t="str">
        <f>IF('Total Planned Expenditure Table'!E193="","",'Total Planned Expenditure Table'!E193)</f>
        <v/>
      </c>
      <c r="E193" s="21" t="str">
        <f>IF('Total Planned Expenditure Table'!F193="","",'Total Planned Expenditure Table'!F193)</f>
        <v/>
      </c>
      <c r="F193" s="21" t="str">
        <f>IF('Total Planned Expenditure Table'!E193="Yes",'Total Planned Expenditure Table'!G193,"")</f>
        <v/>
      </c>
      <c r="G193" s="21" t="str">
        <f>IF('Total Planned Expenditure Table'!H193="","",'Total Planned Expenditure Table'!H193)</f>
        <v/>
      </c>
      <c r="H193" s="53">
        <f>IF(Table_39[[#This Row],[Contributing to Increased or Improved Services?]]="No",0,IF('Total Planned Expenditure Table'!L193="",0,'Total Planned Expenditure Table'!L193))</f>
        <v>0</v>
      </c>
      <c r="I193" s="131">
        <f>IF(Table_39[[#This Row],[Contributing to Increased or Improved Services?]]="No",0,IF('Total Planned Expenditure Table'!Q193="",0,'Total Planned Expenditure Table'!Q193))</f>
        <v>0</v>
      </c>
    </row>
    <row r="194" spans="1:9" ht="22.5" customHeight="1" x14ac:dyDescent="0.2">
      <c r="A194" s="19" t="str">
        <f>IF('Total Planned Expenditure Table'!A194="","",'Total Planned Expenditure Table'!A194)</f>
        <v/>
      </c>
      <c r="B194" s="19" t="str">
        <f>IF('Total Planned Expenditure Table'!B194="","",'Total Planned Expenditure Table'!B194)</f>
        <v/>
      </c>
      <c r="C194" s="20" t="str">
        <f>IF('Total Planned Expenditure Table'!C194="","",'Total Planned Expenditure Table'!C194)</f>
        <v/>
      </c>
      <c r="D194" s="21" t="str">
        <f>IF('Total Planned Expenditure Table'!E194="","",'Total Planned Expenditure Table'!E194)</f>
        <v/>
      </c>
      <c r="E194" s="21" t="str">
        <f>IF('Total Planned Expenditure Table'!F194="","",'Total Planned Expenditure Table'!F194)</f>
        <v/>
      </c>
      <c r="F194" s="21" t="str">
        <f>IF('Total Planned Expenditure Table'!E194="Yes",'Total Planned Expenditure Table'!G194,"")</f>
        <v/>
      </c>
      <c r="G194" s="21" t="str">
        <f>IF('Total Planned Expenditure Table'!H194="","",'Total Planned Expenditure Table'!H194)</f>
        <v/>
      </c>
      <c r="H194" s="53">
        <f>IF(Table_39[[#This Row],[Contributing to Increased or Improved Services?]]="No",0,IF('Total Planned Expenditure Table'!L194="",0,'Total Planned Expenditure Table'!L194))</f>
        <v>0</v>
      </c>
      <c r="I194" s="131">
        <f>IF(Table_39[[#This Row],[Contributing to Increased or Improved Services?]]="No",0,IF('Total Planned Expenditure Table'!Q194="",0,'Total Planned Expenditure Table'!Q194))</f>
        <v>0</v>
      </c>
    </row>
    <row r="195" spans="1:9" ht="22.5" customHeight="1" x14ac:dyDescent="0.2">
      <c r="A195" s="19" t="str">
        <f>IF('Total Planned Expenditure Table'!A195="","",'Total Planned Expenditure Table'!A195)</f>
        <v/>
      </c>
      <c r="B195" s="19" t="str">
        <f>IF('Total Planned Expenditure Table'!B195="","",'Total Planned Expenditure Table'!B195)</f>
        <v/>
      </c>
      <c r="C195" s="20" t="str">
        <f>IF('Total Planned Expenditure Table'!C195="","",'Total Planned Expenditure Table'!C195)</f>
        <v/>
      </c>
      <c r="D195" s="33" t="str">
        <f>IF('Total Planned Expenditure Table'!E195="","",'Total Planned Expenditure Table'!E195)</f>
        <v/>
      </c>
      <c r="E195" s="21" t="str">
        <f>IF('Total Planned Expenditure Table'!F195="","",'Total Planned Expenditure Table'!F195)</f>
        <v/>
      </c>
      <c r="F195" s="21" t="str">
        <f>IF('Total Planned Expenditure Table'!E195="Yes",'Total Planned Expenditure Table'!G195,"")</f>
        <v/>
      </c>
      <c r="G195" s="21" t="str">
        <f>IF('Total Planned Expenditure Table'!H195="","",'Total Planned Expenditure Table'!H195)</f>
        <v/>
      </c>
      <c r="H195" s="53">
        <f>IF(Table_39[[#This Row],[Contributing to Increased or Improved Services?]]="No",0,IF('Total Planned Expenditure Table'!L195="",0,'Total Planned Expenditure Table'!L195))</f>
        <v>0</v>
      </c>
      <c r="I195" s="131">
        <f>IF(Table_39[[#This Row],[Contributing to Increased or Improved Services?]]="No",0,IF('Total Planned Expenditure Table'!Q195="",0,'Total Planned Expenditure Table'!Q195))</f>
        <v>0</v>
      </c>
    </row>
    <row r="196" spans="1:9" ht="22.5" customHeight="1" x14ac:dyDescent="0.2">
      <c r="A196" s="19" t="str">
        <f>IF('Total Planned Expenditure Table'!A196="","",'Total Planned Expenditure Table'!A196)</f>
        <v/>
      </c>
      <c r="B196" s="19" t="str">
        <f>IF('Total Planned Expenditure Table'!B196="","",'Total Planned Expenditure Table'!B196)</f>
        <v/>
      </c>
      <c r="C196" s="20" t="str">
        <f>IF('Total Planned Expenditure Table'!C196="","",'Total Planned Expenditure Table'!C196)</f>
        <v/>
      </c>
      <c r="D196" s="21" t="str">
        <f>IF('Total Planned Expenditure Table'!E196="","",'Total Planned Expenditure Table'!E196)</f>
        <v/>
      </c>
      <c r="E196" s="21" t="str">
        <f>IF('Total Planned Expenditure Table'!F196="","",'Total Planned Expenditure Table'!F196)</f>
        <v/>
      </c>
      <c r="F196" s="21" t="str">
        <f>IF('Total Planned Expenditure Table'!E196="Yes",'Total Planned Expenditure Table'!G196,"")</f>
        <v/>
      </c>
      <c r="G196" s="21" t="str">
        <f>IF('Total Planned Expenditure Table'!H196="","",'Total Planned Expenditure Table'!H196)</f>
        <v/>
      </c>
      <c r="H196" s="53">
        <f>IF(Table_39[[#This Row],[Contributing to Increased or Improved Services?]]="No",0,IF('Total Planned Expenditure Table'!L196="",0,'Total Planned Expenditure Table'!L196))</f>
        <v>0</v>
      </c>
      <c r="I196" s="131">
        <f>IF(Table_39[[#This Row],[Contributing to Increased or Improved Services?]]="No",0,IF('Total Planned Expenditure Table'!Q196="",0,'Total Planned Expenditure Table'!Q196))</f>
        <v>0</v>
      </c>
    </row>
    <row r="197" spans="1:9" ht="22.5" customHeight="1" x14ac:dyDescent="0.2">
      <c r="A197" s="19" t="str">
        <f>IF('Total Planned Expenditure Table'!A197="","",'Total Planned Expenditure Table'!A197)</f>
        <v/>
      </c>
      <c r="B197" s="19" t="str">
        <f>IF('Total Planned Expenditure Table'!B197="","",'Total Planned Expenditure Table'!B197)</f>
        <v/>
      </c>
      <c r="C197" s="20" t="str">
        <f>IF('Total Planned Expenditure Table'!C197="","",'Total Planned Expenditure Table'!C197)</f>
        <v/>
      </c>
      <c r="D197" s="33" t="str">
        <f>IF('Total Planned Expenditure Table'!E197="","",'Total Planned Expenditure Table'!E197)</f>
        <v/>
      </c>
      <c r="E197" s="21" t="str">
        <f>IF('Total Planned Expenditure Table'!F197="","",'Total Planned Expenditure Table'!F197)</f>
        <v/>
      </c>
      <c r="F197" s="21" t="str">
        <f>IF('Total Planned Expenditure Table'!E197="Yes",'Total Planned Expenditure Table'!G197,"")</f>
        <v/>
      </c>
      <c r="G197" s="21" t="str">
        <f>IF('Total Planned Expenditure Table'!H197="","",'Total Planned Expenditure Table'!H197)</f>
        <v/>
      </c>
      <c r="H197" s="53">
        <f>IF(Table_39[[#This Row],[Contributing to Increased or Improved Services?]]="No",0,IF('Total Planned Expenditure Table'!L197="",0,'Total Planned Expenditure Table'!L197))</f>
        <v>0</v>
      </c>
      <c r="I197" s="131">
        <f>IF(Table_39[[#This Row],[Contributing to Increased or Improved Services?]]="No",0,IF('Total Planned Expenditure Table'!Q197="",0,'Total Planned Expenditure Table'!Q197))</f>
        <v>0</v>
      </c>
    </row>
    <row r="198" spans="1:9" ht="22.5" customHeight="1" x14ac:dyDescent="0.2">
      <c r="A198" s="19" t="str">
        <f>IF('Total Planned Expenditure Table'!A198="","",'Total Planned Expenditure Table'!A198)</f>
        <v/>
      </c>
      <c r="B198" s="19" t="str">
        <f>IF('Total Planned Expenditure Table'!B198="","",'Total Planned Expenditure Table'!B198)</f>
        <v/>
      </c>
      <c r="C198" s="20" t="str">
        <f>IF('Total Planned Expenditure Table'!C198="","",'Total Planned Expenditure Table'!C198)</f>
        <v/>
      </c>
      <c r="D198" s="21" t="str">
        <f>IF('Total Planned Expenditure Table'!E198="","",'Total Planned Expenditure Table'!E198)</f>
        <v/>
      </c>
      <c r="E198" s="21" t="str">
        <f>IF('Total Planned Expenditure Table'!F198="","",'Total Planned Expenditure Table'!F198)</f>
        <v/>
      </c>
      <c r="F198" s="21" t="str">
        <f>IF('Total Planned Expenditure Table'!E198="Yes",'Total Planned Expenditure Table'!G198,"")</f>
        <v/>
      </c>
      <c r="G198" s="21" t="str">
        <f>IF('Total Planned Expenditure Table'!H198="","",'Total Planned Expenditure Table'!H198)</f>
        <v/>
      </c>
      <c r="H198" s="53">
        <f>IF(Table_39[[#This Row],[Contributing to Increased or Improved Services?]]="No",0,IF('Total Planned Expenditure Table'!L198="",0,'Total Planned Expenditure Table'!L198))</f>
        <v>0</v>
      </c>
      <c r="I198" s="131">
        <f>IF(Table_39[[#This Row],[Contributing to Increased or Improved Services?]]="No",0,IF('Total Planned Expenditure Table'!Q198="",0,'Total Planned Expenditure Table'!Q198))</f>
        <v>0</v>
      </c>
    </row>
    <row r="199" spans="1:9" ht="22.5" customHeight="1" x14ac:dyDescent="0.2">
      <c r="A199" s="19" t="str">
        <f>IF('Total Planned Expenditure Table'!A199="","",'Total Planned Expenditure Table'!A199)</f>
        <v/>
      </c>
      <c r="B199" s="19" t="str">
        <f>IF('Total Planned Expenditure Table'!B199="","",'Total Planned Expenditure Table'!B199)</f>
        <v/>
      </c>
      <c r="C199" s="20" t="str">
        <f>IF('Total Planned Expenditure Table'!C199="","",'Total Planned Expenditure Table'!C199)</f>
        <v/>
      </c>
      <c r="D199" s="21" t="str">
        <f>IF('Total Planned Expenditure Table'!E199="","",'Total Planned Expenditure Table'!E199)</f>
        <v/>
      </c>
      <c r="E199" s="21" t="str">
        <f>IF('Total Planned Expenditure Table'!F199="","",'Total Planned Expenditure Table'!F199)</f>
        <v/>
      </c>
      <c r="F199" s="21" t="str">
        <f>IF('Total Planned Expenditure Table'!E199="Yes",'Total Planned Expenditure Table'!G199,"")</f>
        <v/>
      </c>
      <c r="G199" s="21" t="str">
        <f>IF('Total Planned Expenditure Table'!H199="","",'Total Planned Expenditure Table'!H199)</f>
        <v/>
      </c>
      <c r="H199" s="53">
        <f>IF(Table_39[[#This Row],[Contributing to Increased or Improved Services?]]="No",0,IF('Total Planned Expenditure Table'!L199="",0,'Total Planned Expenditure Table'!L199))</f>
        <v>0</v>
      </c>
      <c r="I199" s="131">
        <f>IF(Table_39[[#This Row],[Contributing to Increased or Improved Services?]]="No",0,IF('Total Planned Expenditure Table'!Q199="",0,'Total Planned Expenditure Table'!Q199))</f>
        <v>0</v>
      </c>
    </row>
    <row r="200" spans="1:9" ht="22.5" customHeight="1" x14ac:dyDescent="0.2">
      <c r="A200" s="31" t="str">
        <f>IF('Total Planned Expenditure Table'!A200="","",'Total Planned Expenditure Table'!A200)</f>
        <v/>
      </c>
      <c r="B200" s="19" t="str">
        <f>IF('Total Planned Expenditure Table'!B200="","",'Total Planned Expenditure Table'!B200)</f>
        <v/>
      </c>
      <c r="C200" s="20" t="str">
        <f>IF('Total Planned Expenditure Table'!C200="","",'Total Planned Expenditure Table'!C200)</f>
        <v/>
      </c>
      <c r="D200" s="21" t="str">
        <f>IF('Total Planned Expenditure Table'!E200="","",'Total Planned Expenditure Table'!E200)</f>
        <v/>
      </c>
      <c r="E200" s="21" t="str">
        <f>IF('Total Planned Expenditure Table'!F200="","",'Total Planned Expenditure Table'!F200)</f>
        <v/>
      </c>
      <c r="F200" s="21" t="str">
        <f>IF('Total Planned Expenditure Table'!E200="Yes",'Total Planned Expenditure Table'!G200,"")</f>
        <v/>
      </c>
      <c r="G200" s="21" t="str">
        <f>IF('Total Planned Expenditure Table'!H200="","",'Total Planned Expenditure Table'!H200)</f>
        <v/>
      </c>
      <c r="H200" s="53">
        <f>IF(Table_39[[#This Row],[Contributing to Increased or Improved Services?]]="No",0,IF('Total Planned Expenditure Table'!L200="",0,'Total Planned Expenditure Table'!L200))</f>
        <v>0</v>
      </c>
      <c r="I200" s="131">
        <f>IF(Table_39[[#This Row],[Contributing to Increased or Improved Services?]]="No",0,IF('Total Planned Expenditure Table'!Q200="",0,'Total Planned Expenditure Table'!Q200))</f>
        <v>0</v>
      </c>
    </row>
    <row r="201" spans="1:9" ht="15" customHeight="1" x14ac:dyDescent="0.2">
      <c r="A201" s="22"/>
    </row>
    <row r="202" spans="1:9" ht="15.75" customHeight="1" x14ac:dyDescent="0.3">
      <c r="A202" s="37"/>
    </row>
  </sheetData>
  <sheetProtection algorithmName="SHA-512" hashValue="tvp0h8iK+TrjrIl03irIdO6s9aO6fruOqswPxL7f0S0MmAooNZe+saBlFnwBgediDBldtHjrtVhLL4tw6sTM3w==" saltValue="uHhujOUrrLnVp1sBD/UOdg==" spinCount="100000" sheet="1" formatColumns="0" formatRows="0" sort="0" autoFilter="0"/>
  <pageMargins left="0.25" right="0.25" top="0.75" bottom="0.75" header="0" footer="0"/>
  <pageSetup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202"/>
  <sheetViews>
    <sheetView showGridLines="0" zoomScaleNormal="100" workbookViewId="0">
      <selection activeCell="E6" sqref="E6"/>
    </sheetView>
  </sheetViews>
  <sheetFormatPr defaultColWidth="12.625" defaultRowHeight="15" customHeight="1" x14ac:dyDescent="0.2"/>
  <cols>
    <col min="1" max="1" width="13.625" customWidth="1"/>
    <col min="2" max="2" width="20.125" customWidth="1"/>
    <col min="3" max="3" width="41.625" customWidth="1"/>
    <col min="4" max="4" width="24.375" customWidth="1"/>
    <col min="5" max="5" width="24.25" customWidth="1"/>
    <col min="6" max="6" width="21.375" customWidth="1"/>
    <col min="7" max="7" width="15.875" customWidth="1"/>
    <col min="8" max="8" width="10.75" bestFit="1" customWidth="1"/>
    <col min="9" max="10" width="9.625" bestFit="1" customWidth="1"/>
    <col min="11" max="11" width="10.75" bestFit="1" customWidth="1"/>
    <col min="12" max="13" width="9" customWidth="1"/>
    <col min="14" max="14" width="10.75" bestFit="1" customWidth="1"/>
    <col min="15" max="26" width="9" customWidth="1"/>
  </cols>
  <sheetData>
    <row r="1" spans="1:26" ht="42" customHeight="1" thickBot="1" x14ac:dyDescent="0.25">
      <c r="A1" s="79" t="str">
        <f>CONCATENATE('Total Planned Expenditure Table'!A3," Annual Update Table")</f>
        <v>2024-25 Annual Update Table</v>
      </c>
      <c r="B1" s="3"/>
      <c r="C1" s="4"/>
      <c r="D1" s="22"/>
      <c r="E1" s="23"/>
      <c r="F1" s="2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71.25" customHeight="1" thickTop="1" x14ac:dyDescent="0.2">
      <c r="A2" s="69" t="s">
        <v>30</v>
      </c>
      <c r="B2" s="70" t="s">
        <v>42</v>
      </c>
      <c r="C2" s="71" t="s">
        <v>43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3.25" customHeight="1" x14ac:dyDescent="0.2">
      <c r="A3" s="83" t="s">
        <v>30</v>
      </c>
      <c r="B3" s="84">
        <f>SUM('Annual Update (AU) Table'!$E$6:$E$200)</f>
        <v>3231298</v>
      </c>
      <c r="C3" s="85">
        <f>SUM('Annual Update (AU) Table'!$F$6:$F$200)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6.25" customHeight="1" x14ac:dyDescent="0.2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74.25" customHeight="1" thickBot="1" x14ac:dyDescent="0.25">
      <c r="A5" s="18" t="s">
        <v>31</v>
      </c>
      <c r="B5" s="18" t="s">
        <v>32</v>
      </c>
      <c r="C5" s="18" t="s">
        <v>33</v>
      </c>
      <c r="D5" s="18" t="s">
        <v>34</v>
      </c>
      <c r="E5" s="18" t="s">
        <v>41</v>
      </c>
      <c r="F5" s="46" t="s">
        <v>60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2">
      <c r="A6" s="21">
        <f>IF('Total Planned Expenditure Table'!A9="","",'Total Planned Expenditure Table'!A9)</f>
        <v>1</v>
      </c>
      <c r="B6" s="21">
        <f>IF('Total Planned Expenditure Table'!B9="","",'Total Planned Expenditure Table'!B9)</f>
        <v>1</v>
      </c>
      <c r="C6" s="102" t="str">
        <f>IF('Total Planned Expenditure Table'!C9="","",'Total Planned Expenditure Table'!C9)</f>
        <v>Teaching Staff</v>
      </c>
      <c r="D6" s="102" t="str">
        <f>IF('Total Planned Expenditure Table'!E9="","",'Total Planned Expenditure Table'!E9)</f>
        <v>Yes</v>
      </c>
      <c r="E6" s="96">
        <f>'Total Planned Expenditure Table'!P9</f>
        <v>1557863</v>
      </c>
      <c r="F6" s="115">
        <v>0</v>
      </c>
      <c r="G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21">
        <f>IF('Total Planned Expenditure Table'!A10="","",'Total Planned Expenditure Table'!A10)</f>
        <v>1</v>
      </c>
      <c r="B7" s="21">
        <f>IF('Total Planned Expenditure Table'!B10="","",'Total Planned Expenditure Table'!B10)</f>
        <v>2</v>
      </c>
      <c r="C7" s="102" t="str">
        <f>IF('Total Planned Expenditure Table'!C10="","",'Total Planned Expenditure Table'!C10)</f>
        <v>Teacher Credentialing/ Assignment</v>
      </c>
      <c r="D7" s="102" t="str">
        <f>IF('Total Planned Expenditure Table'!E10="","",'Total Planned Expenditure Table'!E10)</f>
        <v>Yes</v>
      </c>
      <c r="E7" s="96">
        <f>'Total Planned Expenditure Table'!P10</f>
        <v>9029</v>
      </c>
      <c r="F7" s="116">
        <v>0</v>
      </c>
      <c r="G7" s="4"/>
      <c r="L7" s="4"/>
      <c r="M7" s="4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">
      <c r="A8" s="21">
        <f>IF('Total Planned Expenditure Table'!A11="","",'Total Planned Expenditure Table'!A11)</f>
        <v>1</v>
      </c>
      <c r="B8" s="21">
        <f>IF('Total Planned Expenditure Table'!B11="","",'Total Planned Expenditure Table'!B11)</f>
        <v>3</v>
      </c>
      <c r="C8" s="102" t="str">
        <f>IF('Total Planned Expenditure Table'!C11="","",'Total Planned Expenditure Table'!C11)</f>
        <v>Qualified Director</v>
      </c>
      <c r="D8" s="102" t="str">
        <f>IF('Total Planned Expenditure Table'!E11="","",'Total Planned Expenditure Table'!E11)</f>
        <v>Yes</v>
      </c>
      <c r="E8" s="96">
        <f>'Total Planned Expenditure Table'!P11</f>
        <v>152187</v>
      </c>
      <c r="F8" s="117">
        <v>0</v>
      </c>
      <c r="G8" s="4"/>
      <c r="L8" s="4"/>
      <c r="M8" s="4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">
      <c r="A9" s="21">
        <f>IF('Total Planned Expenditure Table'!A12="","",'Total Planned Expenditure Table'!A12)</f>
        <v>2</v>
      </c>
      <c r="B9" s="21">
        <f>IF('Total Planned Expenditure Table'!B12="","",'Total Planned Expenditure Table'!B12)</f>
        <v>1</v>
      </c>
      <c r="C9" s="102" t="str">
        <f>IF('Total Planned Expenditure Table'!C12="","",'Total Planned Expenditure Table'!C12)</f>
        <v>Adequate Facilities</v>
      </c>
      <c r="D9" s="102" t="str">
        <f>IF('Total Planned Expenditure Table'!E12="","",'Total Planned Expenditure Table'!E12)</f>
        <v>Yes</v>
      </c>
      <c r="E9" s="96">
        <f>'Total Planned Expenditure Table'!P12</f>
        <v>396168</v>
      </c>
      <c r="F9" s="118">
        <v>0</v>
      </c>
      <c r="G9" s="4"/>
      <c r="L9" s="4"/>
      <c r="M9" s="4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">
      <c r="A10" s="21">
        <f>IF('Total Planned Expenditure Table'!A13="","",'Total Planned Expenditure Table'!A13)</f>
        <v>2</v>
      </c>
      <c r="B10" s="21">
        <f>IF('Total Planned Expenditure Table'!B13="","",'Total Planned Expenditure Table'!B13)</f>
        <v>2</v>
      </c>
      <c r="C10" s="102" t="str">
        <f>IF('Total Planned Expenditure Table'!C13="","",'Total Planned Expenditure Table'!C13)</f>
        <v>Facility Maintenance</v>
      </c>
      <c r="D10" s="102" t="str">
        <f>IF('Total Planned Expenditure Table'!E13="","",'Total Planned Expenditure Table'!E13)</f>
        <v>Yes</v>
      </c>
      <c r="E10" s="96">
        <f>'Total Planned Expenditure Table'!P13</f>
        <v>138508</v>
      </c>
      <c r="F10" s="118">
        <v>0</v>
      </c>
      <c r="G10" s="4"/>
      <c r="L10" s="4"/>
      <c r="M10" s="4"/>
      <c r="N10" s="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">
      <c r="A11" s="21">
        <f>IF('Total Planned Expenditure Table'!A14="","",'Total Planned Expenditure Table'!A14)</f>
        <v>2</v>
      </c>
      <c r="B11" s="21">
        <f>IF('Total Planned Expenditure Table'!B14="","",'Total Planned Expenditure Table'!B14)</f>
        <v>3</v>
      </c>
      <c r="C11" s="102" t="str">
        <f>IF('Total Planned Expenditure Table'!C14="","",'Total Planned Expenditure Table'!C14)</f>
        <v xml:space="preserve">Adequate Inventory </v>
      </c>
      <c r="D11" s="102" t="str">
        <f>IF('Total Planned Expenditure Table'!E14="","",'Total Planned Expenditure Table'!E14)</f>
        <v>Yes</v>
      </c>
      <c r="E11" s="96">
        <f>'Total Planned Expenditure Table'!P14</f>
        <v>1000</v>
      </c>
      <c r="F11" s="118">
        <v>0</v>
      </c>
      <c r="G11" s="4"/>
      <c r="L11" s="4"/>
      <c r="M11" s="4"/>
      <c r="N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">
      <c r="A12" s="21">
        <f>IF('Total Planned Expenditure Table'!A15="","",'Total Planned Expenditure Table'!A15)</f>
        <v>3</v>
      </c>
      <c r="B12" s="21">
        <f>IF('Total Planned Expenditure Table'!B15="","",'Total Planned Expenditure Table'!B15)</f>
        <v>1</v>
      </c>
      <c r="C12" s="102" t="str">
        <f>IF('Total Planned Expenditure Table'!C15="","",'Total Planned Expenditure Table'!C15)</f>
        <v>Individual Tutoring</v>
      </c>
      <c r="D12" s="102" t="str">
        <f>IF('Total Planned Expenditure Table'!E15="","",'Total Planned Expenditure Table'!E15)</f>
        <v>Yes</v>
      </c>
      <c r="E12" s="96">
        <f>'Total Planned Expenditure Table'!P15</f>
        <v>418584</v>
      </c>
      <c r="F12" s="118">
        <v>0</v>
      </c>
      <c r="G12" s="4"/>
      <c r="L12" s="4"/>
      <c r="M12" s="4"/>
      <c r="N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">
      <c r="A13" s="21">
        <f>IF('Total Planned Expenditure Table'!A16="","",'Total Planned Expenditure Table'!A16)</f>
        <v>3</v>
      </c>
      <c r="B13" s="21">
        <f>IF('Total Planned Expenditure Table'!B16="","",'Total Planned Expenditure Table'!B16)</f>
        <v>2</v>
      </c>
      <c r="C13" s="102" t="str">
        <f>IF('Total Planned Expenditure Table'!C16="","",'Total Planned Expenditure Table'!C16)</f>
        <v>Special Education Students</v>
      </c>
      <c r="D13" s="102" t="str">
        <f>IF('Total Planned Expenditure Table'!E16="","",'Total Planned Expenditure Table'!E16)</f>
        <v>Yes</v>
      </c>
      <c r="E13" s="96">
        <f>'Total Planned Expenditure Table'!P16</f>
        <v>340071</v>
      </c>
      <c r="F13" s="118">
        <v>0</v>
      </c>
      <c r="G13" s="4"/>
      <c r="L13" s="4"/>
      <c r="M13" s="4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">
      <c r="A14" s="21">
        <f>IF('Total Planned Expenditure Table'!A17="","",'Total Planned Expenditure Table'!A17)</f>
        <v>3</v>
      </c>
      <c r="B14" s="21">
        <f>IF('Total Planned Expenditure Table'!B17="","",'Total Planned Expenditure Table'!B17)</f>
        <v>3</v>
      </c>
      <c r="C14" s="102" t="str">
        <f>IF('Total Planned Expenditure Table'!C17="","",'Total Planned Expenditure Table'!C17)</f>
        <v>Extracurricular Activities</v>
      </c>
      <c r="D14" s="102" t="str">
        <f>IF('Total Planned Expenditure Table'!E17="","",'Total Planned Expenditure Table'!E17)</f>
        <v>Yes</v>
      </c>
      <c r="E14" s="96">
        <f>'Total Planned Expenditure Table'!P17</f>
        <v>70504</v>
      </c>
      <c r="F14" s="118">
        <v>0</v>
      </c>
      <c r="G14" s="4"/>
      <c r="L14" s="4"/>
      <c r="M14" s="4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">
      <c r="A15" s="21">
        <f>IF('Total Planned Expenditure Table'!A18="","",'Total Planned Expenditure Table'!A18)</f>
        <v>3</v>
      </c>
      <c r="B15" s="21">
        <f>IF('Total Planned Expenditure Table'!B18="","",'Total Planned Expenditure Table'!B18)</f>
        <v>4</v>
      </c>
      <c r="C15" s="102" t="str">
        <f>IF('Total Planned Expenditure Table'!C18="","",'Total Planned Expenditure Table'!C18)</f>
        <v>Individualized Learning Plan</v>
      </c>
      <c r="D15" s="102" t="str">
        <f>IF('Total Planned Expenditure Table'!E18="","",'Total Planned Expenditure Table'!E18)</f>
        <v>Yes</v>
      </c>
      <c r="E15" s="96">
        <f>'Total Planned Expenditure Table'!P18</f>
        <v>30844</v>
      </c>
      <c r="F15" s="118">
        <v>0</v>
      </c>
      <c r="G15" s="4"/>
      <c r="L15" s="4"/>
      <c r="M15" s="4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">
      <c r="A16" s="21">
        <f>IF('Total Planned Expenditure Table'!A19="","",'Total Planned Expenditure Table'!A19)</f>
        <v>3</v>
      </c>
      <c r="B16" s="21">
        <f>IF('Total Planned Expenditure Table'!B19="","",'Total Planned Expenditure Table'!B19)</f>
        <v>5</v>
      </c>
      <c r="C16" s="102" t="str">
        <f>IF('Total Planned Expenditure Table'!C19="","",'Total Planned Expenditure Table'!C19)</f>
        <v>NWEA MAP Growth Testing Software</v>
      </c>
      <c r="D16" s="102" t="str">
        <f>IF('Total Planned Expenditure Table'!E19="","",'Total Planned Expenditure Table'!E19)</f>
        <v>Yes</v>
      </c>
      <c r="E16" s="96">
        <f>'Total Planned Expenditure Table'!P19</f>
        <v>3060</v>
      </c>
      <c r="F16" s="118">
        <v>0</v>
      </c>
      <c r="G16" s="4"/>
      <c r="L16" s="4"/>
      <c r="M16" s="4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">
      <c r="A17" s="21">
        <f>IF('Total Planned Expenditure Table'!A20="","",'Total Planned Expenditure Table'!A20)</f>
        <v>3</v>
      </c>
      <c r="B17" s="21">
        <f>IF('Total Planned Expenditure Table'!B20="","",'Total Planned Expenditure Table'!B20)</f>
        <v>6</v>
      </c>
      <c r="C17" s="102" t="str">
        <f>IF('Total Planned Expenditure Table'!C20="","",'Total Planned Expenditure Table'!C20)</f>
        <v>Student Rosters</v>
      </c>
      <c r="D17" s="102" t="str">
        <f>IF('Total Planned Expenditure Table'!E20="","",'Total Planned Expenditure Table'!E20)</f>
        <v>Yes</v>
      </c>
      <c r="E17" s="96">
        <f>'Total Planned Expenditure Table'!P20</f>
        <v>2844</v>
      </c>
      <c r="F17" s="118">
        <v>0</v>
      </c>
      <c r="G17" s="4"/>
      <c r="L17" s="4"/>
      <c r="M17" s="4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">
      <c r="A18" s="21">
        <f>IF('Total Planned Expenditure Table'!A21="","",'Total Planned Expenditure Table'!A21)</f>
        <v>3</v>
      </c>
      <c r="B18" s="21">
        <f>IF('Total Planned Expenditure Table'!B21="","",'Total Planned Expenditure Table'!B21)</f>
        <v>7</v>
      </c>
      <c r="C18" s="102" t="str">
        <f>IF('Total Planned Expenditure Table'!C21="","",'Total Planned Expenditure Table'!C21)</f>
        <v>Positive Behavioral Interventions and Support</v>
      </c>
      <c r="D18" s="102" t="str">
        <f>IF('Total Planned Expenditure Table'!E21="","",'Total Planned Expenditure Table'!E21)</f>
        <v>Yes</v>
      </c>
      <c r="E18" s="96">
        <f>'Total Planned Expenditure Table'!P21</f>
        <v>9000</v>
      </c>
      <c r="F18" s="118"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">
      <c r="A19" s="21">
        <f>IF('Total Planned Expenditure Table'!A22="","",'Total Planned Expenditure Table'!A22)</f>
        <v>3</v>
      </c>
      <c r="B19" s="21">
        <f>IF('Total Planned Expenditure Table'!B22="","",'Total Planned Expenditure Table'!B22)</f>
        <v>8</v>
      </c>
      <c r="C19" s="102" t="str">
        <f>IF('Total Planned Expenditure Table'!C22="","",'Total Planned Expenditure Table'!C22)</f>
        <v>At Risk Youth</v>
      </c>
      <c r="D19" s="102" t="str">
        <f>IF('Total Planned Expenditure Table'!E22="","",'Total Planned Expenditure Table'!E22)</f>
        <v>Yes</v>
      </c>
      <c r="E19" s="96">
        <f>'Total Planned Expenditure Table'!P22</f>
        <v>1500</v>
      </c>
      <c r="F19" s="118"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">
      <c r="A20" s="21">
        <f>IF('Total Planned Expenditure Table'!A23="","",'Total Planned Expenditure Table'!A23)</f>
        <v>4</v>
      </c>
      <c r="B20" s="21">
        <f>IF('Total Planned Expenditure Table'!B23="","",'Total Planned Expenditure Table'!B23)</f>
        <v>1</v>
      </c>
      <c r="C20" s="102" t="str">
        <f>IF('Total Planned Expenditure Table'!C23="","",'Total Planned Expenditure Table'!C23)</f>
        <v>Access to Textbooks</v>
      </c>
      <c r="D20" s="102" t="str">
        <f>IF('Total Planned Expenditure Table'!E23="","",'Total Planned Expenditure Table'!E23)</f>
        <v>Yes</v>
      </c>
      <c r="E20" s="96">
        <f>'Total Planned Expenditure Table'!P23</f>
        <v>1000</v>
      </c>
      <c r="F20" s="118"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21">
        <f>IF('Total Planned Expenditure Table'!A24="","",'Total Planned Expenditure Table'!A24)</f>
        <v>4</v>
      </c>
      <c r="B21" s="21">
        <f>IF('Total Planned Expenditure Table'!B24="","",'Total Planned Expenditure Table'!B24)</f>
        <v>2</v>
      </c>
      <c r="C21" s="102" t="str">
        <f>IF('Total Planned Expenditure Table'!C24="","",'Total Planned Expenditure Table'!C24)</f>
        <v>Online Learning Software</v>
      </c>
      <c r="D21" s="102" t="str">
        <f>IF('Total Planned Expenditure Table'!E24="","",'Total Planned Expenditure Table'!E24)</f>
        <v>Yes</v>
      </c>
      <c r="E21" s="96">
        <f>'Total Planned Expenditure Table'!P24</f>
        <v>17651</v>
      </c>
      <c r="F21" s="118"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21">
        <f>IF('Total Planned Expenditure Table'!A25="","",'Total Planned Expenditure Table'!A25)</f>
        <v>4</v>
      </c>
      <c r="B22" s="21">
        <f>IF('Total Planned Expenditure Table'!B25="","",'Total Planned Expenditure Table'!B25)</f>
        <v>3</v>
      </c>
      <c r="C22" s="102" t="str">
        <f>IF('Total Planned Expenditure Table'!C25="","",'Total Planned Expenditure Table'!C25)</f>
        <v>Field Trips &amp; Clubs</v>
      </c>
      <c r="D22" s="102" t="str">
        <f>IF('Total Planned Expenditure Table'!E25="","",'Total Planned Expenditure Table'!E25)</f>
        <v>Yes</v>
      </c>
      <c r="E22" s="96">
        <f>'Total Planned Expenditure Table'!P25</f>
        <v>22250</v>
      </c>
      <c r="F22" s="118"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21">
        <f>IF('Total Planned Expenditure Table'!A26="","",'Total Planned Expenditure Table'!A26)</f>
        <v>4</v>
      </c>
      <c r="B23" s="21">
        <f>IF('Total Planned Expenditure Table'!B26="","",'Total Planned Expenditure Table'!B26)</f>
        <v>4</v>
      </c>
      <c r="C23" s="102" t="str">
        <f>IF('Total Planned Expenditure Table'!C26="","",'Total Planned Expenditure Table'!C26)</f>
        <v>Professional Development</v>
      </c>
      <c r="D23" s="102" t="str">
        <f>IF('Total Planned Expenditure Table'!E26="","",'Total Planned Expenditure Table'!E26)</f>
        <v>Yes</v>
      </c>
      <c r="E23" s="96">
        <f>'Total Planned Expenditure Table'!P26</f>
        <v>55857</v>
      </c>
      <c r="F23" s="118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21">
        <f>IF('Total Planned Expenditure Table'!A27="","",'Total Planned Expenditure Table'!A27)</f>
        <v>5</v>
      </c>
      <c r="B24" s="21">
        <f>IF('Total Planned Expenditure Table'!B27="","",'Total Planned Expenditure Table'!B27)</f>
        <v>1</v>
      </c>
      <c r="C24" s="102" t="str">
        <f>IF('Total Planned Expenditure Table'!C27="","",'Total Planned Expenditure Table'!C27)</f>
        <v>Monthly Newsletter</v>
      </c>
      <c r="D24" s="102" t="str">
        <f>IF('Total Planned Expenditure Table'!E27="","",'Total Planned Expenditure Table'!E27)</f>
        <v>Yes</v>
      </c>
      <c r="E24" s="96">
        <f>'Total Planned Expenditure Table'!P27</f>
        <v>1500</v>
      </c>
      <c r="F24" s="118"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21">
        <f>IF('Total Planned Expenditure Table'!A28="","",'Total Planned Expenditure Table'!A28)</f>
        <v>5</v>
      </c>
      <c r="B25" s="21">
        <f>IF('Total Planned Expenditure Table'!B28="","",'Total Planned Expenditure Table'!B28)</f>
        <v>2</v>
      </c>
      <c r="C25" s="102" t="str">
        <f>IF('Total Planned Expenditure Table'!C28="","",'Total Planned Expenditure Table'!C28)</f>
        <v>School Climate Survey</v>
      </c>
      <c r="D25" s="102" t="str">
        <f>IF('Total Planned Expenditure Table'!E28="","",'Total Planned Expenditure Table'!E28)</f>
        <v>Yes</v>
      </c>
      <c r="E25" s="96">
        <f>'Total Planned Expenditure Table'!P28</f>
        <v>400</v>
      </c>
      <c r="F25" s="118"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21">
        <f>IF('Total Planned Expenditure Table'!A29="","",'Total Planned Expenditure Table'!A29)</f>
        <v>5</v>
      </c>
      <c r="B26" s="21">
        <f>IF('Total Planned Expenditure Table'!B29="","",'Total Planned Expenditure Table'!B29)</f>
        <v>3</v>
      </c>
      <c r="C26" s="102" t="str">
        <f>IF('Total Planned Expenditure Table'!C29="","",'Total Planned Expenditure Table'!C29)</f>
        <v>Parent Meetings</v>
      </c>
      <c r="D26" s="102" t="str">
        <f>IF('Total Planned Expenditure Table'!E29="","",'Total Planned Expenditure Table'!E29)</f>
        <v>Yes</v>
      </c>
      <c r="E26" s="96">
        <f>'Total Planned Expenditure Table'!P29</f>
        <v>400</v>
      </c>
      <c r="F26" s="118"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21">
        <f>IF('Total Planned Expenditure Table'!A30="","",'Total Planned Expenditure Table'!A30)</f>
        <v>5</v>
      </c>
      <c r="B27" s="21">
        <f>IF('Total Planned Expenditure Table'!B30="","",'Total Planned Expenditure Table'!B30)</f>
        <v>4</v>
      </c>
      <c r="C27" s="102" t="str">
        <f>IF('Total Planned Expenditure Table'!C30="","",'Total Planned Expenditure Table'!C30)</f>
        <v>Report Cards</v>
      </c>
      <c r="D27" s="102" t="str">
        <f>IF('Total Planned Expenditure Table'!E30="","",'Total Planned Expenditure Table'!E30)</f>
        <v>Yes</v>
      </c>
      <c r="E27" s="96">
        <f>'Total Planned Expenditure Table'!P30</f>
        <v>1078</v>
      </c>
      <c r="F27" s="118"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21" t="str">
        <f>IF('Total Planned Expenditure Table'!A31="","",'Total Planned Expenditure Table'!A31)</f>
        <v/>
      </c>
      <c r="B28" s="21" t="str">
        <f>IF('Total Planned Expenditure Table'!B31="","",'Total Planned Expenditure Table'!B31)</f>
        <v/>
      </c>
      <c r="C28" s="102" t="str">
        <f>IF('Total Planned Expenditure Table'!C31="","",'Total Planned Expenditure Table'!C31)</f>
        <v/>
      </c>
      <c r="D28" s="102" t="str">
        <f>IF('Total Planned Expenditure Table'!E31="","",'Total Planned Expenditure Table'!E31)</f>
        <v/>
      </c>
      <c r="E28" s="96">
        <f>'Total Planned Expenditure Table'!P31</f>
        <v>0</v>
      </c>
      <c r="F28" s="118"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21" t="str">
        <f>IF('Total Planned Expenditure Table'!A32="","",'Total Planned Expenditure Table'!A32)</f>
        <v/>
      </c>
      <c r="B29" s="21" t="str">
        <f>IF('Total Planned Expenditure Table'!B32="","",'Total Planned Expenditure Table'!B32)</f>
        <v/>
      </c>
      <c r="C29" s="102" t="str">
        <f>IF('Total Planned Expenditure Table'!C32="","",'Total Planned Expenditure Table'!C32)</f>
        <v/>
      </c>
      <c r="D29" s="102" t="str">
        <f>IF('Total Planned Expenditure Table'!E32="","",'Total Planned Expenditure Table'!E32)</f>
        <v/>
      </c>
      <c r="E29" s="96">
        <f>'Total Planned Expenditure Table'!P32</f>
        <v>0</v>
      </c>
      <c r="F29" s="118"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21" t="str">
        <f>IF('Total Planned Expenditure Table'!A33="","",'Total Planned Expenditure Table'!A33)</f>
        <v/>
      </c>
      <c r="B30" s="21" t="str">
        <f>IF('Total Planned Expenditure Table'!B33="","",'Total Planned Expenditure Table'!B33)</f>
        <v/>
      </c>
      <c r="C30" s="102" t="str">
        <f>IF('Total Planned Expenditure Table'!C33="","",'Total Planned Expenditure Table'!C33)</f>
        <v/>
      </c>
      <c r="D30" s="102" t="str">
        <f>IF('Total Planned Expenditure Table'!E33="","",'Total Planned Expenditure Table'!E33)</f>
        <v/>
      </c>
      <c r="E30" s="96">
        <f>'Total Planned Expenditure Table'!P33</f>
        <v>0</v>
      </c>
      <c r="F30" s="118"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21" t="str">
        <f>IF('Total Planned Expenditure Table'!A34="","",'Total Planned Expenditure Table'!A34)</f>
        <v/>
      </c>
      <c r="B31" s="21" t="str">
        <f>IF('Total Planned Expenditure Table'!B34="","",'Total Planned Expenditure Table'!B34)</f>
        <v/>
      </c>
      <c r="C31" s="102" t="str">
        <f>IF('Total Planned Expenditure Table'!C34="","",'Total Planned Expenditure Table'!C34)</f>
        <v/>
      </c>
      <c r="D31" s="102" t="str">
        <f>IF('Total Planned Expenditure Table'!E34="","",'Total Planned Expenditure Table'!E34)</f>
        <v/>
      </c>
      <c r="E31" s="96">
        <f>'Total Planned Expenditure Table'!P34</f>
        <v>0</v>
      </c>
      <c r="F31" s="118"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21" t="str">
        <f>IF('Total Planned Expenditure Table'!A35="","",'Total Planned Expenditure Table'!A35)</f>
        <v/>
      </c>
      <c r="B32" s="21" t="str">
        <f>IF('Total Planned Expenditure Table'!B35="","",'Total Planned Expenditure Table'!B35)</f>
        <v/>
      </c>
      <c r="C32" s="102" t="str">
        <f>IF('Total Planned Expenditure Table'!C35="","",'Total Planned Expenditure Table'!C35)</f>
        <v/>
      </c>
      <c r="D32" s="102" t="str">
        <f>IF('Total Planned Expenditure Table'!E35="","",'Total Planned Expenditure Table'!E35)</f>
        <v/>
      </c>
      <c r="E32" s="96">
        <f>'Total Planned Expenditure Table'!P35</f>
        <v>0</v>
      </c>
      <c r="F32" s="118"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21" t="str">
        <f>IF('Total Planned Expenditure Table'!A36="","",'Total Planned Expenditure Table'!A36)</f>
        <v/>
      </c>
      <c r="B33" s="21" t="str">
        <f>IF('Total Planned Expenditure Table'!B36="","",'Total Planned Expenditure Table'!B36)</f>
        <v/>
      </c>
      <c r="C33" s="102" t="str">
        <f>IF('Total Planned Expenditure Table'!C36="","",'Total Planned Expenditure Table'!C36)</f>
        <v/>
      </c>
      <c r="D33" s="102" t="str">
        <f>IF('Total Planned Expenditure Table'!E36="","",'Total Planned Expenditure Table'!E36)</f>
        <v/>
      </c>
      <c r="E33" s="96">
        <f>'Total Planned Expenditure Table'!P36</f>
        <v>0</v>
      </c>
      <c r="F33" s="118"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21" t="str">
        <f>IF('Total Planned Expenditure Table'!A37="","",'Total Planned Expenditure Table'!A37)</f>
        <v/>
      </c>
      <c r="B34" s="21" t="str">
        <f>IF('Total Planned Expenditure Table'!B37="","",'Total Planned Expenditure Table'!B37)</f>
        <v/>
      </c>
      <c r="C34" s="102" t="str">
        <f>IF('Total Planned Expenditure Table'!C37="","",'Total Planned Expenditure Table'!C37)</f>
        <v/>
      </c>
      <c r="D34" s="102" t="str">
        <f>IF('Total Planned Expenditure Table'!E37="","",'Total Planned Expenditure Table'!E37)</f>
        <v/>
      </c>
      <c r="E34" s="96">
        <f>'Total Planned Expenditure Table'!P37</f>
        <v>0</v>
      </c>
      <c r="F34" s="118"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21" t="str">
        <f>IF('Total Planned Expenditure Table'!A38="","",'Total Planned Expenditure Table'!A38)</f>
        <v/>
      </c>
      <c r="B35" s="21" t="str">
        <f>IF('Total Planned Expenditure Table'!B38="","",'Total Planned Expenditure Table'!B38)</f>
        <v/>
      </c>
      <c r="C35" s="102" t="str">
        <f>IF('Total Planned Expenditure Table'!C38="","",'Total Planned Expenditure Table'!C38)</f>
        <v/>
      </c>
      <c r="D35" s="102" t="str">
        <f>IF('Total Planned Expenditure Table'!E38="","",'Total Planned Expenditure Table'!E38)</f>
        <v/>
      </c>
      <c r="E35" s="96">
        <f>'Total Planned Expenditure Table'!P38</f>
        <v>0</v>
      </c>
      <c r="F35" s="118"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21" t="str">
        <f>IF('Total Planned Expenditure Table'!A39="","",'Total Planned Expenditure Table'!A39)</f>
        <v/>
      </c>
      <c r="B36" s="21" t="str">
        <f>IF('Total Planned Expenditure Table'!B39="","",'Total Planned Expenditure Table'!B39)</f>
        <v/>
      </c>
      <c r="C36" s="102" t="str">
        <f>IF('Total Planned Expenditure Table'!C39="","",'Total Planned Expenditure Table'!C39)</f>
        <v/>
      </c>
      <c r="D36" s="102" t="str">
        <f>IF('Total Planned Expenditure Table'!E39="","",'Total Planned Expenditure Table'!E39)</f>
        <v/>
      </c>
      <c r="E36" s="96">
        <f>'Total Planned Expenditure Table'!P39</f>
        <v>0</v>
      </c>
      <c r="F36" s="118"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21" t="str">
        <f>IF('Total Planned Expenditure Table'!A40="","",'Total Planned Expenditure Table'!A40)</f>
        <v/>
      </c>
      <c r="B37" s="21" t="str">
        <f>IF('Total Planned Expenditure Table'!B40="","",'Total Planned Expenditure Table'!B40)</f>
        <v/>
      </c>
      <c r="C37" s="102" t="str">
        <f>IF('Total Planned Expenditure Table'!C40="","",'Total Planned Expenditure Table'!C40)</f>
        <v/>
      </c>
      <c r="D37" s="102" t="str">
        <f>IF('Total Planned Expenditure Table'!E40="","",'Total Planned Expenditure Table'!E40)</f>
        <v/>
      </c>
      <c r="E37" s="96">
        <f>'Total Planned Expenditure Table'!P40</f>
        <v>0</v>
      </c>
      <c r="F37" s="118"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21" t="str">
        <f>IF('Total Planned Expenditure Table'!A41="","",'Total Planned Expenditure Table'!A41)</f>
        <v/>
      </c>
      <c r="B38" s="21" t="str">
        <f>IF('Total Planned Expenditure Table'!B41="","",'Total Planned Expenditure Table'!B41)</f>
        <v/>
      </c>
      <c r="C38" s="102" t="str">
        <f>IF('Total Planned Expenditure Table'!C41="","",'Total Planned Expenditure Table'!C41)</f>
        <v/>
      </c>
      <c r="D38" s="102" t="str">
        <f>IF('Total Planned Expenditure Table'!E41="","",'Total Planned Expenditure Table'!E41)</f>
        <v/>
      </c>
      <c r="E38" s="96">
        <f>'Total Planned Expenditure Table'!P41</f>
        <v>0</v>
      </c>
      <c r="F38" s="118"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21" t="str">
        <f>IF('Total Planned Expenditure Table'!A42="","",'Total Planned Expenditure Table'!A42)</f>
        <v/>
      </c>
      <c r="B39" s="21" t="str">
        <f>IF('Total Planned Expenditure Table'!B42="","",'Total Planned Expenditure Table'!B42)</f>
        <v/>
      </c>
      <c r="C39" s="102" t="str">
        <f>IF('Total Planned Expenditure Table'!C42="","",'Total Planned Expenditure Table'!C42)</f>
        <v/>
      </c>
      <c r="D39" s="102" t="str">
        <f>IF('Total Planned Expenditure Table'!E42="","",'Total Planned Expenditure Table'!E42)</f>
        <v/>
      </c>
      <c r="E39" s="96">
        <f>'Total Planned Expenditure Table'!P42</f>
        <v>0</v>
      </c>
      <c r="F39" s="118"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21" t="str">
        <f>IF('Total Planned Expenditure Table'!A43="","",'Total Planned Expenditure Table'!A43)</f>
        <v/>
      </c>
      <c r="B40" s="21" t="str">
        <f>IF('Total Planned Expenditure Table'!B43="","",'Total Planned Expenditure Table'!B43)</f>
        <v/>
      </c>
      <c r="C40" s="102" t="str">
        <f>IF('Total Planned Expenditure Table'!C43="","",'Total Planned Expenditure Table'!C43)</f>
        <v/>
      </c>
      <c r="D40" s="102" t="str">
        <f>IF('Total Planned Expenditure Table'!E43="","",'Total Planned Expenditure Table'!E43)</f>
        <v/>
      </c>
      <c r="E40" s="96">
        <f>'Total Planned Expenditure Table'!P43</f>
        <v>0</v>
      </c>
      <c r="F40" s="118"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21" t="str">
        <f>IF('Total Planned Expenditure Table'!A44="","",'Total Planned Expenditure Table'!A44)</f>
        <v/>
      </c>
      <c r="B41" s="21" t="str">
        <f>IF('Total Planned Expenditure Table'!B44="","",'Total Planned Expenditure Table'!B44)</f>
        <v/>
      </c>
      <c r="C41" s="102" t="str">
        <f>IF('Total Planned Expenditure Table'!C44="","",'Total Planned Expenditure Table'!C44)</f>
        <v/>
      </c>
      <c r="D41" s="102" t="str">
        <f>IF('Total Planned Expenditure Table'!E44="","",'Total Planned Expenditure Table'!E44)</f>
        <v/>
      </c>
      <c r="E41" s="96">
        <f>'Total Planned Expenditure Table'!P44</f>
        <v>0</v>
      </c>
      <c r="F41" s="118"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21" t="str">
        <f>IF('Total Planned Expenditure Table'!A45="","",'Total Planned Expenditure Table'!A45)</f>
        <v/>
      </c>
      <c r="B42" s="21" t="str">
        <f>IF('Total Planned Expenditure Table'!B45="","",'Total Planned Expenditure Table'!B45)</f>
        <v/>
      </c>
      <c r="C42" s="102" t="str">
        <f>IF('Total Planned Expenditure Table'!C45="","",'Total Planned Expenditure Table'!C45)</f>
        <v/>
      </c>
      <c r="D42" s="102" t="str">
        <f>IF('Total Planned Expenditure Table'!E45="","",'Total Planned Expenditure Table'!E45)</f>
        <v/>
      </c>
      <c r="E42" s="96">
        <f>'Total Planned Expenditure Table'!P45</f>
        <v>0</v>
      </c>
      <c r="F42" s="118"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21" t="str">
        <f>IF('Total Planned Expenditure Table'!A46="","",'Total Planned Expenditure Table'!A46)</f>
        <v/>
      </c>
      <c r="B43" s="21" t="str">
        <f>IF('Total Planned Expenditure Table'!B46="","",'Total Planned Expenditure Table'!B46)</f>
        <v/>
      </c>
      <c r="C43" s="102" t="str">
        <f>IF('Total Planned Expenditure Table'!C46="","",'Total Planned Expenditure Table'!C46)</f>
        <v/>
      </c>
      <c r="D43" s="102" t="str">
        <f>IF('Total Planned Expenditure Table'!E46="","",'Total Planned Expenditure Table'!E46)</f>
        <v/>
      </c>
      <c r="E43" s="96">
        <f>'Total Planned Expenditure Table'!P46</f>
        <v>0</v>
      </c>
      <c r="F43" s="118"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21" t="str">
        <f>IF('Total Planned Expenditure Table'!A47="","",'Total Planned Expenditure Table'!A47)</f>
        <v/>
      </c>
      <c r="B44" s="21" t="str">
        <f>IF('Total Planned Expenditure Table'!B47="","",'Total Planned Expenditure Table'!B47)</f>
        <v/>
      </c>
      <c r="C44" s="102" t="str">
        <f>IF('Total Planned Expenditure Table'!C47="","",'Total Planned Expenditure Table'!C47)</f>
        <v/>
      </c>
      <c r="D44" s="102" t="str">
        <f>IF('Total Planned Expenditure Table'!E47="","",'Total Planned Expenditure Table'!E47)</f>
        <v/>
      </c>
      <c r="E44" s="96">
        <f>'Total Planned Expenditure Table'!P47</f>
        <v>0</v>
      </c>
      <c r="F44" s="118"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21" t="str">
        <f>IF('Total Planned Expenditure Table'!A48="","",'Total Planned Expenditure Table'!A48)</f>
        <v/>
      </c>
      <c r="B45" s="21" t="str">
        <f>IF('Total Planned Expenditure Table'!B48="","",'Total Planned Expenditure Table'!B48)</f>
        <v/>
      </c>
      <c r="C45" s="102" t="str">
        <f>IF('Total Planned Expenditure Table'!C48="","",'Total Planned Expenditure Table'!C48)</f>
        <v/>
      </c>
      <c r="D45" s="102" t="str">
        <f>IF('Total Planned Expenditure Table'!E48="","",'Total Planned Expenditure Table'!E48)</f>
        <v/>
      </c>
      <c r="E45" s="96">
        <f>'Total Planned Expenditure Table'!P48</f>
        <v>0</v>
      </c>
      <c r="F45" s="118">
        <v>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21" t="str">
        <f>IF('Total Planned Expenditure Table'!A49="","",'Total Planned Expenditure Table'!A49)</f>
        <v/>
      </c>
      <c r="B46" s="21" t="str">
        <f>IF('Total Planned Expenditure Table'!B49="","",'Total Planned Expenditure Table'!B49)</f>
        <v/>
      </c>
      <c r="C46" s="102" t="str">
        <f>IF('Total Planned Expenditure Table'!C49="","",'Total Planned Expenditure Table'!C49)</f>
        <v/>
      </c>
      <c r="D46" s="102" t="str">
        <f>IF('Total Planned Expenditure Table'!E49="","",'Total Planned Expenditure Table'!E49)</f>
        <v/>
      </c>
      <c r="E46" s="96">
        <f>'Total Planned Expenditure Table'!P49</f>
        <v>0</v>
      </c>
      <c r="F46" s="118"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21" t="str">
        <f>IF('Total Planned Expenditure Table'!A50="","",'Total Planned Expenditure Table'!A50)</f>
        <v/>
      </c>
      <c r="B47" s="21" t="str">
        <f>IF('Total Planned Expenditure Table'!B50="","",'Total Planned Expenditure Table'!B50)</f>
        <v/>
      </c>
      <c r="C47" s="102" t="str">
        <f>IF('Total Planned Expenditure Table'!C50="","",'Total Planned Expenditure Table'!C50)</f>
        <v/>
      </c>
      <c r="D47" s="102" t="str">
        <f>IF('Total Planned Expenditure Table'!E50="","",'Total Planned Expenditure Table'!E50)</f>
        <v/>
      </c>
      <c r="E47" s="96">
        <f>'Total Planned Expenditure Table'!P50</f>
        <v>0</v>
      </c>
      <c r="F47" s="118"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21" t="str">
        <f>IF('Total Planned Expenditure Table'!A51="","",'Total Planned Expenditure Table'!A51)</f>
        <v/>
      </c>
      <c r="B48" s="21" t="str">
        <f>IF('Total Planned Expenditure Table'!B51="","",'Total Planned Expenditure Table'!B51)</f>
        <v/>
      </c>
      <c r="C48" s="102" t="str">
        <f>IF('Total Planned Expenditure Table'!C51="","",'Total Planned Expenditure Table'!C51)</f>
        <v/>
      </c>
      <c r="D48" s="102" t="str">
        <f>IF('Total Planned Expenditure Table'!E51="","",'Total Planned Expenditure Table'!E51)</f>
        <v/>
      </c>
      <c r="E48" s="96">
        <f>'Total Planned Expenditure Table'!P51</f>
        <v>0</v>
      </c>
      <c r="F48" s="118">
        <v>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21" t="str">
        <f>IF('Total Planned Expenditure Table'!A52="","",'Total Planned Expenditure Table'!A52)</f>
        <v/>
      </c>
      <c r="B49" s="21" t="str">
        <f>IF('Total Planned Expenditure Table'!B52="","",'Total Planned Expenditure Table'!B52)</f>
        <v/>
      </c>
      <c r="C49" s="102" t="str">
        <f>IF('Total Planned Expenditure Table'!C52="","",'Total Planned Expenditure Table'!C52)</f>
        <v/>
      </c>
      <c r="D49" s="102" t="str">
        <f>IF('Total Planned Expenditure Table'!E52="","",'Total Planned Expenditure Table'!E52)</f>
        <v/>
      </c>
      <c r="E49" s="96">
        <f>'Total Planned Expenditure Table'!P52</f>
        <v>0</v>
      </c>
      <c r="F49" s="118">
        <v>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21" t="str">
        <f>IF('Total Planned Expenditure Table'!A53="","",'Total Planned Expenditure Table'!A53)</f>
        <v/>
      </c>
      <c r="B50" s="21" t="str">
        <f>IF('Total Planned Expenditure Table'!B53="","",'Total Planned Expenditure Table'!B53)</f>
        <v/>
      </c>
      <c r="C50" s="102" t="str">
        <f>IF('Total Planned Expenditure Table'!C53="","",'Total Planned Expenditure Table'!C53)</f>
        <v/>
      </c>
      <c r="D50" s="102" t="str">
        <f>IF('Total Planned Expenditure Table'!E53="","",'Total Planned Expenditure Table'!E53)</f>
        <v/>
      </c>
      <c r="E50" s="96">
        <f>'Total Planned Expenditure Table'!P53</f>
        <v>0</v>
      </c>
      <c r="F50" s="118">
        <v>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21" t="str">
        <f>IF('Total Planned Expenditure Table'!A54="","",'Total Planned Expenditure Table'!A54)</f>
        <v/>
      </c>
      <c r="B51" s="21" t="str">
        <f>IF('Total Planned Expenditure Table'!B54="","",'Total Planned Expenditure Table'!B54)</f>
        <v/>
      </c>
      <c r="C51" s="102" t="str">
        <f>IF('Total Planned Expenditure Table'!C54="","",'Total Planned Expenditure Table'!C54)</f>
        <v/>
      </c>
      <c r="D51" s="102" t="str">
        <f>IF('Total Planned Expenditure Table'!E54="","",'Total Planned Expenditure Table'!E54)</f>
        <v/>
      </c>
      <c r="E51" s="96">
        <f>'Total Planned Expenditure Table'!P54</f>
        <v>0</v>
      </c>
      <c r="F51" s="118">
        <v>0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21" t="str">
        <f>IF('Total Planned Expenditure Table'!A55="","",'Total Planned Expenditure Table'!A55)</f>
        <v/>
      </c>
      <c r="B52" s="21" t="str">
        <f>IF('Total Planned Expenditure Table'!B55="","",'Total Planned Expenditure Table'!B55)</f>
        <v/>
      </c>
      <c r="C52" s="102" t="str">
        <f>IF('Total Planned Expenditure Table'!C55="","",'Total Planned Expenditure Table'!C55)</f>
        <v/>
      </c>
      <c r="D52" s="102" t="str">
        <f>IF('Total Planned Expenditure Table'!E55="","",'Total Planned Expenditure Table'!E55)</f>
        <v/>
      </c>
      <c r="E52" s="96">
        <f>'Total Planned Expenditure Table'!P55</f>
        <v>0</v>
      </c>
      <c r="F52" s="118">
        <v>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21" t="str">
        <f>IF('Total Planned Expenditure Table'!A56="","",'Total Planned Expenditure Table'!A56)</f>
        <v/>
      </c>
      <c r="B53" s="21" t="str">
        <f>IF('Total Planned Expenditure Table'!B56="","",'Total Planned Expenditure Table'!B56)</f>
        <v/>
      </c>
      <c r="C53" s="102" t="str">
        <f>IF('Total Planned Expenditure Table'!C56="","",'Total Planned Expenditure Table'!C56)</f>
        <v/>
      </c>
      <c r="D53" s="102" t="str">
        <f>IF('Total Planned Expenditure Table'!E56="","",'Total Planned Expenditure Table'!E56)</f>
        <v/>
      </c>
      <c r="E53" s="96">
        <f>'Total Planned Expenditure Table'!P56</f>
        <v>0</v>
      </c>
      <c r="F53" s="118">
        <v>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21" t="str">
        <f>IF('Total Planned Expenditure Table'!A57="","",'Total Planned Expenditure Table'!A57)</f>
        <v/>
      </c>
      <c r="B54" s="21" t="str">
        <f>IF('Total Planned Expenditure Table'!B57="","",'Total Planned Expenditure Table'!B57)</f>
        <v/>
      </c>
      <c r="C54" s="102" t="str">
        <f>IF('Total Planned Expenditure Table'!C57="","",'Total Planned Expenditure Table'!C57)</f>
        <v/>
      </c>
      <c r="D54" s="102" t="str">
        <f>IF('Total Planned Expenditure Table'!E57="","",'Total Planned Expenditure Table'!E57)</f>
        <v/>
      </c>
      <c r="E54" s="96">
        <f>'Total Planned Expenditure Table'!P57</f>
        <v>0</v>
      </c>
      <c r="F54" s="118">
        <v>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21" t="str">
        <f>IF('Total Planned Expenditure Table'!A58="","",'Total Planned Expenditure Table'!A58)</f>
        <v/>
      </c>
      <c r="B55" s="21" t="str">
        <f>IF('Total Planned Expenditure Table'!B58="","",'Total Planned Expenditure Table'!B58)</f>
        <v/>
      </c>
      <c r="C55" s="102" t="str">
        <f>IF('Total Planned Expenditure Table'!C58="","",'Total Planned Expenditure Table'!C58)</f>
        <v/>
      </c>
      <c r="D55" s="102" t="str">
        <f>IF('Total Planned Expenditure Table'!E58="","",'Total Planned Expenditure Table'!E58)</f>
        <v/>
      </c>
      <c r="E55" s="96">
        <f>'Total Planned Expenditure Table'!P58</f>
        <v>0</v>
      </c>
      <c r="F55" s="118">
        <v>0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21" t="str">
        <f>IF('Total Planned Expenditure Table'!A59="","",'Total Planned Expenditure Table'!A59)</f>
        <v/>
      </c>
      <c r="B56" s="21" t="str">
        <f>IF('Total Planned Expenditure Table'!B59="","",'Total Planned Expenditure Table'!B59)</f>
        <v/>
      </c>
      <c r="C56" s="102" t="str">
        <f>IF('Total Planned Expenditure Table'!C59="","",'Total Planned Expenditure Table'!C59)</f>
        <v/>
      </c>
      <c r="D56" s="102" t="str">
        <f>IF('Total Planned Expenditure Table'!E59="","",'Total Planned Expenditure Table'!E59)</f>
        <v/>
      </c>
      <c r="E56" s="96">
        <f>'Total Planned Expenditure Table'!P59</f>
        <v>0</v>
      </c>
      <c r="F56" s="118">
        <v>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21" t="str">
        <f>IF('Total Planned Expenditure Table'!A60="","",'Total Planned Expenditure Table'!A60)</f>
        <v/>
      </c>
      <c r="B57" s="21" t="str">
        <f>IF('Total Planned Expenditure Table'!B60="","",'Total Planned Expenditure Table'!B60)</f>
        <v/>
      </c>
      <c r="C57" s="102" t="str">
        <f>IF('Total Planned Expenditure Table'!C60="","",'Total Planned Expenditure Table'!C60)</f>
        <v/>
      </c>
      <c r="D57" s="102" t="str">
        <f>IF('Total Planned Expenditure Table'!E60="","",'Total Planned Expenditure Table'!E60)</f>
        <v/>
      </c>
      <c r="E57" s="96">
        <f>'Total Planned Expenditure Table'!P60</f>
        <v>0</v>
      </c>
      <c r="F57" s="118">
        <v>0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21" t="str">
        <f>IF('Total Planned Expenditure Table'!A61="","",'Total Planned Expenditure Table'!A61)</f>
        <v/>
      </c>
      <c r="B58" s="21" t="str">
        <f>IF('Total Planned Expenditure Table'!B61="","",'Total Planned Expenditure Table'!B61)</f>
        <v/>
      </c>
      <c r="C58" s="102" t="str">
        <f>IF('Total Planned Expenditure Table'!C61="","",'Total Planned Expenditure Table'!C61)</f>
        <v/>
      </c>
      <c r="D58" s="102" t="str">
        <f>IF('Total Planned Expenditure Table'!E61="","",'Total Planned Expenditure Table'!E61)</f>
        <v/>
      </c>
      <c r="E58" s="96">
        <f>'Total Planned Expenditure Table'!P61</f>
        <v>0</v>
      </c>
      <c r="F58" s="118">
        <v>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21" t="str">
        <f>IF('Total Planned Expenditure Table'!A62="","",'Total Planned Expenditure Table'!A62)</f>
        <v/>
      </c>
      <c r="B59" s="21" t="str">
        <f>IF('Total Planned Expenditure Table'!B62="","",'Total Planned Expenditure Table'!B62)</f>
        <v/>
      </c>
      <c r="C59" s="102" t="str">
        <f>IF('Total Planned Expenditure Table'!C62="","",'Total Planned Expenditure Table'!C62)</f>
        <v/>
      </c>
      <c r="D59" s="102" t="str">
        <f>IF('Total Planned Expenditure Table'!E62="","",'Total Planned Expenditure Table'!E62)</f>
        <v/>
      </c>
      <c r="E59" s="96">
        <f>'Total Planned Expenditure Table'!P62</f>
        <v>0</v>
      </c>
      <c r="F59" s="118">
        <v>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21" t="str">
        <f>IF('Total Planned Expenditure Table'!A63="","",'Total Planned Expenditure Table'!A63)</f>
        <v/>
      </c>
      <c r="B60" s="21" t="str">
        <f>IF('Total Planned Expenditure Table'!B63="","",'Total Planned Expenditure Table'!B63)</f>
        <v/>
      </c>
      <c r="C60" s="102" t="str">
        <f>IF('Total Planned Expenditure Table'!C63="","",'Total Planned Expenditure Table'!C63)</f>
        <v/>
      </c>
      <c r="D60" s="102" t="str">
        <f>IF('Total Planned Expenditure Table'!E63="","",'Total Planned Expenditure Table'!E63)</f>
        <v/>
      </c>
      <c r="E60" s="96">
        <f>'Total Planned Expenditure Table'!P63</f>
        <v>0</v>
      </c>
      <c r="F60" s="118">
        <v>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21" t="str">
        <f>IF('Total Planned Expenditure Table'!A64="","",'Total Planned Expenditure Table'!A64)</f>
        <v/>
      </c>
      <c r="B61" s="21" t="str">
        <f>IF('Total Planned Expenditure Table'!B64="","",'Total Planned Expenditure Table'!B64)</f>
        <v/>
      </c>
      <c r="C61" s="102" t="str">
        <f>IF('Total Planned Expenditure Table'!C64="","",'Total Planned Expenditure Table'!C64)</f>
        <v/>
      </c>
      <c r="D61" s="102" t="str">
        <f>IF('Total Planned Expenditure Table'!E64="","",'Total Planned Expenditure Table'!E64)</f>
        <v/>
      </c>
      <c r="E61" s="96">
        <f>'Total Planned Expenditure Table'!P64</f>
        <v>0</v>
      </c>
      <c r="F61" s="118">
        <v>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21" t="str">
        <f>IF('Total Planned Expenditure Table'!A65="","",'Total Planned Expenditure Table'!A65)</f>
        <v/>
      </c>
      <c r="B62" s="21" t="str">
        <f>IF('Total Planned Expenditure Table'!B65="","",'Total Planned Expenditure Table'!B65)</f>
        <v/>
      </c>
      <c r="C62" s="102" t="str">
        <f>IF('Total Planned Expenditure Table'!C65="","",'Total Planned Expenditure Table'!C65)</f>
        <v/>
      </c>
      <c r="D62" s="102" t="str">
        <f>IF('Total Planned Expenditure Table'!E65="","",'Total Planned Expenditure Table'!E65)</f>
        <v/>
      </c>
      <c r="E62" s="96">
        <f>'Total Planned Expenditure Table'!P65</f>
        <v>0</v>
      </c>
      <c r="F62" s="118">
        <v>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21" t="str">
        <f>IF('Total Planned Expenditure Table'!A66="","",'Total Planned Expenditure Table'!A66)</f>
        <v/>
      </c>
      <c r="B63" s="21" t="str">
        <f>IF('Total Planned Expenditure Table'!B66="","",'Total Planned Expenditure Table'!B66)</f>
        <v/>
      </c>
      <c r="C63" s="102" t="str">
        <f>IF('Total Planned Expenditure Table'!C66="","",'Total Planned Expenditure Table'!C66)</f>
        <v/>
      </c>
      <c r="D63" s="102" t="str">
        <f>IF('Total Planned Expenditure Table'!E66="","",'Total Planned Expenditure Table'!E66)</f>
        <v/>
      </c>
      <c r="E63" s="96">
        <f>'Total Planned Expenditure Table'!P66</f>
        <v>0</v>
      </c>
      <c r="F63" s="118">
        <v>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21" t="str">
        <f>IF('Total Planned Expenditure Table'!A67="","",'Total Planned Expenditure Table'!A67)</f>
        <v/>
      </c>
      <c r="B64" s="21" t="str">
        <f>IF('Total Planned Expenditure Table'!B67="","",'Total Planned Expenditure Table'!B67)</f>
        <v/>
      </c>
      <c r="C64" s="102" t="str">
        <f>IF('Total Planned Expenditure Table'!C67="","",'Total Planned Expenditure Table'!C67)</f>
        <v/>
      </c>
      <c r="D64" s="102" t="str">
        <f>IF('Total Planned Expenditure Table'!E67="","",'Total Planned Expenditure Table'!E67)</f>
        <v/>
      </c>
      <c r="E64" s="96">
        <f>'Total Planned Expenditure Table'!P67</f>
        <v>0</v>
      </c>
      <c r="F64" s="118">
        <v>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21" t="str">
        <f>IF('Total Planned Expenditure Table'!A68="","",'Total Planned Expenditure Table'!A68)</f>
        <v/>
      </c>
      <c r="B65" s="21" t="str">
        <f>IF('Total Planned Expenditure Table'!B68="","",'Total Planned Expenditure Table'!B68)</f>
        <v/>
      </c>
      <c r="C65" s="102" t="str">
        <f>IF('Total Planned Expenditure Table'!C68="","",'Total Planned Expenditure Table'!C68)</f>
        <v/>
      </c>
      <c r="D65" s="102" t="str">
        <f>IF('Total Planned Expenditure Table'!E68="","",'Total Planned Expenditure Table'!E68)</f>
        <v/>
      </c>
      <c r="E65" s="96">
        <f>'Total Planned Expenditure Table'!P68</f>
        <v>0</v>
      </c>
      <c r="F65" s="118">
        <v>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21" t="str">
        <f>IF('Total Planned Expenditure Table'!A69="","",'Total Planned Expenditure Table'!A69)</f>
        <v/>
      </c>
      <c r="B66" s="21" t="str">
        <f>IF('Total Planned Expenditure Table'!B69="","",'Total Planned Expenditure Table'!B69)</f>
        <v/>
      </c>
      <c r="C66" s="102" t="str">
        <f>IF('Total Planned Expenditure Table'!C69="","",'Total Planned Expenditure Table'!C69)</f>
        <v/>
      </c>
      <c r="D66" s="102" t="str">
        <f>IF('Total Planned Expenditure Table'!E69="","",'Total Planned Expenditure Table'!E69)</f>
        <v/>
      </c>
      <c r="E66" s="96">
        <f>'Total Planned Expenditure Table'!P69</f>
        <v>0</v>
      </c>
      <c r="F66" s="118">
        <v>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21" t="str">
        <f>IF('Total Planned Expenditure Table'!A70="","",'Total Planned Expenditure Table'!A70)</f>
        <v/>
      </c>
      <c r="B67" s="21" t="str">
        <f>IF('Total Planned Expenditure Table'!B70="","",'Total Planned Expenditure Table'!B70)</f>
        <v/>
      </c>
      <c r="C67" s="102" t="str">
        <f>IF('Total Planned Expenditure Table'!C70="","",'Total Planned Expenditure Table'!C70)</f>
        <v/>
      </c>
      <c r="D67" s="102" t="str">
        <f>IF('Total Planned Expenditure Table'!E70="","",'Total Planned Expenditure Table'!E70)</f>
        <v/>
      </c>
      <c r="E67" s="96">
        <f>'Total Planned Expenditure Table'!P70</f>
        <v>0</v>
      </c>
      <c r="F67" s="118">
        <v>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21" t="str">
        <f>IF('Total Planned Expenditure Table'!A71="","",'Total Planned Expenditure Table'!A71)</f>
        <v/>
      </c>
      <c r="B68" s="21" t="str">
        <f>IF('Total Planned Expenditure Table'!B71="","",'Total Planned Expenditure Table'!B71)</f>
        <v/>
      </c>
      <c r="C68" s="102" t="str">
        <f>IF('Total Planned Expenditure Table'!C71="","",'Total Planned Expenditure Table'!C71)</f>
        <v/>
      </c>
      <c r="D68" s="102" t="str">
        <f>IF('Total Planned Expenditure Table'!E71="","",'Total Planned Expenditure Table'!E71)</f>
        <v/>
      </c>
      <c r="E68" s="96">
        <f>'Total Planned Expenditure Table'!P71</f>
        <v>0</v>
      </c>
      <c r="F68" s="118"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21" t="str">
        <f>IF('Total Planned Expenditure Table'!A72="","",'Total Planned Expenditure Table'!A72)</f>
        <v/>
      </c>
      <c r="B69" s="21" t="str">
        <f>IF('Total Planned Expenditure Table'!B72="","",'Total Planned Expenditure Table'!B72)</f>
        <v/>
      </c>
      <c r="C69" s="102" t="str">
        <f>IF('Total Planned Expenditure Table'!C72="","",'Total Planned Expenditure Table'!C72)</f>
        <v/>
      </c>
      <c r="D69" s="102" t="str">
        <f>IF('Total Planned Expenditure Table'!E72="","",'Total Planned Expenditure Table'!E72)</f>
        <v/>
      </c>
      <c r="E69" s="96">
        <f>'Total Planned Expenditure Table'!P72</f>
        <v>0</v>
      </c>
      <c r="F69" s="118">
        <v>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21" t="str">
        <f>IF('Total Planned Expenditure Table'!A73="","",'Total Planned Expenditure Table'!A73)</f>
        <v/>
      </c>
      <c r="B70" s="21" t="str">
        <f>IF('Total Planned Expenditure Table'!B73="","",'Total Planned Expenditure Table'!B73)</f>
        <v/>
      </c>
      <c r="C70" s="102" t="str">
        <f>IF('Total Planned Expenditure Table'!C73="","",'Total Planned Expenditure Table'!C73)</f>
        <v/>
      </c>
      <c r="D70" s="102" t="str">
        <f>IF('Total Planned Expenditure Table'!E73="","",'Total Planned Expenditure Table'!E73)</f>
        <v/>
      </c>
      <c r="E70" s="96">
        <f>'Total Planned Expenditure Table'!P73</f>
        <v>0</v>
      </c>
      <c r="F70" s="118">
        <v>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21" t="str">
        <f>IF('Total Planned Expenditure Table'!A74="","",'Total Planned Expenditure Table'!A74)</f>
        <v/>
      </c>
      <c r="B71" s="21" t="str">
        <f>IF('Total Planned Expenditure Table'!B74="","",'Total Planned Expenditure Table'!B74)</f>
        <v/>
      </c>
      <c r="C71" s="102" t="str">
        <f>IF('Total Planned Expenditure Table'!C74="","",'Total Planned Expenditure Table'!C74)</f>
        <v/>
      </c>
      <c r="D71" s="102" t="str">
        <f>IF('Total Planned Expenditure Table'!E74="","",'Total Planned Expenditure Table'!E74)</f>
        <v/>
      </c>
      <c r="E71" s="96">
        <f>'Total Planned Expenditure Table'!P74</f>
        <v>0</v>
      </c>
      <c r="F71" s="118">
        <v>0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21" t="str">
        <f>IF('Total Planned Expenditure Table'!A75="","",'Total Planned Expenditure Table'!A75)</f>
        <v/>
      </c>
      <c r="B72" s="21" t="str">
        <f>IF('Total Planned Expenditure Table'!B75="","",'Total Planned Expenditure Table'!B75)</f>
        <v/>
      </c>
      <c r="C72" s="102" t="str">
        <f>IF('Total Planned Expenditure Table'!C75="","",'Total Planned Expenditure Table'!C75)</f>
        <v/>
      </c>
      <c r="D72" s="102" t="str">
        <f>IF('Total Planned Expenditure Table'!E75="","",'Total Planned Expenditure Table'!E75)</f>
        <v/>
      </c>
      <c r="E72" s="96">
        <f>'Total Planned Expenditure Table'!P75</f>
        <v>0</v>
      </c>
      <c r="F72" s="118">
        <v>0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21" t="str">
        <f>IF('Total Planned Expenditure Table'!A76="","",'Total Planned Expenditure Table'!A76)</f>
        <v/>
      </c>
      <c r="B73" s="21" t="str">
        <f>IF('Total Planned Expenditure Table'!B76="","",'Total Planned Expenditure Table'!B76)</f>
        <v/>
      </c>
      <c r="C73" s="102" t="str">
        <f>IF('Total Planned Expenditure Table'!C76="","",'Total Planned Expenditure Table'!C76)</f>
        <v/>
      </c>
      <c r="D73" s="102" t="str">
        <f>IF('Total Planned Expenditure Table'!E76="","",'Total Planned Expenditure Table'!E76)</f>
        <v/>
      </c>
      <c r="E73" s="96">
        <f>'Total Planned Expenditure Table'!P76</f>
        <v>0</v>
      </c>
      <c r="F73" s="118">
        <v>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21" t="str">
        <f>IF('Total Planned Expenditure Table'!A77="","",'Total Planned Expenditure Table'!A77)</f>
        <v/>
      </c>
      <c r="B74" s="21" t="str">
        <f>IF('Total Planned Expenditure Table'!B77="","",'Total Planned Expenditure Table'!B77)</f>
        <v/>
      </c>
      <c r="C74" s="102" t="str">
        <f>IF('Total Planned Expenditure Table'!C77="","",'Total Planned Expenditure Table'!C77)</f>
        <v/>
      </c>
      <c r="D74" s="102" t="str">
        <f>IF('Total Planned Expenditure Table'!E77="","",'Total Planned Expenditure Table'!E77)</f>
        <v/>
      </c>
      <c r="E74" s="96">
        <f>'Total Planned Expenditure Table'!P77</f>
        <v>0</v>
      </c>
      <c r="F74" s="118">
        <v>0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21" t="str">
        <f>IF('Total Planned Expenditure Table'!A78="","",'Total Planned Expenditure Table'!A78)</f>
        <v/>
      </c>
      <c r="B75" s="21" t="str">
        <f>IF('Total Planned Expenditure Table'!B78="","",'Total Planned Expenditure Table'!B78)</f>
        <v/>
      </c>
      <c r="C75" s="102" t="str">
        <f>IF('Total Planned Expenditure Table'!C78="","",'Total Planned Expenditure Table'!C78)</f>
        <v/>
      </c>
      <c r="D75" s="102" t="str">
        <f>IF('Total Planned Expenditure Table'!E78="","",'Total Planned Expenditure Table'!E78)</f>
        <v/>
      </c>
      <c r="E75" s="96">
        <f>'Total Planned Expenditure Table'!P78</f>
        <v>0</v>
      </c>
      <c r="F75" s="118">
        <v>0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21" t="str">
        <f>IF('Total Planned Expenditure Table'!A79="","",'Total Planned Expenditure Table'!A79)</f>
        <v/>
      </c>
      <c r="B76" s="21" t="str">
        <f>IF('Total Planned Expenditure Table'!B79="","",'Total Planned Expenditure Table'!B79)</f>
        <v/>
      </c>
      <c r="C76" s="102" t="str">
        <f>IF('Total Planned Expenditure Table'!C79="","",'Total Planned Expenditure Table'!C79)</f>
        <v/>
      </c>
      <c r="D76" s="102" t="str">
        <f>IF('Total Planned Expenditure Table'!E79="","",'Total Planned Expenditure Table'!E79)</f>
        <v/>
      </c>
      <c r="E76" s="96">
        <f>'Total Planned Expenditure Table'!P79</f>
        <v>0</v>
      </c>
      <c r="F76" s="118">
        <v>0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21" t="str">
        <f>IF('Total Planned Expenditure Table'!A80="","",'Total Planned Expenditure Table'!A80)</f>
        <v/>
      </c>
      <c r="B77" s="21" t="str">
        <f>IF('Total Planned Expenditure Table'!B80="","",'Total Planned Expenditure Table'!B80)</f>
        <v/>
      </c>
      <c r="C77" s="102" t="str">
        <f>IF('Total Planned Expenditure Table'!C80="","",'Total Planned Expenditure Table'!C80)</f>
        <v/>
      </c>
      <c r="D77" s="102" t="str">
        <f>IF('Total Planned Expenditure Table'!E80="","",'Total Planned Expenditure Table'!E80)</f>
        <v/>
      </c>
      <c r="E77" s="96">
        <f>'Total Planned Expenditure Table'!P80</f>
        <v>0</v>
      </c>
      <c r="F77" s="118">
        <v>0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21" t="str">
        <f>IF('Total Planned Expenditure Table'!A81="","",'Total Planned Expenditure Table'!A81)</f>
        <v/>
      </c>
      <c r="B78" s="21" t="str">
        <f>IF('Total Planned Expenditure Table'!B81="","",'Total Planned Expenditure Table'!B81)</f>
        <v/>
      </c>
      <c r="C78" s="102" t="str">
        <f>IF('Total Planned Expenditure Table'!C81="","",'Total Planned Expenditure Table'!C81)</f>
        <v/>
      </c>
      <c r="D78" s="102" t="str">
        <f>IF('Total Planned Expenditure Table'!E81="","",'Total Planned Expenditure Table'!E81)</f>
        <v/>
      </c>
      <c r="E78" s="96">
        <f>'Total Planned Expenditure Table'!P81</f>
        <v>0</v>
      </c>
      <c r="F78" s="118">
        <v>0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21" t="str">
        <f>IF('Total Planned Expenditure Table'!A82="","",'Total Planned Expenditure Table'!A82)</f>
        <v/>
      </c>
      <c r="B79" s="21" t="str">
        <f>IF('Total Planned Expenditure Table'!B82="","",'Total Planned Expenditure Table'!B82)</f>
        <v/>
      </c>
      <c r="C79" s="102" t="str">
        <f>IF('Total Planned Expenditure Table'!C82="","",'Total Planned Expenditure Table'!C82)</f>
        <v/>
      </c>
      <c r="D79" s="102" t="str">
        <f>IF('Total Planned Expenditure Table'!E82="","",'Total Planned Expenditure Table'!E82)</f>
        <v/>
      </c>
      <c r="E79" s="96">
        <f>'Total Planned Expenditure Table'!P82</f>
        <v>0</v>
      </c>
      <c r="F79" s="118">
        <v>0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21" t="str">
        <f>IF('Total Planned Expenditure Table'!A83="","",'Total Planned Expenditure Table'!A83)</f>
        <v/>
      </c>
      <c r="B80" s="21" t="str">
        <f>IF('Total Planned Expenditure Table'!B83="","",'Total Planned Expenditure Table'!B83)</f>
        <v/>
      </c>
      <c r="C80" s="102" t="str">
        <f>IF('Total Planned Expenditure Table'!C83="","",'Total Planned Expenditure Table'!C83)</f>
        <v/>
      </c>
      <c r="D80" s="102" t="str">
        <f>IF('Total Planned Expenditure Table'!E83="","",'Total Planned Expenditure Table'!E83)</f>
        <v/>
      </c>
      <c r="E80" s="96">
        <f>'Total Planned Expenditure Table'!P83</f>
        <v>0</v>
      </c>
      <c r="F80" s="118">
        <v>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21" t="str">
        <f>IF('Total Planned Expenditure Table'!A84="","",'Total Planned Expenditure Table'!A84)</f>
        <v/>
      </c>
      <c r="B81" s="21" t="str">
        <f>IF('Total Planned Expenditure Table'!B84="","",'Total Planned Expenditure Table'!B84)</f>
        <v/>
      </c>
      <c r="C81" s="102" t="str">
        <f>IF('Total Planned Expenditure Table'!C84="","",'Total Planned Expenditure Table'!C84)</f>
        <v/>
      </c>
      <c r="D81" s="102" t="str">
        <f>IF('Total Planned Expenditure Table'!E84="","",'Total Planned Expenditure Table'!E84)</f>
        <v/>
      </c>
      <c r="E81" s="96">
        <f>'Total Planned Expenditure Table'!P84</f>
        <v>0</v>
      </c>
      <c r="F81" s="118">
        <v>0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21" t="str">
        <f>IF('Total Planned Expenditure Table'!A85="","",'Total Planned Expenditure Table'!A85)</f>
        <v/>
      </c>
      <c r="B82" s="21" t="str">
        <f>IF('Total Planned Expenditure Table'!B85="","",'Total Planned Expenditure Table'!B85)</f>
        <v/>
      </c>
      <c r="C82" s="102" t="str">
        <f>IF('Total Planned Expenditure Table'!C85="","",'Total Planned Expenditure Table'!C85)</f>
        <v/>
      </c>
      <c r="D82" s="102" t="str">
        <f>IF('Total Planned Expenditure Table'!E85="","",'Total Planned Expenditure Table'!E85)</f>
        <v/>
      </c>
      <c r="E82" s="96">
        <f>'Total Planned Expenditure Table'!P85</f>
        <v>0</v>
      </c>
      <c r="F82" s="118">
        <v>0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21" t="str">
        <f>IF('Total Planned Expenditure Table'!A86="","",'Total Planned Expenditure Table'!A86)</f>
        <v/>
      </c>
      <c r="B83" s="21" t="str">
        <f>IF('Total Planned Expenditure Table'!B86="","",'Total Planned Expenditure Table'!B86)</f>
        <v/>
      </c>
      <c r="C83" s="102" t="str">
        <f>IF('Total Planned Expenditure Table'!C86="","",'Total Planned Expenditure Table'!C86)</f>
        <v/>
      </c>
      <c r="D83" s="102" t="str">
        <f>IF('Total Planned Expenditure Table'!E86="","",'Total Planned Expenditure Table'!E86)</f>
        <v/>
      </c>
      <c r="E83" s="96">
        <f>'Total Planned Expenditure Table'!P86</f>
        <v>0</v>
      </c>
      <c r="F83" s="118">
        <v>0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21" t="str">
        <f>IF('Total Planned Expenditure Table'!A87="","",'Total Planned Expenditure Table'!A87)</f>
        <v/>
      </c>
      <c r="B84" s="21" t="str">
        <f>IF('Total Planned Expenditure Table'!B87="","",'Total Planned Expenditure Table'!B87)</f>
        <v/>
      </c>
      <c r="C84" s="102" t="str">
        <f>IF('Total Planned Expenditure Table'!C87="","",'Total Planned Expenditure Table'!C87)</f>
        <v/>
      </c>
      <c r="D84" s="102" t="str">
        <f>IF('Total Planned Expenditure Table'!E87="","",'Total Planned Expenditure Table'!E87)</f>
        <v/>
      </c>
      <c r="E84" s="96">
        <f>'Total Planned Expenditure Table'!P87</f>
        <v>0</v>
      </c>
      <c r="F84" s="118">
        <v>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21" t="str">
        <f>IF('Total Planned Expenditure Table'!A88="","",'Total Planned Expenditure Table'!A88)</f>
        <v/>
      </c>
      <c r="B85" s="21" t="str">
        <f>IF('Total Planned Expenditure Table'!B88="","",'Total Planned Expenditure Table'!B88)</f>
        <v/>
      </c>
      <c r="C85" s="102" t="str">
        <f>IF('Total Planned Expenditure Table'!C88="","",'Total Planned Expenditure Table'!C88)</f>
        <v/>
      </c>
      <c r="D85" s="102" t="str">
        <f>IF('Total Planned Expenditure Table'!E88="","",'Total Planned Expenditure Table'!E88)</f>
        <v/>
      </c>
      <c r="E85" s="96">
        <f>'Total Planned Expenditure Table'!P88</f>
        <v>0</v>
      </c>
      <c r="F85" s="118">
        <v>0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21" t="str">
        <f>IF('Total Planned Expenditure Table'!A89="","",'Total Planned Expenditure Table'!A89)</f>
        <v/>
      </c>
      <c r="B86" s="21" t="str">
        <f>IF('Total Planned Expenditure Table'!B89="","",'Total Planned Expenditure Table'!B89)</f>
        <v/>
      </c>
      <c r="C86" s="102" t="str">
        <f>IF('Total Planned Expenditure Table'!C89="","",'Total Planned Expenditure Table'!C89)</f>
        <v/>
      </c>
      <c r="D86" s="102" t="str">
        <f>IF('Total Planned Expenditure Table'!E89="","",'Total Planned Expenditure Table'!E89)</f>
        <v/>
      </c>
      <c r="E86" s="96">
        <f>'Total Planned Expenditure Table'!P89</f>
        <v>0</v>
      </c>
      <c r="F86" s="118">
        <v>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21" t="str">
        <f>IF('Total Planned Expenditure Table'!A90="","",'Total Planned Expenditure Table'!A90)</f>
        <v/>
      </c>
      <c r="B87" s="21" t="str">
        <f>IF('Total Planned Expenditure Table'!B90="","",'Total Planned Expenditure Table'!B90)</f>
        <v/>
      </c>
      <c r="C87" s="102" t="str">
        <f>IF('Total Planned Expenditure Table'!C90="","",'Total Planned Expenditure Table'!C90)</f>
        <v/>
      </c>
      <c r="D87" s="102" t="str">
        <f>IF('Total Planned Expenditure Table'!E90="","",'Total Planned Expenditure Table'!E90)</f>
        <v/>
      </c>
      <c r="E87" s="96">
        <f>'Total Planned Expenditure Table'!P90</f>
        <v>0</v>
      </c>
      <c r="F87" s="118">
        <v>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21" t="str">
        <f>IF('Total Planned Expenditure Table'!A91="","",'Total Planned Expenditure Table'!A91)</f>
        <v/>
      </c>
      <c r="B88" s="21" t="str">
        <f>IF('Total Planned Expenditure Table'!B91="","",'Total Planned Expenditure Table'!B91)</f>
        <v/>
      </c>
      <c r="C88" s="102" t="str">
        <f>IF('Total Planned Expenditure Table'!C91="","",'Total Planned Expenditure Table'!C91)</f>
        <v/>
      </c>
      <c r="D88" s="102" t="str">
        <f>IF('Total Planned Expenditure Table'!E91="","",'Total Planned Expenditure Table'!E91)</f>
        <v/>
      </c>
      <c r="E88" s="96">
        <f>'Total Planned Expenditure Table'!P91</f>
        <v>0</v>
      </c>
      <c r="F88" s="118">
        <v>0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21" t="str">
        <f>IF('Total Planned Expenditure Table'!A92="","",'Total Planned Expenditure Table'!A92)</f>
        <v/>
      </c>
      <c r="B89" s="21" t="str">
        <f>IF('Total Planned Expenditure Table'!B92="","",'Total Planned Expenditure Table'!B92)</f>
        <v/>
      </c>
      <c r="C89" s="102" t="str">
        <f>IF('Total Planned Expenditure Table'!C92="","",'Total Planned Expenditure Table'!C92)</f>
        <v/>
      </c>
      <c r="D89" s="102" t="str">
        <f>IF('Total Planned Expenditure Table'!E92="","",'Total Planned Expenditure Table'!E92)</f>
        <v/>
      </c>
      <c r="E89" s="96">
        <f>'Total Planned Expenditure Table'!P92</f>
        <v>0</v>
      </c>
      <c r="F89" s="118">
        <v>0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21" t="str">
        <f>IF('Total Planned Expenditure Table'!A93="","",'Total Planned Expenditure Table'!A93)</f>
        <v/>
      </c>
      <c r="B90" s="21" t="str">
        <f>IF('Total Planned Expenditure Table'!B93="","",'Total Planned Expenditure Table'!B93)</f>
        <v/>
      </c>
      <c r="C90" s="102" t="str">
        <f>IF('Total Planned Expenditure Table'!C93="","",'Total Planned Expenditure Table'!C93)</f>
        <v/>
      </c>
      <c r="D90" s="102" t="str">
        <f>IF('Total Planned Expenditure Table'!E93="","",'Total Planned Expenditure Table'!E93)</f>
        <v/>
      </c>
      <c r="E90" s="96">
        <f>'Total Planned Expenditure Table'!P93</f>
        <v>0</v>
      </c>
      <c r="F90" s="118">
        <v>0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21" t="str">
        <f>IF('Total Planned Expenditure Table'!A94="","",'Total Planned Expenditure Table'!A94)</f>
        <v/>
      </c>
      <c r="B91" s="21" t="str">
        <f>IF('Total Planned Expenditure Table'!B94="","",'Total Planned Expenditure Table'!B94)</f>
        <v/>
      </c>
      <c r="C91" s="102" t="str">
        <f>IF('Total Planned Expenditure Table'!C94="","",'Total Planned Expenditure Table'!C94)</f>
        <v/>
      </c>
      <c r="D91" s="102" t="str">
        <f>IF('Total Planned Expenditure Table'!E94="","",'Total Planned Expenditure Table'!E94)</f>
        <v/>
      </c>
      <c r="E91" s="96">
        <f>'Total Planned Expenditure Table'!P94</f>
        <v>0</v>
      </c>
      <c r="F91" s="118">
        <v>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21" t="str">
        <f>IF('Total Planned Expenditure Table'!A95="","",'Total Planned Expenditure Table'!A95)</f>
        <v/>
      </c>
      <c r="B92" s="21" t="str">
        <f>IF('Total Planned Expenditure Table'!B95="","",'Total Planned Expenditure Table'!B95)</f>
        <v/>
      </c>
      <c r="C92" s="102" t="str">
        <f>IF('Total Planned Expenditure Table'!C95="","",'Total Planned Expenditure Table'!C95)</f>
        <v/>
      </c>
      <c r="D92" s="102" t="str">
        <f>IF('Total Planned Expenditure Table'!E95="","",'Total Planned Expenditure Table'!E95)</f>
        <v/>
      </c>
      <c r="E92" s="96">
        <f>'Total Planned Expenditure Table'!P95</f>
        <v>0</v>
      </c>
      <c r="F92" s="118">
        <v>0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21" t="str">
        <f>IF('Total Planned Expenditure Table'!A96="","",'Total Planned Expenditure Table'!A96)</f>
        <v/>
      </c>
      <c r="B93" s="21" t="str">
        <f>IF('Total Planned Expenditure Table'!B96="","",'Total Planned Expenditure Table'!B96)</f>
        <v/>
      </c>
      <c r="C93" s="102" t="str">
        <f>IF('Total Planned Expenditure Table'!C96="","",'Total Planned Expenditure Table'!C96)</f>
        <v/>
      </c>
      <c r="D93" s="102" t="str">
        <f>IF('Total Planned Expenditure Table'!E96="","",'Total Planned Expenditure Table'!E96)</f>
        <v/>
      </c>
      <c r="E93" s="96">
        <f>'Total Planned Expenditure Table'!P96</f>
        <v>0</v>
      </c>
      <c r="F93" s="118">
        <v>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21" t="str">
        <f>IF('Total Planned Expenditure Table'!A97="","",'Total Planned Expenditure Table'!A97)</f>
        <v/>
      </c>
      <c r="B94" s="21" t="str">
        <f>IF('Total Planned Expenditure Table'!B97="","",'Total Planned Expenditure Table'!B97)</f>
        <v/>
      </c>
      <c r="C94" s="102" t="str">
        <f>IF('Total Planned Expenditure Table'!C97="","",'Total Planned Expenditure Table'!C97)</f>
        <v/>
      </c>
      <c r="D94" s="102" t="str">
        <f>IF('Total Planned Expenditure Table'!E97="","",'Total Planned Expenditure Table'!E97)</f>
        <v/>
      </c>
      <c r="E94" s="96">
        <f>'Total Planned Expenditure Table'!P97</f>
        <v>0</v>
      </c>
      <c r="F94" s="118">
        <v>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21" t="str">
        <f>IF('Total Planned Expenditure Table'!A98="","",'Total Planned Expenditure Table'!A98)</f>
        <v/>
      </c>
      <c r="B95" s="21" t="str">
        <f>IF('Total Planned Expenditure Table'!B98="","",'Total Planned Expenditure Table'!B98)</f>
        <v/>
      </c>
      <c r="C95" s="102" t="str">
        <f>IF('Total Planned Expenditure Table'!C98="","",'Total Planned Expenditure Table'!C98)</f>
        <v/>
      </c>
      <c r="D95" s="102" t="str">
        <f>IF('Total Planned Expenditure Table'!E98="","",'Total Planned Expenditure Table'!E98)</f>
        <v/>
      </c>
      <c r="E95" s="96">
        <f>'Total Planned Expenditure Table'!P98</f>
        <v>0</v>
      </c>
      <c r="F95" s="118">
        <v>0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21" t="str">
        <f>IF('Total Planned Expenditure Table'!A99="","",'Total Planned Expenditure Table'!A99)</f>
        <v/>
      </c>
      <c r="B96" s="21" t="str">
        <f>IF('Total Planned Expenditure Table'!B99="","",'Total Planned Expenditure Table'!B99)</f>
        <v/>
      </c>
      <c r="C96" s="102" t="str">
        <f>IF('Total Planned Expenditure Table'!C99="","",'Total Planned Expenditure Table'!C99)</f>
        <v/>
      </c>
      <c r="D96" s="102" t="str">
        <f>IF('Total Planned Expenditure Table'!E99="","",'Total Planned Expenditure Table'!E99)</f>
        <v/>
      </c>
      <c r="E96" s="96">
        <f>'Total Planned Expenditure Table'!P99</f>
        <v>0</v>
      </c>
      <c r="F96" s="118">
        <v>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21" t="str">
        <f>IF('Total Planned Expenditure Table'!A100="","",'Total Planned Expenditure Table'!A100)</f>
        <v/>
      </c>
      <c r="B97" s="21" t="str">
        <f>IF('Total Planned Expenditure Table'!B100="","",'Total Planned Expenditure Table'!B100)</f>
        <v/>
      </c>
      <c r="C97" s="102" t="str">
        <f>IF('Total Planned Expenditure Table'!C100="","",'Total Planned Expenditure Table'!C100)</f>
        <v/>
      </c>
      <c r="D97" s="102" t="str">
        <f>IF('Total Planned Expenditure Table'!E100="","",'Total Planned Expenditure Table'!E100)</f>
        <v/>
      </c>
      <c r="E97" s="96">
        <f>'Total Planned Expenditure Table'!P100</f>
        <v>0</v>
      </c>
      <c r="F97" s="118">
        <v>0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21" t="str">
        <f>IF('Total Planned Expenditure Table'!A101="","",'Total Planned Expenditure Table'!A101)</f>
        <v/>
      </c>
      <c r="B98" s="21" t="str">
        <f>IF('Total Planned Expenditure Table'!B101="","",'Total Planned Expenditure Table'!B101)</f>
        <v/>
      </c>
      <c r="C98" s="102" t="str">
        <f>IF('Total Planned Expenditure Table'!C101="","",'Total Planned Expenditure Table'!C101)</f>
        <v/>
      </c>
      <c r="D98" s="102" t="str">
        <f>IF('Total Planned Expenditure Table'!E101="","",'Total Planned Expenditure Table'!E101)</f>
        <v/>
      </c>
      <c r="E98" s="96">
        <f>'Total Planned Expenditure Table'!P101</f>
        <v>0</v>
      </c>
      <c r="F98" s="118">
        <v>0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21" t="str">
        <f>IF('Total Planned Expenditure Table'!A102="","",'Total Planned Expenditure Table'!A102)</f>
        <v/>
      </c>
      <c r="B99" s="21" t="str">
        <f>IF('Total Planned Expenditure Table'!B102="","",'Total Planned Expenditure Table'!B102)</f>
        <v/>
      </c>
      <c r="C99" s="102" t="str">
        <f>IF('Total Planned Expenditure Table'!C102="","",'Total Planned Expenditure Table'!C102)</f>
        <v/>
      </c>
      <c r="D99" s="102" t="str">
        <f>IF('Total Planned Expenditure Table'!E102="","",'Total Planned Expenditure Table'!E102)</f>
        <v/>
      </c>
      <c r="E99" s="96">
        <f>'Total Planned Expenditure Table'!P102</f>
        <v>0</v>
      </c>
      <c r="F99" s="118">
        <v>0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21" t="str">
        <f>IF('Total Planned Expenditure Table'!A103="","",'Total Planned Expenditure Table'!A103)</f>
        <v/>
      </c>
      <c r="B100" s="21" t="str">
        <f>IF('Total Planned Expenditure Table'!B103="","",'Total Planned Expenditure Table'!B103)</f>
        <v/>
      </c>
      <c r="C100" s="102" t="str">
        <f>IF('Total Planned Expenditure Table'!C103="","",'Total Planned Expenditure Table'!C103)</f>
        <v/>
      </c>
      <c r="D100" s="102" t="str">
        <f>IF('Total Planned Expenditure Table'!E103="","",'Total Planned Expenditure Table'!E103)</f>
        <v/>
      </c>
      <c r="E100" s="96">
        <f>'Total Planned Expenditure Table'!P103</f>
        <v>0</v>
      </c>
      <c r="F100" s="118">
        <v>0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21" t="str">
        <f>IF('Total Planned Expenditure Table'!A104="","",'Total Planned Expenditure Table'!A104)</f>
        <v/>
      </c>
      <c r="B101" s="21" t="str">
        <f>IF('Total Planned Expenditure Table'!B104="","",'Total Planned Expenditure Table'!B104)</f>
        <v/>
      </c>
      <c r="C101" s="102" t="str">
        <f>IF('Total Planned Expenditure Table'!C104="","",'Total Planned Expenditure Table'!C104)</f>
        <v/>
      </c>
      <c r="D101" s="102" t="str">
        <f>IF('Total Planned Expenditure Table'!E104="","",'Total Planned Expenditure Table'!E104)</f>
        <v/>
      </c>
      <c r="E101" s="96">
        <f>'Total Planned Expenditure Table'!P104</f>
        <v>0</v>
      </c>
      <c r="F101" s="118">
        <v>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21" t="str">
        <f>IF('Total Planned Expenditure Table'!A105="","",'Total Planned Expenditure Table'!A105)</f>
        <v/>
      </c>
      <c r="B102" s="21" t="str">
        <f>IF('Total Planned Expenditure Table'!B105="","",'Total Planned Expenditure Table'!B105)</f>
        <v/>
      </c>
      <c r="C102" s="102" t="str">
        <f>IF('Total Planned Expenditure Table'!C105="","",'Total Planned Expenditure Table'!C105)</f>
        <v/>
      </c>
      <c r="D102" s="102" t="str">
        <f>IF('Total Planned Expenditure Table'!E105="","",'Total Planned Expenditure Table'!E105)</f>
        <v/>
      </c>
      <c r="E102" s="96">
        <f>'Total Planned Expenditure Table'!P105</f>
        <v>0</v>
      </c>
      <c r="F102" s="118">
        <v>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">
      <c r="A103" s="21" t="str">
        <f>IF('Total Planned Expenditure Table'!A106="","",'Total Planned Expenditure Table'!A106)</f>
        <v/>
      </c>
      <c r="B103" s="21" t="str">
        <f>IF('Total Planned Expenditure Table'!B106="","",'Total Planned Expenditure Table'!B106)</f>
        <v/>
      </c>
      <c r="C103" s="102" t="str">
        <f>IF('Total Planned Expenditure Table'!C106="","",'Total Planned Expenditure Table'!C106)</f>
        <v/>
      </c>
      <c r="D103" s="102" t="str">
        <f>IF('Total Planned Expenditure Table'!E106="","",'Total Planned Expenditure Table'!E106)</f>
        <v/>
      </c>
      <c r="E103" s="96">
        <f>'Total Planned Expenditure Table'!P106</f>
        <v>0</v>
      </c>
      <c r="F103" s="118">
        <v>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">
      <c r="A104" s="21" t="str">
        <f>IF('Total Planned Expenditure Table'!A107="","",'Total Planned Expenditure Table'!A107)</f>
        <v/>
      </c>
      <c r="B104" s="21" t="str">
        <f>IF('Total Planned Expenditure Table'!B107="","",'Total Planned Expenditure Table'!B107)</f>
        <v/>
      </c>
      <c r="C104" s="102" t="str">
        <f>IF('Total Planned Expenditure Table'!C107="","",'Total Planned Expenditure Table'!C107)</f>
        <v/>
      </c>
      <c r="D104" s="102" t="str">
        <f>IF('Total Planned Expenditure Table'!E107="","",'Total Planned Expenditure Table'!E107)</f>
        <v/>
      </c>
      <c r="E104" s="96">
        <f>'Total Planned Expenditure Table'!P107</f>
        <v>0</v>
      </c>
      <c r="F104" s="118">
        <v>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">
      <c r="A105" s="21" t="str">
        <f>IF('Total Planned Expenditure Table'!A108="","",'Total Planned Expenditure Table'!A108)</f>
        <v/>
      </c>
      <c r="B105" s="21" t="str">
        <f>IF('Total Planned Expenditure Table'!B108="","",'Total Planned Expenditure Table'!B108)</f>
        <v/>
      </c>
      <c r="C105" s="102" t="str">
        <f>IF('Total Planned Expenditure Table'!C108="","",'Total Planned Expenditure Table'!C108)</f>
        <v/>
      </c>
      <c r="D105" s="102" t="str">
        <f>IF('Total Planned Expenditure Table'!E108="","",'Total Planned Expenditure Table'!E108)</f>
        <v/>
      </c>
      <c r="E105" s="96">
        <f>'Total Planned Expenditure Table'!P108</f>
        <v>0</v>
      </c>
      <c r="F105" s="118">
        <v>0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">
      <c r="A106" s="21" t="str">
        <f>IF('Total Planned Expenditure Table'!A109="","",'Total Planned Expenditure Table'!A109)</f>
        <v/>
      </c>
      <c r="B106" s="21" t="str">
        <f>IF('Total Planned Expenditure Table'!B109="","",'Total Planned Expenditure Table'!B109)</f>
        <v/>
      </c>
      <c r="C106" s="102" t="str">
        <f>IF('Total Planned Expenditure Table'!C109="","",'Total Planned Expenditure Table'!C109)</f>
        <v/>
      </c>
      <c r="D106" s="102" t="str">
        <f>IF('Total Planned Expenditure Table'!E109="","",'Total Planned Expenditure Table'!E109)</f>
        <v/>
      </c>
      <c r="E106" s="96">
        <f>'Total Planned Expenditure Table'!P109</f>
        <v>0</v>
      </c>
      <c r="F106" s="118">
        <v>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">
      <c r="A107" s="21" t="str">
        <f>IF('Total Planned Expenditure Table'!A110="","",'Total Planned Expenditure Table'!A110)</f>
        <v/>
      </c>
      <c r="B107" s="21" t="str">
        <f>IF('Total Planned Expenditure Table'!B110="","",'Total Planned Expenditure Table'!B110)</f>
        <v/>
      </c>
      <c r="C107" s="102" t="str">
        <f>IF('Total Planned Expenditure Table'!C110="","",'Total Planned Expenditure Table'!C110)</f>
        <v/>
      </c>
      <c r="D107" s="102" t="str">
        <f>IF('Total Planned Expenditure Table'!E110="","",'Total Planned Expenditure Table'!E110)</f>
        <v/>
      </c>
      <c r="E107" s="96">
        <f>'Total Planned Expenditure Table'!P110</f>
        <v>0</v>
      </c>
      <c r="F107" s="118">
        <v>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">
      <c r="A108" s="21" t="str">
        <f>IF('Total Planned Expenditure Table'!A111="","",'Total Planned Expenditure Table'!A111)</f>
        <v/>
      </c>
      <c r="B108" s="21" t="str">
        <f>IF('Total Planned Expenditure Table'!B111="","",'Total Planned Expenditure Table'!B111)</f>
        <v/>
      </c>
      <c r="C108" s="102" t="str">
        <f>IF('Total Planned Expenditure Table'!C111="","",'Total Planned Expenditure Table'!C111)</f>
        <v/>
      </c>
      <c r="D108" s="102" t="str">
        <f>IF('Total Planned Expenditure Table'!E111="","",'Total Planned Expenditure Table'!E111)</f>
        <v/>
      </c>
      <c r="E108" s="96">
        <f>'Total Planned Expenditure Table'!P111</f>
        <v>0</v>
      </c>
      <c r="F108" s="118">
        <v>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">
      <c r="A109" s="21" t="str">
        <f>IF('Total Planned Expenditure Table'!A112="","",'Total Planned Expenditure Table'!A112)</f>
        <v/>
      </c>
      <c r="B109" s="21" t="str">
        <f>IF('Total Planned Expenditure Table'!B112="","",'Total Planned Expenditure Table'!B112)</f>
        <v/>
      </c>
      <c r="C109" s="102" t="str">
        <f>IF('Total Planned Expenditure Table'!C112="","",'Total Planned Expenditure Table'!C112)</f>
        <v/>
      </c>
      <c r="D109" s="102" t="str">
        <f>IF('Total Planned Expenditure Table'!E112="","",'Total Planned Expenditure Table'!E112)</f>
        <v/>
      </c>
      <c r="E109" s="96">
        <f>'Total Planned Expenditure Table'!P112</f>
        <v>0</v>
      </c>
      <c r="F109" s="118">
        <v>0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21" t="str">
        <f>IF('Total Planned Expenditure Table'!A113="","",'Total Planned Expenditure Table'!A113)</f>
        <v/>
      </c>
      <c r="B110" s="21" t="str">
        <f>IF('Total Planned Expenditure Table'!B113="","",'Total Planned Expenditure Table'!B113)</f>
        <v/>
      </c>
      <c r="C110" s="102" t="str">
        <f>IF('Total Planned Expenditure Table'!C113="","",'Total Planned Expenditure Table'!C113)</f>
        <v/>
      </c>
      <c r="D110" s="102" t="str">
        <f>IF('Total Planned Expenditure Table'!E113="","",'Total Planned Expenditure Table'!E113)</f>
        <v/>
      </c>
      <c r="E110" s="96">
        <f>'Total Planned Expenditure Table'!P113</f>
        <v>0</v>
      </c>
      <c r="F110" s="118">
        <v>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">
      <c r="A111" s="21" t="str">
        <f>IF('Total Planned Expenditure Table'!A114="","",'Total Planned Expenditure Table'!A114)</f>
        <v/>
      </c>
      <c r="B111" s="21" t="str">
        <f>IF('Total Planned Expenditure Table'!B114="","",'Total Planned Expenditure Table'!B114)</f>
        <v/>
      </c>
      <c r="C111" s="102" t="str">
        <f>IF('Total Planned Expenditure Table'!C114="","",'Total Planned Expenditure Table'!C114)</f>
        <v/>
      </c>
      <c r="D111" s="102" t="str">
        <f>IF('Total Planned Expenditure Table'!E114="","",'Total Planned Expenditure Table'!E114)</f>
        <v/>
      </c>
      <c r="E111" s="96">
        <f>'Total Planned Expenditure Table'!P114</f>
        <v>0</v>
      </c>
      <c r="F111" s="118">
        <v>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">
      <c r="A112" s="21" t="str">
        <f>IF('Total Planned Expenditure Table'!A115="","",'Total Planned Expenditure Table'!A115)</f>
        <v/>
      </c>
      <c r="B112" s="21" t="str">
        <f>IF('Total Planned Expenditure Table'!B115="","",'Total Planned Expenditure Table'!B115)</f>
        <v/>
      </c>
      <c r="C112" s="102" t="str">
        <f>IF('Total Planned Expenditure Table'!C115="","",'Total Planned Expenditure Table'!C115)</f>
        <v/>
      </c>
      <c r="D112" s="102" t="str">
        <f>IF('Total Planned Expenditure Table'!E115="","",'Total Planned Expenditure Table'!E115)</f>
        <v/>
      </c>
      <c r="E112" s="96">
        <f>'Total Planned Expenditure Table'!P115</f>
        <v>0</v>
      </c>
      <c r="F112" s="118">
        <v>0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">
      <c r="A113" s="21" t="str">
        <f>IF('Total Planned Expenditure Table'!A116="","",'Total Planned Expenditure Table'!A116)</f>
        <v/>
      </c>
      <c r="B113" s="21" t="str">
        <f>IF('Total Planned Expenditure Table'!B116="","",'Total Planned Expenditure Table'!B116)</f>
        <v/>
      </c>
      <c r="C113" s="102" t="str">
        <f>IF('Total Planned Expenditure Table'!C116="","",'Total Planned Expenditure Table'!C116)</f>
        <v/>
      </c>
      <c r="D113" s="102" t="str">
        <f>IF('Total Planned Expenditure Table'!E116="","",'Total Planned Expenditure Table'!E116)</f>
        <v/>
      </c>
      <c r="E113" s="96">
        <f>'Total Planned Expenditure Table'!P116</f>
        <v>0</v>
      </c>
      <c r="F113" s="118">
        <v>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">
      <c r="A114" s="21" t="str">
        <f>IF('Total Planned Expenditure Table'!A117="","",'Total Planned Expenditure Table'!A117)</f>
        <v/>
      </c>
      <c r="B114" s="21" t="str">
        <f>IF('Total Planned Expenditure Table'!B117="","",'Total Planned Expenditure Table'!B117)</f>
        <v/>
      </c>
      <c r="C114" s="102" t="str">
        <f>IF('Total Planned Expenditure Table'!C117="","",'Total Planned Expenditure Table'!C117)</f>
        <v/>
      </c>
      <c r="D114" s="102" t="str">
        <f>IF('Total Planned Expenditure Table'!E117="","",'Total Planned Expenditure Table'!E117)</f>
        <v/>
      </c>
      <c r="E114" s="96">
        <f>'Total Planned Expenditure Table'!P117</f>
        <v>0</v>
      </c>
      <c r="F114" s="118">
        <v>0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">
      <c r="A115" s="21" t="str">
        <f>IF('Total Planned Expenditure Table'!A118="","",'Total Planned Expenditure Table'!A118)</f>
        <v/>
      </c>
      <c r="B115" s="21" t="str">
        <f>IF('Total Planned Expenditure Table'!B118="","",'Total Planned Expenditure Table'!B118)</f>
        <v/>
      </c>
      <c r="C115" s="102" t="str">
        <f>IF('Total Planned Expenditure Table'!C118="","",'Total Planned Expenditure Table'!C118)</f>
        <v/>
      </c>
      <c r="D115" s="102" t="str">
        <f>IF('Total Planned Expenditure Table'!E118="","",'Total Planned Expenditure Table'!E118)</f>
        <v/>
      </c>
      <c r="E115" s="96">
        <f>'Total Planned Expenditure Table'!P118</f>
        <v>0</v>
      </c>
      <c r="F115" s="118">
        <v>0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">
      <c r="A116" s="21" t="str">
        <f>IF('Total Planned Expenditure Table'!A119="","",'Total Planned Expenditure Table'!A119)</f>
        <v/>
      </c>
      <c r="B116" s="21" t="str">
        <f>IF('Total Planned Expenditure Table'!B119="","",'Total Planned Expenditure Table'!B119)</f>
        <v/>
      </c>
      <c r="C116" s="102" t="str">
        <f>IF('Total Planned Expenditure Table'!C119="","",'Total Planned Expenditure Table'!C119)</f>
        <v/>
      </c>
      <c r="D116" s="102" t="str">
        <f>IF('Total Planned Expenditure Table'!E119="","",'Total Planned Expenditure Table'!E119)</f>
        <v/>
      </c>
      <c r="E116" s="96">
        <f>'Total Planned Expenditure Table'!P119</f>
        <v>0</v>
      </c>
      <c r="F116" s="118">
        <v>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">
      <c r="A117" s="21" t="str">
        <f>IF('Total Planned Expenditure Table'!A120="","",'Total Planned Expenditure Table'!A120)</f>
        <v/>
      </c>
      <c r="B117" s="21" t="str">
        <f>IF('Total Planned Expenditure Table'!B120="","",'Total Planned Expenditure Table'!B120)</f>
        <v/>
      </c>
      <c r="C117" s="102" t="str">
        <f>IF('Total Planned Expenditure Table'!C120="","",'Total Planned Expenditure Table'!C120)</f>
        <v/>
      </c>
      <c r="D117" s="102" t="str">
        <f>IF('Total Planned Expenditure Table'!E120="","",'Total Planned Expenditure Table'!E120)</f>
        <v/>
      </c>
      <c r="E117" s="96">
        <f>'Total Planned Expenditure Table'!P120</f>
        <v>0</v>
      </c>
      <c r="F117" s="118"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">
      <c r="A118" s="21" t="str">
        <f>IF('Total Planned Expenditure Table'!A121="","",'Total Planned Expenditure Table'!A121)</f>
        <v/>
      </c>
      <c r="B118" s="21" t="str">
        <f>IF('Total Planned Expenditure Table'!B121="","",'Total Planned Expenditure Table'!B121)</f>
        <v/>
      </c>
      <c r="C118" s="102" t="str">
        <f>IF('Total Planned Expenditure Table'!C121="","",'Total Planned Expenditure Table'!C121)</f>
        <v/>
      </c>
      <c r="D118" s="102" t="str">
        <f>IF('Total Planned Expenditure Table'!E121="","",'Total Planned Expenditure Table'!E121)</f>
        <v/>
      </c>
      <c r="E118" s="96">
        <f>'Total Planned Expenditure Table'!P121</f>
        <v>0</v>
      </c>
      <c r="F118" s="118">
        <v>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">
      <c r="A119" s="21" t="str">
        <f>IF('Total Planned Expenditure Table'!A122="","",'Total Planned Expenditure Table'!A122)</f>
        <v/>
      </c>
      <c r="B119" s="21" t="str">
        <f>IF('Total Planned Expenditure Table'!B122="","",'Total Planned Expenditure Table'!B122)</f>
        <v/>
      </c>
      <c r="C119" s="102" t="str">
        <f>IF('Total Planned Expenditure Table'!C122="","",'Total Planned Expenditure Table'!C122)</f>
        <v/>
      </c>
      <c r="D119" s="102" t="str">
        <f>IF('Total Planned Expenditure Table'!E122="","",'Total Planned Expenditure Table'!E122)</f>
        <v/>
      </c>
      <c r="E119" s="96">
        <f>'Total Planned Expenditure Table'!P122</f>
        <v>0</v>
      </c>
      <c r="F119" s="118">
        <v>0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">
      <c r="A120" s="21" t="str">
        <f>IF('Total Planned Expenditure Table'!A123="","",'Total Planned Expenditure Table'!A123)</f>
        <v/>
      </c>
      <c r="B120" s="21" t="str">
        <f>IF('Total Planned Expenditure Table'!B123="","",'Total Planned Expenditure Table'!B123)</f>
        <v/>
      </c>
      <c r="C120" s="102" t="str">
        <f>IF('Total Planned Expenditure Table'!C123="","",'Total Planned Expenditure Table'!C123)</f>
        <v/>
      </c>
      <c r="D120" s="102" t="str">
        <f>IF('Total Planned Expenditure Table'!E123="","",'Total Planned Expenditure Table'!E123)</f>
        <v/>
      </c>
      <c r="E120" s="96">
        <f>'Total Planned Expenditure Table'!P123</f>
        <v>0</v>
      </c>
      <c r="F120" s="118">
        <v>0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21" t="str">
        <f>IF('Total Planned Expenditure Table'!A124="","",'Total Planned Expenditure Table'!A124)</f>
        <v/>
      </c>
      <c r="B121" s="21" t="str">
        <f>IF('Total Planned Expenditure Table'!B124="","",'Total Planned Expenditure Table'!B124)</f>
        <v/>
      </c>
      <c r="C121" s="102" t="str">
        <f>IF('Total Planned Expenditure Table'!C124="","",'Total Planned Expenditure Table'!C124)</f>
        <v/>
      </c>
      <c r="D121" s="102" t="str">
        <f>IF('Total Planned Expenditure Table'!E124="","",'Total Planned Expenditure Table'!E124)</f>
        <v/>
      </c>
      <c r="E121" s="96">
        <f>'Total Planned Expenditure Table'!P124</f>
        <v>0</v>
      </c>
      <c r="F121" s="118">
        <v>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">
      <c r="A122" s="21" t="str">
        <f>IF('Total Planned Expenditure Table'!A125="","",'Total Planned Expenditure Table'!A125)</f>
        <v/>
      </c>
      <c r="B122" s="21" t="str">
        <f>IF('Total Planned Expenditure Table'!B125="","",'Total Planned Expenditure Table'!B125)</f>
        <v/>
      </c>
      <c r="C122" s="102" t="str">
        <f>IF('Total Planned Expenditure Table'!C125="","",'Total Planned Expenditure Table'!C125)</f>
        <v/>
      </c>
      <c r="D122" s="102" t="str">
        <f>IF('Total Planned Expenditure Table'!E125="","",'Total Planned Expenditure Table'!E125)</f>
        <v/>
      </c>
      <c r="E122" s="96">
        <f>'Total Planned Expenditure Table'!P125</f>
        <v>0</v>
      </c>
      <c r="F122" s="118">
        <v>0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">
      <c r="A123" s="21" t="str">
        <f>IF('Total Planned Expenditure Table'!A126="","",'Total Planned Expenditure Table'!A126)</f>
        <v/>
      </c>
      <c r="B123" s="21" t="str">
        <f>IF('Total Planned Expenditure Table'!B126="","",'Total Planned Expenditure Table'!B126)</f>
        <v/>
      </c>
      <c r="C123" s="102" t="str">
        <f>IF('Total Planned Expenditure Table'!C126="","",'Total Planned Expenditure Table'!C126)</f>
        <v/>
      </c>
      <c r="D123" s="102" t="str">
        <f>IF('Total Planned Expenditure Table'!E126="","",'Total Planned Expenditure Table'!E126)</f>
        <v/>
      </c>
      <c r="E123" s="96">
        <f>'Total Planned Expenditure Table'!P126</f>
        <v>0</v>
      </c>
      <c r="F123" s="118">
        <v>0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">
      <c r="A124" s="21" t="str">
        <f>IF('Total Planned Expenditure Table'!A127="","",'Total Planned Expenditure Table'!A127)</f>
        <v/>
      </c>
      <c r="B124" s="21" t="str">
        <f>IF('Total Planned Expenditure Table'!B127="","",'Total Planned Expenditure Table'!B127)</f>
        <v/>
      </c>
      <c r="C124" s="102" t="str">
        <f>IF('Total Planned Expenditure Table'!C127="","",'Total Planned Expenditure Table'!C127)</f>
        <v/>
      </c>
      <c r="D124" s="102" t="str">
        <f>IF('Total Planned Expenditure Table'!E127="","",'Total Planned Expenditure Table'!E127)</f>
        <v/>
      </c>
      <c r="E124" s="96">
        <f>'Total Planned Expenditure Table'!P127</f>
        <v>0</v>
      </c>
      <c r="F124" s="118">
        <v>0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">
      <c r="A125" s="21" t="str">
        <f>IF('Total Planned Expenditure Table'!A128="","",'Total Planned Expenditure Table'!A128)</f>
        <v/>
      </c>
      <c r="B125" s="21" t="str">
        <f>IF('Total Planned Expenditure Table'!B128="","",'Total Planned Expenditure Table'!B128)</f>
        <v/>
      </c>
      <c r="C125" s="102" t="str">
        <f>IF('Total Planned Expenditure Table'!C128="","",'Total Planned Expenditure Table'!C128)</f>
        <v/>
      </c>
      <c r="D125" s="102" t="str">
        <f>IF('Total Planned Expenditure Table'!E128="","",'Total Planned Expenditure Table'!E128)</f>
        <v/>
      </c>
      <c r="E125" s="96">
        <f>'Total Planned Expenditure Table'!P128</f>
        <v>0</v>
      </c>
      <c r="F125" s="118">
        <v>0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">
      <c r="A126" s="21" t="str">
        <f>IF('Total Planned Expenditure Table'!A129="","",'Total Planned Expenditure Table'!A129)</f>
        <v/>
      </c>
      <c r="B126" s="21" t="str">
        <f>IF('Total Planned Expenditure Table'!B129="","",'Total Planned Expenditure Table'!B129)</f>
        <v/>
      </c>
      <c r="C126" s="102" t="str">
        <f>IF('Total Planned Expenditure Table'!C129="","",'Total Planned Expenditure Table'!C129)</f>
        <v/>
      </c>
      <c r="D126" s="102" t="str">
        <f>IF('Total Planned Expenditure Table'!E129="","",'Total Planned Expenditure Table'!E129)</f>
        <v/>
      </c>
      <c r="E126" s="96">
        <f>'Total Planned Expenditure Table'!P129</f>
        <v>0</v>
      </c>
      <c r="F126" s="118">
        <v>0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">
      <c r="A127" s="21" t="str">
        <f>IF('Total Planned Expenditure Table'!A130="","",'Total Planned Expenditure Table'!A130)</f>
        <v/>
      </c>
      <c r="B127" s="21" t="str">
        <f>IF('Total Planned Expenditure Table'!B130="","",'Total Planned Expenditure Table'!B130)</f>
        <v/>
      </c>
      <c r="C127" s="102" t="str">
        <f>IF('Total Planned Expenditure Table'!C130="","",'Total Planned Expenditure Table'!C130)</f>
        <v/>
      </c>
      <c r="D127" s="102" t="str">
        <f>IF('Total Planned Expenditure Table'!E130="","",'Total Planned Expenditure Table'!E130)</f>
        <v/>
      </c>
      <c r="E127" s="96">
        <f>'Total Planned Expenditure Table'!P130</f>
        <v>0</v>
      </c>
      <c r="F127" s="118">
        <v>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">
      <c r="A128" s="21" t="str">
        <f>IF('Total Planned Expenditure Table'!A131="","",'Total Planned Expenditure Table'!A131)</f>
        <v/>
      </c>
      <c r="B128" s="21" t="str">
        <f>IF('Total Planned Expenditure Table'!B131="","",'Total Planned Expenditure Table'!B131)</f>
        <v/>
      </c>
      <c r="C128" s="102" t="str">
        <f>IF('Total Planned Expenditure Table'!C131="","",'Total Planned Expenditure Table'!C131)</f>
        <v/>
      </c>
      <c r="D128" s="102" t="str">
        <f>IF('Total Planned Expenditure Table'!E131="","",'Total Planned Expenditure Table'!E131)</f>
        <v/>
      </c>
      <c r="E128" s="96">
        <f>'Total Planned Expenditure Table'!P131</f>
        <v>0</v>
      </c>
      <c r="F128" s="118">
        <v>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">
      <c r="A129" s="21" t="str">
        <f>IF('Total Planned Expenditure Table'!A132="","",'Total Planned Expenditure Table'!A132)</f>
        <v/>
      </c>
      <c r="B129" s="21" t="str">
        <f>IF('Total Planned Expenditure Table'!B132="","",'Total Planned Expenditure Table'!B132)</f>
        <v/>
      </c>
      <c r="C129" s="102" t="str">
        <f>IF('Total Planned Expenditure Table'!C132="","",'Total Planned Expenditure Table'!C132)</f>
        <v/>
      </c>
      <c r="D129" s="102" t="str">
        <f>IF('Total Planned Expenditure Table'!E132="","",'Total Planned Expenditure Table'!E132)</f>
        <v/>
      </c>
      <c r="E129" s="96">
        <f>'Total Planned Expenditure Table'!P132</f>
        <v>0</v>
      </c>
      <c r="F129" s="118">
        <v>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">
      <c r="A130" s="21" t="str">
        <f>IF('Total Planned Expenditure Table'!A133="","",'Total Planned Expenditure Table'!A133)</f>
        <v/>
      </c>
      <c r="B130" s="21" t="str">
        <f>IF('Total Planned Expenditure Table'!B133="","",'Total Planned Expenditure Table'!B133)</f>
        <v/>
      </c>
      <c r="C130" s="102" t="str">
        <f>IF('Total Planned Expenditure Table'!C133="","",'Total Planned Expenditure Table'!C133)</f>
        <v/>
      </c>
      <c r="D130" s="102" t="str">
        <f>IF('Total Planned Expenditure Table'!E133="","",'Total Planned Expenditure Table'!E133)</f>
        <v/>
      </c>
      <c r="E130" s="96">
        <f>'Total Planned Expenditure Table'!P133</f>
        <v>0</v>
      </c>
      <c r="F130" s="118"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">
      <c r="A131" s="21" t="str">
        <f>IF('Total Planned Expenditure Table'!A134="","",'Total Planned Expenditure Table'!A134)</f>
        <v/>
      </c>
      <c r="B131" s="21" t="str">
        <f>IF('Total Planned Expenditure Table'!B134="","",'Total Planned Expenditure Table'!B134)</f>
        <v/>
      </c>
      <c r="C131" s="102" t="str">
        <f>IF('Total Planned Expenditure Table'!C134="","",'Total Planned Expenditure Table'!C134)</f>
        <v/>
      </c>
      <c r="D131" s="102" t="str">
        <f>IF('Total Planned Expenditure Table'!E134="","",'Total Planned Expenditure Table'!E134)</f>
        <v/>
      </c>
      <c r="E131" s="96">
        <f>'Total Planned Expenditure Table'!P134</f>
        <v>0</v>
      </c>
      <c r="F131" s="118">
        <v>0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">
      <c r="A132" s="21" t="str">
        <f>IF('Total Planned Expenditure Table'!A135="","",'Total Planned Expenditure Table'!A135)</f>
        <v/>
      </c>
      <c r="B132" s="21" t="str">
        <f>IF('Total Planned Expenditure Table'!B135="","",'Total Planned Expenditure Table'!B135)</f>
        <v/>
      </c>
      <c r="C132" s="102" t="str">
        <f>IF('Total Planned Expenditure Table'!C135="","",'Total Planned Expenditure Table'!C135)</f>
        <v/>
      </c>
      <c r="D132" s="102" t="str">
        <f>IF('Total Planned Expenditure Table'!E135="","",'Total Planned Expenditure Table'!E135)</f>
        <v/>
      </c>
      <c r="E132" s="96">
        <f>'Total Planned Expenditure Table'!P135</f>
        <v>0</v>
      </c>
      <c r="F132" s="118">
        <v>0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">
      <c r="A133" s="21" t="str">
        <f>IF('Total Planned Expenditure Table'!A136="","",'Total Planned Expenditure Table'!A136)</f>
        <v/>
      </c>
      <c r="B133" s="21" t="str">
        <f>IF('Total Planned Expenditure Table'!B136="","",'Total Planned Expenditure Table'!B136)</f>
        <v/>
      </c>
      <c r="C133" s="102" t="str">
        <f>IF('Total Planned Expenditure Table'!C136="","",'Total Planned Expenditure Table'!C136)</f>
        <v/>
      </c>
      <c r="D133" s="102" t="str">
        <f>IF('Total Planned Expenditure Table'!E136="","",'Total Planned Expenditure Table'!E136)</f>
        <v/>
      </c>
      <c r="E133" s="96">
        <f>'Total Planned Expenditure Table'!P136</f>
        <v>0</v>
      </c>
      <c r="F133" s="118">
        <v>0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">
      <c r="A134" s="21" t="str">
        <f>IF('Total Planned Expenditure Table'!A137="","",'Total Planned Expenditure Table'!A137)</f>
        <v/>
      </c>
      <c r="B134" s="21" t="str">
        <f>IF('Total Planned Expenditure Table'!B137="","",'Total Planned Expenditure Table'!B137)</f>
        <v/>
      </c>
      <c r="C134" s="102" t="str">
        <f>IF('Total Planned Expenditure Table'!C137="","",'Total Planned Expenditure Table'!C137)</f>
        <v/>
      </c>
      <c r="D134" s="102" t="str">
        <f>IF('Total Planned Expenditure Table'!E137="","",'Total Planned Expenditure Table'!E137)</f>
        <v/>
      </c>
      <c r="E134" s="96">
        <f>'Total Planned Expenditure Table'!P137</f>
        <v>0</v>
      </c>
      <c r="F134" s="118">
        <v>0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">
      <c r="A135" s="21" t="str">
        <f>IF('Total Planned Expenditure Table'!A138="","",'Total Planned Expenditure Table'!A138)</f>
        <v/>
      </c>
      <c r="B135" s="21" t="str">
        <f>IF('Total Planned Expenditure Table'!B138="","",'Total Planned Expenditure Table'!B138)</f>
        <v/>
      </c>
      <c r="C135" s="102" t="str">
        <f>IF('Total Planned Expenditure Table'!C138="","",'Total Planned Expenditure Table'!C138)</f>
        <v/>
      </c>
      <c r="D135" s="102" t="str">
        <f>IF('Total Planned Expenditure Table'!E138="","",'Total Planned Expenditure Table'!E138)</f>
        <v/>
      </c>
      <c r="E135" s="96">
        <f>'Total Planned Expenditure Table'!P138</f>
        <v>0</v>
      </c>
      <c r="F135" s="118">
        <v>0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">
      <c r="A136" s="21" t="str">
        <f>IF('Total Planned Expenditure Table'!A139="","",'Total Planned Expenditure Table'!A139)</f>
        <v/>
      </c>
      <c r="B136" s="21" t="str">
        <f>IF('Total Planned Expenditure Table'!B139="","",'Total Planned Expenditure Table'!B139)</f>
        <v/>
      </c>
      <c r="C136" s="102" t="str">
        <f>IF('Total Planned Expenditure Table'!C139="","",'Total Planned Expenditure Table'!C139)</f>
        <v/>
      </c>
      <c r="D136" s="102" t="str">
        <f>IF('Total Planned Expenditure Table'!E139="","",'Total Planned Expenditure Table'!E139)</f>
        <v/>
      </c>
      <c r="E136" s="96">
        <f>'Total Planned Expenditure Table'!P139</f>
        <v>0</v>
      </c>
      <c r="F136" s="118">
        <v>0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">
      <c r="A137" s="21" t="str">
        <f>IF('Total Planned Expenditure Table'!A140="","",'Total Planned Expenditure Table'!A140)</f>
        <v/>
      </c>
      <c r="B137" s="21" t="str">
        <f>IF('Total Planned Expenditure Table'!B140="","",'Total Planned Expenditure Table'!B140)</f>
        <v/>
      </c>
      <c r="C137" s="102" t="str">
        <f>IF('Total Planned Expenditure Table'!C140="","",'Total Planned Expenditure Table'!C140)</f>
        <v/>
      </c>
      <c r="D137" s="102" t="str">
        <f>IF('Total Planned Expenditure Table'!E140="","",'Total Planned Expenditure Table'!E140)</f>
        <v/>
      </c>
      <c r="E137" s="96">
        <f>'Total Planned Expenditure Table'!P140</f>
        <v>0</v>
      </c>
      <c r="F137" s="118">
        <v>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">
      <c r="A138" s="21" t="str">
        <f>IF('Total Planned Expenditure Table'!A141="","",'Total Planned Expenditure Table'!A141)</f>
        <v/>
      </c>
      <c r="B138" s="21" t="str">
        <f>IF('Total Planned Expenditure Table'!B141="","",'Total Planned Expenditure Table'!B141)</f>
        <v/>
      </c>
      <c r="C138" s="102" t="str">
        <f>IF('Total Planned Expenditure Table'!C141="","",'Total Planned Expenditure Table'!C141)</f>
        <v/>
      </c>
      <c r="D138" s="102" t="str">
        <f>IF('Total Planned Expenditure Table'!E141="","",'Total Planned Expenditure Table'!E141)</f>
        <v/>
      </c>
      <c r="E138" s="96">
        <f>'Total Planned Expenditure Table'!P141</f>
        <v>0</v>
      </c>
      <c r="F138" s="118">
        <v>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21" t="str">
        <f>IF('Total Planned Expenditure Table'!A142="","",'Total Planned Expenditure Table'!A142)</f>
        <v/>
      </c>
      <c r="B139" s="21" t="str">
        <f>IF('Total Planned Expenditure Table'!B142="","",'Total Planned Expenditure Table'!B142)</f>
        <v/>
      </c>
      <c r="C139" s="102" t="str">
        <f>IF('Total Planned Expenditure Table'!C142="","",'Total Planned Expenditure Table'!C142)</f>
        <v/>
      </c>
      <c r="D139" s="102" t="str">
        <f>IF('Total Planned Expenditure Table'!E142="","",'Total Planned Expenditure Table'!E142)</f>
        <v/>
      </c>
      <c r="E139" s="96">
        <f>'Total Planned Expenditure Table'!P142</f>
        <v>0</v>
      </c>
      <c r="F139" s="118">
        <v>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">
      <c r="A140" s="21" t="str">
        <f>IF('Total Planned Expenditure Table'!A143="","",'Total Planned Expenditure Table'!A143)</f>
        <v/>
      </c>
      <c r="B140" s="21" t="str">
        <f>IF('Total Planned Expenditure Table'!B143="","",'Total Planned Expenditure Table'!B143)</f>
        <v/>
      </c>
      <c r="C140" s="102" t="str">
        <f>IF('Total Planned Expenditure Table'!C143="","",'Total Planned Expenditure Table'!C143)</f>
        <v/>
      </c>
      <c r="D140" s="102" t="str">
        <f>IF('Total Planned Expenditure Table'!E143="","",'Total Planned Expenditure Table'!E143)</f>
        <v/>
      </c>
      <c r="E140" s="96">
        <f>'Total Planned Expenditure Table'!P143</f>
        <v>0</v>
      </c>
      <c r="F140" s="118">
        <v>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21" t="str">
        <f>IF('Total Planned Expenditure Table'!A144="","",'Total Planned Expenditure Table'!A144)</f>
        <v/>
      </c>
      <c r="B141" s="21" t="str">
        <f>IF('Total Planned Expenditure Table'!B144="","",'Total Planned Expenditure Table'!B144)</f>
        <v/>
      </c>
      <c r="C141" s="102" t="str">
        <f>IF('Total Planned Expenditure Table'!C144="","",'Total Planned Expenditure Table'!C144)</f>
        <v/>
      </c>
      <c r="D141" s="102" t="str">
        <f>IF('Total Planned Expenditure Table'!E144="","",'Total Planned Expenditure Table'!E144)</f>
        <v/>
      </c>
      <c r="E141" s="96">
        <f>'Total Planned Expenditure Table'!P144</f>
        <v>0</v>
      </c>
      <c r="F141" s="118">
        <v>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21" t="str">
        <f>IF('Total Planned Expenditure Table'!A145="","",'Total Planned Expenditure Table'!A145)</f>
        <v/>
      </c>
      <c r="B142" s="21" t="str">
        <f>IF('Total Planned Expenditure Table'!B145="","",'Total Planned Expenditure Table'!B145)</f>
        <v/>
      </c>
      <c r="C142" s="102" t="str">
        <f>IF('Total Planned Expenditure Table'!C145="","",'Total Planned Expenditure Table'!C145)</f>
        <v/>
      </c>
      <c r="D142" s="102" t="str">
        <f>IF('Total Planned Expenditure Table'!E145="","",'Total Planned Expenditure Table'!E145)</f>
        <v/>
      </c>
      <c r="E142" s="96">
        <f>'Total Planned Expenditure Table'!P145</f>
        <v>0</v>
      </c>
      <c r="F142" s="118">
        <v>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">
      <c r="A143" s="21" t="str">
        <f>IF('Total Planned Expenditure Table'!A146="","",'Total Planned Expenditure Table'!A146)</f>
        <v/>
      </c>
      <c r="B143" s="21" t="str">
        <f>IF('Total Planned Expenditure Table'!B146="","",'Total Planned Expenditure Table'!B146)</f>
        <v/>
      </c>
      <c r="C143" s="102" t="str">
        <f>IF('Total Planned Expenditure Table'!C146="","",'Total Planned Expenditure Table'!C146)</f>
        <v/>
      </c>
      <c r="D143" s="102" t="str">
        <f>IF('Total Planned Expenditure Table'!E146="","",'Total Planned Expenditure Table'!E146)</f>
        <v/>
      </c>
      <c r="E143" s="96">
        <f>'Total Planned Expenditure Table'!P146</f>
        <v>0</v>
      </c>
      <c r="F143" s="118">
        <v>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">
      <c r="A144" s="21" t="str">
        <f>IF('Total Planned Expenditure Table'!A147="","",'Total Planned Expenditure Table'!A147)</f>
        <v/>
      </c>
      <c r="B144" s="21" t="str">
        <f>IF('Total Planned Expenditure Table'!B147="","",'Total Planned Expenditure Table'!B147)</f>
        <v/>
      </c>
      <c r="C144" s="102" t="str">
        <f>IF('Total Planned Expenditure Table'!C147="","",'Total Planned Expenditure Table'!C147)</f>
        <v/>
      </c>
      <c r="D144" s="102" t="str">
        <f>IF('Total Planned Expenditure Table'!E147="","",'Total Planned Expenditure Table'!E147)</f>
        <v/>
      </c>
      <c r="E144" s="96">
        <f>'Total Planned Expenditure Table'!P147</f>
        <v>0</v>
      </c>
      <c r="F144" s="118">
        <v>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">
      <c r="A145" s="21" t="str">
        <f>IF('Total Planned Expenditure Table'!A148="","",'Total Planned Expenditure Table'!A148)</f>
        <v/>
      </c>
      <c r="B145" s="21" t="str">
        <f>IF('Total Planned Expenditure Table'!B148="","",'Total Planned Expenditure Table'!B148)</f>
        <v/>
      </c>
      <c r="C145" s="102" t="str">
        <f>IF('Total Planned Expenditure Table'!C148="","",'Total Planned Expenditure Table'!C148)</f>
        <v/>
      </c>
      <c r="D145" s="102" t="str">
        <f>IF('Total Planned Expenditure Table'!E148="","",'Total Planned Expenditure Table'!E148)</f>
        <v/>
      </c>
      <c r="E145" s="96">
        <f>'Total Planned Expenditure Table'!P148</f>
        <v>0</v>
      </c>
      <c r="F145" s="118">
        <v>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">
      <c r="A146" s="21" t="str">
        <f>IF('Total Planned Expenditure Table'!A149="","",'Total Planned Expenditure Table'!A149)</f>
        <v/>
      </c>
      <c r="B146" s="21" t="str">
        <f>IF('Total Planned Expenditure Table'!B149="","",'Total Planned Expenditure Table'!B149)</f>
        <v/>
      </c>
      <c r="C146" s="102" t="str">
        <f>IF('Total Planned Expenditure Table'!C149="","",'Total Planned Expenditure Table'!C149)</f>
        <v/>
      </c>
      <c r="D146" s="102" t="str">
        <f>IF('Total Planned Expenditure Table'!E149="","",'Total Planned Expenditure Table'!E149)</f>
        <v/>
      </c>
      <c r="E146" s="96">
        <f>'Total Planned Expenditure Table'!P149</f>
        <v>0</v>
      </c>
      <c r="F146" s="118">
        <v>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">
      <c r="A147" s="21" t="str">
        <f>IF('Total Planned Expenditure Table'!A150="","",'Total Planned Expenditure Table'!A150)</f>
        <v/>
      </c>
      <c r="B147" s="21" t="str">
        <f>IF('Total Planned Expenditure Table'!B150="","",'Total Planned Expenditure Table'!B150)</f>
        <v/>
      </c>
      <c r="C147" s="102" t="str">
        <f>IF('Total Planned Expenditure Table'!C150="","",'Total Planned Expenditure Table'!C150)</f>
        <v/>
      </c>
      <c r="D147" s="102" t="str">
        <f>IF('Total Planned Expenditure Table'!E150="","",'Total Planned Expenditure Table'!E150)</f>
        <v/>
      </c>
      <c r="E147" s="96">
        <f>'Total Planned Expenditure Table'!P150</f>
        <v>0</v>
      </c>
      <c r="F147" s="118">
        <v>0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">
      <c r="A148" s="21" t="str">
        <f>IF('Total Planned Expenditure Table'!A151="","",'Total Planned Expenditure Table'!A151)</f>
        <v/>
      </c>
      <c r="B148" s="21" t="str">
        <f>IF('Total Planned Expenditure Table'!B151="","",'Total Planned Expenditure Table'!B151)</f>
        <v/>
      </c>
      <c r="C148" s="102" t="str">
        <f>IF('Total Planned Expenditure Table'!C151="","",'Total Planned Expenditure Table'!C151)</f>
        <v/>
      </c>
      <c r="D148" s="102" t="str">
        <f>IF('Total Planned Expenditure Table'!E151="","",'Total Planned Expenditure Table'!E151)</f>
        <v/>
      </c>
      <c r="E148" s="96">
        <f>'Total Planned Expenditure Table'!P151</f>
        <v>0</v>
      </c>
      <c r="F148" s="118">
        <v>0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">
      <c r="A149" s="21" t="str">
        <f>IF('Total Planned Expenditure Table'!A152="","",'Total Planned Expenditure Table'!A152)</f>
        <v/>
      </c>
      <c r="B149" s="21" t="str">
        <f>IF('Total Planned Expenditure Table'!B152="","",'Total Planned Expenditure Table'!B152)</f>
        <v/>
      </c>
      <c r="C149" s="102" t="str">
        <f>IF('Total Planned Expenditure Table'!C152="","",'Total Planned Expenditure Table'!C152)</f>
        <v/>
      </c>
      <c r="D149" s="102" t="str">
        <f>IF('Total Planned Expenditure Table'!E152="","",'Total Planned Expenditure Table'!E152)</f>
        <v/>
      </c>
      <c r="E149" s="96">
        <f>'Total Planned Expenditure Table'!P152</f>
        <v>0</v>
      </c>
      <c r="F149" s="118">
        <v>0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">
      <c r="A150" s="21" t="str">
        <f>IF('Total Planned Expenditure Table'!A153="","",'Total Planned Expenditure Table'!A153)</f>
        <v/>
      </c>
      <c r="B150" s="21" t="str">
        <f>IF('Total Planned Expenditure Table'!B153="","",'Total Planned Expenditure Table'!B153)</f>
        <v/>
      </c>
      <c r="C150" s="102" t="str">
        <f>IF('Total Planned Expenditure Table'!C153="","",'Total Planned Expenditure Table'!C153)</f>
        <v/>
      </c>
      <c r="D150" s="102" t="str">
        <f>IF('Total Planned Expenditure Table'!E153="","",'Total Planned Expenditure Table'!E153)</f>
        <v/>
      </c>
      <c r="E150" s="96">
        <f>'Total Planned Expenditure Table'!P153</f>
        <v>0</v>
      </c>
      <c r="F150" s="118">
        <v>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">
      <c r="A151" s="21" t="str">
        <f>IF('Total Planned Expenditure Table'!A154="","",'Total Planned Expenditure Table'!A154)</f>
        <v/>
      </c>
      <c r="B151" s="21" t="str">
        <f>IF('Total Planned Expenditure Table'!B154="","",'Total Planned Expenditure Table'!B154)</f>
        <v/>
      </c>
      <c r="C151" s="102" t="str">
        <f>IF('Total Planned Expenditure Table'!C154="","",'Total Planned Expenditure Table'!C154)</f>
        <v/>
      </c>
      <c r="D151" s="102" t="str">
        <f>IF('Total Planned Expenditure Table'!E154="","",'Total Planned Expenditure Table'!E154)</f>
        <v/>
      </c>
      <c r="E151" s="96">
        <f>'Total Planned Expenditure Table'!P154</f>
        <v>0</v>
      </c>
      <c r="F151" s="118">
        <v>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">
      <c r="A152" s="21" t="str">
        <f>IF('Total Planned Expenditure Table'!A155="","",'Total Planned Expenditure Table'!A155)</f>
        <v/>
      </c>
      <c r="B152" s="21" t="str">
        <f>IF('Total Planned Expenditure Table'!B155="","",'Total Planned Expenditure Table'!B155)</f>
        <v/>
      </c>
      <c r="C152" s="102" t="str">
        <f>IF('Total Planned Expenditure Table'!C155="","",'Total Planned Expenditure Table'!C155)</f>
        <v/>
      </c>
      <c r="D152" s="102" t="str">
        <f>IF('Total Planned Expenditure Table'!E155="","",'Total Planned Expenditure Table'!E155)</f>
        <v/>
      </c>
      <c r="E152" s="96">
        <f>'Total Planned Expenditure Table'!P155</f>
        <v>0</v>
      </c>
      <c r="F152" s="118">
        <v>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">
      <c r="A153" s="21" t="str">
        <f>IF('Total Planned Expenditure Table'!A156="","",'Total Planned Expenditure Table'!A156)</f>
        <v/>
      </c>
      <c r="B153" s="21" t="str">
        <f>IF('Total Planned Expenditure Table'!B156="","",'Total Planned Expenditure Table'!B156)</f>
        <v/>
      </c>
      <c r="C153" s="102" t="str">
        <f>IF('Total Planned Expenditure Table'!C156="","",'Total Planned Expenditure Table'!C156)</f>
        <v/>
      </c>
      <c r="D153" s="102" t="str">
        <f>IF('Total Planned Expenditure Table'!E156="","",'Total Planned Expenditure Table'!E156)</f>
        <v/>
      </c>
      <c r="E153" s="96">
        <f>'Total Planned Expenditure Table'!P156</f>
        <v>0</v>
      </c>
      <c r="F153" s="118">
        <v>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">
      <c r="A154" s="21" t="str">
        <f>IF('Total Planned Expenditure Table'!A157="","",'Total Planned Expenditure Table'!A157)</f>
        <v/>
      </c>
      <c r="B154" s="21" t="str">
        <f>IF('Total Planned Expenditure Table'!B157="","",'Total Planned Expenditure Table'!B157)</f>
        <v/>
      </c>
      <c r="C154" s="102" t="str">
        <f>IF('Total Planned Expenditure Table'!C157="","",'Total Planned Expenditure Table'!C157)</f>
        <v/>
      </c>
      <c r="D154" s="102" t="str">
        <f>IF('Total Planned Expenditure Table'!E157="","",'Total Planned Expenditure Table'!E157)</f>
        <v/>
      </c>
      <c r="E154" s="96">
        <f>'Total Planned Expenditure Table'!P157</f>
        <v>0</v>
      </c>
      <c r="F154" s="118">
        <v>0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21" t="str">
        <f>IF('Total Planned Expenditure Table'!A158="","",'Total Planned Expenditure Table'!A158)</f>
        <v/>
      </c>
      <c r="B155" s="21" t="str">
        <f>IF('Total Planned Expenditure Table'!B158="","",'Total Planned Expenditure Table'!B158)</f>
        <v/>
      </c>
      <c r="C155" s="102" t="str">
        <f>IF('Total Planned Expenditure Table'!C158="","",'Total Planned Expenditure Table'!C158)</f>
        <v/>
      </c>
      <c r="D155" s="102" t="str">
        <f>IF('Total Planned Expenditure Table'!E158="","",'Total Planned Expenditure Table'!E158)</f>
        <v/>
      </c>
      <c r="E155" s="96">
        <f>'Total Planned Expenditure Table'!P158</f>
        <v>0</v>
      </c>
      <c r="F155" s="118">
        <v>0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">
      <c r="A156" s="21" t="str">
        <f>IF('Total Planned Expenditure Table'!A159="","",'Total Planned Expenditure Table'!A159)</f>
        <v/>
      </c>
      <c r="B156" s="21" t="str">
        <f>IF('Total Planned Expenditure Table'!B159="","",'Total Planned Expenditure Table'!B159)</f>
        <v/>
      </c>
      <c r="C156" s="102" t="str">
        <f>IF('Total Planned Expenditure Table'!C159="","",'Total Planned Expenditure Table'!C159)</f>
        <v/>
      </c>
      <c r="D156" s="102" t="str">
        <f>IF('Total Planned Expenditure Table'!E159="","",'Total Planned Expenditure Table'!E159)</f>
        <v/>
      </c>
      <c r="E156" s="96">
        <f>'Total Planned Expenditure Table'!P159</f>
        <v>0</v>
      </c>
      <c r="F156" s="118">
        <v>0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">
      <c r="A157" s="21" t="str">
        <f>IF('Total Planned Expenditure Table'!A160="","",'Total Planned Expenditure Table'!A160)</f>
        <v/>
      </c>
      <c r="B157" s="21" t="str">
        <f>IF('Total Planned Expenditure Table'!B160="","",'Total Planned Expenditure Table'!B160)</f>
        <v/>
      </c>
      <c r="C157" s="102" t="str">
        <f>IF('Total Planned Expenditure Table'!C160="","",'Total Planned Expenditure Table'!C160)</f>
        <v/>
      </c>
      <c r="D157" s="102" t="str">
        <f>IF('Total Planned Expenditure Table'!E160="","",'Total Planned Expenditure Table'!E160)</f>
        <v/>
      </c>
      <c r="E157" s="96">
        <f>'Total Planned Expenditure Table'!P160</f>
        <v>0</v>
      </c>
      <c r="F157" s="118">
        <v>0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">
      <c r="A158" s="21" t="str">
        <f>IF('Total Planned Expenditure Table'!A161="","",'Total Planned Expenditure Table'!A161)</f>
        <v/>
      </c>
      <c r="B158" s="21" t="str">
        <f>IF('Total Planned Expenditure Table'!B161="","",'Total Planned Expenditure Table'!B161)</f>
        <v/>
      </c>
      <c r="C158" s="102" t="str">
        <f>IF('Total Planned Expenditure Table'!C161="","",'Total Planned Expenditure Table'!C161)</f>
        <v/>
      </c>
      <c r="D158" s="102" t="str">
        <f>IF('Total Planned Expenditure Table'!E161="","",'Total Planned Expenditure Table'!E161)</f>
        <v/>
      </c>
      <c r="E158" s="96">
        <f>'Total Planned Expenditure Table'!P161</f>
        <v>0</v>
      </c>
      <c r="F158" s="118">
        <v>0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">
      <c r="A159" s="21" t="str">
        <f>IF('Total Planned Expenditure Table'!A162="","",'Total Planned Expenditure Table'!A162)</f>
        <v/>
      </c>
      <c r="B159" s="21" t="str">
        <f>IF('Total Planned Expenditure Table'!B162="","",'Total Planned Expenditure Table'!B162)</f>
        <v/>
      </c>
      <c r="C159" s="102" t="str">
        <f>IF('Total Planned Expenditure Table'!C162="","",'Total Planned Expenditure Table'!C162)</f>
        <v/>
      </c>
      <c r="D159" s="102" t="str">
        <f>IF('Total Planned Expenditure Table'!E162="","",'Total Planned Expenditure Table'!E162)</f>
        <v/>
      </c>
      <c r="E159" s="96">
        <f>'Total Planned Expenditure Table'!P162</f>
        <v>0</v>
      </c>
      <c r="F159" s="118">
        <v>0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">
      <c r="A160" s="21" t="str">
        <f>IF('Total Planned Expenditure Table'!A163="","",'Total Planned Expenditure Table'!A163)</f>
        <v/>
      </c>
      <c r="B160" s="21" t="str">
        <f>IF('Total Planned Expenditure Table'!B163="","",'Total Planned Expenditure Table'!B163)</f>
        <v/>
      </c>
      <c r="C160" s="102" t="str">
        <f>IF('Total Planned Expenditure Table'!C163="","",'Total Planned Expenditure Table'!C163)</f>
        <v/>
      </c>
      <c r="D160" s="102" t="str">
        <f>IF('Total Planned Expenditure Table'!E163="","",'Total Planned Expenditure Table'!E163)</f>
        <v/>
      </c>
      <c r="E160" s="96">
        <f>'Total Planned Expenditure Table'!P163</f>
        <v>0</v>
      </c>
      <c r="F160" s="118">
        <v>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">
      <c r="A161" s="21" t="str">
        <f>IF('Total Planned Expenditure Table'!A164="","",'Total Planned Expenditure Table'!A164)</f>
        <v/>
      </c>
      <c r="B161" s="21" t="str">
        <f>IF('Total Planned Expenditure Table'!B164="","",'Total Planned Expenditure Table'!B164)</f>
        <v/>
      </c>
      <c r="C161" s="102" t="str">
        <f>IF('Total Planned Expenditure Table'!C164="","",'Total Planned Expenditure Table'!C164)</f>
        <v/>
      </c>
      <c r="D161" s="102" t="str">
        <f>IF('Total Planned Expenditure Table'!E164="","",'Total Planned Expenditure Table'!E164)</f>
        <v/>
      </c>
      <c r="E161" s="96">
        <f>'Total Planned Expenditure Table'!P164</f>
        <v>0</v>
      </c>
      <c r="F161" s="118">
        <v>0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21" t="str">
        <f>IF('Total Planned Expenditure Table'!A165="","",'Total Planned Expenditure Table'!A165)</f>
        <v/>
      </c>
      <c r="B162" s="21" t="str">
        <f>IF('Total Planned Expenditure Table'!B165="","",'Total Planned Expenditure Table'!B165)</f>
        <v/>
      </c>
      <c r="C162" s="102" t="str">
        <f>IF('Total Planned Expenditure Table'!C165="","",'Total Planned Expenditure Table'!C165)</f>
        <v/>
      </c>
      <c r="D162" s="102" t="str">
        <f>IF('Total Planned Expenditure Table'!E165="","",'Total Planned Expenditure Table'!E165)</f>
        <v/>
      </c>
      <c r="E162" s="96">
        <f>'Total Planned Expenditure Table'!P165</f>
        <v>0</v>
      </c>
      <c r="F162" s="118">
        <v>0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21" t="str">
        <f>IF('Total Planned Expenditure Table'!A166="","",'Total Planned Expenditure Table'!A166)</f>
        <v/>
      </c>
      <c r="B163" s="21" t="str">
        <f>IF('Total Planned Expenditure Table'!B166="","",'Total Planned Expenditure Table'!B166)</f>
        <v/>
      </c>
      <c r="C163" s="102" t="str">
        <f>IF('Total Planned Expenditure Table'!C166="","",'Total Planned Expenditure Table'!C166)</f>
        <v/>
      </c>
      <c r="D163" s="102" t="str">
        <f>IF('Total Planned Expenditure Table'!E166="","",'Total Planned Expenditure Table'!E166)</f>
        <v/>
      </c>
      <c r="E163" s="96">
        <f>'Total Planned Expenditure Table'!P166</f>
        <v>0</v>
      </c>
      <c r="F163" s="118">
        <v>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21" t="str">
        <f>IF('Total Planned Expenditure Table'!A167="","",'Total Planned Expenditure Table'!A167)</f>
        <v/>
      </c>
      <c r="B164" s="21" t="str">
        <f>IF('Total Planned Expenditure Table'!B167="","",'Total Planned Expenditure Table'!B167)</f>
        <v/>
      </c>
      <c r="C164" s="102" t="str">
        <f>IF('Total Planned Expenditure Table'!C167="","",'Total Planned Expenditure Table'!C167)</f>
        <v/>
      </c>
      <c r="D164" s="102" t="str">
        <f>IF('Total Planned Expenditure Table'!E167="","",'Total Planned Expenditure Table'!E167)</f>
        <v/>
      </c>
      <c r="E164" s="96">
        <f>'Total Planned Expenditure Table'!P167</f>
        <v>0</v>
      </c>
      <c r="F164" s="118">
        <v>0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21" t="str">
        <f>IF('Total Planned Expenditure Table'!A168="","",'Total Planned Expenditure Table'!A168)</f>
        <v/>
      </c>
      <c r="B165" s="21" t="str">
        <f>IF('Total Planned Expenditure Table'!B168="","",'Total Planned Expenditure Table'!B168)</f>
        <v/>
      </c>
      <c r="C165" s="102" t="str">
        <f>IF('Total Planned Expenditure Table'!C168="","",'Total Planned Expenditure Table'!C168)</f>
        <v/>
      </c>
      <c r="D165" s="102" t="str">
        <f>IF('Total Planned Expenditure Table'!E168="","",'Total Planned Expenditure Table'!E168)</f>
        <v/>
      </c>
      <c r="E165" s="96">
        <f>'Total Planned Expenditure Table'!P168</f>
        <v>0</v>
      </c>
      <c r="F165" s="118">
        <v>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21" t="str">
        <f>IF('Total Planned Expenditure Table'!A169="","",'Total Planned Expenditure Table'!A169)</f>
        <v/>
      </c>
      <c r="B166" s="21" t="str">
        <f>IF('Total Planned Expenditure Table'!B169="","",'Total Planned Expenditure Table'!B169)</f>
        <v/>
      </c>
      <c r="C166" s="102" t="str">
        <f>IF('Total Planned Expenditure Table'!C169="","",'Total Planned Expenditure Table'!C169)</f>
        <v/>
      </c>
      <c r="D166" s="102" t="str">
        <f>IF('Total Planned Expenditure Table'!E169="","",'Total Planned Expenditure Table'!E169)</f>
        <v/>
      </c>
      <c r="E166" s="96">
        <f>'Total Planned Expenditure Table'!P169</f>
        <v>0</v>
      </c>
      <c r="F166" s="118">
        <v>0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21" t="str">
        <f>IF('Total Planned Expenditure Table'!A170="","",'Total Planned Expenditure Table'!A170)</f>
        <v/>
      </c>
      <c r="B167" s="21" t="str">
        <f>IF('Total Planned Expenditure Table'!B170="","",'Total Planned Expenditure Table'!B170)</f>
        <v/>
      </c>
      <c r="C167" s="102" t="str">
        <f>IF('Total Planned Expenditure Table'!C170="","",'Total Planned Expenditure Table'!C170)</f>
        <v/>
      </c>
      <c r="D167" s="102" t="str">
        <f>IF('Total Planned Expenditure Table'!E170="","",'Total Planned Expenditure Table'!E170)</f>
        <v/>
      </c>
      <c r="E167" s="96">
        <f>'Total Planned Expenditure Table'!P170</f>
        <v>0</v>
      </c>
      <c r="F167" s="118">
        <v>0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21" t="str">
        <f>IF('Total Planned Expenditure Table'!A171="","",'Total Planned Expenditure Table'!A171)</f>
        <v/>
      </c>
      <c r="B168" s="21" t="str">
        <f>IF('Total Planned Expenditure Table'!B171="","",'Total Planned Expenditure Table'!B171)</f>
        <v/>
      </c>
      <c r="C168" s="102" t="str">
        <f>IF('Total Planned Expenditure Table'!C171="","",'Total Planned Expenditure Table'!C171)</f>
        <v/>
      </c>
      <c r="D168" s="102" t="str">
        <f>IF('Total Planned Expenditure Table'!E171="","",'Total Planned Expenditure Table'!E171)</f>
        <v/>
      </c>
      <c r="E168" s="96">
        <f>'Total Planned Expenditure Table'!P171</f>
        <v>0</v>
      </c>
      <c r="F168" s="118">
        <v>0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21" t="str">
        <f>IF('Total Planned Expenditure Table'!A172="","",'Total Planned Expenditure Table'!A172)</f>
        <v/>
      </c>
      <c r="B169" s="21" t="str">
        <f>IF('Total Planned Expenditure Table'!B172="","",'Total Planned Expenditure Table'!B172)</f>
        <v/>
      </c>
      <c r="C169" s="102" t="str">
        <f>IF('Total Planned Expenditure Table'!C172="","",'Total Planned Expenditure Table'!C172)</f>
        <v/>
      </c>
      <c r="D169" s="102" t="str">
        <f>IF('Total Planned Expenditure Table'!E172="","",'Total Planned Expenditure Table'!E172)</f>
        <v/>
      </c>
      <c r="E169" s="96">
        <f>'Total Planned Expenditure Table'!P172</f>
        <v>0</v>
      </c>
      <c r="F169" s="118">
        <v>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21" t="str">
        <f>IF('Total Planned Expenditure Table'!A173="","",'Total Planned Expenditure Table'!A173)</f>
        <v/>
      </c>
      <c r="B170" s="21" t="str">
        <f>IF('Total Planned Expenditure Table'!B173="","",'Total Planned Expenditure Table'!B173)</f>
        <v/>
      </c>
      <c r="C170" s="102" t="str">
        <f>IF('Total Planned Expenditure Table'!C173="","",'Total Planned Expenditure Table'!C173)</f>
        <v/>
      </c>
      <c r="D170" s="102" t="str">
        <f>IF('Total Planned Expenditure Table'!E173="","",'Total Planned Expenditure Table'!E173)</f>
        <v/>
      </c>
      <c r="E170" s="96">
        <f>'Total Planned Expenditure Table'!P173</f>
        <v>0</v>
      </c>
      <c r="F170" s="118">
        <v>0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21" t="str">
        <f>IF('Total Planned Expenditure Table'!A174="","",'Total Planned Expenditure Table'!A174)</f>
        <v/>
      </c>
      <c r="B171" s="21" t="str">
        <f>IF('Total Planned Expenditure Table'!B174="","",'Total Planned Expenditure Table'!B174)</f>
        <v/>
      </c>
      <c r="C171" s="102" t="str">
        <f>IF('Total Planned Expenditure Table'!C174="","",'Total Planned Expenditure Table'!C174)</f>
        <v/>
      </c>
      <c r="D171" s="102" t="str">
        <f>IF('Total Planned Expenditure Table'!E174="","",'Total Planned Expenditure Table'!E174)</f>
        <v/>
      </c>
      <c r="E171" s="96">
        <f>'Total Planned Expenditure Table'!P174</f>
        <v>0</v>
      </c>
      <c r="F171" s="118">
        <v>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21" t="str">
        <f>IF('Total Planned Expenditure Table'!A175="","",'Total Planned Expenditure Table'!A175)</f>
        <v/>
      </c>
      <c r="B172" s="21" t="str">
        <f>IF('Total Planned Expenditure Table'!B175="","",'Total Planned Expenditure Table'!B175)</f>
        <v/>
      </c>
      <c r="C172" s="102" t="str">
        <f>IF('Total Planned Expenditure Table'!C175="","",'Total Planned Expenditure Table'!C175)</f>
        <v/>
      </c>
      <c r="D172" s="102" t="str">
        <f>IF('Total Planned Expenditure Table'!E175="","",'Total Planned Expenditure Table'!E175)</f>
        <v/>
      </c>
      <c r="E172" s="96">
        <f>'Total Planned Expenditure Table'!P175</f>
        <v>0</v>
      </c>
      <c r="F172" s="118">
        <v>0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21" t="str">
        <f>IF('Total Planned Expenditure Table'!A176="","",'Total Planned Expenditure Table'!A176)</f>
        <v/>
      </c>
      <c r="B173" s="21" t="str">
        <f>IF('Total Planned Expenditure Table'!B176="","",'Total Planned Expenditure Table'!B176)</f>
        <v/>
      </c>
      <c r="C173" s="102" t="str">
        <f>IF('Total Planned Expenditure Table'!C176="","",'Total Planned Expenditure Table'!C176)</f>
        <v/>
      </c>
      <c r="D173" s="102" t="str">
        <f>IF('Total Planned Expenditure Table'!E176="","",'Total Planned Expenditure Table'!E176)</f>
        <v/>
      </c>
      <c r="E173" s="96">
        <f>'Total Planned Expenditure Table'!P176</f>
        <v>0</v>
      </c>
      <c r="F173" s="118">
        <v>0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21" t="str">
        <f>IF('Total Planned Expenditure Table'!A177="","",'Total Planned Expenditure Table'!A177)</f>
        <v/>
      </c>
      <c r="B174" s="21" t="str">
        <f>IF('Total Planned Expenditure Table'!B177="","",'Total Planned Expenditure Table'!B177)</f>
        <v/>
      </c>
      <c r="C174" s="102" t="str">
        <f>IF('Total Planned Expenditure Table'!C177="","",'Total Planned Expenditure Table'!C177)</f>
        <v/>
      </c>
      <c r="D174" s="102" t="str">
        <f>IF('Total Planned Expenditure Table'!E177="","",'Total Planned Expenditure Table'!E177)</f>
        <v/>
      </c>
      <c r="E174" s="96">
        <f>'Total Planned Expenditure Table'!P177</f>
        <v>0</v>
      </c>
      <c r="F174" s="118">
        <v>0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21" t="str">
        <f>IF('Total Planned Expenditure Table'!A178="","",'Total Planned Expenditure Table'!A178)</f>
        <v/>
      </c>
      <c r="B175" s="21" t="str">
        <f>IF('Total Planned Expenditure Table'!B178="","",'Total Planned Expenditure Table'!B178)</f>
        <v/>
      </c>
      <c r="C175" s="102" t="str">
        <f>IF('Total Planned Expenditure Table'!C178="","",'Total Planned Expenditure Table'!C178)</f>
        <v/>
      </c>
      <c r="D175" s="102" t="str">
        <f>IF('Total Planned Expenditure Table'!E178="","",'Total Planned Expenditure Table'!E178)</f>
        <v/>
      </c>
      <c r="E175" s="96">
        <f>'Total Planned Expenditure Table'!P178</f>
        <v>0</v>
      </c>
      <c r="F175" s="118">
        <v>0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21" t="str">
        <f>IF('Total Planned Expenditure Table'!A179="","",'Total Planned Expenditure Table'!A179)</f>
        <v/>
      </c>
      <c r="B176" s="21" t="str">
        <f>IF('Total Planned Expenditure Table'!B179="","",'Total Planned Expenditure Table'!B179)</f>
        <v/>
      </c>
      <c r="C176" s="102" t="str">
        <f>IF('Total Planned Expenditure Table'!C179="","",'Total Planned Expenditure Table'!C179)</f>
        <v/>
      </c>
      <c r="D176" s="102" t="str">
        <f>IF('Total Planned Expenditure Table'!E179="","",'Total Planned Expenditure Table'!E179)</f>
        <v/>
      </c>
      <c r="E176" s="96">
        <f>'Total Planned Expenditure Table'!P179</f>
        <v>0</v>
      </c>
      <c r="F176" s="118">
        <v>0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21" t="str">
        <f>IF('Total Planned Expenditure Table'!A180="","",'Total Planned Expenditure Table'!A180)</f>
        <v/>
      </c>
      <c r="B177" s="21" t="str">
        <f>IF('Total Planned Expenditure Table'!B180="","",'Total Planned Expenditure Table'!B180)</f>
        <v/>
      </c>
      <c r="C177" s="102" t="str">
        <f>IF('Total Planned Expenditure Table'!C180="","",'Total Planned Expenditure Table'!C180)</f>
        <v/>
      </c>
      <c r="D177" s="102" t="str">
        <f>IF('Total Planned Expenditure Table'!E180="","",'Total Planned Expenditure Table'!E180)</f>
        <v/>
      </c>
      <c r="E177" s="96">
        <f>'Total Planned Expenditure Table'!P180</f>
        <v>0</v>
      </c>
      <c r="F177" s="118">
        <v>0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21" t="str">
        <f>IF('Total Planned Expenditure Table'!A181="","",'Total Planned Expenditure Table'!A181)</f>
        <v/>
      </c>
      <c r="B178" s="21" t="str">
        <f>IF('Total Planned Expenditure Table'!B181="","",'Total Planned Expenditure Table'!B181)</f>
        <v/>
      </c>
      <c r="C178" s="102" t="str">
        <f>IF('Total Planned Expenditure Table'!C181="","",'Total Planned Expenditure Table'!C181)</f>
        <v/>
      </c>
      <c r="D178" s="102" t="str">
        <f>IF('Total Planned Expenditure Table'!E181="","",'Total Planned Expenditure Table'!E181)</f>
        <v/>
      </c>
      <c r="E178" s="96">
        <f>'Total Planned Expenditure Table'!P181</f>
        <v>0</v>
      </c>
      <c r="F178" s="118">
        <v>0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21" t="str">
        <f>IF('Total Planned Expenditure Table'!A182="","",'Total Planned Expenditure Table'!A182)</f>
        <v/>
      </c>
      <c r="B179" s="21" t="str">
        <f>IF('Total Planned Expenditure Table'!B182="","",'Total Planned Expenditure Table'!B182)</f>
        <v/>
      </c>
      <c r="C179" s="102" t="str">
        <f>IF('Total Planned Expenditure Table'!C182="","",'Total Planned Expenditure Table'!C182)</f>
        <v/>
      </c>
      <c r="D179" s="102" t="str">
        <f>IF('Total Planned Expenditure Table'!E182="","",'Total Planned Expenditure Table'!E182)</f>
        <v/>
      </c>
      <c r="E179" s="96">
        <f>'Total Planned Expenditure Table'!P182</f>
        <v>0</v>
      </c>
      <c r="F179" s="118">
        <v>0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21" t="str">
        <f>IF('Total Planned Expenditure Table'!A183="","",'Total Planned Expenditure Table'!A183)</f>
        <v/>
      </c>
      <c r="B180" s="21" t="str">
        <f>IF('Total Planned Expenditure Table'!B183="","",'Total Planned Expenditure Table'!B183)</f>
        <v/>
      </c>
      <c r="C180" s="102" t="str">
        <f>IF('Total Planned Expenditure Table'!C183="","",'Total Planned Expenditure Table'!C183)</f>
        <v/>
      </c>
      <c r="D180" s="102" t="str">
        <f>IF('Total Planned Expenditure Table'!E183="","",'Total Planned Expenditure Table'!E183)</f>
        <v/>
      </c>
      <c r="E180" s="96">
        <f>'Total Planned Expenditure Table'!P183</f>
        <v>0</v>
      </c>
      <c r="F180" s="118">
        <v>0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21" t="str">
        <f>IF('Total Planned Expenditure Table'!A184="","",'Total Planned Expenditure Table'!A184)</f>
        <v/>
      </c>
      <c r="B181" s="21" t="str">
        <f>IF('Total Planned Expenditure Table'!B184="","",'Total Planned Expenditure Table'!B184)</f>
        <v/>
      </c>
      <c r="C181" s="102" t="str">
        <f>IF('Total Planned Expenditure Table'!C184="","",'Total Planned Expenditure Table'!C184)</f>
        <v/>
      </c>
      <c r="D181" s="102" t="str">
        <f>IF('Total Planned Expenditure Table'!E184="","",'Total Planned Expenditure Table'!E184)</f>
        <v/>
      </c>
      <c r="E181" s="96">
        <f>'Total Planned Expenditure Table'!P184</f>
        <v>0</v>
      </c>
      <c r="F181" s="118">
        <v>0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21" t="str">
        <f>IF('Total Planned Expenditure Table'!A185="","",'Total Planned Expenditure Table'!A185)</f>
        <v/>
      </c>
      <c r="B182" s="21" t="str">
        <f>IF('Total Planned Expenditure Table'!B185="","",'Total Planned Expenditure Table'!B185)</f>
        <v/>
      </c>
      <c r="C182" s="102" t="str">
        <f>IF('Total Planned Expenditure Table'!C185="","",'Total Planned Expenditure Table'!C185)</f>
        <v/>
      </c>
      <c r="D182" s="102" t="str">
        <f>IF('Total Planned Expenditure Table'!E185="","",'Total Planned Expenditure Table'!E185)</f>
        <v/>
      </c>
      <c r="E182" s="96">
        <f>'Total Planned Expenditure Table'!P185</f>
        <v>0</v>
      </c>
      <c r="F182" s="118">
        <v>0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21" t="str">
        <f>IF('Total Planned Expenditure Table'!A186="","",'Total Planned Expenditure Table'!A186)</f>
        <v/>
      </c>
      <c r="B183" s="21" t="str">
        <f>IF('Total Planned Expenditure Table'!B186="","",'Total Planned Expenditure Table'!B186)</f>
        <v/>
      </c>
      <c r="C183" s="102" t="str">
        <f>IF('Total Planned Expenditure Table'!C186="","",'Total Planned Expenditure Table'!C186)</f>
        <v/>
      </c>
      <c r="D183" s="102" t="str">
        <f>IF('Total Planned Expenditure Table'!E186="","",'Total Planned Expenditure Table'!E186)</f>
        <v/>
      </c>
      <c r="E183" s="96">
        <f>'Total Planned Expenditure Table'!P186</f>
        <v>0</v>
      </c>
      <c r="F183" s="118">
        <v>0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21" t="str">
        <f>IF('Total Planned Expenditure Table'!A187="","",'Total Planned Expenditure Table'!A187)</f>
        <v/>
      </c>
      <c r="B184" s="21" t="str">
        <f>IF('Total Planned Expenditure Table'!B187="","",'Total Planned Expenditure Table'!B187)</f>
        <v/>
      </c>
      <c r="C184" s="102" t="str">
        <f>IF('Total Planned Expenditure Table'!C187="","",'Total Planned Expenditure Table'!C187)</f>
        <v/>
      </c>
      <c r="D184" s="102" t="str">
        <f>IF('Total Planned Expenditure Table'!E187="","",'Total Planned Expenditure Table'!E187)</f>
        <v/>
      </c>
      <c r="E184" s="96">
        <f>'Total Planned Expenditure Table'!P187</f>
        <v>0</v>
      </c>
      <c r="F184" s="118">
        <v>0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21" t="str">
        <f>IF('Total Planned Expenditure Table'!A188="","",'Total Planned Expenditure Table'!A188)</f>
        <v/>
      </c>
      <c r="B185" s="21" t="str">
        <f>IF('Total Planned Expenditure Table'!B188="","",'Total Planned Expenditure Table'!B188)</f>
        <v/>
      </c>
      <c r="C185" s="102" t="str">
        <f>IF('Total Planned Expenditure Table'!C188="","",'Total Planned Expenditure Table'!C188)</f>
        <v/>
      </c>
      <c r="D185" s="102" t="str">
        <f>IF('Total Planned Expenditure Table'!E188="","",'Total Planned Expenditure Table'!E188)</f>
        <v/>
      </c>
      <c r="E185" s="96">
        <f>'Total Planned Expenditure Table'!P188</f>
        <v>0</v>
      </c>
      <c r="F185" s="118">
        <v>0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21" t="str">
        <f>IF('Total Planned Expenditure Table'!A189="","",'Total Planned Expenditure Table'!A189)</f>
        <v/>
      </c>
      <c r="B186" s="21" t="str">
        <f>IF('Total Planned Expenditure Table'!B189="","",'Total Planned Expenditure Table'!B189)</f>
        <v/>
      </c>
      <c r="C186" s="102" t="str">
        <f>IF('Total Planned Expenditure Table'!C189="","",'Total Planned Expenditure Table'!C189)</f>
        <v/>
      </c>
      <c r="D186" s="102" t="str">
        <f>IF('Total Planned Expenditure Table'!E189="","",'Total Planned Expenditure Table'!E189)</f>
        <v/>
      </c>
      <c r="E186" s="96">
        <f>'Total Planned Expenditure Table'!P189</f>
        <v>0</v>
      </c>
      <c r="F186" s="118">
        <v>0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21" t="str">
        <f>IF('Total Planned Expenditure Table'!A190="","",'Total Planned Expenditure Table'!A190)</f>
        <v/>
      </c>
      <c r="B187" s="21" t="str">
        <f>IF('Total Planned Expenditure Table'!B190="","",'Total Planned Expenditure Table'!B190)</f>
        <v/>
      </c>
      <c r="C187" s="102" t="str">
        <f>IF('Total Planned Expenditure Table'!C190="","",'Total Planned Expenditure Table'!C190)</f>
        <v/>
      </c>
      <c r="D187" s="102" t="str">
        <f>IF('Total Planned Expenditure Table'!E190="","",'Total Planned Expenditure Table'!E190)</f>
        <v/>
      </c>
      <c r="E187" s="96">
        <f>'Total Planned Expenditure Table'!P190</f>
        <v>0</v>
      </c>
      <c r="F187" s="118">
        <v>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21" t="str">
        <f>IF('Total Planned Expenditure Table'!A191="","",'Total Planned Expenditure Table'!A191)</f>
        <v/>
      </c>
      <c r="B188" s="21" t="str">
        <f>IF('Total Planned Expenditure Table'!B191="","",'Total Planned Expenditure Table'!B191)</f>
        <v/>
      </c>
      <c r="C188" s="102" t="str">
        <f>IF('Total Planned Expenditure Table'!C191="","",'Total Planned Expenditure Table'!C191)</f>
        <v/>
      </c>
      <c r="D188" s="102" t="str">
        <f>IF('Total Planned Expenditure Table'!E191="","",'Total Planned Expenditure Table'!E191)</f>
        <v/>
      </c>
      <c r="E188" s="96">
        <f>'Total Planned Expenditure Table'!P191</f>
        <v>0</v>
      </c>
      <c r="F188" s="118">
        <v>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21" t="str">
        <f>IF('Total Planned Expenditure Table'!A192="","",'Total Planned Expenditure Table'!A192)</f>
        <v/>
      </c>
      <c r="B189" s="21" t="str">
        <f>IF('Total Planned Expenditure Table'!B192="","",'Total Planned Expenditure Table'!B192)</f>
        <v/>
      </c>
      <c r="C189" s="102" t="str">
        <f>IF('Total Planned Expenditure Table'!C192="","",'Total Planned Expenditure Table'!C192)</f>
        <v/>
      </c>
      <c r="D189" s="102" t="str">
        <f>IF('Total Planned Expenditure Table'!E192="","",'Total Planned Expenditure Table'!E192)</f>
        <v/>
      </c>
      <c r="E189" s="96">
        <f>'Total Planned Expenditure Table'!P192</f>
        <v>0</v>
      </c>
      <c r="F189" s="118">
        <v>0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21" t="str">
        <f>IF('Total Planned Expenditure Table'!A193="","",'Total Planned Expenditure Table'!A193)</f>
        <v/>
      </c>
      <c r="B190" s="21" t="str">
        <f>IF('Total Planned Expenditure Table'!B193="","",'Total Planned Expenditure Table'!B193)</f>
        <v/>
      </c>
      <c r="C190" s="102" t="str">
        <f>IF('Total Planned Expenditure Table'!C193="","",'Total Planned Expenditure Table'!C193)</f>
        <v/>
      </c>
      <c r="D190" s="102" t="str">
        <f>IF('Total Planned Expenditure Table'!E193="","",'Total Planned Expenditure Table'!E193)</f>
        <v/>
      </c>
      <c r="E190" s="96">
        <f>'Total Planned Expenditure Table'!P193</f>
        <v>0</v>
      </c>
      <c r="F190" s="118">
        <v>0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21" t="str">
        <f>IF('Total Planned Expenditure Table'!A194="","",'Total Planned Expenditure Table'!A194)</f>
        <v/>
      </c>
      <c r="B191" s="21" t="str">
        <f>IF('Total Planned Expenditure Table'!B194="","",'Total Planned Expenditure Table'!B194)</f>
        <v/>
      </c>
      <c r="C191" s="102" t="str">
        <f>IF('Total Planned Expenditure Table'!C194="","",'Total Planned Expenditure Table'!C194)</f>
        <v/>
      </c>
      <c r="D191" s="102" t="str">
        <f>IF('Total Planned Expenditure Table'!E194="","",'Total Planned Expenditure Table'!E194)</f>
        <v/>
      </c>
      <c r="E191" s="96">
        <f>'Total Planned Expenditure Table'!P194</f>
        <v>0</v>
      </c>
      <c r="F191" s="118">
        <v>0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21" t="str">
        <f>IF('Total Planned Expenditure Table'!A195="","",'Total Planned Expenditure Table'!A195)</f>
        <v/>
      </c>
      <c r="B192" s="21" t="str">
        <f>IF('Total Planned Expenditure Table'!B195="","",'Total Planned Expenditure Table'!B195)</f>
        <v/>
      </c>
      <c r="C192" s="102" t="str">
        <f>IF('Total Planned Expenditure Table'!C195="","",'Total Planned Expenditure Table'!C195)</f>
        <v/>
      </c>
      <c r="D192" s="102" t="str">
        <f>IF('Total Planned Expenditure Table'!E195="","",'Total Planned Expenditure Table'!E195)</f>
        <v/>
      </c>
      <c r="E192" s="96">
        <f>'Total Planned Expenditure Table'!P195</f>
        <v>0</v>
      </c>
      <c r="F192" s="118">
        <v>0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21" t="str">
        <f>IF('Total Planned Expenditure Table'!A196="","",'Total Planned Expenditure Table'!A196)</f>
        <v/>
      </c>
      <c r="B193" s="21" t="str">
        <f>IF('Total Planned Expenditure Table'!B196="","",'Total Planned Expenditure Table'!B196)</f>
        <v/>
      </c>
      <c r="C193" s="102" t="str">
        <f>IF('Total Planned Expenditure Table'!C196="","",'Total Planned Expenditure Table'!C196)</f>
        <v/>
      </c>
      <c r="D193" s="102" t="str">
        <f>IF('Total Planned Expenditure Table'!E196="","",'Total Planned Expenditure Table'!E196)</f>
        <v/>
      </c>
      <c r="E193" s="96">
        <f>'Total Planned Expenditure Table'!P196</f>
        <v>0</v>
      </c>
      <c r="F193" s="118">
        <v>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21" t="str">
        <f>IF('Total Planned Expenditure Table'!A197="","",'Total Planned Expenditure Table'!A197)</f>
        <v/>
      </c>
      <c r="B194" s="21" t="str">
        <f>IF('Total Planned Expenditure Table'!B197="","",'Total Planned Expenditure Table'!B197)</f>
        <v/>
      </c>
      <c r="C194" s="102" t="str">
        <f>IF('Total Planned Expenditure Table'!C197="","",'Total Planned Expenditure Table'!C197)</f>
        <v/>
      </c>
      <c r="D194" s="102" t="str">
        <f>IF('Total Planned Expenditure Table'!E197="","",'Total Planned Expenditure Table'!E197)</f>
        <v/>
      </c>
      <c r="E194" s="96">
        <f>'Total Planned Expenditure Table'!P197</f>
        <v>0</v>
      </c>
      <c r="F194" s="118">
        <v>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21" t="str">
        <f>IF('Total Planned Expenditure Table'!A198="","",'Total Planned Expenditure Table'!A198)</f>
        <v/>
      </c>
      <c r="B195" s="21" t="str">
        <f>IF('Total Planned Expenditure Table'!B198="","",'Total Planned Expenditure Table'!B198)</f>
        <v/>
      </c>
      <c r="C195" s="102" t="str">
        <f>IF('Total Planned Expenditure Table'!C198="","",'Total Planned Expenditure Table'!C198)</f>
        <v/>
      </c>
      <c r="D195" s="102" t="str">
        <f>IF('Total Planned Expenditure Table'!E198="","",'Total Planned Expenditure Table'!E198)</f>
        <v/>
      </c>
      <c r="E195" s="96">
        <f>'Total Planned Expenditure Table'!P198</f>
        <v>0</v>
      </c>
      <c r="F195" s="118">
        <v>0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21" t="str">
        <f>IF('Total Planned Expenditure Table'!A199="","",'Total Planned Expenditure Table'!A199)</f>
        <v/>
      </c>
      <c r="B196" s="21" t="str">
        <f>IF('Total Planned Expenditure Table'!B199="","",'Total Planned Expenditure Table'!B199)</f>
        <v/>
      </c>
      <c r="C196" s="102" t="str">
        <f>IF('Total Planned Expenditure Table'!C199="","",'Total Planned Expenditure Table'!C199)</f>
        <v/>
      </c>
      <c r="D196" s="102" t="str">
        <f>IF('Total Planned Expenditure Table'!E199="","",'Total Planned Expenditure Table'!E199)</f>
        <v/>
      </c>
      <c r="E196" s="96">
        <f>'Total Planned Expenditure Table'!P199</f>
        <v>0</v>
      </c>
      <c r="F196" s="118">
        <v>0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21" t="str">
        <f>IF('Total Planned Expenditure Table'!A200="","",'Total Planned Expenditure Table'!A200)</f>
        <v/>
      </c>
      <c r="B197" s="21" t="str">
        <f>IF('Total Planned Expenditure Table'!B200="","",'Total Planned Expenditure Table'!B200)</f>
        <v/>
      </c>
      <c r="C197" s="102" t="str">
        <f>IF('Total Planned Expenditure Table'!C200="","",'Total Planned Expenditure Table'!C200)</f>
        <v/>
      </c>
      <c r="D197" s="102" t="str">
        <f>IF('Total Planned Expenditure Table'!E200="","",'Total Planned Expenditure Table'!E200)</f>
        <v/>
      </c>
      <c r="E197" s="96">
        <f>'Total Planned Expenditure Table'!P200</f>
        <v>0</v>
      </c>
      <c r="F197" s="118">
        <v>0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21" t="str">
        <f>IF('Total Planned Expenditure Table'!A201="","",'Total Planned Expenditure Table'!A201)</f>
        <v/>
      </c>
      <c r="B198" s="21" t="str">
        <f>IF('Total Planned Expenditure Table'!B201="","",'Total Planned Expenditure Table'!B201)</f>
        <v/>
      </c>
      <c r="C198" s="102" t="str">
        <f>IF('Total Planned Expenditure Table'!C201="","",'Total Planned Expenditure Table'!C201)</f>
        <v/>
      </c>
      <c r="D198" s="102" t="str">
        <f>IF('Total Planned Expenditure Table'!E201="","",'Total Planned Expenditure Table'!E201)</f>
        <v/>
      </c>
      <c r="E198" s="96">
        <f>'Total Planned Expenditure Table'!P201</f>
        <v>0</v>
      </c>
      <c r="F198" s="118">
        <v>0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21" t="str">
        <f>IF('Total Planned Expenditure Table'!A202="","",'Total Planned Expenditure Table'!A202)</f>
        <v/>
      </c>
      <c r="B199" s="21" t="str">
        <f>IF('Total Planned Expenditure Table'!B202="","",'Total Planned Expenditure Table'!B202)</f>
        <v/>
      </c>
      <c r="C199" s="102" t="str">
        <f>IF('Total Planned Expenditure Table'!C202="","",'Total Planned Expenditure Table'!C202)</f>
        <v/>
      </c>
      <c r="D199" s="102" t="str">
        <f>IF('Total Planned Expenditure Table'!E202="","",'Total Planned Expenditure Table'!E202)</f>
        <v/>
      </c>
      <c r="E199" s="96">
        <f>'Total Planned Expenditure Table'!P202</f>
        <v>0</v>
      </c>
      <c r="F199" s="118">
        <v>0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thickBot="1" x14ac:dyDescent="0.25">
      <c r="A200" s="21" t="str">
        <f>IF('Total Planned Expenditure Table'!A203="","",'Total Planned Expenditure Table'!A203)</f>
        <v/>
      </c>
      <c r="B200" s="21" t="str">
        <f>IF('Total Planned Expenditure Table'!B203="","",'Total Planned Expenditure Table'!B203)</f>
        <v/>
      </c>
      <c r="C200" s="102" t="str">
        <f>IF('Total Planned Expenditure Table'!C203="","",'Total Planned Expenditure Table'!C203)</f>
        <v/>
      </c>
      <c r="D200" s="102" t="str">
        <f>IF('Total Planned Expenditure Table'!E203="","",'Total Planned Expenditure Table'!E203)</f>
        <v/>
      </c>
      <c r="E200" s="96">
        <f>'Total Planned Expenditure Table'!P203</f>
        <v>0</v>
      </c>
      <c r="F200" s="119">
        <v>0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3"/>
      <c r="B201" s="3"/>
      <c r="C201" s="4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" customHeight="1" x14ac:dyDescent="0.3">
      <c r="A202" s="36"/>
      <c r="B202" s="3"/>
      <c r="C202" s="4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</sheetData>
  <sheetProtection algorithmName="SHA-512" hashValue="szku0bSdt9ApFtYtr0nI2WQ3Y3oasPSsB1KhEKk6Okm6Piu8lBegakvged4Nmc1udTAmGq+6rLlP1yaYf0w3ig==" saltValue="8U5TdeP+q6BjGIPhQcDLmg==" spinCount="100000" sheet="1" formatColumns="0" formatRows="0"/>
  <pageMargins left="0.25" right="0.25" top="0.75" bottom="0.75" header="0" footer="0"/>
  <pageSetup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207"/>
  <sheetViews>
    <sheetView showGridLines="0" zoomScaleNormal="100" workbookViewId="0"/>
  </sheetViews>
  <sheetFormatPr defaultColWidth="12.625" defaultRowHeight="15" customHeight="1" x14ac:dyDescent="0.2"/>
  <cols>
    <col min="1" max="1" width="24.375" customWidth="1"/>
    <col min="2" max="2" width="24.625" customWidth="1"/>
    <col min="3" max="3" width="46.375" customWidth="1"/>
    <col min="4" max="4" width="22.75" customWidth="1"/>
    <col min="5" max="5" width="51.375" customWidth="1"/>
    <col min="6" max="6" width="20.625" customWidth="1"/>
    <col min="7" max="7" width="21.375" style="16" customWidth="1"/>
    <col min="8" max="8" width="19.25" customWidth="1"/>
    <col min="9" max="9" width="17.375" customWidth="1"/>
    <col min="10" max="10" width="20" customWidth="1"/>
    <col min="11" max="11" width="25.125" customWidth="1"/>
    <col min="12" max="12" width="27.875" customWidth="1"/>
    <col min="13" max="14" width="9.625" bestFit="1" customWidth="1"/>
    <col min="15" max="15" width="10.75" bestFit="1" customWidth="1"/>
    <col min="16" max="27" width="9" customWidth="1"/>
  </cols>
  <sheetData>
    <row r="1" spans="1:27" ht="42" customHeight="1" thickBot="1" x14ac:dyDescent="0.25">
      <c r="A1" s="79" t="str">
        <f>CONCATENATE('Total Planned Expenditure Table'!A3," Contributing Actions Annual Update Table")</f>
        <v>2024-25 Contributing Actions Annual Update Table</v>
      </c>
      <c r="B1" s="3"/>
      <c r="C1" s="23"/>
      <c r="D1" s="22"/>
      <c r="E1" s="23"/>
      <c r="F1" s="23"/>
      <c r="G1" s="24"/>
      <c r="H1" s="2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18.5" customHeight="1" thickTop="1" thickBot="1" x14ac:dyDescent="0.25">
      <c r="A2" s="87" t="s">
        <v>64</v>
      </c>
      <c r="B2" s="70" t="s">
        <v>44</v>
      </c>
      <c r="C2" s="70" t="s">
        <v>49</v>
      </c>
      <c r="D2" s="70" t="s">
        <v>74</v>
      </c>
      <c r="E2" s="70" t="s">
        <v>39</v>
      </c>
      <c r="F2" s="70" t="s">
        <v>50</v>
      </c>
      <c r="G2" s="71" t="s">
        <v>51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34.5" customHeight="1" thickBot="1" x14ac:dyDescent="0.25">
      <c r="A3" s="49">
        <v>0</v>
      </c>
      <c r="B3" s="47">
        <f>SUM(Table_58[Last Year''s Planned Expenditures for Contributing Actions (LCFF Funds)])</f>
        <v>2704321</v>
      </c>
      <c r="C3" s="39">
        <f>SUM(Table_58[Estimated Actual Expenditures for Contributing Actions 
(Input LCFF Funds)])</f>
        <v>0</v>
      </c>
      <c r="D3" s="51">
        <f>IF(C3=B3,"$0.00 - No Difference",SUM(B3-C3))</f>
        <v>2704321</v>
      </c>
      <c r="E3" s="125">
        <f>SUM(Table_58[Planned Percentage of Improved Services])</f>
        <v>0</v>
      </c>
      <c r="F3" s="123">
        <f>SUM(Table_58[Estimated Actual Percentage of Improved Services
(Input Percentage)])</f>
        <v>0</v>
      </c>
      <c r="G3" s="86" t="str">
        <f>IF(F3=E3, "0.000% - No Difference", SUM(F3-E3))</f>
        <v>0.000% - No Difference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.75" customHeight="1" x14ac:dyDescent="0.2">
      <c r="A4" s="59"/>
      <c r="B4" s="22"/>
      <c r="C4" s="22"/>
      <c r="D4" s="22"/>
      <c r="E4" s="22"/>
      <c r="F4" s="22"/>
      <c r="G4" s="22"/>
      <c r="H4" s="22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77.25" customHeight="1" thickBot="1" x14ac:dyDescent="0.25">
      <c r="A5" s="18" t="s">
        <v>31</v>
      </c>
      <c r="B5" s="18" t="s">
        <v>32</v>
      </c>
      <c r="C5" s="18" t="s">
        <v>33</v>
      </c>
      <c r="D5" s="25" t="s">
        <v>34</v>
      </c>
      <c r="E5" s="18" t="s">
        <v>40</v>
      </c>
      <c r="F5" s="46" t="s">
        <v>61</v>
      </c>
      <c r="G5" s="18" t="s">
        <v>46</v>
      </c>
      <c r="H5" s="46" t="s">
        <v>62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7" x14ac:dyDescent="0.2">
      <c r="A6" s="21">
        <f>IF('Total Planned Expenditure Table'!A9="","",'Total Planned Expenditure Table'!A9)</f>
        <v>1</v>
      </c>
      <c r="B6" s="21">
        <f>IF('Total Planned Expenditure Table'!B9="","",'Total Planned Expenditure Table'!B9)</f>
        <v>1</v>
      </c>
      <c r="C6" s="102" t="str">
        <f>IF('Total Planned Expenditure Table'!C9="","",'Total Planned Expenditure Table'!C9)</f>
        <v>Teaching Staff</v>
      </c>
      <c r="D6" s="106" t="str">
        <f>IF('Total Planned Expenditure Table'!E9="","",'Total Planned Expenditure Table'!E9)</f>
        <v>Yes</v>
      </c>
      <c r="E6" s="111">
        <f>IF(Table_58[[#This Row],[Contributed to Increased or Improved Services?]]="Yes",'Total Planned Expenditure Table'!L9, 0)</f>
        <v>1462669</v>
      </c>
      <c r="F6" s="120" t="str">
        <f>IF(Table_58[[#This Row],[Contributed to Increased or Improved Services?]]="Yes","", 0)</f>
        <v/>
      </c>
      <c r="G6" s="132">
        <f>'Total Planned Expenditure Table'!Q9</f>
        <v>0</v>
      </c>
      <c r="H6" s="133">
        <f>IF(Table_58[[#This Row],[Contributed to Increased or Improved Services?]]="Yes", IF(Table_58[[#This Row],[Estimated Actual Expenditures for Contributing Actions 
(Input LCFF Funds)]]&gt;0, 0, ""),0)</f>
        <v>0</v>
      </c>
      <c r="I6" s="57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7" x14ac:dyDescent="0.2">
      <c r="A7" s="103">
        <f>IF('Total Planned Expenditure Table'!A10="","",'Total Planned Expenditure Table'!A10)</f>
        <v>1</v>
      </c>
      <c r="B7" s="103">
        <f>IF('Total Planned Expenditure Table'!B10="","",'Total Planned Expenditure Table'!B10)</f>
        <v>2</v>
      </c>
      <c r="C7" s="107" t="str">
        <f>IF('Total Planned Expenditure Table'!C10="","",'Total Planned Expenditure Table'!C10)</f>
        <v>Teacher Credentialing/ Assignment</v>
      </c>
      <c r="D7" s="107" t="str">
        <f>IF('Total Planned Expenditure Table'!E10="","",'Total Planned Expenditure Table'!E10)</f>
        <v>Yes</v>
      </c>
      <c r="E7" s="111">
        <f>IF(Table_58[[#This Row],[Contributed to Increased or Improved Services?]]="Yes",'Total Planned Expenditure Table'!L10, 0)</f>
        <v>8477</v>
      </c>
      <c r="F7" s="112" t="str">
        <f>IF(Table_58[[#This Row],[Contributed to Increased or Improved Services?]]="Yes","", 0)</f>
        <v/>
      </c>
      <c r="G7" s="132">
        <f>'Total Planned Expenditure Table'!Q10</f>
        <v>0</v>
      </c>
      <c r="H7" s="134">
        <f>IF(Table_58[[#This Row],[Contributed to Increased or Improved Services?]]="Yes", IF(Table_58[[#This Row],[Estimated Actual Expenditures for Contributing Actions 
(Input LCFF Funds)]]&gt;0, 0, ""),0)</f>
        <v>0</v>
      </c>
      <c r="I7" s="5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7" x14ac:dyDescent="0.2">
      <c r="A8" s="104">
        <f>IF('Total Planned Expenditure Table'!A11="","",'Total Planned Expenditure Table'!A11)</f>
        <v>1</v>
      </c>
      <c r="B8" s="104">
        <f>IF('Total Planned Expenditure Table'!B11="","",'Total Planned Expenditure Table'!B11)</f>
        <v>3</v>
      </c>
      <c r="C8" s="108" t="str">
        <f>IF('Total Planned Expenditure Table'!C11="","",'Total Planned Expenditure Table'!C11)</f>
        <v>Qualified Director</v>
      </c>
      <c r="D8" s="108" t="str">
        <f>IF('Total Planned Expenditure Table'!E11="","",'Total Planned Expenditure Table'!E11)</f>
        <v>Yes</v>
      </c>
      <c r="E8" s="111">
        <f>IF(Table_58[[#This Row],[Contributed to Increased or Improved Services?]]="Yes",'Total Planned Expenditure Table'!L11, 0)</f>
        <v>142888</v>
      </c>
      <c r="F8" s="120" t="str">
        <f>IF(Table_58[[#This Row],[Contributed to Increased or Improved Services?]]="Yes","", 0)</f>
        <v/>
      </c>
      <c r="G8" s="135">
        <f>'Total Planned Expenditure Table'!Q11</f>
        <v>0</v>
      </c>
      <c r="H8" s="134">
        <f>IF(Table_58[[#This Row],[Contributed to Increased or Improved Services?]]="Yes", IF(Table_58[[#This Row],[Estimated Actual Expenditures for Contributing Actions 
(Input LCFF Funds)]]&gt;0, 0, ""),0)</f>
        <v>0</v>
      </c>
      <c r="I8" s="5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7" x14ac:dyDescent="0.2">
      <c r="A9" s="21">
        <f>IF('Total Planned Expenditure Table'!A12="","",'Total Planned Expenditure Table'!A12)</f>
        <v>2</v>
      </c>
      <c r="B9" s="21">
        <f>IF('Total Planned Expenditure Table'!B12="","",'Total Planned Expenditure Table'!B12)</f>
        <v>1</v>
      </c>
      <c r="C9" s="102" t="str">
        <f>IF('Total Planned Expenditure Table'!C12="","",'Total Planned Expenditure Table'!C12)</f>
        <v>Adequate Facilities</v>
      </c>
      <c r="D9" s="106" t="str">
        <f>IF('Total Planned Expenditure Table'!E12="","",'Total Planned Expenditure Table'!E12)</f>
        <v>Yes</v>
      </c>
      <c r="E9" s="111">
        <f>IF(Table_58[[#This Row],[Contributed to Increased or Improved Services?]]="Yes",'Total Planned Expenditure Table'!L12, 0)</f>
        <v>371960</v>
      </c>
      <c r="F9" s="112" t="str">
        <f>IF(Table_58[[#This Row],[Contributed to Increased or Improved Services?]]="Yes","", 0)</f>
        <v/>
      </c>
      <c r="G9" s="132">
        <f>'Total Planned Expenditure Table'!Q12</f>
        <v>0</v>
      </c>
      <c r="H9" s="134">
        <f>IF(Table_58[[#This Row],[Contributed to Increased or Improved Services?]]="Yes", IF(Table_58[[#This Row],[Estimated Actual Expenditures for Contributing Actions 
(Input LCFF Funds)]]&gt;0, 0, ""),0)</f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7" x14ac:dyDescent="0.2">
      <c r="A10" s="21">
        <f>IF('Total Planned Expenditure Table'!A13="","",'Total Planned Expenditure Table'!A13)</f>
        <v>2</v>
      </c>
      <c r="B10" s="21">
        <f>IF('Total Planned Expenditure Table'!B13="","",'Total Planned Expenditure Table'!B13)</f>
        <v>2</v>
      </c>
      <c r="C10" s="102" t="str">
        <f>IF('Total Planned Expenditure Table'!C13="","",'Total Planned Expenditure Table'!C13)</f>
        <v>Facility Maintenance</v>
      </c>
      <c r="D10" s="106" t="str">
        <f>IF('Total Planned Expenditure Table'!E13="","",'Total Planned Expenditure Table'!E13)</f>
        <v>Yes</v>
      </c>
      <c r="E10" s="111">
        <f>IF(Table_58[[#This Row],[Contributed to Increased or Improved Services?]]="Yes",'Total Planned Expenditure Table'!L13, 0)</f>
        <v>130044</v>
      </c>
      <c r="F10" s="120" t="str">
        <f>IF(Table_58[[#This Row],[Contributed to Increased or Improved Services?]]="Yes","", 0)</f>
        <v/>
      </c>
      <c r="G10" s="132">
        <f>'Total Planned Expenditure Table'!Q13</f>
        <v>0</v>
      </c>
      <c r="H10" s="134">
        <f>IF(Table_58[[#This Row],[Contributed to Increased or Improved Services?]]="Yes", IF(Table_58[[#This Row],[Estimated Actual Expenditures for Contributing Actions 
(Input LCFF Funds)]]&gt;0, 0, ""),0)</f>
        <v>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7" x14ac:dyDescent="0.2">
      <c r="A11" s="103">
        <f>IF('Total Planned Expenditure Table'!A14="","",'Total Planned Expenditure Table'!A14)</f>
        <v>2</v>
      </c>
      <c r="B11" s="103">
        <f>IF('Total Planned Expenditure Table'!B14="","",'Total Planned Expenditure Table'!B14)</f>
        <v>3</v>
      </c>
      <c r="C11" s="107" t="str">
        <f>IF('Total Planned Expenditure Table'!C14="","",'Total Planned Expenditure Table'!C14)</f>
        <v xml:space="preserve">Adequate Inventory </v>
      </c>
      <c r="D11" s="107" t="str">
        <f>IF('Total Planned Expenditure Table'!E14="","",'Total Planned Expenditure Table'!E14)</f>
        <v>Yes</v>
      </c>
      <c r="E11" s="111">
        <f>IF(Table_58[[#This Row],[Contributed to Increased or Improved Services?]]="Yes",'Total Planned Expenditure Table'!L14, 0)</f>
        <v>939</v>
      </c>
      <c r="F11" s="112" t="str">
        <f>IF(Table_58[[#This Row],[Contributed to Increased or Improved Services?]]="Yes","", 0)</f>
        <v/>
      </c>
      <c r="G11" s="132">
        <f>'Total Planned Expenditure Table'!Q14</f>
        <v>0</v>
      </c>
      <c r="H11" s="134">
        <f>IF(Table_58[[#This Row],[Contributed to Increased or Improved Services?]]="Yes", IF(Table_58[[#This Row],[Estimated Actual Expenditures for Contributing Actions 
(Input LCFF Funds)]]&gt;0, 0, ""),0)</f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7" x14ac:dyDescent="0.2">
      <c r="A12" s="21">
        <f>IF('Total Planned Expenditure Table'!A15="","",'Total Planned Expenditure Table'!A15)</f>
        <v>3</v>
      </c>
      <c r="B12" s="21">
        <f>IF('Total Planned Expenditure Table'!B15="","",'Total Planned Expenditure Table'!B15)</f>
        <v>1</v>
      </c>
      <c r="C12" s="102" t="str">
        <f>IF('Total Planned Expenditure Table'!C15="","",'Total Planned Expenditure Table'!C15)</f>
        <v>Individual Tutoring</v>
      </c>
      <c r="D12" s="102" t="str">
        <f>IF('Total Planned Expenditure Table'!E15="","",'Total Planned Expenditure Table'!E15)</f>
        <v>Yes</v>
      </c>
      <c r="E12" s="111">
        <f>IF(Table_58[[#This Row],[Contributed to Increased or Improved Services?]]="Yes",'Total Planned Expenditure Table'!L15, 0)</f>
        <v>393006</v>
      </c>
      <c r="F12" s="113" t="str">
        <f>IF(Table_58[[#This Row],[Contributed to Increased or Improved Services?]]="Yes","", 0)</f>
        <v/>
      </c>
      <c r="G12" s="132">
        <f>'Total Planned Expenditure Table'!Q15</f>
        <v>0</v>
      </c>
      <c r="H12" s="134">
        <f>IF(Table_58[[#This Row],[Contributed to Increased or Improved Services?]]="Yes", IF(Table_58[[#This Row],[Estimated Actual Expenditures for Contributing Actions 
(Input LCFF Funds)]]&gt;0, 0, ""),0)</f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7" x14ac:dyDescent="0.2">
      <c r="A13" s="105">
        <f>IF('Total Planned Expenditure Table'!A16="","",'Total Planned Expenditure Table'!A16)</f>
        <v>3</v>
      </c>
      <c r="B13" s="105">
        <f>IF('Total Planned Expenditure Table'!B16="","",'Total Planned Expenditure Table'!B16)</f>
        <v>2</v>
      </c>
      <c r="C13" s="109" t="str">
        <f>IF('Total Planned Expenditure Table'!C16="","",'Total Planned Expenditure Table'!C16)</f>
        <v>Special Education Students</v>
      </c>
      <c r="D13" s="109" t="str">
        <f>IF('Total Planned Expenditure Table'!E16="","",'Total Planned Expenditure Table'!E16)</f>
        <v>Yes</v>
      </c>
      <c r="E13" s="114">
        <f>IF(Table_58[[#This Row],[Contributed to Increased or Improved Services?]]="Yes",'Total Planned Expenditure Table'!L16, 0)</f>
        <v>31765</v>
      </c>
      <c r="F13" s="113" t="str">
        <f>IF(Table_58[[#This Row],[Contributed to Increased or Improved Services?]]="Yes","", 0)</f>
        <v/>
      </c>
      <c r="G13" s="135">
        <f>'Total Planned Expenditure Table'!Q16</f>
        <v>0</v>
      </c>
      <c r="H13" s="134">
        <f>IF(Table_58[[#This Row],[Contributed to Increased or Improved Services?]]="Yes", IF(Table_58[[#This Row],[Estimated Actual Expenditures for Contributing Actions 
(Input LCFF Funds)]]&gt;0, 0, ""),0)</f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7" x14ac:dyDescent="0.2">
      <c r="A14" s="21">
        <f>IF('Total Planned Expenditure Table'!A17="","",'Total Planned Expenditure Table'!A17)</f>
        <v>3</v>
      </c>
      <c r="B14" s="21">
        <f>IF('Total Planned Expenditure Table'!B17="","",'Total Planned Expenditure Table'!B17)</f>
        <v>3</v>
      </c>
      <c r="C14" s="102" t="str">
        <f>IF('Total Planned Expenditure Table'!C17="","",'Total Planned Expenditure Table'!C17)</f>
        <v>Extracurricular Activities</v>
      </c>
      <c r="D14" s="106" t="str">
        <f>IF('Total Planned Expenditure Table'!E17="","",'Total Planned Expenditure Table'!E17)</f>
        <v>Yes</v>
      </c>
      <c r="E14" s="111">
        <f>IF(Table_58[[#This Row],[Contributed to Increased or Improved Services?]]="Yes",'Total Planned Expenditure Table'!L17, 0)</f>
        <v>24196</v>
      </c>
      <c r="F14" s="113" t="str">
        <f>IF(Table_58[[#This Row],[Contributed to Increased or Improved Services?]]="Yes","", 0)</f>
        <v/>
      </c>
      <c r="G14" s="132">
        <f>'Total Planned Expenditure Table'!Q17</f>
        <v>0</v>
      </c>
      <c r="H14" s="134">
        <f>IF(Table_58[[#This Row],[Contributed to Increased or Improved Services?]]="Yes", IF(Table_58[[#This Row],[Estimated Actual Expenditures for Contributing Actions 
(Input LCFF Funds)]]&gt;0, 0, ""),0)</f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7" x14ac:dyDescent="0.2">
      <c r="A15" s="21">
        <f>IF('Total Planned Expenditure Table'!A18="","",'Total Planned Expenditure Table'!A18)</f>
        <v>3</v>
      </c>
      <c r="B15" s="21">
        <f>IF('Total Planned Expenditure Table'!B18="","",'Total Planned Expenditure Table'!B18)</f>
        <v>4</v>
      </c>
      <c r="C15" s="102" t="str">
        <f>IF('Total Planned Expenditure Table'!C18="","",'Total Planned Expenditure Table'!C18)</f>
        <v>Individualized Learning Plan</v>
      </c>
      <c r="D15" s="106" t="str">
        <f>IF('Total Planned Expenditure Table'!E18="","",'Total Planned Expenditure Table'!E18)</f>
        <v>Yes</v>
      </c>
      <c r="E15" s="111">
        <f>IF(Table_58[[#This Row],[Contributed to Increased or Improved Services?]]="Yes",'Total Planned Expenditure Table'!L18, 0)</f>
        <v>28959</v>
      </c>
      <c r="F15" s="113" t="str">
        <f>IF(Table_58[[#This Row],[Contributed to Increased or Improved Services?]]="Yes","", 0)</f>
        <v/>
      </c>
      <c r="G15" s="132">
        <f>'Total Planned Expenditure Table'!Q18</f>
        <v>0</v>
      </c>
      <c r="H15" s="134">
        <f>IF(Table_58[[#This Row],[Contributed to Increased or Improved Services?]]="Yes", IF(Table_58[[#This Row],[Estimated Actual Expenditures for Contributing Actions 
(Input LCFF Funds)]]&gt;0, 0, ""),0)</f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7" x14ac:dyDescent="0.2">
      <c r="A16" s="105">
        <f>IF('Total Planned Expenditure Table'!A19="","",'Total Planned Expenditure Table'!A19)</f>
        <v>3</v>
      </c>
      <c r="B16" s="105">
        <f>IF('Total Planned Expenditure Table'!B19="","",'Total Planned Expenditure Table'!B19)</f>
        <v>5</v>
      </c>
      <c r="C16" s="109" t="str">
        <f>IF('Total Planned Expenditure Table'!C19="","",'Total Planned Expenditure Table'!C19)</f>
        <v>NWEA MAP Growth Testing Software</v>
      </c>
      <c r="D16" s="109" t="str">
        <f>IF('Total Planned Expenditure Table'!E19="","",'Total Planned Expenditure Table'!E19)</f>
        <v>Yes</v>
      </c>
      <c r="E16" s="114">
        <f>IF(Table_58[[#This Row],[Contributed to Increased or Improved Services?]]="Yes",'Total Planned Expenditure Table'!L19, 0)</f>
        <v>2873</v>
      </c>
      <c r="F16" s="113" t="str">
        <f>IF(Table_58[[#This Row],[Contributed to Increased or Improved Services?]]="Yes","", 0)</f>
        <v/>
      </c>
      <c r="G16" s="135">
        <f>'Total Planned Expenditure Table'!Q19</f>
        <v>0</v>
      </c>
      <c r="H16" s="134">
        <f>IF(Table_58[[#This Row],[Contributed to Increased or Improved Services?]]="Yes", IF(Table_58[[#This Row],[Estimated Actual Expenditures for Contributing Actions 
(Input LCFF Funds)]]&gt;0, 0, ""),0)</f>
        <v>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">
      <c r="A17" s="21">
        <f>IF('Total Planned Expenditure Table'!A20="","",'Total Planned Expenditure Table'!A20)</f>
        <v>3</v>
      </c>
      <c r="B17" s="21">
        <f>IF('Total Planned Expenditure Table'!B20="","",'Total Planned Expenditure Table'!B20)</f>
        <v>6</v>
      </c>
      <c r="C17" s="102" t="str">
        <f>IF('Total Planned Expenditure Table'!C20="","",'Total Planned Expenditure Table'!C20)</f>
        <v>Student Rosters</v>
      </c>
      <c r="D17" s="106" t="str">
        <f>IF('Total Planned Expenditure Table'!E20="","",'Total Planned Expenditure Table'!E20)</f>
        <v>Yes</v>
      </c>
      <c r="E17" s="111">
        <f>IF(Table_58[[#This Row],[Contributed to Increased or Improved Services?]]="Yes",'Total Planned Expenditure Table'!L20, 0)</f>
        <v>2670</v>
      </c>
      <c r="F17" s="113" t="str">
        <f>IF(Table_58[[#This Row],[Contributed to Increased or Improved Services?]]="Yes","", 0)</f>
        <v/>
      </c>
      <c r="G17" s="132">
        <f>'Total Planned Expenditure Table'!Q20</f>
        <v>0</v>
      </c>
      <c r="H17" s="134">
        <f>IF(Table_58[[#This Row],[Contributed to Increased or Improved Services?]]="Yes", IF(Table_58[[#This Row],[Estimated Actual Expenditures for Contributing Actions 
(Input LCFF Funds)]]&gt;0, 0, ""),0)</f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">
      <c r="A18" s="103">
        <f>IF('Total Planned Expenditure Table'!A21="","",'Total Planned Expenditure Table'!A21)</f>
        <v>3</v>
      </c>
      <c r="B18" s="103">
        <f>IF('Total Planned Expenditure Table'!B21="","",'Total Planned Expenditure Table'!B21)</f>
        <v>7</v>
      </c>
      <c r="C18" s="107" t="str">
        <f>IF('Total Planned Expenditure Table'!C21="","",'Total Planned Expenditure Table'!C21)</f>
        <v>Positive Behavioral Interventions and Support</v>
      </c>
      <c r="D18" s="110" t="str">
        <f>IF('Total Planned Expenditure Table'!E21="","",'Total Planned Expenditure Table'!E21)</f>
        <v>Yes</v>
      </c>
      <c r="E18" s="111">
        <f>IF(Table_58[[#This Row],[Contributed to Increased or Improved Services?]]="Yes",'Total Planned Expenditure Table'!L21, 0)</f>
        <v>8450</v>
      </c>
      <c r="F18" s="113" t="str">
        <f>IF(Table_58[[#This Row],[Contributed to Increased or Improved Services?]]="Yes","", 0)</f>
        <v/>
      </c>
      <c r="G18" s="132">
        <f>'Total Planned Expenditure Table'!Q21</f>
        <v>0</v>
      </c>
      <c r="H18" s="134">
        <f>IF(Table_58[[#This Row],[Contributed to Increased or Improved Services?]]="Yes", IF(Table_58[[#This Row],[Estimated Actual Expenditures for Contributing Actions 
(Input LCFF Funds)]]&gt;0, 0, ""),0)</f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2">
      <c r="A19" s="21">
        <f>IF('Total Planned Expenditure Table'!A22="","",'Total Planned Expenditure Table'!A22)</f>
        <v>3</v>
      </c>
      <c r="B19" s="21">
        <f>IF('Total Planned Expenditure Table'!B22="","",'Total Planned Expenditure Table'!B22)</f>
        <v>8</v>
      </c>
      <c r="C19" s="102" t="str">
        <f>IF('Total Planned Expenditure Table'!C22="","",'Total Planned Expenditure Table'!C22)</f>
        <v>At Risk Youth</v>
      </c>
      <c r="D19" s="102" t="str">
        <f>IF('Total Planned Expenditure Table'!E22="","",'Total Planned Expenditure Table'!E22)</f>
        <v>Yes</v>
      </c>
      <c r="E19" s="111">
        <f>IF(Table_58[[#This Row],[Contributed to Increased or Improved Services?]]="Yes",'Total Planned Expenditure Table'!L22, 0)</f>
        <v>1408</v>
      </c>
      <c r="F19" s="113" t="str">
        <f>IF(Table_58[[#This Row],[Contributed to Increased or Improved Services?]]="Yes","", 0)</f>
        <v/>
      </c>
      <c r="G19" s="132">
        <f>'Total Planned Expenditure Table'!Q22</f>
        <v>0</v>
      </c>
      <c r="H19" s="134">
        <f>IF(Table_58[[#This Row],[Contributed to Increased or Improved Services?]]="Yes", IF(Table_58[[#This Row],[Estimated Actual Expenditures for Contributing Actions 
(Input LCFF Funds)]]&gt;0, 0, ""),0)</f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">
      <c r="A20" s="21">
        <f>IF('Total Planned Expenditure Table'!A23="","",'Total Planned Expenditure Table'!A23)</f>
        <v>4</v>
      </c>
      <c r="B20" s="21">
        <f>IF('Total Planned Expenditure Table'!B23="","",'Total Planned Expenditure Table'!B23)</f>
        <v>1</v>
      </c>
      <c r="C20" s="102" t="str">
        <f>IF('Total Planned Expenditure Table'!C23="","",'Total Planned Expenditure Table'!C23)</f>
        <v>Access to Textbooks</v>
      </c>
      <c r="D20" s="102" t="str">
        <f>IF('Total Planned Expenditure Table'!E23="","",'Total Planned Expenditure Table'!E23)</f>
        <v>Yes</v>
      </c>
      <c r="E20" s="111">
        <f>IF(Table_58[[#This Row],[Contributed to Increased or Improved Services?]]="Yes",'Total Planned Expenditure Table'!L23, 0)</f>
        <v>939</v>
      </c>
      <c r="F20" s="113" t="str">
        <f>IF(Table_58[[#This Row],[Contributed to Increased or Improved Services?]]="Yes","", 0)</f>
        <v/>
      </c>
      <c r="G20" s="132">
        <f>'Total Planned Expenditure Table'!Q23</f>
        <v>0</v>
      </c>
      <c r="H20" s="134">
        <f>IF(Table_58[[#This Row],[Contributed to Increased or Improved Services?]]="Yes", IF(Table_58[[#This Row],[Estimated Actual Expenditures for Contributing Actions 
(Input LCFF Funds)]]&gt;0, 0, ""),0)</f>
        <v>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">
      <c r="A21" s="21">
        <f>IF('Total Planned Expenditure Table'!A24="","",'Total Planned Expenditure Table'!A24)</f>
        <v>4</v>
      </c>
      <c r="B21" s="21">
        <f>IF('Total Planned Expenditure Table'!B24="","",'Total Planned Expenditure Table'!B24)</f>
        <v>2</v>
      </c>
      <c r="C21" s="102" t="str">
        <f>IF('Total Planned Expenditure Table'!C24="","",'Total Planned Expenditure Table'!C24)</f>
        <v>Online Learning Software</v>
      </c>
      <c r="D21" s="102" t="str">
        <f>IF('Total Planned Expenditure Table'!E24="","",'Total Planned Expenditure Table'!E24)</f>
        <v>Yes</v>
      </c>
      <c r="E21" s="111">
        <f>IF(Table_58[[#This Row],[Contributed to Increased or Improved Services?]]="Yes",'Total Planned Expenditure Table'!L24, 0)</f>
        <v>16572</v>
      </c>
      <c r="F21" s="113" t="str">
        <f>IF(Table_58[[#This Row],[Contributed to Increased or Improved Services?]]="Yes","", 0)</f>
        <v/>
      </c>
      <c r="G21" s="132">
        <f>'Total Planned Expenditure Table'!Q24</f>
        <v>0</v>
      </c>
      <c r="H21" s="134">
        <f>IF(Table_58[[#This Row],[Contributed to Increased or Improved Services?]]="Yes", IF(Table_58[[#This Row],[Estimated Actual Expenditures for Contributing Actions 
(Input LCFF Funds)]]&gt;0, 0, ""),0)</f>
        <v>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">
      <c r="A22" s="21">
        <f>IF('Total Planned Expenditure Table'!A25="","",'Total Planned Expenditure Table'!A25)</f>
        <v>4</v>
      </c>
      <c r="B22" s="21">
        <f>IF('Total Planned Expenditure Table'!B25="","",'Total Planned Expenditure Table'!B25)</f>
        <v>3</v>
      </c>
      <c r="C22" s="102" t="str">
        <f>IF('Total Planned Expenditure Table'!C25="","",'Total Planned Expenditure Table'!C25)</f>
        <v>Field Trips &amp; Clubs</v>
      </c>
      <c r="D22" s="102" t="str">
        <f>IF('Total Planned Expenditure Table'!E25="","",'Total Planned Expenditure Table'!E25)</f>
        <v>Yes</v>
      </c>
      <c r="E22" s="111">
        <f>IF(Table_58[[#This Row],[Contributed to Increased or Improved Services?]]="Yes",'Total Planned Expenditure Table'!L25, 0)</f>
        <v>20890</v>
      </c>
      <c r="F22" s="113" t="str">
        <f>IF(Table_58[[#This Row],[Contributed to Increased or Improved Services?]]="Yes","", 0)</f>
        <v/>
      </c>
      <c r="G22" s="132">
        <f>'Total Planned Expenditure Table'!Q25</f>
        <v>0</v>
      </c>
      <c r="H22" s="134">
        <f>IF(Table_58[[#This Row],[Contributed to Increased or Improved Services?]]="Yes", IF(Table_58[[#This Row],[Estimated Actual Expenditures for Contributing Actions 
(Input LCFF Funds)]]&gt;0, 0, ""),0)</f>
        <v>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">
      <c r="A23" s="21">
        <f>IF('Total Planned Expenditure Table'!A26="","",'Total Planned Expenditure Table'!A26)</f>
        <v>4</v>
      </c>
      <c r="B23" s="21">
        <f>IF('Total Planned Expenditure Table'!B26="","",'Total Planned Expenditure Table'!B26)</f>
        <v>4</v>
      </c>
      <c r="C23" s="102" t="str">
        <f>IF('Total Planned Expenditure Table'!C26="","",'Total Planned Expenditure Table'!C26)</f>
        <v>Professional Development</v>
      </c>
      <c r="D23" s="102" t="str">
        <f>IF('Total Planned Expenditure Table'!E26="","",'Total Planned Expenditure Table'!E26)</f>
        <v>Yes</v>
      </c>
      <c r="E23" s="111">
        <f>IF(Table_58[[#This Row],[Contributed to Increased or Improved Services?]]="Yes",'Total Planned Expenditure Table'!L26, 0)</f>
        <v>52444</v>
      </c>
      <c r="F23" s="113" t="str">
        <f>IF(Table_58[[#This Row],[Contributed to Increased or Improved Services?]]="Yes","", 0)</f>
        <v/>
      </c>
      <c r="G23" s="132">
        <f>'Total Planned Expenditure Table'!Q26</f>
        <v>0</v>
      </c>
      <c r="H23" s="134">
        <f>IF(Table_58[[#This Row],[Contributed to Increased or Improved Services?]]="Yes", IF(Table_58[[#This Row],[Estimated Actual Expenditures for Contributing Actions 
(Input LCFF Funds)]]&gt;0, 0, ""),0)</f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">
      <c r="A24" s="21">
        <f>IF('Total Planned Expenditure Table'!A27="","",'Total Planned Expenditure Table'!A27)</f>
        <v>5</v>
      </c>
      <c r="B24" s="21">
        <f>IF('Total Planned Expenditure Table'!B27="","",'Total Planned Expenditure Table'!B27)</f>
        <v>1</v>
      </c>
      <c r="C24" s="102" t="str">
        <f>IF('Total Planned Expenditure Table'!C27="","",'Total Planned Expenditure Table'!C27)</f>
        <v>Monthly Newsletter</v>
      </c>
      <c r="D24" s="102" t="str">
        <f>IF('Total Planned Expenditure Table'!E27="","",'Total Planned Expenditure Table'!E27)</f>
        <v>Yes</v>
      </c>
      <c r="E24" s="111">
        <f>IF(Table_58[[#This Row],[Contributed to Increased or Improved Services?]]="Yes",'Total Planned Expenditure Table'!L27, 0)</f>
        <v>1408</v>
      </c>
      <c r="F24" s="113" t="str">
        <f>IF(Table_58[[#This Row],[Contributed to Increased or Improved Services?]]="Yes","", 0)</f>
        <v/>
      </c>
      <c r="G24" s="132">
        <f>'Total Planned Expenditure Table'!Q27</f>
        <v>0</v>
      </c>
      <c r="H24" s="134">
        <f>IF(Table_58[[#This Row],[Contributed to Increased or Improved Services?]]="Yes", IF(Table_58[[#This Row],[Estimated Actual Expenditures for Contributing Actions 
(Input LCFF Funds)]]&gt;0, 0, ""),0)</f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">
      <c r="A25" s="21">
        <f>IF('Total Planned Expenditure Table'!A28="","",'Total Planned Expenditure Table'!A28)</f>
        <v>5</v>
      </c>
      <c r="B25" s="21">
        <f>IF('Total Planned Expenditure Table'!B28="","",'Total Planned Expenditure Table'!B28)</f>
        <v>2</v>
      </c>
      <c r="C25" s="102" t="str">
        <f>IF('Total Planned Expenditure Table'!C28="","",'Total Planned Expenditure Table'!C28)</f>
        <v>School Climate Survey</v>
      </c>
      <c r="D25" s="102" t="str">
        <f>IF('Total Planned Expenditure Table'!E28="","",'Total Planned Expenditure Table'!E28)</f>
        <v>Yes</v>
      </c>
      <c r="E25" s="111">
        <f>IF(Table_58[[#This Row],[Contributed to Increased or Improved Services?]]="Yes",'Total Planned Expenditure Table'!L28, 0)</f>
        <v>376</v>
      </c>
      <c r="F25" s="113" t="str">
        <f>IF(Table_58[[#This Row],[Contributed to Increased or Improved Services?]]="Yes","", 0)</f>
        <v/>
      </c>
      <c r="G25" s="132">
        <f>'Total Planned Expenditure Table'!Q28</f>
        <v>0</v>
      </c>
      <c r="H25" s="134">
        <f>IF(Table_58[[#This Row],[Contributed to Increased or Improved Services?]]="Yes", IF(Table_58[[#This Row],[Estimated Actual Expenditures for Contributing Actions 
(Input LCFF Funds)]]&gt;0, 0, ""),0)</f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">
      <c r="A26" s="21">
        <f>IF('Total Planned Expenditure Table'!A29="","",'Total Planned Expenditure Table'!A29)</f>
        <v>5</v>
      </c>
      <c r="B26" s="21">
        <f>IF('Total Planned Expenditure Table'!B29="","",'Total Planned Expenditure Table'!B29)</f>
        <v>3</v>
      </c>
      <c r="C26" s="102" t="str">
        <f>IF('Total Planned Expenditure Table'!C29="","",'Total Planned Expenditure Table'!C29)</f>
        <v>Parent Meetings</v>
      </c>
      <c r="D26" s="102" t="str">
        <f>IF('Total Planned Expenditure Table'!E29="","",'Total Planned Expenditure Table'!E29)</f>
        <v>Yes</v>
      </c>
      <c r="E26" s="111">
        <f>IF(Table_58[[#This Row],[Contributed to Increased or Improved Services?]]="Yes",'Total Planned Expenditure Table'!L29, 0)</f>
        <v>376</v>
      </c>
      <c r="F26" s="113" t="str">
        <f>IF(Table_58[[#This Row],[Contributed to Increased or Improved Services?]]="Yes","", 0)</f>
        <v/>
      </c>
      <c r="G26" s="132">
        <f>'Total Planned Expenditure Table'!Q29</f>
        <v>0</v>
      </c>
      <c r="H26" s="134">
        <f>IF(Table_58[[#This Row],[Contributed to Increased or Improved Services?]]="Yes", IF(Table_58[[#This Row],[Estimated Actual Expenditures for Contributing Actions 
(Input LCFF Funds)]]&gt;0, 0, ""),0)</f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">
      <c r="A27" s="21">
        <f>IF('Total Planned Expenditure Table'!A30="","",'Total Planned Expenditure Table'!A30)</f>
        <v>5</v>
      </c>
      <c r="B27" s="21">
        <f>IF('Total Planned Expenditure Table'!B30="","",'Total Planned Expenditure Table'!B30)</f>
        <v>4</v>
      </c>
      <c r="C27" s="102" t="str">
        <f>IF('Total Planned Expenditure Table'!C30="","",'Total Planned Expenditure Table'!C30)</f>
        <v>Report Cards</v>
      </c>
      <c r="D27" s="102" t="str">
        <f>IF('Total Planned Expenditure Table'!E30="","",'Total Planned Expenditure Table'!E30)</f>
        <v>Yes</v>
      </c>
      <c r="E27" s="111">
        <f>IF(Table_58[[#This Row],[Contributed to Increased or Improved Services?]]="Yes",'Total Planned Expenditure Table'!L30, 0)</f>
        <v>1012</v>
      </c>
      <c r="F27" s="113" t="str">
        <f>IF(Table_58[[#This Row],[Contributed to Increased or Improved Services?]]="Yes","", 0)</f>
        <v/>
      </c>
      <c r="G27" s="132">
        <f>'Total Planned Expenditure Table'!Q30</f>
        <v>0</v>
      </c>
      <c r="H27" s="134">
        <f>IF(Table_58[[#This Row],[Contributed to Increased or Improved Services?]]="Yes", IF(Table_58[[#This Row],[Estimated Actual Expenditures for Contributing Actions 
(Input LCFF Funds)]]&gt;0, 0, ""),0)</f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">
      <c r="A28" s="21" t="str">
        <f>IF('Total Planned Expenditure Table'!A31="","",'Total Planned Expenditure Table'!A31)</f>
        <v/>
      </c>
      <c r="B28" s="21" t="str">
        <f>IF('Total Planned Expenditure Table'!B31="","",'Total Planned Expenditure Table'!B31)</f>
        <v/>
      </c>
      <c r="C28" s="102" t="str">
        <f>IF('Total Planned Expenditure Table'!C31="","",'Total Planned Expenditure Table'!C31)</f>
        <v/>
      </c>
      <c r="D28" s="102" t="str">
        <f>IF('Total Planned Expenditure Table'!E31="","",'Total Planned Expenditure Table'!E31)</f>
        <v/>
      </c>
      <c r="E28" s="111">
        <f>IF(Table_58[[#This Row],[Contributed to Increased or Improved Services?]]="Yes",'Total Planned Expenditure Table'!L31, 0)</f>
        <v>0</v>
      </c>
      <c r="F28" s="113">
        <f>IF(Table_58[[#This Row],[Contributed to Increased or Improved Services?]]="Yes","", 0)</f>
        <v>0</v>
      </c>
      <c r="G28" s="132">
        <f>'Total Planned Expenditure Table'!Q31</f>
        <v>0</v>
      </c>
      <c r="H28" s="134">
        <f>IF(Table_58[[#This Row],[Contributed to Increased or Improved Services?]]="Yes", IF(Table_58[[#This Row],[Estimated Actual Expenditures for Contributing Actions 
(Input LCFF Funds)]]&gt;0, 0, ""),0)</f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">
      <c r="A29" s="21" t="str">
        <f>IF('Total Planned Expenditure Table'!A32="","",'Total Planned Expenditure Table'!A32)</f>
        <v/>
      </c>
      <c r="B29" s="21" t="str">
        <f>IF('Total Planned Expenditure Table'!B32="","",'Total Planned Expenditure Table'!B32)</f>
        <v/>
      </c>
      <c r="C29" s="102" t="str">
        <f>IF('Total Planned Expenditure Table'!C32="","",'Total Planned Expenditure Table'!C32)</f>
        <v/>
      </c>
      <c r="D29" s="102" t="str">
        <f>IF('Total Planned Expenditure Table'!E32="","",'Total Planned Expenditure Table'!E32)</f>
        <v/>
      </c>
      <c r="E29" s="111">
        <f>IF(Table_58[[#This Row],[Contributed to Increased or Improved Services?]]="Yes",'Total Planned Expenditure Table'!L32, 0)</f>
        <v>0</v>
      </c>
      <c r="F29" s="113">
        <f>IF(Table_58[[#This Row],[Contributed to Increased or Improved Services?]]="Yes","", 0)</f>
        <v>0</v>
      </c>
      <c r="G29" s="132">
        <f>'Total Planned Expenditure Table'!Q32</f>
        <v>0</v>
      </c>
      <c r="H29" s="134">
        <f>IF(Table_58[[#This Row],[Contributed to Increased or Improved Services?]]="Yes", IF(Table_58[[#This Row],[Estimated Actual Expenditures for Contributing Actions 
(Input LCFF Funds)]]&gt;0, 0, ""),0)</f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">
      <c r="A30" s="21" t="str">
        <f>IF('Total Planned Expenditure Table'!A33="","",'Total Planned Expenditure Table'!A33)</f>
        <v/>
      </c>
      <c r="B30" s="21" t="str">
        <f>IF('Total Planned Expenditure Table'!B33="","",'Total Planned Expenditure Table'!B33)</f>
        <v/>
      </c>
      <c r="C30" s="102" t="str">
        <f>IF('Total Planned Expenditure Table'!C33="","",'Total Planned Expenditure Table'!C33)</f>
        <v/>
      </c>
      <c r="D30" s="102" t="str">
        <f>IF('Total Planned Expenditure Table'!E33="","",'Total Planned Expenditure Table'!E33)</f>
        <v/>
      </c>
      <c r="E30" s="111">
        <f>IF(Table_58[[#This Row],[Contributed to Increased or Improved Services?]]="Yes",'Total Planned Expenditure Table'!L33, 0)</f>
        <v>0</v>
      </c>
      <c r="F30" s="113">
        <f>IF(Table_58[[#This Row],[Contributed to Increased or Improved Services?]]="Yes","", 0)</f>
        <v>0</v>
      </c>
      <c r="G30" s="132">
        <f>'Total Planned Expenditure Table'!Q33</f>
        <v>0</v>
      </c>
      <c r="H30" s="134">
        <f>IF(Table_58[[#This Row],[Contributed to Increased or Improved Services?]]="Yes", IF(Table_58[[#This Row],[Estimated Actual Expenditures for Contributing Actions 
(Input LCFF Funds)]]&gt;0, 0, ""),0)</f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">
      <c r="A31" s="21" t="str">
        <f>IF('Total Planned Expenditure Table'!A34="","",'Total Planned Expenditure Table'!A34)</f>
        <v/>
      </c>
      <c r="B31" s="21" t="str">
        <f>IF('Total Planned Expenditure Table'!B34="","",'Total Planned Expenditure Table'!B34)</f>
        <v/>
      </c>
      <c r="C31" s="102" t="str">
        <f>IF('Total Planned Expenditure Table'!C34="","",'Total Planned Expenditure Table'!C34)</f>
        <v/>
      </c>
      <c r="D31" s="102" t="str">
        <f>IF('Total Planned Expenditure Table'!E34="","",'Total Planned Expenditure Table'!E34)</f>
        <v/>
      </c>
      <c r="E31" s="111">
        <f>IF(Table_58[[#This Row],[Contributed to Increased or Improved Services?]]="Yes",'Total Planned Expenditure Table'!L34, 0)</f>
        <v>0</v>
      </c>
      <c r="F31" s="113">
        <f>IF(Table_58[[#This Row],[Contributed to Increased or Improved Services?]]="Yes","", 0)</f>
        <v>0</v>
      </c>
      <c r="G31" s="132">
        <f>'Total Planned Expenditure Table'!Q34</f>
        <v>0</v>
      </c>
      <c r="H31" s="134">
        <f>IF(Table_58[[#This Row],[Contributed to Increased or Improved Services?]]="Yes", IF(Table_58[[#This Row],[Estimated Actual Expenditures for Contributing Actions 
(Input LCFF Funds)]]&gt;0, 0, ""),0)</f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">
      <c r="A32" s="21" t="str">
        <f>IF('Total Planned Expenditure Table'!A35="","",'Total Planned Expenditure Table'!A35)</f>
        <v/>
      </c>
      <c r="B32" s="21" t="str">
        <f>IF('Total Planned Expenditure Table'!B35="","",'Total Planned Expenditure Table'!B35)</f>
        <v/>
      </c>
      <c r="C32" s="102" t="str">
        <f>IF('Total Planned Expenditure Table'!C35="","",'Total Planned Expenditure Table'!C35)</f>
        <v/>
      </c>
      <c r="D32" s="102" t="str">
        <f>IF('Total Planned Expenditure Table'!E35="","",'Total Planned Expenditure Table'!E35)</f>
        <v/>
      </c>
      <c r="E32" s="111">
        <f>IF(Table_58[[#This Row],[Contributed to Increased or Improved Services?]]="Yes",'Total Planned Expenditure Table'!L35, 0)</f>
        <v>0</v>
      </c>
      <c r="F32" s="113">
        <f>IF(Table_58[[#This Row],[Contributed to Increased or Improved Services?]]="Yes","", 0)</f>
        <v>0</v>
      </c>
      <c r="G32" s="132">
        <f>'Total Planned Expenditure Table'!Q35</f>
        <v>0</v>
      </c>
      <c r="H32" s="134">
        <f>IF(Table_58[[#This Row],[Contributed to Increased or Improved Services?]]="Yes", IF(Table_58[[#This Row],[Estimated Actual Expenditures for Contributing Actions 
(Input LCFF Funds)]]&gt;0, 0, ""),0)</f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">
      <c r="A33" s="21" t="str">
        <f>IF('Total Planned Expenditure Table'!A36="","",'Total Planned Expenditure Table'!A36)</f>
        <v/>
      </c>
      <c r="B33" s="21" t="str">
        <f>IF('Total Planned Expenditure Table'!B36="","",'Total Planned Expenditure Table'!B36)</f>
        <v/>
      </c>
      <c r="C33" s="102" t="str">
        <f>IF('Total Planned Expenditure Table'!C36="","",'Total Planned Expenditure Table'!C36)</f>
        <v/>
      </c>
      <c r="D33" s="102" t="str">
        <f>IF('Total Planned Expenditure Table'!E36="","",'Total Planned Expenditure Table'!E36)</f>
        <v/>
      </c>
      <c r="E33" s="111">
        <f>IF(Table_58[[#This Row],[Contributed to Increased or Improved Services?]]="Yes",'Total Planned Expenditure Table'!L36, 0)</f>
        <v>0</v>
      </c>
      <c r="F33" s="113">
        <f>IF(Table_58[[#This Row],[Contributed to Increased or Improved Services?]]="Yes","", 0)</f>
        <v>0</v>
      </c>
      <c r="G33" s="132">
        <f>'Total Planned Expenditure Table'!Q36</f>
        <v>0</v>
      </c>
      <c r="H33" s="134">
        <f>IF(Table_58[[#This Row],[Contributed to Increased or Improved Services?]]="Yes", IF(Table_58[[#This Row],[Estimated Actual Expenditures for Contributing Actions 
(Input LCFF Funds)]]&gt;0, 0, ""),0)</f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">
      <c r="A34" s="21" t="str">
        <f>IF('Total Planned Expenditure Table'!A37="","",'Total Planned Expenditure Table'!A37)</f>
        <v/>
      </c>
      <c r="B34" s="21" t="str">
        <f>IF('Total Planned Expenditure Table'!B37="","",'Total Planned Expenditure Table'!B37)</f>
        <v/>
      </c>
      <c r="C34" s="102" t="str">
        <f>IF('Total Planned Expenditure Table'!C37="","",'Total Planned Expenditure Table'!C37)</f>
        <v/>
      </c>
      <c r="D34" s="102" t="str">
        <f>IF('Total Planned Expenditure Table'!E37="","",'Total Planned Expenditure Table'!E37)</f>
        <v/>
      </c>
      <c r="E34" s="111">
        <f>IF(Table_58[[#This Row],[Contributed to Increased or Improved Services?]]="Yes",'Total Planned Expenditure Table'!L37, 0)</f>
        <v>0</v>
      </c>
      <c r="F34" s="113">
        <f>IF(Table_58[[#This Row],[Contributed to Increased or Improved Services?]]="Yes","", 0)</f>
        <v>0</v>
      </c>
      <c r="G34" s="132">
        <f>'Total Planned Expenditure Table'!Q37</f>
        <v>0</v>
      </c>
      <c r="H34" s="134">
        <f>IF(Table_58[[#This Row],[Contributed to Increased or Improved Services?]]="Yes", IF(Table_58[[#This Row],[Estimated Actual Expenditures for Contributing Actions 
(Input LCFF Funds)]]&gt;0, 0, ""),0)</f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">
      <c r="A35" s="21" t="str">
        <f>IF('Total Planned Expenditure Table'!A38="","",'Total Planned Expenditure Table'!A38)</f>
        <v/>
      </c>
      <c r="B35" s="21" t="str">
        <f>IF('Total Planned Expenditure Table'!B38="","",'Total Planned Expenditure Table'!B38)</f>
        <v/>
      </c>
      <c r="C35" s="102" t="str">
        <f>IF('Total Planned Expenditure Table'!C38="","",'Total Planned Expenditure Table'!C38)</f>
        <v/>
      </c>
      <c r="D35" s="102" t="str">
        <f>IF('Total Planned Expenditure Table'!E38="","",'Total Planned Expenditure Table'!E38)</f>
        <v/>
      </c>
      <c r="E35" s="111">
        <f>IF(Table_58[[#This Row],[Contributed to Increased or Improved Services?]]="Yes",'Total Planned Expenditure Table'!L38, 0)</f>
        <v>0</v>
      </c>
      <c r="F35" s="113">
        <f>IF(Table_58[[#This Row],[Contributed to Increased or Improved Services?]]="Yes","", 0)</f>
        <v>0</v>
      </c>
      <c r="G35" s="132">
        <f>'Total Planned Expenditure Table'!Q38</f>
        <v>0</v>
      </c>
      <c r="H35" s="134">
        <f>IF(Table_58[[#This Row],[Contributed to Increased or Improved Services?]]="Yes", IF(Table_58[[#This Row],[Estimated Actual Expenditures for Contributing Actions 
(Input LCFF Funds)]]&gt;0, 0, ""),0)</f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">
      <c r="A36" s="21" t="str">
        <f>IF('Total Planned Expenditure Table'!A39="","",'Total Planned Expenditure Table'!A39)</f>
        <v/>
      </c>
      <c r="B36" s="21" t="str">
        <f>IF('Total Planned Expenditure Table'!B39="","",'Total Planned Expenditure Table'!B39)</f>
        <v/>
      </c>
      <c r="C36" s="102" t="str">
        <f>IF('Total Planned Expenditure Table'!C39="","",'Total Planned Expenditure Table'!C39)</f>
        <v/>
      </c>
      <c r="D36" s="102" t="str">
        <f>IF('Total Planned Expenditure Table'!E39="","",'Total Planned Expenditure Table'!E39)</f>
        <v/>
      </c>
      <c r="E36" s="111">
        <f>IF(Table_58[[#This Row],[Contributed to Increased or Improved Services?]]="Yes",'Total Planned Expenditure Table'!L39, 0)</f>
        <v>0</v>
      </c>
      <c r="F36" s="113">
        <f>IF(Table_58[[#This Row],[Contributed to Increased or Improved Services?]]="Yes","", 0)</f>
        <v>0</v>
      </c>
      <c r="G36" s="132">
        <f>'Total Planned Expenditure Table'!Q39</f>
        <v>0</v>
      </c>
      <c r="H36" s="134">
        <f>IF(Table_58[[#This Row],[Contributed to Increased or Improved Services?]]="Yes", IF(Table_58[[#This Row],[Estimated Actual Expenditures for Contributing Actions 
(Input LCFF Funds)]]&gt;0, 0, ""),0)</f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">
      <c r="A37" s="21" t="str">
        <f>IF('Total Planned Expenditure Table'!A40="","",'Total Planned Expenditure Table'!A40)</f>
        <v/>
      </c>
      <c r="B37" s="21" t="str">
        <f>IF('Total Planned Expenditure Table'!B40="","",'Total Planned Expenditure Table'!B40)</f>
        <v/>
      </c>
      <c r="C37" s="102" t="str">
        <f>IF('Total Planned Expenditure Table'!C40="","",'Total Planned Expenditure Table'!C40)</f>
        <v/>
      </c>
      <c r="D37" s="102" t="str">
        <f>IF('Total Planned Expenditure Table'!E40="","",'Total Planned Expenditure Table'!E40)</f>
        <v/>
      </c>
      <c r="E37" s="111">
        <f>IF(Table_58[[#This Row],[Contributed to Increased or Improved Services?]]="Yes",'Total Planned Expenditure Table'!L40, 0)</f>
        <v>0</v>
      </c>
      <c r="F37" s="113">
        <f>IF(Table_58[[#This Row],[Contributed to Increased or Improved Services?]]="Yes","", 0)</f>
        <v>0</v>
      </c>
      <c r="G37" s="132">
        <f>'Total Planned Expenditure Table'!Q40</f>
        <v>0</v>
      </c>
      <c r="H37" s="134">
        <f>IF(Table_58[[#This Row],[Contributed to Increased or Improved Services?]]="Yes", IF(Table_58[[#This Row],[Estimated Actual Expenditures for Contributing Actions 
(Input LCFF Funds)]]&gt;0, 0, ""),0)</f>
        <v>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">
      <c r="A38" s="21" t="str">
        <f>IF('Total Planned Expenditure Table'!A41="","",'Total Planned Expenditure Table'!A41)</f>
        <v/>
      </c>
      <c r="B38" s="21" t="str">
        <f>IF('Total Planned Expenditure Table'!B41="","",'Total Planned Expenditure Table'!B41)</f>
        <v/>
      </c>
      <c r="C38" s="102" t="str">
        <f>IF('Total Planned Expenditure Table'!C41="","",'Total Planned Expenditure Table'!C41)</f>
        <v/>
      </c>
      <c r="D38" s="102" t="str">
        <f>IF('Total Planned Expenditure Table'!E41="","",'Total Planned Expenditure Table'!E41)</f>
        <v/>
      </c>
      <c r="E38" s="111">
        <f>IF(Table_58[[#This Row],[Contributed to Increased or Improved Services?]]="Yes",'Total Planned Expenditure Table'!L41, 0)</f>
        <v>0</v>
      </c>
      <c r="F38" s="113">
        <f>IF(Table_58[[#This Row],[Contributed to Increased or Improved Services?]]="Yes","", 0)</f>
        <v>0</v>
      </c>
      <c r="G38" s="132">
        <f>'Total Planned Expenditure Table'!Q41</f>
        <v>0</v>
      </c>
      <c r="H38" s="134">
        <f>IF(Table_58[[#This Row],[Contributed to Increased or Improved Services?]]="Yes", IF(Table_58[[#This Row],[Estimated Actual Expenditures for Contributing Actions 
(Input LCFF Funds)]]&gt;0, 0, ""),0)</f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">
      <c r="A39" s="21" t="str">
        <f>IF('Total Planned Expenditure Table'!A42="","",'Total Planned Expenditure Table'!A42)</f>
        <v/>
      </c>
      <c r="B39" s="21" t="str">
        <f>IF('Total Planned Expenditure Table'!B42="","",'Total Planned Expenditure Table'!B42)</f>
        <v/>
      </c>
      <c r="C39" s="102" t="str">
        <f>IF('Total Planned Expenditure Table'!C42="","",'Total Planned Expenditure Table'!C42)</f>
        <v/>
      </c>
      <c r="D39" s="102" t="str">
        <f>IF('Total Planned Expenditure Table'!E42="","",'Total Planned Expenditure Table'!E42)</f>
        <v/>
      </c>
      <c r="E39" s="111">
        <f>IF(Table_58[[#This Row],[Contributed to Increased or Improved Services?]]="Yes",'Total Planned Expenditure Table'!L42, 0)</f>
        <v>0</v>
      </c>
      <c r="F39" s="113">
        <f>IF(Table_58[[#This Row],[Contributed to Increased or Improved Services?]]="Yes","", 0)</f>
        <v>0</v>
      </c>
      <c r="G39" s="132">
        <f>'Total Planned Expenditure Table'!Q42</f>
        <v>0</v>
      </c>
      <c r="H39" s="134">
        <f>IF(Table_58[[#This Row],[Contributed to Increased or Improved Services?]]="Yes", IF(Table_58[[#This Row],[Estimated Actual Expenditures for Contributing Actions 
(Input LCFF Funds)]]&gt;0, 0, ""),0)</f>
        <v>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">
      <c r="A40" s="21" t="str">
        <f>IF('Total Planned Expenditure Table'!A43="","",'Total Planned Expenditure Table'!A43)</f>
        <v/>
      </c>
      <c r="B40" s="21" t="str">
        <f>IF('Total Planned Expenditure Table'!B43="","",'Total Planned Expenditure Table'!B43)</f>
        <v/>
      </c>
      <c r="C40" s="102" t="str">
        <f>IF('Total Planned Expenditure Table'!C43="","",'Total Planned Expenditure Table'!C43)</f>
        <v/>
      </c>
      <c r="D40" s="102" t="str">
        <f>IF('Total Planned Expenditure Table'!E43="","",'Total Planned Expenditure Table'!E43)</f>
        <v/>
      </c>
      <c r="E40" s="111">
        <f>IF(Table_58[[#This Row],[Contributed to Increased or Improved Services?]]="Yes",'Total Planned Expenditure Table'!L43, 0)</f>
        <v>0</v>
      </c>
      <c r="F40" s="113">
        <f>IF(Table_58[[#This Row],[Contributed to Increased or Improved Services?]]="Yes","", 0)</f>
        <v>0</v>
      </c>
      <c r="G40" s="132">
        <f>'Total Planned Expenditure Table'!Q43</f>
        <v>0</v>
      </c>
      <c r="H40" s="134">
        <f>IF(Table_58[[#This Row],[Contributed to Increased or Improved Services?]]="Yes", IF(Table_58[[#This Row],[Estimated Actual Expenditures for Contributing Actions 
(Input LCFF Funds)]]&gt;0, 0, ""),0)</f>
        <v>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">
      <c r="A41" s="21" t="str">
        <f>IF('Total Planned Expenditure Table'!A44="","",'Total Planned Expenditure Table'!A44)</f>
        <v/>
      </c>
      <c r="B41" s="21" t="str">
        <f>IF('Total Planned Expenditure Table'!B44="","",'Total Planned Expenditure Table'!B44)</f>
        <v/>
      </c>
      <c r="C41" s="102" t="str">
        <f>IF('Total Planned Expenditure Table'!C44="","",'Total Planned Expenditure Table'!C44)</f>
        <v/>
      </c>
      <c r="D41" s="102" t="str">
        <f>IF('Total Planned Expenditure Table'!E44="","",'Total Planned Expenditure Table'!E44)</f>
        <v/>
      </c>
      <c r="E41" s="111">
        <f>IF(Table_58[[#This Row],[Contributed to Increased or Improved Services?]]="Yes",'Total Planned Expenditure Table'!L44, 0)</f>
        <v>0</v>
      </c>
      <c r="F41" s="113">
        <f>IF(Table_58[[#This Row],[Contributed to Increased or Improved Services?]]="Yes","", 0)</f>
        <v>0</v>
      </c>
      <c r="G41" s="132">
        <f>'Total Planned Expenditure Table'!Q44</f>
        <v>0</v>
      </c>
      <c r="H41" s="134">
        <f>IF(Table_58[[#This Row],[Contributed to Increased or Improved Services?]]="Yes", IF(Table_58[[#This Row],[Estimated Actual Expenditures for Contributing Actions 
(Input LCFF Funds)]]&gt;0, 0, ""),0)</f>
        <v>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">
      <c r="A42" s="21" t="str">
        <f>IF('Total Planned Expenditure Table'!A45="","",'Total Planned Expenditure Table'!A45)</f>
        <v/>
      </c>
      <c r="B42" s="21" t="str">
        <f>IF('Total Planned Expenditure Table'!B45="","",'Total Planned Expenditure Table'!B45)</f>
        <v/>
      </c>
      <c r="C42" s="102" t="str">
        <f>IF('Total Planned Expenditure Table'!C45="","",'Total Planned Expenditure Table'!C45)</f>
        <v/>
      </c>
      <c r="D42" s="102" t="str">
        <f>IF('Total Planned Expenditure Table'!E45="","",'Total Planned Expenditure Table'!E45)</f>
        <v/>
      </c>
      <c r="E42" s="111">
        <f>IF(Table_58[[#This Row],[Contributed to Increased or Improved Services?]]="Yes",'Total Planned Expenditure Table'!L45, 0)</f>
        <v>0</v>
      </c>
      <c r="F42" s="113">
        <f>IF(Table_58[[#This Row],[Contributed to Increased or Improved Services?]]="Yes","", 0)</f>
        <v>0</v>
      </c>
      <c r="G42" s="132">
        <f>'Total Planned Expenditure Table'!Q45</f>
        <v>0</v>
      </c>
      <c r="H42" s="134">
        <f>IF(Table_58[[#This Row],[Contributed to Increased or Improved Services?]]="Yes", IF(Table_58[[#This Row],[Estimated Actual Expenditures for Contributing Actions 
(Input LCFF Funds)]]&gt;0, 0, ""),0)</f>
        <v>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">
      <c r="A43" s="21" t="str">
        <f>IF('Total Planned Expenditure Table'!A46="","",'Total Planned Expenditure Table'!A46)</f>
        <v/>
      </c>
      <c r="B43" s="21" t="str">
        <f>IF('Total Planned Expenditure Table'!B46="","",'Total Planned Expenditure Table'!B46)</f>
        <v/>
      </c>
      <c r="C43" s="102" t="str">
        <f>IF('Total Planned Expenditure Table'!C46="","",'Total Planned Expenditure Table'!C46)</f>
        <v/>
      </c>
      <c r="D43" s="102" t="str">
        <f>IF('Total Planned Expenditure Table'!E46="","",'Total Planned Expenditure Table'!E46)</f>
        <v/>
      </c>
      <c r="E43" s="111">
        <f>IF(Table_58[[#This Row],[Contributed to Increased or Improved Services?]]="Yes",'Total Planned Expenditure Table'!L46, 0)</f>
        <v>0</v>
      </c>
      <c r="F43" s="113">
        <f>IF(Table_58[[#This Row],[Contributed to Increased or Improved Services?]]="Yes","", 0)</f>
        <v>0</v>
      </c>
      <c r="G43" s="132">
        <f>'Total Planned Expenditure Table'!Q46</f>
        <v>0</v>
      </c>
      <c r="H43" s="134">
        <f>IF(Table_58[[#This Row],[Contributed to Increased or Improved Services?]]="Yes", IF(Table_58[[#This Row],[Estimated Actual Expenditures for Contributing Actions 
(Input LCFF Funds)]]&gt;0, 0, ""),0)</f>
        <v>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">
      <c r="A44" s="21" t="str">
        <f>IF('Total Planned Expenditure Table'!A47="","",'Total Planned Expenditure Table'!A47)</f>
        <v/>
      </c>
      <c r="B44" s="21" t="str">
        <f>IF('Total Planned Expenditure Table'!B47="","",'Total Planned Expenditure Table'!B47)</f>
        <v/>
      </c>
      <c r="C44" s="102" t="str">
        <f>IF('Total Planned Expenditure Table'!C47="","",'Total Planned Expenditure Table'!C47)</f>
        <v/>
      </c>
      <c r="D44" s="102" t="str">
        <f>IF('Total Planned Expenditure Table'!E47="","",'Total Planned Expenditure Table'!E47)</f>
        <v/>
      </c>
      <c r="E44" s="111">
        <f>IF(Table_58[[#This Row],[Contributed to Increased or Improved Services?]]="Yes",'Total Planned Expenditure Table'!L47, 0)</f>
        <v>0</v>
      </c>
      <c r="F44" s="113">
        <f>IF(Table_58[[#This Row],[Contributed to Increased or Improved Services?]]="Yes","", 0)</f>
        <v>0</v>
      </c>
      <c r="G44" s="132">
        <f>'Total Planned Expenditure Table'!Q47</f>
        <v>0</v>
      </c>
      <c r="H44" s="134">
        <f>IF(Table_58[[#This Row],[Contributed to Increased or Improved Services?]]="Yes", IF(Table_58[[#This Row],[Estimated Actual Expenditures for Contributing Actions 
(Input LCFF Funds)]]&gt;0, 0, ""),0)</f>
        <v>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">
      <c r="A45" s="21" t="str">
        <f>IF('Total Planned Expenditure Table'!A48="","",'Total Planned Expenditure Table'!A48)</f>
        <v/>
      </c>
      <c r="B45" s="21" t="str">
        <f>IF('Total Planned Expenditure Table'!B48="","",'Total Planned Expenditure Table'!B48)</f>
        <v/>
      </c>
      <c r="C45" s="102" t="str">
        <f>IF('Total Planned Expenditure Table'!C48="","",'Total Planned Expenditure Table'!C48)</f>
        <v/>
      </c>
      <c r="D45" s="102" t="str">
        <f>IF('Total Planned Expenditure Table'!E48="","",'Total Planned Expenditure Table'!E48)</f>
        <v/>
      </c>
      <c r="E45" s="111">
        <f>IF(Table_58[[#This Row],[Contributed to Increased or Improved Services?]]="Yes",'Total Planned Expenditure Table'!L48, 0)</f>
        <v>0</v>
      </c>
      <c r="F45" s="113">
        <f>IF(Table_58[[#This Row],[Contributed to Increased or Improved Services?]]="Yes","", 0)</f>
        <v>0</v>
      </c>
      <c r="G45" s="132">
        <f>'Total Planned Expenditure Table'!Q48</f>
        <v>0</v>
      </c>
      <c r="H45" s="134">
        <f>IF(Table_58[[#This Row],[Contributed to Increased or Improved Services?]]="Yes", IF(Table_58[[#This Row],[Estimated Actual Expenditures for Contributing Actions 
(Input LCFF Funds)]]&gt;0, 0, ""),0)</f>
        <v>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">
      <c r="A46" s="21" t="str">
        <f>IF('Total Planned Expenditure Table'!A49="","",'Total Planned Expenditure Table'!A49)</f>
        <v/>
      </c>
      <c r="B46" s="21" t="str">
        <f>IF('Total Planned Expenditure Table'!B49="","",'Total Planned Expenditure Table'!B49)</f>
        <v/>
      </c>
      <c r="C46" s="102" t="str">
        <f>IF('Total Planned Expenditure Table'!C49="","",'Total Planned Expenditure Table'!C49)</f>
        <v/>
      </c>
      <c r="D46" s="102" t="str">
        <f>IF('Total Planned Expenditure Table'!E49="","",'Total Planned Expenditure Table'!E49)</f>
        <v/>
      </c>
      <c r="E46" s="111">
        <f>IF(Table_58[[#This Row],[Contributed to Increased or Improved Services?]]="Yes",'Total Planned Expenditure Table'!L49, 0)</f>
        <v>0</v>
      </c>
      <c r="F46" s="113">
        <f>IF(Table_58[[#This Row],[Contributed to Increased or Improved Services?]]="Yes","", 0)</f>
        <v>0</v>
      </c>
      <c r="G46" s="132">
        <f>'Total Planned Expenditure Table'!Q49</f>
        <v>0</v>
      </c>
      <c r="H46" s="134">
        <f>IF(Table_58[[#This Row],[Contributed to Increased or Improved Services?]]="Yes", IF(Table_58[[#This Row],[Estimated Actual Expenditures for Contributing Actions 
(Input LCFF Funds)]]&gt;0, 0, ""),0)</f>
        <v>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">
      <c r="A47" s="21" t="str">
        <f>IF('Total Planned Expenditure Table'!A50="","",'Total Planned Expenditure Table'!A50)</f>
        <v/>
      </c>
      <c r="B47" s="21" t="str">
        <f>IF('Total Planned Expenditure Table'!B50="","",'Total Planned Expenditure Table'!B50)</f>
        <v/>
      </c>
      <c r="C47" s="102" t="str">
        <f>IF('Total Planned Expenditure Table'!C50="","",'Total Planned Expenditure Table'!C50)</f>
        <v/>
      </c>
      <c r="D47" s="102" t="str">
        <f>IF('Total Planned Expenditure Table'!E50="","",'Total Planned Expenditure Table'!E50)</f>
        <v/>
      </c>
      <c r="E47" s="111">
        <f>IF(Table_58[[#This Row],[Contributed to Increased or Improved Services?]]="Yes",'Total Planned Expenditure Table'!L50, 0)</f>
        <v>0</v>
      </c>
      <c r="F47" s="113">
        <f>IF(Table_58[[#This Row],[Contributed to Increased or Improved Services?]]="Yes","", 0)</f>
        <v>0</v>
      </c>
      <c r="G47" s="132">
        <f>'Total Planned Expenditure Table'!Q50</f>
        <v>0</v>
      </c>
      <c r="H47" s="134">
        <f>IF(Table_58[[#This Row],[Contributed to Increased or Improved Services?]]="Yes", IF(Table_58[[#This Row],[Estimated Actual Expenditures for Contributing Actions 
(Input LCFF Funds)]]&gt;0, 0, ""),0)</f>
        <v>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">
      <c r="A48" s="21" t="str">
        <f>IF('Total Planned Expenditure Table'!A51="","",'Total Planned Expenditure Table'!A51)</f>
        <v/>
      </c>
      <c r="B48" s="21" t="str">
        <f>IF('Total Planned Expenditure Table'!B51="","",'Total Planned Expenditure Table'!B51)</f>
        <v/>
      </c>
      <c r="C48" s="102" t="str">
        <f>IF('Total Planned Expenditure Table'!C51="","",'Total Planned Expenditure Table'!C51)</f>
        <v/>
      </c>
      <c r="D48" s="102" t="str">
        <f>IF('Total Planned Expenditure Table'!E51="","",'Total Planned Expenditure Table'!E51)</f>
        <v/>
      </c>
      <c r="E48" s="111">
        <f>IF(Table_58[[#This Row],[Contributed to Increased or Improved Services?]]="Yes",'Total Planned Expenditure Table'!L51, 0)</f>
        <v>0</v>
      </c>
      <c r="F48" s="113">
        <f>IF(Table_58[[#This Row],[Contributed to Increased or Improved Services?]]="Yes","", 0)</f>
        <v>0</v>
      </c>
      <c r="G48" s="132">
        <f>'Total Planned Expenditure Table'!Q51</f>
        <v>0</v>
      </c>
      <c r="H48" s="134">
        <f>IF(Table_58[[#This Row],[Contributed to Increased or Improved Services?]]="Yes", IF(Table_58[[#This Row],[Estimated Actual Expenditures for Contributing Actions 
(Input LCFF Funds)]]&gt;0, 0, ""),0)</f>
        <v>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">
      <c r="A49" s="21" t="str">
        <f>IF('Total Planned Expenditure Table'!A52="","",'Total Planned Expenditure Table'!A52)</f>
        <v/>
      </c>
      <c r="B49" s="21" t="str">
        <f>IF('Total Planned Expenditure Table'!B52="","",'Total Planned Expenditure Table'!B52)</f>
        <v/>
      </c>
      <c r="C49" s="102" t="str">
        <f>IF('Total Planned Expenditure Table'!C52="","",'Total Planned Expenditure Table'!C52)</f>
        <v/>
      </c>
      <c r="D49" s="102" t="str">
        <f>IF('Total Planned Expenditure Table'!E52="","",'Total Planned Expenditure Table'!E52)</f>
        <v/>
      </c>
      <c r="E49" s="111">
        <f>IF(Table_58[[#This Row],[Contributed to Increased or Improved Services?]]="Yes",'Total Planned Expenditure Table'!L52, 0)</f>
        <v>0</v>
      </c>
      <c r="F49" s="113">
        <f>IF(Table_58[[#This Row],[Contributed to Increased or Improved Services?]]="Yes","", 0)</f>
        <v>0</v>
      </c>
      <c r="G49" s="132">
        <f>'Total Planned Expenditure Table'!Q52</f>
        <v>0</v>
      </c>
      <c r="H49" s="134">
        <f>IF(Table_58[[#This Row],[Contributed to Increased or Improved Services?]]="Yes", IF(Table_58[[#This Row],[Estimated Actual Expenditures for Contributing Actions 
(Input LCFF Funds)]]&gt;0, 0, ""),0)</f>
        <v>0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">
      <c r="A50" s="21" t="str">
        <f>IF('Total Planned Expenditure Table'!A53="","",'Total Planned Expenditure Table'!A53)</f>
        <v/>
      </c>
      <c r="B50" s="21" t="str">
        <f>IF('Total Planned Expenditure Table'!B53="","",'Total Planned Expenditure Table'!B53)</f>
        <v/>
      </c>
      <c r="C50" s="102" t="str">
        <f>IF('Total Planned Expenditure Table'!C53="","",'Total Planned Expenditure Table'!C53)</f>
        <v/>
      </c>
      <c r="D50" s="102" t="str">
        <f>IF('Total Planned Expenditure Table'!E53="","",'Total Planned Expenditure Table'!E53)</f>
        <v/>
      </c>
      <c r="E50" s="111">
        <f>IF(Table_58[[#This Row],[Contributed to Increased or Improved Services?]]="Yes",'Total Planned Expenditure Table'!L53, 0)</f>
        <v>0</v>
      </c>
      <c r="F50" s="113">
        <f>IF(Table_58[[#This Row],[Contributed to Increased or Improved Services?]]="Yes","", 0)</f>
        <v>0</v>
      </c>
      <c r="G50" s="132">
        <f>'Total Planned Expenditure Table'!Q53</f>
        <v>0</v>
      </c>
      <c r="H50" s="134">
        <f>IF(Table_58[[#This Row],[Contributed to Increased or Improved Services?]]="Yes", IF(Table_58[[#This Row],[Estimated Actual Expenditures for Contributing Actions 
(Input LCFF Funds)]]&gt;0, 0, ""),0)</f>
        <v>0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">
      <c r="A51" s="21" t="str">
        <f>IF('Total Planned Expenditure Table'!A54="","",'Total Planned Expenditure Table'!A54)</f>
        <v/>
      </c>
      <c r="B51" s="21" t="str">
        <f>IF('Total Planned Expenditure Table'!B54="","",'Total Planned Expenditure Table'!B54)</f>
        <v/>
      </c>
      <c r="C51" s="102" t="str">
        <f>IF('Total Planned Expenditure Table'!C54="","",'Total Planned Expenditure Table'!C54)</f>
        <v/>
      </c>
      <c r="D51" s="102" t="str">
        <f>IF('Total Planned Expenditure Table'!E54="","",'Total Planned Expenditure Table'!E54)</f>
        <v/>
      </c>
      <c r="E51" s="111">
        <f>IF(Table_58[[#This Row],[Contributed to Increased or Improved Services?]]="Yes",'Total Planned Expenditure Table'!L54, 0)</f>
        <v>0</v>
      </c>
      <c r="F51" s="113">
        <f>IF(Table_58[[#This Row],[Contributed to Increased or Improved Services?]]="Yes","", 0)</f>
        <v>0</v>
      </c>
      <c r="G51" s="132">
        <f>'Total Planned Expenditure Table'!Q54</f>
        <v>0</v>
      </c>
      <c r="H51" s="134">
        <f>IF(Table_58[[#This Row],[Contributed to Increased or Improved Services?]]="Yes", IF(Table_58[[#This Row],[Estimated Actual Expenditures for Contributing Actions 
(Input LCFF Funds)]]&gt;0, 0, ""),0)</f>
        <v>0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">
      <c r="A52" s="21" t="str">
        <f>IF('Total Planned Expenditure Table'!A55="","",'Total Planned Expenditure Table'!A55)</f>
        <v/>
      </c>
      <c r="B52" s="21" t="str">
        <f>IF('Total Planned Expenditure Table'!B55="","",'Total Planned Expenditure Table'!B55)</f>
        <v/>
      </c>
      <c r="C52" s="102" t="str">
        <f>IF('Total Planned Expenditure Table'!C55="","",'Total Planned Expenditure Table'!C55)</f>
        <v/>
      </c>
      <c r="D52" s="102" t="str">
        <f>IF('Total Planned Expenditure Table'!E55="","",'Total Planned Expenditure Table'!E55)</f>
        <v/>
      </c>
      <c r="E52" s="111">
        <f>IF(Table_58[[#This Row],[Contributed to Increased or Improved Services?]]="Yes",'Total Planned Expenditure Table'!L55, 0)</f>
        <v>0</v>
      </c>
      <c r="F52" s="113">
        <f>IF(Table_58[[#This Row],[Contributed to Increased or Improved Services?]]="Yes","", 0)</f>
        <v>0</v>
      </c>
      <c r="G52" s="132">
        <f>'Total Planned Expenditure Table'!Q55</f>
        <v>0</v>
      </c>
      <c r="H52" s="134">
        <f>IF(Table_58[[#This Row],[Contributed to Increased or Improved Services?]]="Yes", IF(Table_58[[#This Row],[Estimated Actual Expenditures for Contributing Actions 
(Input LCFF Funds)]]&gt;0, 0, ""),0)</f>
        <v>0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">
      <c r="A53" s="21" t="str">
        <f>IF('Total Planned Expenditure Table'!A56="","",'Total Planned Expenditure Table'!A56)</f>
        <v/>
      </c>
      <c r="B53" s="21" t="str">
        <f>IF('Total Planned Expenditure Table'!B56="","",'Total Planned Expenditure Table'!B56)</f>
        <v/>
      </c>
      <c r="C53" s="102" t="str">
        <f>IF('Total Planned Expenditure Table'!C56="","",'Total Planned Expenditure Table'!C56)</f>
        <v/>
      </c>
      <c r="D53" s="102" t="str">
        <f>IF('Total Planned Expenditure Table'!E56="","",'Total Planned Expenditure Table'!E56)</f>
        <v/>
      </c>
      <c r="E53" s="111">
        <f>IF(Table_58[[#This Row],[Contributed to Increased or Improved Services?]]="Yes",'Total Planned Expenditure Table'!L56, 0)</f>
        <v>0</v>
      </c>
      <c r="F53" s="113">
        <f>IF(Table_58[[#This Row],[Contributed to Increased or Improved Services?]]="Yes","", 0)</f>
        <v>0</v>
      </c>
      <c r="G53" s="132">
        <f>'Total Planned Expenditure Table'!Q56</f>
        <v>0</v>
      </c>
      <c r="H53" s="134">
        <f>IF(Table_58[[#This Row],[Contributed to Increased or Improved Services?]]="Yes", IF(Table_58[[#This Row],[Estimated Actual Expenditures for Contributing Actions 
(Input LCFF Funds)]]&gt;0, 0, ""),0)</f>
        <v>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">
      <c r="A54" s="21" t="str">
        <f>IF('Total Planned Expenditure Table'!A57="","",'Total Planned Expenditure Table'!A57)</f>
        <v/>
      </c>
      <c r="B54" s="21" t="str">
        <f>IF('Total Planned Expenditure Table'!B57="","",'Total Planned Expenditure Table'!B57)</f>
        <v/>
      </c>
      <c r="C54" s="102" t="str">
        <f>IF('Total Planned Expenditure Table'!C57="","",'Total Planned Expenditure Table'!C57)</f>
        <v/>
      </c>
      <c r="D54" s="102" t="str">
        <f>IF('Total Planned Expenditure Table'!E57="","",'Total Planned Expenditure Table'!E57)</f>
        <v/>
      </c>
      <c r="E54" s="111">
        <f>IF(Table_58[[#This Row],[Contributed to Increased or Improved Services?]]="Yes",'Total Planned Expenditure Table'!L57, 0)</f>
        <v>0</v>
      </c>
      <c r="F54" s="113">
        <f>IF(Table_58[[#This Row],[Contributed to Increased or Improved Services?]]="Yes","", 0)</f>
        <v>0</v>
      </c>
      <c r="G54" s="132">
        <f>'Total Planned Expenditure Table'!Q57</f>
        <v>0</v>
      </c>
      <c r="H54" s="134">
        <f>IF(Table_58[[#This Row],[Contributed to Increased or Improved Services?]]="Yes", IF(Table_58[[#This Row],[Estimated Actual Expenditures for Contributing Actions 
(Input LCFF Funds)]]&gt;0, 0, ""),0)</f>
        <v>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">
      <c r="A55" s="21" t="str">
        <f>IF('Total Planned Expenditure Table'!A58="","",'Total Planned Expenditure Table'!A58)</f>
        <v/>
      </c>
      <c r="B55" s="21" t="str">
        <f>IF('Total Planned Expenditure Table'!B58="","",'Total Planned Expenditure Table'!B58)</f>
        <v/>
      </c>
      <c r="C55" s="102" t="str">
        <f>IF('Total Planned Expenditure Table'!C58="","",'Total Planned Expenditure Table'!C58)</f>
        <v/>
      </c>
      <c r="D55" s="102" t="str">
        <f>IF('Total Planned Expenditure Table'!E58="","",'Total Planned Expenditure Table'!E58)</f>
        <v/>
      </c>
      <c r="E55" s="111">
        <f>IF(Table_58[[#This Row],[Contributed to Increased or Improved Services?]]="Yes",'Total Planned Expenditure Table'!L58, 0)</f>
        <v>0</v>
      </c>
      <c r="F55" s="113">
        <f>IF(Table_58[[#This Row],[Contributed to Increased or Improved Services?]]="Yes","", 0)</f>
        <v>0</v>
      </c>
      <c r="G55" s="132">
        <f>'Total Planned Expenditure Table'!Q58</f>
        <v>0</v>
      </c>
      <c r="H55" s="134">
        <f>IF(Table_58[[#This Row],[Contributed to Increased or Improved Services?]]="Yes", IF(Table_58[[#This Row],[Estimated Actual Expenditures for Contributing Actions 
(Input LCFF Funds)]]&gt;0, 0, ""),0)</f>
        <v>0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">
      <c r="A56" s="21" t="str">
        <f>IF('Total Planned Expenditure Table'!A59="","",'Total Planned Expenditure Table'!A59)</f>
        <v/>
      </c>
      <c r="B56" s="21" t="str">
        <f>IF('Total Planned Expenditure Table'!B59="","",'Total Planned Expenditure Table'!B59)</f>
        <v/>
      </c>
      <c r="C56" s="102" t="str">
        <f>IF('Total Planned Expenditure Table'!C59="","",'Total Planned Expenditure Table'!C59)</f>
        <v/>
      </c>
      <c r="D56" s="102" t="str">
        <f>IF('Total Planned Expenditure Table'!E59="","",'Total Planned Expenditure Table'!E59)</f>
        <v/>
      </c>
      <c r="E56" s="111">
        <f>IF(Table_58[[#This Row],[Contributed to Increased or Improved Services?]]="Yes",'Total Planned Expenditure Table'!L59, 0)</f>
        <v>0</v>
      </c>
      <c r="F56" s="113">
        <f>IF(Table_58[[#This Row],[Contributed to Increased or Improved Services?]]="Yes","", 0)</f>
        <v>0</v>
      </c>
      <c r="G56" s="132">
        <f>'Total Planned Expenditure Table'!Q59</f>
        <v>0</v>
      </c>
      <c r="H56" s="134">
        <f>IF(Table_58[[#This Row],[Contributed to Increased or Improved Services?]]="Yes", IF(Table_58[[#This Row],[Estimated Actual Expenditures for Contributing Actions 
(Input LCFF Funds)]]&gt;0, 0, ""),0)</f>
        <v>0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">
      <c r="A57" s="21" t="str">
        <f>IF('Total Planned Expenditure Table'!A60="","",'Total Planned Expenditure Table'!A60)</f>
        <v/>
      </c>
      <c r="B57" s="21" t="str">
        <f>IF('Total Planned Expenditure Table'!B60="","",'Total Planned Expenditure Table'!B60)</f>
        <v/>
      </c>
      <c r="C57" s="102" t="str">
        <f>IF('Total Planned Expenditure Table'!C60="","",'Total Planned Expenditure Table'!C60)</f>
        <v/>
      </c>
      <c r="D57" s="102" t="str">
        <f>IF('Total Planned Expenditure Table'!E60="","",'Total Planned Expenditure Table'!E60)</f>
        <v/>
      </c>
      <c r="E57" s="111">
        <f>IF(Table_58[[#This Row],[Contributed to Increased or Improved Services?]]="Yes",'Total Planned Expenditure Table'!L60, 0)</f>
        <v>0</v>
      </c>
      <c r="F57" s="113">
        <f>IF(Table_58[[#This Row],[Contributed to Increased or Improved Services?]]="Yes","", 0)</f>
        <v>0</v>
      </c>
      <c r="G57" s="132">
        <f>'Total Planned Expenditure Table'!Q60</f>
        <v>0</v>
      </c>
      <c r="H57" s="134">
        <f>IF(Table_58[[#This Row],[Contributed to Increased or Improved Services?]]="Yes", IF(Table_58[[#This Row],[Estimated Actual Expenditures for Contributing Actions 
(Input LCFF Funds)]]&gt;0, 0, ""),0)</f>
        <v>0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">
      <c r="A58" s="21" t="str">
        <f>IF('Total Planned Expenditure Table'!A61="","",'Total Planned Expenditure Table'!A61)</f>
        <v/>
      </c>
      <c r="B58" s="21" t="str">
        <f>IF('Total Planned Expenditure Table'!B61="","",'Total Planned Expenditure Table'!B61)</f>
        <v/>
      </c>
      <c r="C58" s="102" t="str">
        <f>IF('Total Planned Expenditure Table'!C61="","",'Total Planned Expenditure Table'!C61)</f>
        <v/>
      </c>
      <c r="D58" s="102" t="str">
        <f>IF('Total Planned Expenditure Table'!E61="","",'Total Planned Expenditure Table'!E61)</f>
        <v/>
      </c>
      <c r="E58" s="111">
        <f>IF(Table_58[[#This Row],[Contributed to Increased or Improved Services?]]="Yes",'Total Planned Expenditure Table'!L61, 0)</f>
        <v>0</v>
      </c>
      <c r="F58" s="113">
        <f>IF(Table_58[[#This Row],[Contributed to Increased or Improved Services?]]="Yes","", 0)</f>
        <v>0</v>
      </c>
      <c r="G58" s="132">
        <f>'Total Planned Expenditure Table'!Q61</f>
        <v>0</v>
      </c>
      <c r="H58" s="134">
        <f>IF(Table_58[[#This Row],[Contributed to Increased or Improved Services?]]="Yes", IF(Table_58[[#This Row],[Estimated Actual Expenditures for Contributing Actions 
(Input LCFF Funds)]]&gt;0, 0, ""),0)</f>
        <v>0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">
      <c r="A59" s="21" t="str">
        <f>IF('Total Planned Expenditure Table'!A62="","",'Total Planned Expenditure Table'!A62)</f>
        <v/>
      </c>
      <c r="B59" s="21" t="str">
        <f>IF('Total Planned Expenditure Table'!B62="","",'Total Planned Expenditure Table'!B62)</f>
        <v/>
      </c>
      <c r="C59" s="102" t="str">
        <f>IF('Total Planned Expenditure Table'!C62="","",'Total Planned Expenditure Table'!C62)</f>
        <v/>
      </c>
      <c r="D59" s="102" t="str">
        <f>IF('Total Planned Expenditure Table'!E62="","",'Total Planned Expenditure Table'!E62)</f>
        <v/>
      </c>
      <c r="E59" s="111">
        <f>IF(Table_58[[#This Row],[Contributed to Increased or Improved Services?]]="Yes",'Total Planned Expenditure Table'!L62, 0)</f>
        <v>0</v>
      </c>
      <c r="F59" s="113">
        <f>IF(Table_58[[#This Row],[Contributed to Increased or Improved Services?]]="Yes","", 0)</f>
        <v>0</v>
      </c>
      <c r="G59" s="132">
        <f>'Total Planned Expenditure Table'!Q62</f>
        <v>0</v>
      </c>
      <c r="H59" s="134">
        <f>IF(Table_58[[#This Row],[Contributed to Increased or Improved Services?]]="Yes", IF(Table_58[[#This Row],[Estimated Actual Expenditures for Contributing Actions 
(Input LCFF Funds)]]&gt;0, 0, ""),0)</f>
        <v>0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">
      <c r="A60" s="21" t="str">
        <f>IF('Total Planned Expenditure Table'!A63="","",'Total Planned Expenditure Table'!A63)</f>
        <v/>
      </c>
      <c r="B60" s="21" t="str">
        <f>IF('Total Planned Expenditure Table'!B63="","",'Total Planned Expenditure Table'!B63)</f>
        <v/>
      </c>
      <c r="C60" s="102" t="str">
        <f>IF('Total Planned Expenditure Table'!C63="","",'Total Planned Expenditure Table'!C63)</f>
        <v/>
      </c>
      <c r="D60" s="102" t="str">
        <f>IF('Total Planned Expenditure Table'!E63="","",'Total Planned Expenditure Table'!E63)</f>
        <v/>
      </c>
      <c r="E60" s="111">
        <f>IF(Table_58[[#This Row],[Contributed to Increased or Improved Services?]]="Yes",'Total Planned Expenditure Table'!L63, 0)</f>
        <v>0</v>
      </c>
      <c r="F60" s="113">
        <f>IF(Table_58[[#This Row],[Contributed to Increased or Improved Services?]]="Yes","", 0)</f>
        <v>0</v>
      </c>
      <c r="G60" s="132">
        <f>'Total Planned Expenditure Table'!Q63</f>
        <v>0</v>
      </c>
      <c r="H60" s="134">
        <f>IF(Table_58[[#This Row],[Contributed to Increased or Improved Services?]]="Yes", IF(Table_58[[#This Row],[Estimated Actual Expenditures for Contributing Actions 
(Input LCFF Funds)]]&gt;0, 0, ""),0)</f>
        <v>0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">
      <c r="A61" s="21" t="str">
        <f>IF('Total Planned Expenditure Table'!A64="","",'Total Planned Expenditure Table'!A64)</f>
        <v/>
      </c>
      <c r="B61" s="21" t="str">
        <f>IF('Total Planned Expenditure Table'!B64="","",'Total Planned Expenditure Table'!B64)</f>
        <v/>
      </c>
      <c r="C61" s="102" t="str">
        <f>IF('Total Planned Expenditure Table'!C64="","",'Total Planned Expenditure Table'!C64)</f>
        <v/>
      </c>
      <c r="D61" s="102" t="str">
        <f>IF('Total Planned Expenditure Table'!E64="","",'Total Planned Expenditure Table'!E64)</f>
        <v/>
      </c>
      <c r="E61" s="111">
        <f>IF(Table_58[[#This Row],[Contributed to Increased or Improved Services?]]="Yes",'Total Planned Expenditure Table'!L64, 0)</f>
        <v>0</v>
      </c>
      <c r="F61" s="113">
        <f>IF(Table_58[[#This Row],[Contributed to Increased or Improved Services?]]="Yes","", 0)</f>
        <v>0</v>
      </c>
      <c r="G61" s="132">
        <f>'Total Planned Expenditure Table'!Q64</f>
        <v>0</v>
      </c>
      <c r="H61" s="134">
        <f>IF(Table_58[[#This Row],[Contributed to Increased or Improved Services?]]="Yes", IF(Table_58[[#This Row],[Estimated Actual Expenditures for Contributing Actions 
(Input LCFF Funds)]]&gt;0, 0, ""),0)</f>
        <v>0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">
      <c r="A62" s="21" t="str">
        <f>IF('Total Planned Expenditure Table'!A65="","",'Total Planned Expenditure Table'!A65)</f>
        <v/>
      </c>
      <c r="B62" s="21" t="str">
        <f>IF('Total Planned Expenditure Table'!B65="","",'Total Planned Expenditure Table'!B65)</f>
        <v/>
      </c>
      <c r="C62" s="102" t="str">
        <f>IF('Total Planned Expenditure Table'!C65="","",'Total Planned Expenditure Table'!C65)</f>
        <v/>
      </c>
      <c r="D62" s="102" t="str">
        <f>IF('Total Planned Expenditure Table'!E65="","",'Total Planned Expenditure Table'!E65)</f>
        <v/>
      </c>
      <c r="E62" s="111">
        <f>IF(Table_58[[#This Row],[Contributed to Increased or Improved Services?]]="Yes",'Total Planned Expenditure Table'!L65, 0)</f>
        <v>0</v>
      </c>
      <c r="F62" s="113">
        <f>IF(Table_58[[#This Row],[Contributed to Increased or Improved Services?]]="Yes","", 0)</f>
        <v>0</v>
      </c>
      <c r="G62" s="132">
        <f>'Total Planned Expenditure Table'!Q65</f>
        <v>0</v>
      </c>
      <c r="H62" s="134">
        <f>IF(Table_58[[#This Row],[Contributed to Increased or Improved Services?]]="Yes", IF(Table_58[[#This Row],[Estimated Actual Expenditures for Contributing Actions 
(Input LCFF Funds)]]&gt;0, 0, ""),0)</f>
        <v>0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">
      <c r="A63" s="21" t="str">
        <f>IF('Total Planned Expenditure Table'!A66="","",'Total Planned Expenditure Table'!A66)</f>
        <v/>
      </c>
      <c r="B63" s="21" t="str">
        <f>IF('Total Planned Expenditure Table'!B66="","",'Total Planned Expenditure Table'!B66)</f>
        <v/>
      </c>
      <c r="C63" s="102" t="str">
        <f>IF('Total Planned Expenditure Table'!C66="","",'Total Planned Expenditure Table'!C66)</f>
        <v/>
      </c>
      <c r="D63" s="102" t="str">
        <f>IF('Total Planned Expenditure Table'!E66="","",'Total Planned Expenditure Table'!E66)</f>
        <v/>
      </c>
      <c r="E63" s="111">
        <f>IF(Table_58[[#This Row],[Contributed to Increased or Improved Services?]]="Yes",'Total Planned Expenditure Table'!L66, 0)</f>
        <v>0</v>
      </c>
      <c r="F63" s="113">
        <f>IF(Table_58[[#This Row],[Contributed to Increased or Improved Services?]]="Yes","", 0)</f>
        <v>0</v>
      </c>
      <c r="G63" s="132">
        <f>'Total Planned Expenditure Table'!Q66</f>
        <v>0</v>
      </c>
      <c r="H63" s="134">
        <f>IF(Table_58[[#This Row],[Contributed to Increased or Improved Services?]]="Yes", IF(Table_58[[#This Row],[Estimated Actual Expenditures for Contributing Actions 
(Input LCFF Funds)]]&gt;0, 0, ""),0)</f>
        <v>0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">
      <c r="A64" s="21" t="str">
        <f>IF('Total Planned Expenditure Table'!A67="","",'Total Planned Expenditure Table'!A67)</f>
        <v/>
      </c>
      <c r="B64" s="21" t="str">
        <f>IF('Total Planned Expenditure Table'!B67="","",'Total Planned Expenditure Table'!B67)</f>
        <v/>
      </c>
      <c r="C64" s="102" t="str">
        <f>IF('Total Planned Expenditure Table'!C67="","",'Total Planned Expenditure Table'!C67)</f>
        <v/>
      </c>
      <c r="D64" s="102" t="str">
        <f>IF('Total Planned Expenditure Table'!E67="","",'Total Planned Expenditure Table'!E67)</f>
        <v/>
      </c>
      <c r="E64" s="111">
        <f>IF(Table_58[[#This Row],[Contributed to Increased or Improved Services?]]="Yes",'Total Planned Expenditure Table'!L67, 0)</f>
        <v>0</v>
      </c>
      <c r="F64" s="113">
        <f>IF(Table_58[[#This Row],[Contributed to Increased or Improved Services?]]="Yes","", 0)</f>
        <v>0</v>
      </c>
      <c r="G64" s="132">
        <f>'Total Planned Expenditure Table'!Q67</f>
        <v>0</v>
      </c>
      <c r="H64" s="134">
        <f>IF(Table_58[[#This Row],[Contributed to Increased or Improved Services?]]="Yes", IF(Table_58[[#This Row],[Estimated Actual Expenditures for Contributing Actions 
(Input LCFF Funds)]]&gt;0, 0, ""),0)</f>
        <v>0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">
      <c r="A65" s="21" t="str">
        <f>IF('Total Planned Expenditure Table'!A68="","",'Total Planned Expenditure Table'!A68)</f>
        <v/>
      </c>
      <c r="B65" s="21" t="str">
        <f>IF('Total Planned Expenditure Table'!B68="","",'Total Planned Expenditure Table'!B68)</f>
        <v/>
      </c>
      <c r="C65" s="102" t="str">
        <f>IF('Total Planned Expenditure Table'!C68="","",'Total Planned Expenditure Table'!C68)</f>
        <v/>
      </c>
      <c r="D65" s="102" t="str">
        <f>IF('Total Planned Expenditure Table'!E68="","",'Total Planned Expenditure Table'!E68)</f>
        <v/>
      </c>
      <c r="E65" s="111">
        <f>IF(Table_58[[#This Row],[Contributed to Increased or Improved Services?]]="Yes",'Total Planned Expenditure Table'!L68, 0)</f>
        <v>0</v>
      </c>
      <c r="F65" s="113">
        <f>IF(Table_58[[#This Row],[Contributed to Increased or Improved Services?]]="Yes","", 0)</f>
        <v>0</v>
      </c>
      <c r="G65" s="132">
        <f>'Total Planned Expenditure Table'!Q68</f>
        <v>0</v>
      </c>
      <c r="H65" s="134">
        <f>IF(Table_58[[#This Row],[Contributed to Increased or Improved Services?]]="Yes", IF(Table_58[[#This Row],[Estimated Actual Expenditures for Contributing Actions 
(Input LCFF Funds)]]&gt;0, 0, ""),0)</f>
        <v>0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">
      <c r="A66" s="21" t="str">
        <f>IF('Total Planned Expenditure Table'!A69="","",'Total Planned Expenditure Table'!A69)</f>
        <v/>
      </c>
      <c r="B66" s="21" t="str">
        <f>IF('Total Planned Expenditure Table'!B69="","",'Total Planned Expenditure Table'!B69)</f>
        <v/>
      </c>
      <c r="C66" s="102" t="str">
        <f>IF('Total Planned Expenditure Table'!C69="","",'Total Planned Expenditure Table'!C69)</f>
        <v/>
      </c>
      <c r="D66" s="102" t="str">
        <f>IF('Total Planned Expenditure Table'!E69="","",'Total Planned Expenditure Table'!E69)</f>
        <v/>
      </c>
      <c r="E66" s="111">
        <f>IF(Table_58[[#This Row],[Contributed to Increased or Improved Services?]]="Yes",'Total Planned Expenditure Table'!L69, 0)</f>
        <v>0</v>
      </c>
      <c r="F66" s="113">
        <f>IF(Table_58[[#This Row],[Contributed to Increased or Improved Services?]]="Yes","", 0)</f>
        <v>0</v>
      </c>
      <c r="G66" s="132">
        <f>'Total Planned Expenditure Table'!Q69</f>
        <v>0</v>
      </c>
      <c r="H66" s="134">
        <f>IF(Table_58[[#This Row],[Contributed to Increased or Improved Services?]]="Yes", IF(Table_58[[#This Row],[Estimated Actual Expenditures for Contributing Actions 
(Input LCFF Funds)]]&gt;0, 0, ""),0)</f>
        <v>0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">
      <c r="A67" s="21" t="str">
        <f>IF('Total Planned Expenditure Table'!A70="","",'Total Planned Expenditure Table'!A70)</f>
        <v/>
      </c>
      <c r="B67" s="21" t="str">
        <f>IF('Total Planned Expenditure Table'!B70="","",'Total Planned Expenditure Table'!B70)</f>
        <v/>
      </c>
      <c r="C67" s="102" t="str">
        <f>IF('Total Planned Expenditure Table'!C70="","",'Total Planned Expenditure Table'!C70)</f>
        <v/>
      </c>
      <c r="D67" s="102" t="str">
        <f>IF('Total Planned Expenditure Table'!E70="","",'Total Planned Expenditure Table'!E70)</f>
        <v/>
      </c>
      <c r="E67" s="111">
        <f>IF(Table_58[[#This Row],[Contributed to Increased or Improved Services?]]="Yes",'Total Planned Expenditure Table'!L70, 0)</f>
        <v>0</v>
      </c>
      <c r="F67" s="113">
        <f>IF(Table_58[[#This Row],[Contributed to Increased or Improved Services?]]="Yes","", 0)</f>
        <v>0</v>
      </c>
      <c r="G67" s="132">
        <f>'Total Planned Expenditure Table'!Q70</f>
        <v>0</v>
      </c>
      <c r="H67" s="134">
        <f>IF(Table_58[[#This Row],[Contributed to Increased or Improved Services?]]="Yes", IF(Table_58[[#This Row],[Estimated Actual Expenditures for Contributing Actions 
(Input LCFF Funds)]]&gt;0, 0, ""),0)</f>
        <v>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">
      <c r="A68" s="21" t="str">
        <f>IF('Total Planned Expenditure Table'!A71="","",'Total Planned Expenditure Table'!A71)</f>
        <v/>
      </c>
      <c r="B68" s="21" t="str">
        <f>IF('Total Planned Expenditure Table'!B71="","",'Total Planned Expenditure Table'!B71)</f>
        <v/>
      </c>
      <c r="C68" s="102" t="str">
        <f>IF('Total Planned Expenditure Table'!C71="","",'Total Planned Expenditure Table'!C71)</f>
        <v/>
      </c>
      <c r="D68" s="102" t="str">
        <f>IF('Total Planned Expenditure Table'!E71="","",'Total Planned Expenditure Table'!E71)</f>
        <v/>
      </c>
      <c r="E68" s="111">
        <f>IF(Table_58[[#This Row],[Contributed to Increased or Improved Services?]]="Yes",'Total Planned Expenditure Table'!L71, 0)</f>
        <v>0</v>
      </c>
      <c r="F68" s="113">
        <f>IF(Table_58[[#This Row],[Contributed to Increased or Improved Services?]]="Yes","", 0)</f>
        <v>0</v>
      </c>
      <c r="G68" s="132">
        <f>'Total Planned Expenditure Table'!Q71</f>
        <v>0</v>
      </c>
      <c r="H68" s="134">
        <f>IF(Table_58[[#This Row],[Contributed to Increased or Improved Services?]]="Yes", IF(Table_58[[#This Row],[Estimated Actual Expenditures for Contributing Actions 
(Input LCFF Funds)]]&gt;0, 0, ""),0)</f>
        <v>0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">
      <c r="A69" s="21" t="str">
        <f>IF('Total Planned Expenditure Table'!A72="","",'Total Planned Expenditure Table'!A72)</f>
        <v/>
      </c>
      <c r="B69" s="21" t="str">
        <f>IF('Total Planned Expenditure Table'!B72="","",'Total Planned Expenditure Table'!B72)</f>
        <v/>
      </c>
      <c r="C69" s="102" t="str">
        <f>IF('Total Planned Expenditure Table'!C72="","",'Total Planned Expenditure Table'!C72)</f>
        <v/>
      </c>
      <c r="D69" s="102" t="str">
        <f>IF('Total Planned Expenditure Table'!E72="","",'Total Planned Expenditure Table'!E72)</f>
        <v/>
      </c>
      <c r="E69" s="111">
        <f>IF(Table_58[[#This Row],[Contributed to Increased or Improved Services?]]="Yes",'Total Planned Expenditure Table'!L72, 0)</f>
        <v>0</v>
      </c>
      <c r="F69" s="113">
        <f>IF(Table_58[[#This Row],[Contributed to Increased or Improved Services?]]="Yes","", 0)</f>
        <v>0</v>
      </c>
      <c r="G69" s="132">
        <f>'Total Planned Expenditure Table'!Q72</f>
        <v>0</v>
      </c>
      <c r="H69" s="134">
        <f>IF(Table_58[[#This Row],[Contributed to Increased or Improved Services?]]="Yes", IF(Table_58[[#This Row],[Estimated Actual Expenditures for Contributing Actions 
(Input LCFF Funds)]]&gt;0, 0, ""),0)</f>
        <v>0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">
      <c r="A70" s="21" t="str">
        <f>IF('Total Planned Expenditure Table'!A73="","",'Total Planned Expenditure Table'!A73)</f>
        <v/>
      </c>
      <c r="B70" s="21" t="str">
        <f>IF('Total Planned Expenditure Table'!B73="","",'Total Planned Expenditure Table'!B73)</f>
        <v/>
      </c>
      <c r="C70" s="102" t="str">
        <f>IF('Total Planned Expenditure Table'!C73="","",'Total Planned Expenditure Table'!C73)</f>
        <v/>
      </c>
      <c r="D70" s="102" t="str">
        <f>IF('Total Planned Expenditure Table'!E73="","",'Total Planned Expenditure Table'!E73)</f>
        <v/>
      </c>
      <c r="E70" s="111">
        <f>IF(Table_58[[#This Row],[Contributed to Increased or Improved Services?]]="Yes",'Total Planned Expenditure Table'!L73, 0)</f>
        <v>0</v>
      </c>
      <c r="F70" s="113">
        <f>IF(Table_58[[#This Row],[Contributed to Increased or Improved Services?]]="Yes","", 0)</f>
        <v>0</v>
      </c>
      <c r="G70" s="132">
        <f>'Total Planned Expenditure Table'!Q73</f>
        <v>0</v>
      </c>
      <c r="H70" s="134">
        <f>IF(Table_58[[#This Row],[Contributed to Increased or Improved Services?]]="Yes", IF(Table_58[[#This Row],[Estimated Actual Expenditures for Contributing Actions 
(Input LCFF Funds)]]&gt;0, 0, ""),0)</f>
        <v>0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">
      <c r="A71" s="21" t="str">
        <f>IF('Total Planned Expenditure Table'!A74="","",'Total Planned Expenditure Table'!A74)</f>
        <v/>
      </c>
      <c r="B71" s="21" t="str">
        <f>IF('Total Planned Expenditure Table'!B74="","",'Total Planned Expenditure Table'!B74)</f>
        <v/>
      </c>
      <c r="C71" s="102" t="str">
        <f>IF('Total Planned Expenditure Table'!C74="","",'Total Planned Expenditure Table'!C74)</f>
        <v/>
      </c>
      <c r="D71" s="102" t="str">
        <f>IF('Total Planned Expenditure Table'!E74="","",'Total Planned Expenditure Table'!E74)</f>
        <v/>
      </c>
      <c r="E71" s="111">
        <f>IF(Table_58[[#This Row],[Contributed to Increased or Improved Services?]]="Yes",'Total Planned Expenditure Table'!L74, 0)</f>
        <v>0</v>
      </c>
      <c r="F71" s="113">
        <f>IF(Table_58[[#This Row],[Contributed to Increased or Improved Services?]]="Yes","", 0)</f>
        <v>0</v>
      </c>
      <c r="G71" s="132">
        <f>'Total Planned Expenditure Table'!Q74</f>
        <v>0</v>
      </c>
      <c r="H71" s="134">
        <f>IF(Table_58[[#This Row],[Contributed to Increased or Improved Services?]]="Yes", IF(Table_58[[#This Row],[Estimated Actual Expenditures for Contributing Actions 
(Input LCFF Funds)]]&gt;0, 0, ""),0)</f>
        <v>0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">
      <c r="A72" s="21" t="str">
        <f>IF('Total Planned Expenditure Table'!A75="","",'Total Planned Expenditure Table'!A75)</f>
        <v/>
      </c>
      <c r="B72" s="21" t="str">
        <f>IF('Total Planned Expenditure Table'!B75="","",'Total Planned Expenditure Table'!B75)</f>
        <v/>
      </c>
      <c r="C72" s="102" t="str">
        <f>IF('Total Planned Expenditure Table'!C75="","",'Total Planned Expenditure Table'!C75)</f>
        <v/>
      </c>
      <c r="D72" s="102" t="str">
        <f>IF('Total Planned Expenditure Table'!E75="","",'Total Planned Expenditure Table'!E75)</f>
        <v/>
      </c>
      <c r="E72" s="111">
        <f>IF(Table_58[[#This Row],[Contributed to Increased or Improved Services?]]="Yes",'Total Planned Expenditure Table'!L75, 0)</f>
        <v>0</v>
      </c>
      <c r="F72" s="113">
        <f>IF(Table_58[[#This Row],[Contributed to Increased or Improved Services?]]="Yes","", 0)</f>
        <v>0</v>
      </c>
      <c r="G72" s="132">
        <f>'Total Planned Expenditure Table'!Q75</f>
        <v>0</v>
      </c>
      <c r="H72" s="134">
        <f>IF(Table_58[[#This Row],[Contributed to Increased or Improved Services?]]="Yes", IF(Table_58[[#This Row],[Estimated Actual Expenditures for Contributing Actions 
(Input LCFF Funds)]]&gt;0, 0, ""),0)</f>
        <v>0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">
      <c r="A73" s="21" t="str">
        <f>IF('Total Planned Expenditure Table'!A76="","",'Total Planned Expenditure Table'!A76)</f>
        <v/>
      </c>
      <c r="B73" s="21" t="str">
        <f>IF('Total Planned Expenditure Table'!B76="","",'Total Planned Expenditure Table'!B76)</f>
        <v/>
      </c>
      <c r="C73" s="102" t="str">
        <f>IF('Total Planned Expenditure Table'!C76="","",'Total Planned Expenditure Table'!C76)</f>
        <v/>
      </c>
      <c r="D73" s="102" t="str">
        <f>IF('Total Planned Expenditure Table'!E76="","",'Total Planned Expenditure Table'!E76)</f>
        <v/>
      </c>
      <c r="E73" s="111">
        <f>IF(Table_58[[#This Row],[Contributed to Increased or Improved Services?]]="Yes",'Total Planned Expenditure Table'!L76, 0)</f>
        <v>0</v>
      </c>
      <c r="F73" s="113">
        <f>IF(Table_58[[#This Row],[Contributed to Increased or Improved Services?]]="Yes","", 0)</f>
        <v>0</v>
      </c>
      <c r="G73" s="132">
        <f>'Total Planned Expenditure Table'!Q76</f>
        <v>0</v>
      </c>
      <c r="H73" s="134">
        <f>IF(Table_58[[#This Row],[Contributed to Increased or Improved Services?]]="Yes", IF(Table_58[[#This Row],[Estimated Actual Expenditures for Contributing Actions 
(Input LCFF Funds)]]&gt;0, 0, ""),0)</f>
        <v>0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">
      <c r="A74" s="21" t="str">
        <f>IF('Total Planned Expenditure Table'!A77="","",'Total Planned Expenditure Table'!A77)</f>
        <v/>
      </c>
      <c r="B74" s="21" t="str">
        <f>IF('Total Planned Expenditure Table'!B77="","",'Total Planned Expenditure Table'!B77)</f>
        <v/>
      </c>
      <c r="C74" s="102" t="str">
        <f>IF('Total Planned Expenditure Table'!C77="","",'Total Planned Expenditure Table'!C77)</f>
        <v/>
      </c>
      <c r="D74" s="102" t="str">
        <f>IF('Total Planned Expenditure Table'!E77="","",'Total Planned Expenditure Table'!E77)</f>
        <v/>
      </c>
      <c r="E74" s="111">
        <f>IF(Table_58[[#This Row],[Contributed to Increased or Improved Services?]]="Yes",'Total Planned Expenditure Table'!L77, 0)</f>
        <v>0</v>
      </c>
      <c r="F74" s="113">
        <f>IF(Table_58[[#This Row],[Contributed to Increased or Improved Services?]]="Yes","", 0)</f>
        <v>0</v>
      </c>
      <c r="G74" s="132">
        <f>'Total Planned Expenditure Table'!Q77</f>
        <v>0</v>
      </c>
      <c r="H74" s="134">
        <f>IF(Table_58[[#This Row],[Contributed to Increased or Improved Services?]]="Yes", IF(Table_58[[#This Row],[Estimated Actual Expenditures for Contributing Actions 
(Input LCFF Funds)]]&gt;0, 0, ""),0)</f>
        <v>0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">
      <c r="A75" s="21" t="str">
        <f>IF('Total Planned Expenditure Table'!A78="","",'Total Planned Expenditure Table'!A78)</f>
        <v/>
      </c>
      <c r="B75" s="21" t="str">
        <f>IF('Total Planned Expenditure Table'!B78="","",'Total Planned Expenditure Table'!B78)</f>
        <v/>
      </c>
      <c r="C75" s="102" t="str">
        <f>IF('Total Planned Expenditure Table'!C78="","",'Total Planned Expenditure Table'!C78)</f>
        <v/>
      </c>
      <c r="D75" s="102" t="str">
        <f>IF('Total Planned Expenditure Table'!E78="","",'Total Planned Expenditure Table'!E78)</f>
        <v/>
      </c>
      <c r="E75" s="111">
        <f>IF(Table_58[[#This Row],[Contributed to Increased or Improved Services?]]="Yes",'Total Planned Expenditure Table'!L78, 0)</f>
        <v>0</v>
      </c>
      <c r="F75" s="113">
        <f>IF(Table_58[[#This Row],[Contributed to Increased or Improved Services?]]="Yes","", 0)</f>
        <v>0</v>
      </c>
      <c r="G75" s="132">
        <f>'Total Planned Expenditure Table'!Q78</f>
        <v>0</v>
      </c>
      <c r="H75" s="134">
        <f>IF(Table_58[[#This Row],[Contributed to Increased or Improved Services?]]="Yes", IF(Table_58[[#This Row],[Estimated Actual Expenditures for Contributing Actions 
(Input LCFF Funds)]]&gt;0, 0, ""),0)</f>
        <v>0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">
      <c r="A76" s="21" t="str">
        <f>IF('Total Planned Expenditure Table'!A79="","",'Total Planned Expenditure Table'!A79)</f>
        <v/>
      </c>
      <c r="B76" s="21" t="str">
        <f>IF('Total Planned Expenditure Table'!B79="","",'Total Planned Expenditure Table'!B79)</f>
        <v/>
      </c>
      <c r="C76" s="102" t="str">
        <f>IF('Total Planned Expenditure Table'!C79="","",'Total Planned Expenditure Table'!C79)</f>
        <v/>
      </c>
      <c r="D76" s="102" t="str">
        <f>IF('Total Planned Expenditure Table'!E79="","",'Total Planned Expenditure Table'!E79)</f>
        <v/>
      </c>
      <c r="E76" s="111">
        <f>IF(Table_58[[#This Row],[Contributed to Increased or Improved Services?]]="Yes",'Total Planned Expenditure Table'!L79, 0)</f>
        <v>0</v>
      </c>
      <c r="F76" s="113">
        <f>IF(Table_58[[#This Row],[Contributed to Increased or Improved Services?]]="Yes","", 0)</f>
        <v>0</v>
      </c>
      <c r="G76" s="132">
        <f>'Total Planned Expenditure Table'!Q79</f>
        <v>0</v>
      </c>
      <c r="H76" s="134">
        <f>IF(Table_58[[#This Row],[Contributed to Increased or Improved Services?]]="Yes", IF(Table_58[[#This Row],[Estimated Actual Expenditures for Contributing Actions 
(Input LCFF Funds)]]&gt;0, 0, ""),0)</f>
        <v>0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">
      <c r="A77" s="21" t="str">
        <f>IF('Total Planned Expenditure Table'!A80="","",'Total Planned Expenditure Table'!A80)</f>
        <v/>
      </c>
      <c r="B77" s="21" t="str">
        <f>IF('Total Planned Expenditure Table'!B80="","",'Total Planned Expenditure Table'!B80)</f>
        <v/>
      </c>
      <c r="C77" s="102" t="str">
        <f>IF('Total Planned Expenditure Table'!C80="","",'Total Planned Expenditure Table'!C80)</f>
        <v/>
      </c>
      <c r="D77" s="102" t="str">
        <f>IF('Total Planned Expenditure Table'!E80="","",'Total Planned Expenditure Table'!E80)</f>
        <v/>
      </c>
      <c r="E77" s="111">
        <f>IF(Table_58[[#This Row],[Contributed to Increased or Improved Services?]]="Yes",'Total Planned Expenditure Table'!L80, 0)</f>
        <v>0</v>
      </c>
      <c r="F77" s="113">
        <f>IF(Table_58[[#This Row],[Contributed to Increased or Improved Services?]]="Yes","", 0)</f>
        <v>0</v>
      </c>
      <c r="G77" s="132">
        <f>'Total Planned Expenditure Table'!Q80</f>
        <v>0</v>
      </c>
      <c r="H77" s="134">
        <f>IF(Table_58[[#This Row],[Contributed to Increased or Improved Services?]]="Yes", IF(Table_58[[#This Row],[Estimated Actual Expenditures for Contributing Actions 
(Input LCFF Funds)]]&gt;0, 0, ""),0)</f>
        <v>0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">
      <c r="A78" s="21" t="str">
        <f>IF('Total Planned Expenditure Table'!A81="","",'Total Planned Expenditure Table'!A81)</f>
        <v/>
      </c>
      <c r="B78" s="21" t="str">
        <f>IF('Total Planned Expenditure Table'!B81="","",'Total Planned Expenditure Table'!B81)</f>
        <v/>
      </c>
      <c r="C78" s="102" t="str">
        <f>IF('Total Planned Expenditure Table'!C81="","",'Total Planned Expenditure Table'!C81)</f>
        <v/>
      </c>
      <c r="D78" s="102" t="str">
        <f>IF('Total Planned Expenditure Table'!E81="","",'Total Planned Expenditure Table'!E81)</f>
        <v/>
      </c>
      <c r="E78" s="111">
        <f>IF(Table_58[[#This Row],[Contributed to Increased or Improved Services?]]="Yes",'Total Planned Expenditure Table'!L81, 0)</f>
        <v>0</v>
      </c>
      <c r="F78" s="113">
        <f>IF(Table_58[[#This Row],[Contributed to Increased or Improved Services?]]="Yes","", 0)</f>
        <v>0</v>
      </c>
      <c r="G78" s="132">
        <f>'Total Planned Expenditure Table'!Q81</f>
        <v>0</v>
      </c>
      <c r="H78" s="134">
        <f>IF(Table_58[[#This Row],[Contributed to Increased or Improved Services?]]="Yes", IF(Table_58[[#This Row],[Estimated Actual Expenditures for Contributing Actions 
(Input LCFF Funds)]]&gt;0, 0, ""),0)</f>
        <v>0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">
      <c r="A79" s="21" t="str">
        <f>IF('Total Planned Expenditure Table'!A82="","",'Total Planned Expenditure Table'!A82)</f>
        <v/>
      </c>
      <c r="B79" s="21" t="str">
        <f>IF('Total Planned Expenditure Table'!B82="","",'Total Planned Expenditure Table'!B82)</f>
        <v/>
      </c>
      <c r="C79" s="102" t="str">
        <f>IF('Total Planned Expenditure Table'!C82="","",'Total Planned Expenditure Table'!C82)</f>
        <v/>
      </c>
      <c r="D79" s="102" t="str">
        <f>IF('Total Planned Expenditure Table'!E82="","",'Total Planned Expenditure Table'!E82)</f>
        <v/>
      </c>
      <c r="E79" s="111">
        <f>IF(Table_58[[#This Row],[Contributed to Increased or Improved Services?]]="Yes",'Total Planned Expenditure Table'!L82, 0)</f>
        <v>0</v>
      </c>
      <c r="F79" s="113">
        <f>IF(Table_58[[#This Row],[Contributed to Increased or Improved Services?]]="Yes","", 0)</f>
        <v>0</v>
      </c>
      <c r="G79" s="132">
        <f>'Total Planned Expenditure Table'!Q82</f>
        <v>0</v>
      </c>
      <c r="H79" s="134">
        <f>IF(Table_58[[#This Row],[Contributed to Increased or Improved Services?]]="Yes", IF(Table_58[[#This Row],[Estimated Actual Expenditures for Contributing Actions 
(Input LCFF Funds)]]&gt;0, 0, ""),0)</f>
        <v>0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">
      <c r="A80" s="21" t="str">
        <f>IF('Total Planned Expenditure Table'!A83="","",'Total Planned Expenditure Table'!A83)</f>
        <v/>
      </c>
      <c r="B80" s="21" t="str">
        <f>IF('Total Planned Expenditure Table'!B83="","",'Total Planned Expenditure Table'!B83)</f>
        <v/>
      </c>
      <c r="C80" s="102" t="str">
        <f>IF('Total Planned Expenditure Table'!C83="","",'Total Planned Expenditure Table'!C83)</f>
        <v/>
      </c>
      <c r="D80" s="102" t="str">
        <f>IF('Total Planned Expenditure Table'!E83="","",'Total Planned Expenditure Table'!E83)</f>
        <v/>
      </c>
      <c r="E80" s="111">
        <f>IF(Table_58[[#This Row],[Contributed to Increased or Improved Services?]]="Yes",'Total Planned Expenditure Table'!L83, 0)</f>
        <v>0</v>
      </c>
      <c r="F80" s="113">
        <f>IF(Table_58[[#This Row],[Contributed to Increased or Improved Services?]]="Yes","", 0)</f>
        <v>0</v>
      </c>
      <c r="G80" s="132">
        <f>'Total Planned Expenditure Table'!Q83</f>
        <v>0</v>
      </c>
      <c r="H80" s="134">
        <f>IF(Table_58[[#This Row],[Contributed to Increased or Improved Services?]]="Yes", IF(Table_58[[#This Row],[Estimated Actual Expenditures for Contributing Actions 
(Input LCFF Funds)]]&gt;0, 0, ""),0)</f>
        <v>0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">
      <c r="A81" s="21" t="str">
        <f>IF('Total Planned Expenditure Table'!A84="","",'Total Planned Expenditure Table'!A84)</f>
        <v/>
      </c>
      <c r="B81" s="21" t="str">
        <f>IF('Total Planned Expenditure Table'!B84="","",'Total Planned Expenditure Table'!B84)</f>
        <v/>
      </c>
      <c r="C81" s="102" t="str">
        <f>IF('Total Planned Expenditure Table'!C84="","",'Total Planned Expenditure Table'!C84)</f>
        <v/>
      </c>
      <c r="D81" s="102" t="str">
        <f>IF('Total Planned Expenditure Table'!E84="","",'Total Planned Expenditure Table'!E84)</f>
        <v/>
      </c>
      <c r="E81" s="111">
        <f>IF(Table_58[[#This Row],[Contributed to Increased or Improved Services?]]="Yes",'Total Planned Expenditure Table'!L84, 0)</f>
        <v>0</v>
      </c>
      <c r="F81" s="113">
        <f>IF(Table_58[[#This Row],[Contributed to Increased or Improved Services?]]="Yes","", 0)</f>
        <v>0</v>
      </c>
      <c r="G81" s="132">
        <f>'Total Planned Expenditure Table'!Q84</f>
        <v>0</v>
      </c>
      <c r="H81" s="134">
        <f>IF(Table_58[[#This Row],[Contributed to Increased or Improved Services?]]="Yes", IF(Table_58[[#This Row],[Estimated Actual Expenditures for Contributing Actions 
(Input LCFF Funds)]]&gt;0, 0, ""),0)</f>
        <v>0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">
      <c r="A82" s="21" t="str">
        <f>IF('Total Planned Expenditure Table'!A85="","",'Total Planned Expenditure Table'!A85)</f>
        <v/>
      </c>
      <c r="B82" s="21" t="str">
        <f>IF('Total Planned Expenditure Table'!B85="","",'Total Planned Expenditure Table'!B85)</f>
        <v/>
      </c>
      <c r="C82" s="102" t="str">
        <f>IF('Total Planned Expenditure Table'!C85="","",'Total Planned Expenditure Table'!C85)</f>
        <v/>
      </c>
      <c r="D82" s="102" t="str">
        <f>IF('Total Planned Expenditure Table'!E85="","",'Total Planned Expenditure Table'!E85)</f>
        <v/>
      </c>
      <c r="E82" s="111">
        <f>IF(Table_58[[#This Row],[Contributed to Increased or Improved Services?]]="Yes",'Total Planned Expenditure Table'!L85, 0)</f>
        <v>0</v>
      </c>
      <c r="F82" s="113">
        <f>IF(Table_58[[#This Row],[Contributed to Increased or Improved Services?]]="Yes","", 0)</f>
        <v>0</v>
      </c>
      <c r="G82" s="132">
        <f>'Total Planned Expenditure Table'!Q85</f>
        <v>0</v>
      </c>
      <c r="H82" s="134">
        <f>IF(Table_58[[#This Row],[Contributed to Increased or Improved Services?]]="Yes", IF(Table_58[[#This Row],[Estimated Actual Expenditures for Contributing Actions 
(Input LCFF Funds)]]&gt;0, 0, ""),0)</f>
        <v>0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">
      <c r="A83" s="21" t="str">
        <f>IF('Total Planned Expenditure Table'!A86="","",'Total Planned Expenditure Table'!A86)</f>
        <v/>
      </c>
      <c r="B83" s="21" t="str">
        <f>IF('Total Planned Expenditure Table'!B86="","",'Total Planned Expenditure Table'!B86)</f>
        <v/>
      </c>
      <c r="C83" s="102" t="str">
        <f>IF('Total Planned Expenditure Table'!C86="","",'Total Planned Expenditure Table'!C86)</f>
        <v/>
      </c>
      <c r="D83" s="102" t="str">
        <f>IF('Total Planned Expenditure Table'!E86="","",'Total Planned Expenditure Table'!E86)</f>
        <v/>
      </c>
      <c r="E83" s="111">
        <f>IF(Table_58[[#This Row],[Contributed to Increased or Improved Services?]]="Yes",'Total Planned Expenditure Table'!L86, 0)</f>
        <v>0</v>
      </c>
      <c r="F83" s="113">
        <f>IF(Table_58[[#This Row],[Contributed to Increased or Improved Services?]]="Yes","", 0)</f>
        <v>0</v>
      </c>
      <c r="G83" s="132">
        <f>'Total Planned Expenditure Table'!Q86</f>
        <v>0</v>
      </c>
      <c r="H83" s="134">
        <f>IF(Table_58[[#This Row],[Contributed to Increased or Improved Services?]]="Yes", IF(Table_58[[#This Row],[Estimated Actual Expenditures for Contributing Actions 
(Input LCFF Funds)]]&gt;0, 0, ""),0)</f>
        <v>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">
      <c r="A84" s="21" t="str">
        <f>IF('Total Planned Expenditure Table'!A87="","",'Total Planned Expenditure Table'!A87)</f>
        <v/>
      </c>
      <c r="B84" s="21" t="str">
        <f>IF('Total Planned Expenditure Table'!B87="","",'Total Planned Expenditure Table'!B87)</f>
        <v/>
      </c>
      <c r="C84" s="102" t="str">
        <f>IF('Total Planned Expenditure Table'!C87="","",'Total Planned Expenditure Table'!C87)</f>
        <v/>
      </c>
      <c r="D84" s="102" t="str">
        <f>IF('Total Planned Expenditure Table'!E87="","",'Total Planned Expenditure Table'!E87)</f>
        <v/>
      </c>
      <c r="E84" s="111">
        <f>IF(Table_58[[#This Row],[Contributed to Increased or Improved Services?]]="Yes",'Total Planned Expenditure Table'!L87, 0)</f>
        <v>0</v>
      </c>
      <c r="F84" s="113">
        <f>IF(Table_58[[#This Row],[Contributed to Increased or Improved Services?]]="Yes","", 0)</f>
        <v>0</v>
      </c>
      <c r="G84" s="132">
        <f>'Total Planned Expenditure Table'!Q87</f>
        <v>0</v>
      </c>
      <c r="H84" s="134">
        <f>IF(Table_58[[#This Row],[Contributed to Increased or Improved Services?]]="Yes", IF(Table_58[[#This Row],[Estimated Actual Expenditures for Contributing Actions 
(Input LCFF Funds)]]&gt;0, 0, ""),0)</f>
        <v>0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">
      <c r="A85" s="21" t="str">
        <f>IF('Total Planned Expenditure Table'!A88="","",'Total Planned Expenditure Table'!A88)</f>
        <v/>
      </c>
      <c r="B85" s="21" t="str">
        <f>IF('Total Planned Expenditure Table'!B88="","",'Total Planned Expenditure Table'!B88)</f>
        <v/>
      </c>
      <c r="C85" s="102" t="str">
        <f>IF('Total Planned Expenditure Table'!C88="","",'Total Planned Expenditure Table'!C88)</f>
        <v/>
      </c>
      <c r="D85" s="102" t="str">
        <f>IF('Total Planned Expenditure Table'!E88="","",'Total Planned Expenditure Table'!E88)</f>
        <v/>
      </c>
      <c r="E85" s="111">
        <f>IF(Table_58[[#This Row],[Contributed to Increased or Improved Services?]]="Yes",'Total Planned Expenditure Table'!L88, 0)</f>
        <v>0</v>
      </c>
      <c r="F85" s="113">
        <f>IF(Table_58[[#This Row],[Contributed to Increased or Improved Services?]]="Yes","", 0)</f>
        <v>0</v>
      </c>
      <c r="G85" s="132">
        <f>'Total Planned Expenditure Table'!Q88</f>
        <v>0</v>
      </c>
      <c r="H85" s="134">
        <f>IF(Table_58[[#This Row],[Contributed to Increased or Improved Services?]]="Yes", IF(Table_58[[#This Row],[Estimated Actual Expenditures for Contributing Actions 
(Input LCFF Funds)]]&gt;0, 0, ""),0)</f>
        <v>0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">
      <c r="A86" s="21" t="str">
        <f>IF('Total Planned Expenditure Table'!A89="","",'Total Planned Expenditure Table'!A89)</f>
        <v/>
      </c>
      <c r="B86" s="21" t="str">
        <f>IF('Total Planned Expenditure Table'!B89="","",'Total Planned Expenditure Table'!B89)</f>
        <v/>
      </c>
      <c r="C86" s="102" t="str">
        <f>IF('Total Planned Expenditure Table'!C89="","",'Total Planned Expenditure Table'!C89)</f>
        <v/>
      </c>
      <c r="D86" s="102" t="str">
        <f>IF('Total Planned Expenditure Table'!E89="","",'Total Planned Expenditure Table'!E89)</f>
        <v/>
      </c>
      <c r="E86" s="111">
        <f>IF(Table_58[[#This Row],[Contributed to Increased or Improved Services?]]="Yes",'Total Planned Expenditure Table'!L89, 0)</f>
        <v>0</v>
      </c>
      <c r="F86" s="113">
        <f>IF(Table_58[[#This Row],[Contributed to Increased or Improved Services?]]="Yes","", 0)</f>
        <v>0</v>
      </c>
      <c r="G86" s="132">
        <f>'Total Planned Expenditure Table'!Q89</f>
        <v>0</v>
      </c>
      <c r="H86" s="134">
        <f>IF(Table_58[[#This Row],[Contributed to Increased or Improved Services?]]="Yes", IF(Table_58[[#This Row],[Estimated Actual Expenditures for Contributing Actions 
(Input LCFF Funds)]]&gt;0, 0, ""),0)</f>
        <v>0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">
      <c r="A87" s="21" t="str">
        <f>IF('Total Planned Expenditure Table'!A90="","",'Total Planned Expenditure Table'!A90)</f>
        <v/>
      </c>
      <c r="B87" s="21" t="str">
        <f>IF('Total Planned Expenditure Table'!B90="","",'Total Planned Expenditure Table'!B90)</f>
        <v/>
      </c>
      <c r="C87" s="102" t="str">
        <f>IF('Total Planned Expenditure Table'!C90="","",'Total Planned Expenditure Table'!C90)</f>
        <v/>
      </c>
      <c r="D87" s="102" t="str">
        <f>IF('Total Planned Expenditure Table'!E90="","",'Total Planned Expenditure Table'!E90)</f>
        <v/>
      </c>
      <c r="E87" s="111">
        <f>IF(Table_58[[#This Row],[Contributed to Increased or Improved Services?]]="Yes",'Total Planned Expenditure Table'!L90, 0)</f>
        <v>0</v>
      </c>
      <c r="F87" s="113">
        <f>IF(Table_58[[#This Row],[Contributed to Increased or Improved Services?]]="Yes","", 0)</f>
        <v>0</v>
      </c>
      <c r="G87" s="132">
        <f>'Total Planned Expenditure Table'!Q90</f>
        <v>0</v>
      </c>
      <c r="H87" s="134">
        <f>IF(Table_58[[#This Row],[Contributed to Increased or Improved Services?]]="Yes", IF(Table_58[[#This Row],[Estimated Actual Expenditures for Contributing Actions 
(Input LCFF Funds)]]&gt;0, 0, ""),0)</f>
        <v>0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">
      <c r="A88" s="21" t="str">
        <f>IF('Total Planned Expenditure Table'!A91="","",'Total Planned Expenditure Table'!A91)</f>
        <v/>
      </c>
      <c r="B88" s="21" t="str">
        <f>IF('Total Planned Expenditure Table'!B91="","",'Total Planned Expenditure Table'!B91)</f>
        <v/>
      </c>
      <c r="C88" s="102" t="str">
        <f>IF('Total Planned Expenditure Table'!C91="","",'Total Planned Expenditure Table'!C91)</f>
        <v/>
      </c>
      <c r="D88" s="102" t="str">
        <f>IF('Total Planned Expenditure Table'!E91="","",'Total Planned Expenditure Table'!E91)</f>
        <v/>
      </c>
      <c r="E88" s="111">
        <f>IF(Table_58[[#This Row],[Contributed to Increased or Improved Services?]]="Yes",'Total Planned Expenditure Table'!L91, 0)</f>
        <v>0</v>
      </c>
      <c r="F88" s="113">
        <f>IF(Table_58[[#This Row],[Contributed to Increased or Improved Services?]]="Yes","", 0)</f>
        <v>0</v>
      </c>
      <c r="G88" s="132">
        <f>'Total Planned Expenditure Table'!Q91</f>
        <v>0</v>
      </c>
      <c r="H88" s="134">
        <f>IF(Table_58[[#This Row],[Contributed to Increased or Improved Services?]]="Yes", IF(Table_58[[#This Row],[Estimated Actual Expenditures for Contributing Actions 
(Input LCFF Funds)]]&gt;0, 0, ""),0)</f>
        <v>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">
      <c r="A89" s="21" t="str">
        <f>IF('Total Planned Expenditure Table'!A92="","",'Total Planned Expenditure Table'!A92)</f>
        <v/>
      </c>
      <c r="B89" s="21" t="str">
        <f>IF('Total Planned Expenditure Table'!B92="","",'Total Planned Expenditure Table'!B92)</f>
        <v/>
      </c>
      <c r="C89" s="102" t="str">
        <f>IF('Total Planned Expenditure Table'!C92="","",'Total Planned Expenditure Table'!C92)</f>
        <v/>
      </c>
      <c r="D89" s="102" t="str">
        <f>IF('Total Planned Expenditure Table'!E92="","",'Total Planned Expenditure Table'!E92)</f>
        <v/>
      </c>
      <c r="E89" s="111">
        <f>IF(Table_58[[#This Row],[Contributed to Increased or Improved Services?]]="Yes",'Total Planned Expenditure Table'!L92, 0)</f>
        <v>0</v>
      </c>
      <c r="F89" s="113">
        <f>IF(Table_58[[#This Row],[Contributed to Increased or Improved Services?]]="Yes","", 0)</f>
        <v>0</v>
      </c>
      <c r="G89" s="132">
        <f>'Total Planned Expenditure Table'!Q92</f>
        <v>0</v>
      </c>
      <c r="H89" s="134">
        <f>IF(Table_58[[#This Row],[Contributed to Increased or Improved Services?]]="Yes", IF(Table_58[[#This Row],[Estimated Actual Expenditures for Contributing Actions 
(Input LCFF Funds)]]&gt;0, 0, ""),0)</f>
        <v>0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">
      <c r="A90" s="21" t="str">
        <f>IF('Total Planned Expenditure Table'!A93="","",'Total Planned Expenditure Table'!A93)</f>
        <v/>
      </c>
      <c r="B90" s="21" t="str">
        <f>IF('Total Planned Expenditure Table'!B93="","",'Total Planned Expenditure Table'!B93)</f>
        <v/>
      </c>
      <c r="C90" s="102" t="str">
        <f>IF('Total Planned Expenditure Table'!C93="","",'Total Planned Expenditure Table'!C93)</f>
        <v/>
      </c>
      <c r="D90" s="102" t="str">
        <f>IF('Total Planned Expenditure Table'!E93="","",'Total Planned Expenditure Table'!E93)</f>
        <v/>
      </c>
      <c r="E90" s="111">
        <f>IF(Table_58[[#This Row],[Contributed to Increased or Improved Services?]]="Yes",'Total Planned Expenditure Table'!L93, 0)</f>
        <v>0</v>
      </c>
      <c r="F90" s="113">
        <f>IF(Table_58[[#This Row],[Contributed to Increased or Improved Services?]]="Yes","", 0)</f>
        <v>0</v>
      </c>
      <c r="G90" s="132">
        <f>'Total Planned Expenditure Table'!Q93</f>
        <v>0</v>
      </c>
      <c r="H90" s="134">
        <f>IF(Table_58[[#This Row],[Contributed to Increased or Improved Services?]]="Yes", IF(Table_58[[#This Row],[Estimated Actual Expenditures for Contributing Actions 
(Input LCFF Funds)]]&gt;0, 0, ""),0)</f>
        <v>0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">
      <c r="A91" s="21" t="str">
        <f>IF('Total Planned Expenditure Table'!A94="","",'Total Planned Expenditure Table'!A94)</f>
        <v/>
      </c>
      <c r="B91" s="21" t="str">
        <f>IF('Total Planned Expenditure Table'!B94="","",'Total Planned Expenditure Table'!B94)</f>
        <v/>
      </c>
      <c r="C91" s="102" t="str">
        <f>IF('Total Planned Expenditure Table'!C94="","",'Total Planned Expenditure Table'!C94)</f>
        <v/>
      </c>
      <c r="D91" s="102" t="str">
        <f>IF('Total Planned Expenditure Table'!E94="","",'Total Planned Expenditure Table'!E94)</f>
        <v/>
      </c>
      <c r="E91" s="111">
        <f>IF(Table_58[[#This Row],[Contributed to Increased or Improved Services?]]="Yes",'Total Planned Expenditure Table'!L94, 0)</f>
        <v>0</v>
      </c>
      <c r="F91" s="113">
        <f>IF(Table_58[[#This Row],[Contributed to Increased or Improved Services?]]="Yes","", 0)</f>
        <v>0</v>
      </c>
      <c r="G91" s="132">
        <f>'Total Planned Expenditure Table'!Q94</f>
        <v>0</v>
      </c>
      <c r="H91" s="134">
        <f>IF(Table_58[[#This Row],[Contributed to Increased or Improved Services?]]="Yes", IF(Table_58[[#This Row],[Estimated Actual Expenditures for Contributing Actions 
(Input LCFF Funds)]]&gt;0, 0, ""),0)</f>
        <v>0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">
      <c r="A92" s="21" t="str">
        <f>IF('Total Planned Expenditure Table'!A95="","",'Total Planned Expenditure Table'!A95)</f>
        <v/>
      </c>
      <c r="B92" s="21" t="str">
        <f>IF('Total Planned Expenditure Table'!B95="","",'Total Planned Expenditure Table'!B95)</f>
        <v/>
      </c>
      <c r="C92" s="102" t="str">
        <f>IF('Total Planned Expenditure Table'!C95="","",'Total Planned Expenditure Table'!C95)</f>
        <v/>
      </c>
      <c r="D92" s="102" t="str">
        <f>IF('Total Planned Expenditure Table'!E95="","",'Total Planned Expenditure Table'!E95)</f>
        <v/>
      </c>
      <c r="E92" s="111">
        <f>IF(Table_58[[#This Row],[Contributed to Increased or Improved Services?]]="Yes",'Total Planned Expenditure Table'!L95, 0)</f>
        <v>0</v>
      </c>
      <c r="F92" s="113">
        <f>IF(Table_58[[#This Row],[Contributed to Increased or Improved Services?]]="Yes","", 0)</f>
        <v>0</v>
      </c>
      <c r="G92" s="132">
        <f>'Total Planned Expenditure Table'!Q95</f>
        <v>0</v>
      </c>
      <c r="H92" s="134">
        <f>IF(Table_58[[#This Row],[Contributed to Increased or Improved Services?]]="Yes", IF(Table_58[[#This Row],[Estimated Actual Expenditures for Contributing Actions 
(Input LCFF Funds)]]&gt;0, 0, ""),0)</f>
        <v>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">
      <c r="A93" s="21" t="str">
        <f>IF('Total Planned Expenditure Table'!A96="","",'Total Planned Expenditure Table'!A96)</f>
        <v/>
      </c>
      <c r="B93" s="21" t="str">
        <f>IF('Total Planned Expenditure Table'!B96="","",'Total Planned Expenditure Table'!B96)</f>
        <v/>
      </c>
      <c r="C93" s="102" t="str">
        <f>IF('Total Planned Expenditure Table'!C96="","",'Total Planned Expenditure Table'!C96)</f>
        <v/>
      </c>
      <c r="D93" s="102" t="str">
        <f>IF('Total Planned Expenditure Table'!E96="","",'Total Planned Expenditure Table'!E96)</f>
        <v/>
      </c>
      <c r="E93" s="111">
        <f>IF(Table_58[[#This Row],[Contributed to Increased or Improved Services?]]="Yes",'Total Planned Expenditure Table'!L96, 0)</f>
        <v>0</v>
      </c>
      <c r="F93" s="113">
        <f>IF(Table_58[[#This Row],[Contributed to Increased or Improved Services?]]="Yes","", 0)</f>
        <v>0</v>
      </c>
      <c r="G93" s="132">
        <f>'Total Planned Expenditure Table'!Q96</f>
        <v>0</v>
      </c>
      <c r="H93" s="134">
        <f>IF(Table_58[[#This Row],[Contributed to Increased or Improved Services?]]="Yes", IF(Table_58[[#This Row],[Estimated Actual Expenditures for Contributing Actions 
(Input LCFF Funds)]]&gt;0, 0, ""),0)</f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">
      <c r="A94" s="21" t="str">
        <f>IF('Total Planned Expenditure Table'!A97="","",'Total Planned Expenditure Table'!A97)</f>
        <v/>
      </c>
      <c r="B94" s="21" t="str">
        <f>IF('Total Planned Expenditure Table'!B97="","",'Total Planned Expenditure Table'!B97)</f>
        <v/>
      </c>
      <c r="C94" s="102" t="str">
        <f>IF('Total Planned Expenditure Table'!C97="","",'Total Planned Expenditure Table'!C97)</f>
        <v/>
      </c>
      <c r="D94" s="102" t="str">
        <f>IF('Total Planned Expenditure Table'!E97="","",'Total Planned Expenditure Table'!E97)</f>
        <v/>
      </c>
      <c r="E94" s="111">
        <f>IF(Table_58[[#This Row],[Contributed to Increased or Improved Services?]]="Yes",'Total Planned Expenditure Table'!L97, 0)</f>
        <v>0</v>
      </c>
      <c r="F94" s="113">
        <f>IF(Table_58[[#This Row],[Contributed to Increased or Improved Services?]]="Yes","", 0)</f>
        <v>0</v>
      </c>
      <c r="G94" s="132">
        <f>'Total Planned Expenditure Table'!Q97</f>
        <v>0</v>
      </c>
      <c r="H94" s="134">
        <f>IF(Table_58[[#This Row],[Contributed to Increased or Improved Services?]]="Yes", IF(Table_58[[#This Row],[Estimated Actual Expenditures for Contributing Actions 
(Input LCFF Funds)]]&gt;0, 0, ""),0)</f>
        <v>0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">
      <c r="A95" s="21" t="str">
        <f>IF('Total Planned Expenditure Table'!A98="","",'Total Planned Expenditure Table'!A98)</f>
        <v/>
      </c>
      <c r="B95" s="21" t="str">
        <f>IF('Total Planned Expenditure Table'!B98="","",'Total Planned Expenditure Table'!B98)</f>
        <v/>
      </c>
      <c r="C95" s="102" t="str">
        <f>IF('Total Planned Expenditure Table'!C98="","",'Total Planned Expenditure Table'!C98)</f>
        <v/>
      </c>
      <c r="D95" s="102" t="str">
        <f>IF('Total Planned Expenditure Table'!E98="","",'Total Planned Expenditure Table'!E98)</f>
        <v/>
      </c>
      <c r="E95" s="111">
        <f>IF(Table_58[[#This Row],[Contributed to Increased or Improved Services?]]="Yes",'Total Planned Expenditure Table'!L98, 0)</f>
        <v>0</v>
      </c>
      <c r="F95" s="113">
        <f>IF(Table_58[[#This Row],[Contributed to Increased or Improved Services?]]="Yes","", 0)</f>
        <v>0</v>
      </c>
      <c r="G95" s="132">
        <f>'Total Planned Expenditure Table'!Q98</f>
        <v>0</v>
      </c>
      <c r="H95" s="134">
        <f>IF(Table_58[[#This Row],[Contributed to Increased or Improved Services?]]="Yes", IF(Table_58[[#This Row],[Estimated Actual Expenditures for Contributing Actions 
(Input LCFF Funds)]]&gt;0, 0, ""),0)</f>
        <v>0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">
      <c r="A96" s="21" t="str">
        <f>IF('Total Planned Expenditure Table'!A99="","",'Total Planned Expenditure Table'!A99)</f>
        <v/>
      </c>
      <c r="B96" s="21" t="str">
        <f>IF('Total Planned Expenditure Table'!B99="","",'Total Planned Expenditure Table'!B99)</f>
        <v/>
      </c>
      <c r="C96" s="102" t="str">
        <f>IF('Total Planned Expenditure Table'!C99="","",'Total Planned Expenditure Table'!C99)</f>
        <v/>
      </c>
      <c r="D96" s="102" t="str">
        <f>IF('Total Planned Expenditure Table'!E99="","",'Total Planned Expenditure Table'!E99)</f>
        <v/>
      </c>
      <c r="E96" s="111">
        <f>IF(Table_58[[#This Row],[Contributed to Increased or Improved Services?]]="Yes",'Total Planned Expenditure Table'!L99, 0)</f>
        <v>0</v>
      </c>
      <c r="F96" s="113">
        <f>IF(Table_58[[#This Row],[Contributed to Increased or Improved Services?]]="Yes","", 0)</f>
        <v>0</v>
      </c>
      <c r="G96" s="132">
        <f>'Total Planned Expenditure Table'!Q99</f>
        <v>0</v>
      </c>
      <c r="H96" s="134">
        <f>IF(Table_58[[#This Row],[Contributed to Increased or Improved Services?]]="Yes", IF(Table_58[[#This Row],[Estimated Actual Expenditures for Contributing Actions 
(Input LCFF Funds)]]&gt;0, 0, ""),0)</f>
        <v>0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">
      <c r="A97" s="21" t="str">
        <f>IF('Total Planned Expenditure Table'!A100="","",'Total Planned Expenditure Table'!A100)</f>
        <v/>
      </c>
      <c r="B97" s="21" t="str">
        <f>IF('Total Planned Expenditure Table'!B100="","",'Total Planned Expenditure Table'!B100)</f>
        <v/>
      </c>
      <c r="C97" s="102" t="str">
        <f>IF('Total Planned Expenditure Table'!C100="","",'Total Planned Expenditure Table'!C100)</f>
        <v/>
      </c>
      <c r="D97" s="102" t="str">
        <f>IF('Total Planned Expenditure Table'!E100="","",'Total Planned Expenditure Table'!E100)</f>
        <v/>
      </c>
      <c r="E97" s="111">
        <f>IF(Table_58[[#This Row],[Contributed to Increased or Improved Services?]]="Yes",'Total Planned Expenditure Table'!L100, 0)</f>
        <v>0</v>
      </c>
      <c r="F97" s="113">
        <f>IF(Table_58[[#This Row],[Contributed to Increased or Improved Services?]]="Yes","", 0)</f>
        <v>0</v>
      </c>
      <c r="G97" s="132">
        <f>'Total Planned Expenditure Table'!Q100</f>
        <v>0</v>
      </c>
      <c r="H97" s="134">
        <f>IF(Table_58[[#This Row],[Contributed to Increased or Improved Services?]]="Yes", IF(Table_58[[#This Row],[Estimated Actual Expenditures for Contributing Actions 
(Input LCFF Funds)]]&gt;0, 0, ""),0)</f>
        <v>0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">
      <c r="A98" s="21" t="str">
        <f>IF('Total Planned Expenditure Table'!A101="","",'Total Planned Expenditure Table'!A101)</f>
        <v/>
      </c>
      <c r="B98" s="21" t="str">
        <f>IF('Total Planned Expenditure Table'!B101="","",'Total Planned Expenditure Table'!B101)</f>
        <v/>
      </c>
      <c r="C98" s="102" t="str">
        <f>IF('Total Planned Expenditure Table'!C101="","",'Total Planned Expenditure Table'!C101)</f>
        <v/>
      </c>
      <c r="D98" s="102" t="str">
        <f>IF('Total Planned Expenditure Table'!E101="","",'Total Planned Expenditure Table'!E101)</f>
        <v/>
      </c>
      <c r="E98" s="111">
        <f>IF(Table_58[[#This Row],[Contributed to Increased or Improved Services?]]="Yes",'Total Planned Expenditure Table'!L101, 0)</f>
        <v>0</v>
      </c>
      <c r="F98" s="113">
        <f>IF(Table_58[[#This Row],[Contributed to Increased or Improved Services?]]="Yes","", 0)</f>
        <v>0</v>
      </c>
      <c r="G98" s="132">
        <f>'Total Planned Expenditure Table'!Q101</f>
        <v>0</v>
      </c>
      <c r="H98" s="134">
        <f>IF(Table_58[[#This Row],[Contributed to Increased or Improved Services?]]="Yes", IF(Table_58[[#This Row],[Estimated Actual Expenditures for Contributing Actions 
(Input LCFF Funds)]]&gt;0, 0, ""),0)</f>
        <v>0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">
      <c r="A99" s="21" t="str">
        <f>IF('Total Planned Expenditure Table'!A102="","",'Total Planned Expenditure Table'!A102)</f>
        <v/>
      </c>
      <c r="B99" s="21" t="str">
        <f>IF('Total Planned Expenditure Table'!B102="","",'Total Planned Expenditure Table'!B102)</f>
        <v/>
      </c>
      <c r="C99" s="102" t="str">
        <f>IF('Total Planned Expenditure Table'!C102="","",'Total Planned Expenditure Table'!C102)</f>
        <v/>
      </c>
      <c r="D99" s="102" t="str">
        <f>IF('Total Planned Expenditure Table'!E102="","",'Total Planned Expenditure Table'!E102)</f>
        <v/>
      </c>
      <c r="E99" s="111">
        <f>IF(Table_58[[#This Row],[Contributed to Increased or Improved Services?]]="Yes",'Total Planned Expenditure Table'!L102, 0)</f>
        <v>0</v>
      </c>
      <c r="F99" s="113">
        <f>IF(Table_58[[#This Row],[Contributed to Increased or Improved Services?]]="Yes","", 0)</f>
        <v>0</v>
      </c>
      <c r="G99" s="132">
        <f>'Total Planned Expenditure Table'!Q102</f>
        <v>0</v>
      </c>
      <c r="H99" s="134">
        <f>IF(Table_58[[#This Row],[Contributed to Increased or Improved Services?]]="Yes", IF(Table_58[[#This Row],[Estimated Actual Expenditures for Contributing Actions 
(Input LCFF Funds)]]&gt;0, 0, ""),0)</f>
        <v>0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">
      <c r="A100" s="21" t="str">
        <f>IF('Total Planned Expenditure Table'!A103="","",'Total Planned Expenditure Table'!A103)</f>
        <v/>
      </c>
      <c r="B100" s="21" t="str">
        <f>IF('Total Planned Expenditure Table'!B103="","",'Total Planned Expenditure Table'!B103)</f>
        <v/>
      </c>
      <c r="C100" s="102" t="str">
        <f>IF('Total Planned Expenditure Table'!C103="","",'Total Planned Expenditure Table'!C103)</f>
        <v/>
      </c>
      <c r="D100" s="102" t="str">
        <f>IF('Total Planned Expenditure Table'!E103="","",'Total Planned Expenditure Table'!E103)</f>
        <v/>
      </c>
      <c r="E100" s="111">
        <f>IF(Table_58[[#This Row],[Contributed to Increased or Improved Services?]]="Yes",'Total Planned Expenditure Table'!L103, 0)</f>
        <v>0</v>
      </c>
      <c r="F100" s="113">
        <f>IF(Table_58[[#This Row],[Contributed to Increased or Improved Services?]]="Yes","", 0)</f>
        <v>0</v>
      </c>
      <c r="G100" s="132">
        <f>'Total Planned Expenditure Table'!Q103</f>
        <v>0</v>
      </c>
      <c r="H100" s="134">
        <f>IF(Table_58[[#This Row],[Contributed to Increased or Improved Services?]]="Yes", IF(Table_58[[#This Row],[Estimated Actual Expenditures for Contributing Actions 
(Input LCFF Funds)]]&gt;0, 0, ""),0)</f>
        <v>0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">
      <c r="A101" s="21" t="str">
        <f>IF('Total Planned Expenditure Table'!A104="","",'Total Planned Expenditure Table'!A104)</f>
        <v/>
      </c>
      <c r="B101" s="21" t="str">
        <f>IF('Total Planned Expenditure Table'!B104="","",'Total Planned Expenditure Table'!B104)</f>
        <v/>
      </c>
      <c r="C101" s="102" t="str">
        <f>IF('Total Planned Expenditure Table'!C104="","",'Total Planned Expenditure Table'!C104)</f>
        <v/>
      </c>
      <c r="D101" s="102" t="str">
        <f>IF('Total Planned Expenditure Table'!E104="","",'Total Planned Expenditure Table'!E104)</f>
        <v/>
      </c>
      <c r="E101" s="111">
        <f>IF(Table_58[[#This Row],[Contributed to Increased or Improved Services?]]="Yes",'Total Planned Expenditure Table'!L104, 0)</f>
        <v>0</v>
      </c>
      <c r="F101" s="113">
        <f>IF(Table_58[[#This Row],[Contributed to Increased or Improved Services?]]="Yes","", 0)</f>
        <v>0</v>
      </c>
      <c r="G101" s="132">
        <f>'Total Planned Expenditure Table'!Q104</f>
        <v>0</v>
      </c>
      <c r="H101" s="134">
        <f>IF(Table_58[[#This Row],[Contributed to Increased or Improved Services?]]="Yes", IF(Table_58[[#This Row],[Estimated Actual Expenditures for Contributing Actions 
(Input LCFF Funds)]]&gt;0, 0, ""),0)</f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">
      <c r="A102" s="21" t="str">
        <f>IF('Total Planned Expenditure Table'!A105="","",'Total Planned Expenditure Table'!A105)</f>
        <v/>
      </c>
      <c r="B102" s="21" t="str">
        <f>IF('Total Planned Expenditure Table'!B105="","",'Total Planned Expenditure Table'!B105)</f>
        <v/>
      </c>
      <c r="C102" s="102" t="str">
        <f>IF('Total Planned Expenditure Table'!C105="","",'Total Planned Expenditure Table'!C105)</f>
        <v/>
      </c>
      <c r="D102" s="102" t="str">
        <f>IF('Total Planned Expenditure Table'!E105="","",'Total Planned Expenditure Table'!E105)</f>
        <v/>
      </c>
      <c r="E102" s="111">
        <f>IF(Table_58[[#This Row],[Contributed to Increased or Improved Services?]]="Yes",'Total Planned Expenditure Table'!L105, 0)</f>
        <v>0</v>
      </c>
      <c r="F102" s="113">
        <f>IF(Table_58[[#This Row],[Contributed to Increased or Improved Services?]]="Yes","", 0)</f>
        <v>0</v>
      </c>
      <c r="G102" s="132">
        <f>'Total Planned Expenditure Table'!Q105</f>
        <v>0</v>
      </c>
      <c r="H102" s="134">
        <f>IF(Table_58[[#This Row],[Contributed to Increased or Improved Services?]]="Yes", IF(Table_58[[#This Row],[Estimated Actual Expenditures for Contributing Actions 
(Input LCFF Funds)]]&gt;0, 0, ""),0)</f>
        <v>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">
      <c r="A103" s="21" t="str">
        <f>IF('Total Planned Expenditure Table'!A106="","",'Total Planned Expenditure Table'!A106)</f>
        <v/>
      </c>
      <c r="B103" s="21" t="str">
        <f>IF('Total Planned Expenditure Table'!B106="","",'Total Planned Expenditure Table'!B106)</f>
        <v/>
      </c>
      <c r="C103" s="102" t="str">
        <f>IF('Total Planned Expenditure Table'!C106="","",'Total Planned Expenditure Table'!C106)</f>
        <v/>
      </c>
      <c r="D103" s="102" t="str">
        <f>IF('Total Planned Expenditure Table'!E106="","",'Total Planned Expenditure Table'!E106)</f>
        <v/>
      </c>
      <c r="E103" s="111">
        <f>IF(Table_58[[#This Row],[Contributed to Increased or Improved Services?]]="Yes",'Total Planned Expenditure Table'!L106, 0)</f>
        <v>0</v>
      </c>
      <c r="F103" s="113">
        <f>IF(Table_58[[#This Row],[Contributed to Increased or Improved Services?]]="Yes","", 0)</f>
        <v>0</v>
      </c>
      <c r="G103" s="132">
        <f>'Total Planned Expenditure Table'!Q106</f>
        <v>0</v>
      </c>
      <c r="H103" s="134">
        <f>IF(Table_58[[#This Row],[Contributed to Increased or Improved Services?]]="Yes", IF(Table_58[[#This Row],[Estimated Actual Expenditures for Contributing Actions 
(Input LCFF Funds)]]&gt;0, 0, ""),0)</f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">
      <c r="A104" s="21" t="str">
        <f>IF('Total Planned Expenditure Table'!A107="","",'Total Planned Expenditure Table'!A107)</f>
        <v/>
      </c>
      <c r="B104" s="21" t="str">
        <f>IF('Total Planned Expenditure Table'!B107="","",'Total Planned Expenditure Table'!B107)</f>
        <v/>
      </c>
      <c r="C104" s="102" t="str">
        <f>IF('Total Planned Expenditure Table'!C107="","",'Total Planned Expenditure Table'!C107)</f>
        <v/>
      </c>
      <c r="D104" s="102" t="str">
        <f>IF('Total Planned Expenditure Table'!E107="","",'Total Planned Expenditure Table'!E107)</f>
        <v/>
      </c>
      <c r="E104" s="111">
        <f>IF(Table_58[[#This Row],[Contributed to Increased or Improved Services?]]="Yes",'Total Planned Expenditure Table'!L107, 0)</f>
        <v>0</v>
      </c>
      <c r="F104" s="113">
        <f>IF(Table_58[[#This Row],[Contributed to Increased or Improved Services?]]="Yes","", 0)</f>
        <v>0</v>
      </c>
      <c r="G104" s="132">
        <f>'Total Planned Expenditure Table'!Q107</f>
        <v>0</v>
      </c>
      <c r="H104" s="134">
        <f>IF(Table_58[[#This Row],[Contributed to Increased or Improved Services?]]="Yes", IF(Table_58[[#This Row],[Estimated Actual Expenditures for Contributing Actions 
(Input LCFF Funds)]]&gt;0, 0, ""),0)</f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">
      <c r="A105" s="21" t="str">
        <f>IF('Total Planned Expenditure Table'!A108="","",'Total Planned Expenditure Table'!A108)</f>
        <v/>
      </c>
      <c r="B105" s="21" t="str">
        <f>IF('Total Planned Expenditure Table'!B108="","",'Total Planned Expenditure Table'!B108)</f>
        <v/>
      </c>
      <c r="C105" s="102" t="str">
        <f>IF('Total Planned Expenditure Table'!C108="","",'Total Planned Expenditure Table'!C108)</f>
        <v/>
      </c>
      <c r="D105" s="102" t="str">
        <f>IF('Total Planned Expenditure Table'!E108="","",'Total Planned Expenditure Table'!E108)</f>
        <v/>
      </c>
      <c r="E105" s="111">
        <f>IF(Table_58[[#This Row],[Contributed to Increased or Improved Services?]]="Yes",'Total Planned Expenditure Table'!L108, 0)</f>
        <v>0</v>
      </c>
      <c r="F105" s="113">
        <f>IF(Table_58[[#This Row],[Contributed to Increased or Improved Services?]]="Yes","", 0)</f>
        <v>0</v>
      </c>
      <c r="G105" s="132">
        <f>'Total Planned Expenditure Table'!Q108</f>
        <v>0</v>
      </c>
      <c r="H105" s="134">
        <f>IF(Table_58[[#This Row],[Contributed to Increased or Improved Services?]]="Yes", IF(Table_58[[#This Row],[Estimated Actual Expenditures for Contributing Actions 
(Input LCFF Funds)]]&gt;0, 0, ""),0)</f>
        <v>0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">
      <c r="A106" s="21" t="str">
        <f>IF('Total Planned Expenditure Table'!A109="","",'Total Planned Expenditure Table'!A109)</f>
        <v/>
      </c>
      <c r="B106" s="21" t="str">
        <f>IF('Total Planned Expenditure Table'!B109="","",'Total Planned Expenditure Table'!B109)</f>
        <v/>
      </c>
      <c r="C106" s="102" t="str">
        <f>IF('Total Planned Expenditure Table'!C109="","",'Total Planned Expenditure Table'!C109)</f>
        <v/>
      </c>
      <c r="D106" s="102" t="str">
        <f>IF('Total Planned Expenditure Table'!E109="","",'Total Planned Expenditure Table'!E109)</f>
        <v/>
      </c>
      <c r="E106" s="111">
        <f>IF(Table_58[[#This Row],[Contributed to Increased or Improved Services?]]="Yes",'Total Planned Expenditure Table'!L109, 0)</f>
        <v>0</v>
      </c>
      <c r="F106" s="113">
        <f>IF(Table_58[[#This Row],[Contributed to Increased or Improved Services?]]="Yes","", 0)</f>
        <v>0</v>
      </c>
      <c r="G106" s="132">
        <f>'Total Planned Expenditure Table'!Q109</f>
        <v>0</v>
      </c>
      <c r="H106" s="134">
        <f>IF(Table_58[[#This Row],[Contributed to Increased or Improved Services?]]="Yes", IF(Table_58[[#This Row],[Estimated Actual Expenditures for Contributing Actions 
(Input LCFF Funds)]]&gt;0, 0, ""),0)</f>
        <v>0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">
      <c r="A107" s="21" t="str">
        <f>IF('Total Planned Expenditure Table'!A110="","",'Total Planned Expenditure Table'!A110)</f>
        <v/>
      </c>
      <c r="B107" s="21" t="str">
        <f>IF('Total Planned Expenditure Table'!B110="","",'Total Planned Expenditure Table'!B110)</f>
        <v/>
      </c>
      <c r="C107" s="102" t="str">
        <f>IF('Total Planned Expenditure Table'!C110="","",'Total Planned Expenditure Table'!C110)</f>
        <v/>
      </c>
      <c r="D107" s="102" t="str">
        <f>IF('Total Planned Expenditure Table'!E110="","",'Total Planned Expenditure Table'!E110)</f>
        <v/>
      </c>
      <c r="E107" s="111">
        <f>IF(Table_58[[#This Row],[Contributed to Increased or Improved Services?]]="Yes",'Total Planned Expenditure Table'!L110, 0)</f>
        <v>0</v>
      </c>
      <c r="F107" s="113">
        <f>IF(Table_58[[#This Row],[Contributed to Increased or Improved Services?]]="Yes","", 0)</f>
        <v>0</v>
      </c>
      <c r="G107" s="132">
        <f>'Total Planned Expenditure Table'!Q110</f>
        <v>0</v>
      </c>
      <c r="H107" s="134">
        <f>IF(Table_58[[#This Row],[Contributed to Increased or Improved Services?]]="Yes", IF(Table_58[[#This Row],[Estimated Actual Expenditures for Contributing Actions 
(Input LCFF Funds)]]&gt;0, 0, ""),0)</f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">
      <c r="A108" s="21" t="str">
        <f>IF('Total Planned Expenditure Table'!A111="","",'Total Planned Expenditure Table'!A111)</f>
        <v/>
      </c>
      <c r="B108" s="21" t="str">
        <f>IF('Total Planned Expenditure Table'!B111="","",'Total Planned Expenditure Table'!B111)</f>
        <v/>
      </c>
      <c r="C108" s="102" t="str">
        <f>IF('Total Planned Expenditure Table'!C111="","",'Total Planned Expenditure Table'!C111)</f>
        <v/>
      </c>
      <c r="D108" s="102" t="str">
        <f>IF('Total Planned Expenditure Table'!E111="","",'Total Planned Expenditure Table'!E111)</f>
        <v/>
      </c>
      <c r="E108" s="111">
        <f>IF(Table_58[[#This Row],[Contributed to Increased or Improved Services?]]="Yes",'Total Planned Expenditure Table'!L111, 0)</f>
        <v>0</v>
      </c>
      <c r="F108" s="113">
        <f>IF(Table_58[[#This Row],[Contributed to Increased or Improved Services?]]="Yes","", 0)</f>
        <v>0</v>
      </c>
      <c r="G108" s="132">
        <f>'Total Planned Expenditure Table'!Q111</f>
        <v>0</v>
      </c>
      <c r="H108" s="134">
        <f>IF(Table_58[[#This Row],[Contributed to Increased or Improved Services?]]="Yes", IF(Table_58[[#This Row],[Estimated Actual Expenditures for Contributing Actions 
(Input LCFF Funds)]]&gt;0, 0, ""),0)</f>
        <v>0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">
      <c r="A109" s="21" t="str">
        <f>IF('Total Planned Expenditure Table'!A112="","",'Total Planned Expenditure Table'!A112)</f>
        <v/>
      </c>
      <c r="B109" s="21" t="str">
        <f>IF('Total Planned Expenditure Table'!B112="","",'Total Planned Expenditure Table'!B112)</f>
        <v/>
      </c>
      <c r="C109" s="102" t="str">
        <f>IF('Total Planned Expenditure Table'!C112="","",'Total Planned Expenditure Table'!C112)</f>
        <v/>
      </c>
      <c r="D109" s="102" t="str">
        <f>IF('Total Planned Expenditure Table'!E112="","",'Total Planned Expenditure Table'!E112)</f>
        <v/>
      </c>
      <c r="E109" s="111">
        <f>IF(Table_58[[#This Row],[Contributed to Increased or Improved Services?]]="Yes",'Total Planned Expenditure Table'!L112, 0)</f>
        <v>0</v>
      </c>
      <c r="F109" s="113">
        <f>IF(Table_58[[#This Row],[Contributed to Increased or Improved Services?]]="Yes","", 0)</f>
        <v>0</v>
      </c>
      <c r="G109" s="132">
        <f>'Total Planned Expenditure Table'!Q112</f>
        <v>0</v>
      </c>
      <c r="H109" s="134">
        <f>IF(Table_58[[#This Row],[Contributed to Increased or Improved Services?]]="Yes", IF(Table_58[[#This Row],[Estimated Actual Expenditures for Contributing Actions 
(Input LCFF Funds)]]&gt;0, 0, ""),0)</f>
        <v>0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">
      <c r="A110" s="21" t="str">
        <f>IF('Total Planned Expenditure Table'!A113="","",'Total Planned Expenditure Table'!A113)</f>
        <v/>
      </c>
      <c r="B110" s="21" t="str">
        <f>IF('Total Planned Expenditure Table'!B113="","",'Total Planned Expenditure Table'!B113)</f>
        <v/>
      </c>
      <c r="C110" s="102" t="str">
        <f>IF('Total Planned Expenditure Table'!C113="","",'Total Planned Expenditure Table'!C113)</f>
        <v/>
      </c>
      <c r="D110" s="102" t="str">
        <f>IF('Total Planned Expenditure Table'!E113="","",'Total Planned Expenditure Table'!E113)</f>
        <v/>
      </c>
      <c r="E110" s="111">
        <f>IF(Table_58[[#This Row],[Contributed to Increased or Improved Services?]]="Yes",'Total Planned Expenditure Table'!L113, 0)</f>
        <v>0</v>
      </c>
      <c r="F110" s="113">
        <f>IF(Table_58[[#This Row],[Contributed to Increased or Improved Services?]]="Yes","", 0)</f>
        <v>0</v>
      </c>
      <c r="G110" s="132">
        <f>'Total Planned Expenditure Table'!Q113</f>
        <v>0</v>
      </c>
      <c r="H110" s="134">
        <f>IF(Table_58[[#This Row],[Contributed to Increased or Improved Services?]]="Yes", IF(Table_58[[#This Row],[Estimated Actual Expenditures for Contributing Actions 
(Input LCFF Funds)]]&gt;0, 0, ""),0)</f>
        <v>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">
      <c r="A111" s="21" t="str">
        <f>IF('Total Planned Expenditure Table'!A114="","",'Total Planned Expenditure Table'!A114)</f>
        <v/>
      </c>
      <c r="B111" s="21" t="str">
        <f>IF('Total Planned Expenditure Table'!B114="","",'Total Planned Expenditure Table'!B114)</f>
        <v/>
      </c>
      <c r="C111" s="102" t="str">
        <f>IF('Total Planned Expenditure Table'!C114="","",'Total Planned Expenditure Table'!C114)</f>
        <v/>
      </c>
      <c r="D111" s="102" t="str">
        <f>IF('Total Planned Expenditure Table'!E114="","",'Total Planned Expenditure Table'!E114)</f>
        <v/>
      </c>
      <c r="E111" s="111">
        <f>IF(Table_58[[#This Row],[Contributed to Increased or Improved Services?]]="Yes",'Total Planned Expenditure Table'!L114, 0)</f>
        <v>0</v>
      </c>
      <c r="F111" s="113">
        <f>IF(Table_58[[#This Row],[Contributed to Increased or Improved Services?]]="Yes","", 0)</f>
        <v>0</v>
      </c>
      <c r="G111" s="132">
        <f>'Total Planned Expenditure Table'!Q114</f>
        <v>0</v>
      </c>
      <c r="H111" s="134">
        <f>IF(Table_58[[#This Row],[Contributed to Increased or Improved Services?]]="Yes", IF(Table_58[[#This Row],[Estimated Actual Expenditures for Contributing Actions 
(Input LCFF Funds)]]&gt;0, 0, ""),0)</f>
        <v>0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">
      <c r="A112" s="21" t="str">
        <f>IF('Total Planned Expenditure Table'!A115="","",'Total Planned Expenditure Table'!A115)</f>
        <v/>
      </c>
      <c r="B112" s="21" t="str">
        <f>IF('Total Planned Expenditure Table'!B115="","",'Total Planned Expenditure Table'!B115)</f>
        <v/>
      </c>
      <c r="C112" s="102" t="str">
        <f>IF('Total Planned Expenditure Table'!C115="","",'Total Planned Expenditure Table'!C115)</f>
        <v/>
      </c>
      <c r="D112" s="102" t="str">
        <f>IF('Total Planned Expenditure Table'!E115="","",'Total Planned Expenditure Table'!E115)</f>
        <v/>
      </c>
      <c r="E112" s="111">
        <f>IF(Table_58[[#This Row],[Contributed to Increased or Improved Services?]]="Yes",'Total Planned Expenditure Table'!L115, 0)</f>
        <v>0</v>
      </c>
      <c r="F112" s="113">
        <f>IF(Table_58[[#This Row],[Contributed to Increased or Improved Services?]]="Yes","", 0)</f>
        <v>0</v>
      </c>
      <c r="G112" s="132">
        <f>'Total Planned Expenditure Table'!Q115</f>
        <v>0</v>
      </c>
      <c r="H112" s="134">
        <f>IF(Table_58[[#This Row],[Contributed to Increased or Improved Services?]]="Yes", IF(Table_58[[#This Row],[Estimated Actual Expenditures for Contributing Actions 
(Input LCFF Funds)]]&gt;0, 0, ""),0)</f>
        <v>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">
      <c r="A113" s="21" t="str">
        <f>IF('Total Planned Expenditure Table'!A116="","",'Total Planned Expenditure Table'!A116)</f>
        <v/>
      </c>
      <c r="B113" s="21" t="str">
        <f>IF('Total Planned Expenditure Table'!B116="","",'Total Planned Expenditure Table'!B116)</f>
        <v/>
      </c>
      <c r="C113" s="102" t="str">
        <f>IF('Total Planned Expenditure Table'!C116="","",'Total Planned Expenditure Table'!C116)</f>
        <v/>
      </c>
      <c r="D113" s="102" t="str">
        <f>IF('Total Planned Expenditure Table'!E116="","",'Total Planned Expenditure Table'!E116)</f>
        <v/>
      </c>
      <c r="E113" s="111">
        <f>IF(Table_58[[#This Row],[Contributed to Increased or Improved Services?]]="Yes",'Total Planned Expenditure Table'!L116, 0)</f>
        <v>0</v>
      </c>
      <c r="F113" s="113">
        <f>IF(Table_58[[#This Row],[Contributed to Increased or Improved Services?]]="Yes","", 0)</f>
        <v>0</v>
      </c>
      <c r="G113" s="132">
        <f>'Total Planned Expenditure Table'!Q116</f>
        <v>0</v>
      </c>
      <c r="H113" s="134">
        <f>IF(Table_58[[#This Row],[Contributed to Increased or Improved Services?]]="Yes", IF(Table_58[[#This Row],[Estimated Actual Expenditures for Contributing Actions 
(Input LCFF Funds)]]&gt;0, 0, ""),0)</f>
        <v>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">
      <c r="A114" s="21" t="str">
        <f>IF('Total Planned Expenditure Table'!A117="","",'Total Planned Expenditure Table'!A117)</f>
        <v/>
      </c>
      <c r="B114" s="21" t="str">
        <f>IF('Total Planned Expenditure Table'!B117="","",'Total Planned Expenditure Table'!B117)</f>
        <v/>
      </c>
      <c r="C114" s="102" t="str">
        <f>IF('Total Planned Expenditure Table'!C117="","",'Total Planned Expenditure Table'!C117)</f>
        <v/>
      </c>
      <c r="D114" s="102" t="str">
        <f>IF('Total Planned Expenditure Table'!E117="","",'Total Planned Expenditure Table'!E117)</f>
        <v/>
      </c>
      <c r="E114" s="111">
        <f>IF(Table_58[[#This Row],[Contributed to Increased or Improved Services?]]="Yes",'Total Planned Expenditure Table'!L117, 0)</f>
        <v>0</v>
      </c>
      <c r="F114" s="113">
        <f>IF(Table_58[[#This Row],[Contributed to Increased or Improved Services?]]="Yes","", 0)</f>
        <v>0</v>
      </c>
      <c r="G114" s="132">
        <f>'Total Planned Expenditure Table'!Q117</f>
        <v>0</v>
      </c>
      <c r="H114" s="134">
        <f>IF(Table_58[[#This Row],[Contributed to Increased or Improved Services?]]="Yes", IF(Table_58[[#This Row],[Estimated Actual Expenditures for Contributing Actions 
(Input LCFF Funds)]]&gt;0, 0, ""),0)</f>
        <v>0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">
      <c r="A115" s="21" t="str">
        <f>IF('Total Planned Expenditure Table'!A118="","",'Total Planned Expenditure Table'!A118)</f>
        <v/>
      </c>
      <c r="B115" s="21" t="str">
        <f>IF('Total Planned Expenditure Table'!B118="","",'Total Planned Expenditure Table'!B118)</f>
        <v/>
      </c>
      <c r="C115" s="102" t="str">
        <f>IF('Total Planned Expenditure Table'!C118="","",'Total Planned Expenditure Table'!C118)</f>
        <v/>
      </c>
      <c r="D115" s="102" t="str">
        <f>IF('Total Planned Expenditure Table'!E118="","",'Total Planned Expenditure Table'!E118)</f>
        <v/>
      </c>
      <c r="E115" s="111">
        <f>IF(Table_58[[#This Row],[Contributed to Increased or Improved Services?]]="Yes",'Total Planned Expenditure Table'!L118, 0)</f>
        <v>0</v>
      </c>
      <c r="F115" s="113">
        <f>IF(Table_58[[#This Row],[Contributed to Increased or Improved Services?]]="Yes","", 0)</f>
        <v>0</v>
      </c>
      <c r="G115" s="132">
        <f>'Total Planned Expenditure Table'!Q118</f>
        <v>0</v>
      </c>
      <c r="H115" s="134">
        <f>IF(Table_58[[#This Row],[Contributed to Increased or Improved Services?]]="Yes", IF(Table_58[[#This Row],[Estimated Actual Expenditures for Contributing Actions 
(Input LCFF Funds)]]&gt;0, 0, ""),0)</f>
        <v>0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">
      <c r="A116" s="21" t="str">
        <f>IF('Total Planned Expenditure Table'!A119="","",'Total Planned Expenditure Table'!A119)</f>
        <v/>
      </c>
      <c r="B116" s="21" t="str">
        <f>IF('Total Planned Expenditure Table'!B119="","",'Total Planned Expenditure Table'!B119)</f>
        <v/>
      </c>
      <c r="C116" s="102" t="str">
        <f>IF('Total Planned Expenditure Table'!C119="","",'Total Planned Expenditure Table'!C119)</f>
        <v/>
      </c>
      <c r="D116" s="102" t="str">
        <f>IF('Total Planned Expenditure Table'!E119="","",'Total Planned Expenditure Table'!E119)</f>
        <v/>
      </c>
      <c r="E116" s="111">
        <f>IF(Table_58[[#This Row],[Contributed to Increased or Improved Services?]]="Yes",'Total Planned Expenditure Table'!L119, 0)</f>
        <v>0</v>
      </c>
      <c r="F116" s="113">
        <f>IF(Table_58[[#This Row],[Contributed to Increased or Improved Services?]]="Yes","", 0)</f>
        <v>0</v>
      </c>
      <c r="G116" s="132">
        <f>'Total Planned Expenditure Table'!Q119</f>
        <v>0</v>
      </c>
      <c r="H116" s="134">
        <f>IF(Table_58[[#This Row],[Contributed to Increased or Improved Services?]]="Yes", IF(Table_58[[#This Row],[Estimated Actual Expenditures for Contributing Actions 
(Input LCFF Funds)]]&gt;0, 0, ""),0)</f>
        <v>0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">
      <c r="A117" s="21" t="str">
        <f>IF('Total Planned Expenditure Table'!A120="","",'Total Planned Expenditure Table'!A120)</f>
        <v/>
      </c>
      <c r="B117" s="21" t="str">
        <f>IF('Total Planned Expenditure Table'!B120="","",'Total Planned Expenditure Table'!B120)</f>
        <v/>
      </c>
      <c r="C117" s="102" t="str">
        <f>IF('Total Planned Expenditure Table'!C120="","",'Total Planned Expenditure Table'!C120)</f>
        <v/>
      </c>
      <c r="D117" s="102" t="str">
        <f>IF('Total Planned Expenditure Table'!E120="","",'Total Planned Expenditure Table'!E120)</f>
        <v/>
      </c>
      <c r="E117" s="111">
        <f>IF(Table_58[[#This Row],[Contributed to Increased or Improved Services?]]="Yes",'Total Planned Expenditure Table'!L120, 0)</f>
        <v>0</v>
      </c>
      <c r="F117" s="113">
        <f>IF(Table_58[[#This Row],[Contributed to Increased or Improved Services?]]="Yes","", 0)</f>
        <v>0</v>
      </c>
      <c r="G117" s="132">
        <f>'Total Planned Expenditure Table'!Q120</f>
        <v>0</v>
      </c>
      <c r="H117" s="134">
        <f>IF(Table_58[[#This Row],[Contributed to Increased or Improved Services?]]="Yes", IF(Table_58[[#This Row],[Estimated Actual Expenditures for Contributing Actions 
(Input LCFF Funds)]]&gt;0, 0, ""),0)</f>
        <v>0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">
      <c r="A118" s="21" t="str">
        <f>IF('Total Planned Expenditure Table'!A121="","",'Total Planned Expenditure Table'!A121)</f>
        <v/>
      </c>
      <c r="B118" s="21" t="str">
        <f>IF('Total Planned Expenditure Table'!B121="","",'Total Planned Expenditure Table'!B121)</f>
        <v/>
      </c>
      <c r="C118" s="102" t="str">
        <f>IF('Total Planned Expenditure Table'!C121="","",'Total Planned Expenditure Table'!C121)</f>
        <v/>
      </c>
      <c r="D118" s="102" t="str">
        <f>IF('Total Planned Expenditure Table'!E121="","",'Total Planned Expenditure Table'!E121)</f>
        <v/>
      </c>
      <c r="E118" s="111">
        <f>IF(Table_58[[#This Row],[Contributed to Increased or Improved Services?]]="Yes",'Total Planned Expenditure Table'!L121, 0)</f>
        <v>0</v>
      </c>
      <c r="F118" s="113">
        <f>IF(Table_58[[#This Row],[Contributed to Increased or Improved Services?]]="Yes","", 0)</f>
        <v>0</v>
      </c>
      <c r="G118" s="132">
        <f>'Total Planned Expenditure Table'!Q121</f>
        <v>0</v>
      </c>
      <c r="H118" s="134">
        <f>IF(Table_58[[#This Row],[Contributed to Increased or Improved Services?]]="Yes", IF(Table_58[[#This Row],[Estimated Actual Expenditures for Contributing Actions 
(Input LCFF Funds)]]&gt;0, 0, ""),0)</f>
        <v>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">
      <c r="A119" s="21" t="str">
        <f>IF('Total Planned Expenditure Table'!A122="","",'Total Planned Expenditure Table'!A122)</f>
        <v/>
      </c>
      <c r="B119" s="21" t="str">
        <f>IF('Total Planned Expenditure Table'!B122="","",'Total Planned Expenditure Table'!B122)</f>
        <v/>
      </c>
      <c r="C119" s="102" t="str">
        <f>IF('Total Planned Expenditure Table'!C122="","",'Total Planned Expenditure Table'!C122)</f>
        <v/>
      </c>
      <c r="D119" s="102" t="str">
        <f>IF('Total Planned Expenditure Table'!E122="","",'Total Planned Expenditure Table'!E122)</f>
        <v/>
      </c>
      <c r="E119" s="111">
        <f>IF(Table_58[[#This Row],[Contributed to Increased or Improved Services?]]="Yes",'Total Planned Expenditure Table'!L122, 0)</f>
        <v>0</v>
      </c>
      <c r="F119" s="113">
        <f>IF(Table_58[[#This Row],[Contributed to Increased or Improved Services?]]="Yes","", 0)</f>
        <v>0</v>
      </c>
      <c r="G119" s="132">
        <f>'Total Planned Expenditure Table'!Q122</f>
        <v>0</v>
      </c>
      <c r="H119" s="134">
        <f>IF(Table_58[[#This Row],[Contributed to Increased or Improved Services?]]="Yes", IF(Table_58[[#This Row],[Estimated Actual Expenditures for Contributing Actions 
(Input LCFF Funds)]]&gt;0, 0, ""),0)</f>
        <v>0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">
      <c r="A120" s="21" t="str">
        <f>IF('Total Planned Expenditure Table'!A123="","",'Total Planned Expenditure Table'!A123)</f>
        <v/>
      </c>
      <c r="B120" s="21" t="str">
        <f>IF('Total Planned Expenditure Table'!B123="","",'Total Planned Expenditure Table'!B123)</f>
        <v/>
      </c>
      <c r="C120" s="102" t="str">
        <f>IF('Total Planned Expenditure Table'!C123="","",'Total Planned Expenditure Table'!C123)</f>
        <v/>
      </c>
      <c r="D120" s="102" t="str">
        <f>IF('Total Planned Expenditure Table'!E123="","",'Total Planned Expenditure Table'!E123)</f>
        <v/>
      </c>
      <c r="E120" s="111">
        <f>IF(Table_58[[#This Row],[Contributed to Increased or Improved Services?]]="Yes",'Total Planned Expenditure Table'!L123, 0)</f>
        <v>0</v>
      </c>
      <c r="F120" s="113">
        <f>IF(Table_58[[#This Row],[Contributed to Increased or Improved Services?]]="Yes","", 0)</f>
        <v>0</v>
      </c>
      <c r="G120" s="132">
        <f>'Total Planned Expenditure Table'!Q123</f>
        <v>0</v>
      </c>
      <c r="H120" s="134">
        <f>IF(Table_58[[#This Row],[Contributed to Increased or Improved Services?]]="Yes", IF(Table_58[[#This Row],[Estimated Actual Expenditures for Contributing Actions 
(Input LCFF Funds)]]&gt;0, 0, ""),0)</f>
        <v>0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">
      <c r="A121" s="21" t="str">
        <f>IF('Total Planned Expenditure Table'!A124="","",'Total Planned Expenditure Table'!A124)</f>
        <v/>
      </c>
      <c r="B121" s="21" t="str">
        <f>IF('Total Planned Expenditure Table'!B124="","",'Total Planned Expenditure Table'!B124)</f>
        <v/>
      </c>
      <c r="C121" s="102" t="str">
        <f>IF('Total Planned Expenditure Table'!C124="","",'Total Planned Expenditure Table'!C124)</f>
        <v/>
      </c>
      <c r="D121" s="102" t="str">
        <f>IF('Total Planned Expenditure Table'!E124="","",'Total Planned Expenditure Table'!E124)</f>
        <v/>
      </c>
      <c r="E121" s="111">
        <f>IF(Table_58[[#This Row],[Contributed to Increased or Improved Services?]]="Yes",'Total Planned Expenditure Table'!L124, 0)</f>
        <v>0</v>
      </c>
      <c r="F121" s="113">
        <f>IF(Table_58[[#This Row],[Contributed to Increased or Improved Services?]]="Yes","", 0)</f>
        <v>0</v>
      </c>
      <c r="G121" s="132">
        <f>'Total Planned Expenditure Table'!Q124</f>
        <v>0</v>
      </c>
      <c r="H121" s="134">
        <f>IF(Table_58[[#This Row],[Contributed to Increased or Improved Services?]]="Yes", IF(Table_58[[#This Row],[Estimated Actual Expenditures for Contributing Actions 
(Input LCFF Funds)]]&gt;0, 0, ""),0)</f>
        <v>0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">
      <c r="A122" s="21" t="str">
        <f>IF('Total Planned Expenditure Table'!A125="","",'Total Planned Expenditure Table'!A125)</f>
        <v/>
      </c>
      <c r="B122" s="21" t="str">
        <f>IF('Total Planned Expenditure Table'!B125="","",'Total Planned Expenditure Table'!B125)</f>
        <v/>
      </c>
      <c r="C122" s="102" t="str">
        <f>IF('Total Planned Expenditure Table'!C125="","",'Total Planned Expenditure Table'!C125)</f>
        <v/>
      </c>
      <c r="D122" s="102" t="str">
        <f>IF('Total Planned Expenditure Table'!E125="","",'Total Planned Expenditure Table'!E125)</f>
        <v/>
      </c>
      <c r="E122" s="111">
        <f>IF(Table_58[[#This Row],[Contributed to Increased or Improved Services?]]="Yes",'Total Planned Expenditure Table'!L125, 0)</f>
        <v>0</v>
      </c>
      <c r="F122" s="113">
        <f>IF(Table_58[[#This Row],[Contributed to Increased or Improved Services?]]="Yes","", 0)</f>
        <v>0</v>
      </c>
      <c r="G122" s="132">
        <f>'Total Planned Expenditure Table'!Q125</f>
        <v>0</v>
      </c>
      <c r="H122" s="134">
        <f>IF(Table_58[[#This Row],[Contributed to Increased or Improved Services?]]="Yes", IF(Table_58[[#This Row],[Estimated Actual Expenditures for Contributing Actions 
(Input LCFF Funds)]]&gt;0, 0, ""),0)</f>
        <v>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">
      <c r="A123" s="21" t="str">
        <f>IF('Total Planned Expenditure Table'!A126="","",'Total Planned Expenditure Table'!A126)</f>
        <v/>
      </c>
      <c r="B123" s="21" t="str">
        <f>IF('Total Planned Expenditure Table'!B126="","",'Total Planned Expenditure Table'!B126)</f>
        <v/>
      </c>
      <c r="C123" s="102" t="str">
        <f>IF('Total Planned Expenditure Table'!C126="","",'Total Planned Expenditure Table'!C126)</f>
        <v/>
      </c>
      <c r="D123" s="102" t="str">
        <f>IF('Total Planned Expenditure Table'!E126="","",'Total Planned Expenditure Table'!E126)</f>
        <v/>
      </c>
      <c r="E123" s="111">
        <f>IF(Table_58[[#This Row],[Contributed to Increased or Improved Services?]]="Yes",'Total Planned Expenditure Table'!L126, 0)</f>
        <v>0</v>
      </c>
      <c r="F123" s="113">
        <f>IF(Table_58[[#This Row],[Contributed to Increased or Improved Services?]]="Yes","", 0)</f>
        <v>0</v>
      </c>
      <c r="G123" s="132">
        <f>'Total Planned Expenditure Table'!Q126</f>
        <v>0</v>
      </c>
      <c r="H123" s="134">
        <f>IF(Table_58[[#This Row],[Contributed to Increased or Improved Services?]]="Yes", IF(Table_58[[#This Row],[Estimated Actual Expenditures for Contributing Actions 
(Input LCFF Funds)]]&gt;0, 0, ""),0)</f>
        <v>0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">
      <c r="A124" s="21" t="str">
        <f>IF('Total Planned Expenditure Table'!A127="","",'Total Planned Expenditure Table'!A127)</f>
        <v/>
      </c>
      <c r="B124" s="21" t="str">
        <f>IF('Total Planned Expenditure Table'!B127="","",'Total Planned Expenditure Table'!B127)</f>
        <v/>
      </c>
      <c r="C124" s="102" t="str">
        <f>IF('Total Planned Expenditure Table'!C127="","",'Total Planned Expenditure Table'!C127)</f>
        <v/>
      </c>
      <c r="D124" s="102" t="str">
        <f>IF('Total Planned Expenditure Table'!E127="","",'Total Planned Expenditure Table'!E127)</f>
        <v/>
      </c>
      <c r="E124" s="111">
        <f>IF(Table_58[[#This Row],[Contributed to Increased or Improved Services?]]="Yes",'Total Planned Expenditure Table'!L127, 0)</f>
        <v>0</v>
      </c>
      <c r="F124" s="113">
        <f>IF(Table_58[[#This Row],[Contributed to Increased or Improved Services?]]="Yes","", 0)</f>
        <v>0</v>
      </c>
      <c r="G124" s="132">
        <f>'Total Planned Expenditure Table'!Q127</f>
        <v>0</v>
      </c>
      <c r="H124" s="134">
        <f>IF(Table_58[[#This Row],[Contributed to Increased or Improved Services?]]="Yes", IF(Table_58[[#This Row],[Estimated Actual Expenditures for Contributing Actions 
(Input LCFF Funds)]]&gt;0, 0, ""),0)</f>
        <v>0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">
      <c r="A125" s="21" t="str">
        <f>IF('Total Planned Expenditure Table'!A128="","",'Total Planned Expenditure Table'!A128)</f>
        <v/>
      </c>
      <c r="B125" s="21" t="str">
        <f>IF('Total Planned Expenditure Table'!B128="","",'Total Planned Expenditure Table'!B128)</f>
        <v/>
      </c>
      <c r="C125" s="102" t="str">
        <f>IF('Total Planned Expenditure Table'!C128="","",'Total Planned Expenditure Table'!C128)</f>
        <v/>
      </c>
      <c r="D125" s="102" t="str">
        <f>IF('Total Planned Expenditure Table'!E128="","",'Total Planned Expenditure Table'!E128)</f>
        <v/>
      </c>
      <c r="E125" s="111">
        <f>IF(Table_58[[#This Row],[Contributed to Increased or Improved Services?]]="Yes",'Total Planned Expenditure Table'!L128, 0)</f>
        <v>0</v>
      </c>
      <c r="F125" s="113">
        <f>IF(Table_58[[#This Row],[Contributed to Increased or Improved Services?]]="Yes","", 0)</f>
        <v>0</v>
      </c>
      <c r="G125" s="132">
        <f>'Total Planned Expenditure Table'!Q128</f>
        <v>0</v>
      </c>
      <c r="H125" s="134">
        <f>IF(Table_58[[#This Row],[Contributed to Increased or Improved Services?]]="Yes", IF(Table_58[[#This Row],[Estimated Actual Expenditures for Contributing Actions 
(Input LCFF Funds)]]&gt;0, 0, ""),0)</f>
        <v>0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">
      <c r="A126" s="21" t="str">
        <f>IF('Total Planned Expenditure Table'!A129="","",'Total Planned Expenditure Table'!A129)</f>
        <v/>
      </c>
      <c r="B126" s="21" t="str">
        <f>IF('Total Planned Expenditure Table'!B129="","",'Total Planned Expenditure Table'!B129)</f>
        <v/>
      </c>
      <c r="C126" s="102" t="str">
        <f>IF('Total Planned Expenditure Table'!C129="","",'Total Planned Expenditure Table'!C129)</f>
        <v/>
      </c>
      <c r="D126" s="102" t="str">
        <f>IF('Total Planned Expenditure Table'!E129="","",'Total Planned Expenditure Table'!E129)</f>
        <v/>
      </c>
      <c r="E126" s="111">
        <f>IF(Table_58[[#This Row],[Contributed to Increased or Improved Services?]]="Yes",'Total Planned Expenditure Table'!L129, 0)</f>
        <v>0</v>
      </c>
      <c r="F126" s="113">
        <f>IF(Table_58[[#This Row],[Contributed to Increased or Improved Services?]]="Yes","", 0)</f>
        <v>0</v>
      </c>
      <c r="G126" s="132">
        <f>'Total Planned Expenditure Table'!Q129</f>
        <v>0</v>
      </c>
      <c r="H126" s="134">
        <f>IF(Table_58[[#This Row],[Contributed to Increased or Improved Services?]]="Yes", IF(Table_58[[#This Row],[Estimated Actual Expenditures for Contributing Actions 
(Input LCFF Funds)]]&gt;0, 0, ""),0)</f>
        <v>0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">
      <c r="A127" s="21" t="str">
        <f>IF('Total Planned Expenditure Table'!A130="","",'Total Planned Expenditure Table'!A130)</f>
        <v/>
      </c>
      <c r="B127" s="21" t="str">
        <f>IF('Total Planned Expenditure Table'!B130="","",'Total Planned Expenditure Table'!B130)</f>
        <v/>
      </c>
      <c r="C127" s="102" t="str">
        <f>IF('Total Planned Expenditure Table'!C130="","",'Total Planned Expenditure Table'!C130)</f>
        <v/>
      </c>
      <c r="D127" s="102" t="str">
        <f>IF('Total Planned Expenditure Table'!E130="","",'Total Planned Expenditure Table'!E130)</f>
        <v/>
      </c>
      <c r="E127" s="111">
        <f>IF(Table_58[[#This Row],[Contributed to Increased or Improved Services?]]="Yes",'Total Planned Expenditure Table'!L130, 0)</f>
        <v>0</v>
      </c>
      <c r="F127" s="113">
        <f>IF(Table_58[[#This Row],[Contributed to Increased or Improved Services?]]="Yes","", 0)</f>
        <v>0</v>
      </c>
      <c r="G127" s="132">
        <f>'Total Planned Expenditure Table'!Q130</f>
        <v>0</v>
      </c>
      <c r="H127" s="134">
        <f>IF(Table_58[[#This Row],[Contributed to Increased or Improved Services?]]="Yes", IF(Table_58[[#This Row],[Estimated Actual Expenditures for Contributing Actions 
(Input LCFF Funds)]]&gt;0, 0, ""),0)</f>
        <v>0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">
      <c r="A128" s="21" t="str">
        <f>IF('Total Planned Expenditure Table'!A131="","",'Total Planned Expenditure Table'!A131)</f>
        <v/>
      </c>
      <c r="B128" s="21" t="str">
        <f>IF('Total Planned Expenditure Table'!B131="","",'Total Planned Expenditure Table'!B131)</f>
        <v/>
      </c>
      <c r="C128" s="102" t="str">
        <f>IF('Total Planned Expenditure Table'!C131="","",'Total Planned Expenditure Table'!C131)</f>
        <v/>
      </c>
      <c r="D128" s="102" t="str">
        <f>IF('Total Planned Expenditure Table'!E131="","",'Total Planned Expenditure Table'!E131)</f>
        <v/>
      </c>
      <c r="E128" s="111">
        <f>IF(Table_58[[#This Row],[Contributed to Increased or Improved Services?]]="Yes",'Total Planned Expenditure Table'!L131, 0)</f>
        <v>0</v>
      </c>
      <c r="F128" s="113">
        <f>IF(Table_58[[#This Row],[Contributed to Increased or Improved Services?]]="Yes","", 0)</f>
        <v>0</v>
      </c>
      <c r="G128" s="132">
        <f>'Total Planned Expenditure Table'!Q131</f>
        <v>0</v>
      </c>
      <c r="H128" s="134">
        <f>IF(Table_58[[#This Row],[Contributed to Increased or Improved Services?]]="Yes", IF(Table_58[[#This Row],[Estimated Actual Expenditures for Contributing Actions 
(Input LCFF Funds)]]&gt;0, 0, ""),0)</f>
        <v>0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">
      <c r="A129" s="21" t="str">
        <f>IF('Total Planned Expenditure Table'!A132="","",'Total Planned Expenditure Table'!A132)</f>
        <v/>
      </c>
      <c r="B129" s="21" t="str">
        <f>IF('Total Planned Expenditure Table'!B132="","",'Total Planned Expenditure Table'!B132)</f>
        <v/>
      </c>
      <c r="C129" s="102" t="str">
        <f>IF('Total Planned Expenditure Table'!C132="","",'Total Planned Expenditure Table'!C132)</f>
        <v/>
      </c>
      <c r="D129" s="102" t="str">
        <f>IF('Total Planned Expenditure Table'!E132="","",'Total Planned Expenditure Table'!E132)</f>
        <v/>
      </c>
      <c r="E129" s="111">
        <f>IF(Table_58[[#This Row],[Contributed to Increased or Improved Services?]]="Yes",'Total Planned Expenditure Table'!L132, 0)</f>
        <v>0</v>
      </c>
      <c r="F129" s="113">
        <f>IF(Table_58[[#This Row],[Contributed to Increased or Improved Services?]]="Yes","", 0)</f>
        <v>0</v>
      </c>
      <c r="G129" s="132">
        <f>'Total Planned Expenditure Table'!Q132</f>
        <v>0</v>
      </c>
      <c r="H129" s="134">
        <f>IF(Table_58[[#This Row],[Contributed to Increased or Improved Services?]]="Yes", IF(Table_58[[#This Row],[Estimated Actual Expenditures for Contributing Actions 
(Input LCFF Funds)]]&gt;0, 0, ""),0)</f>
        <v>0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">
      <c r="A130" s="21" t="str">
        <f>IF('Total Planned Expenditure Table'!A133="","",'Total Planned Expenditure Table'!A133)</f>
        <v/>
      </c>
      <c r="B130" s="21" t="str">
        <f>IF('Total Planned Expenditure Table'!B133="","",'Total Planned Expenditure Table'!B133)</f>
        <v/>
      </c>
      <c r="C130" s="102" t="str">
        <f>IF('Total Planned Expenditure Table'!C133="","",'Total Planned Expenditure Table'!C133)</f>
        <v/>
      </c>
      <c r="D130" s="102" t="str">
        <f>IF('Total Planned Expenditure Table'!E133="","",'Total Planned Expenditure Table'!E133)</f>
        <v/>
      </c>
      <c r="E130" s="111">
        <f>IF(Table_58[[#This Row],[Contributed to Increased or Improved Services?]]="Yes",'Total Planned Expenditure Table'!L133, 0)</f>
        <v>0</v>
      </c>
      <c r="F130" s="113">
        <f>IF(Table_58[[#This Row],[Contributed to Increased or Improved Services?]]="Yes","", 0)</f>
        <v>0</v>
      </c>
      <c r="G130" s="132">
        <f>'Total Planned Expenditure Table'!Q133</f>
        <v>0</v>
      </c>
      <c r="H130" s="134">
        <f>IF(Table_58[[#This Row],[Contributed to Increased or Improved Services?]]="Yes", IF(Table_58[[#This Row],[Estimated Actual Expenditures for Contributing Actions 
(Input LCFF Funds)]]&gt;0, 0, ""),0)</f>
        <v>0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">
      <c r="A131" s="21" t="str">
        <f>IF('Total Planned Expenditure Table'!A134="","",'Total Planned Expenditure Table'!A134)</f>
        <v/>
      </c>
      <c r="B131" s="21" t="str">
        <f>IF('Total Planned Expenditure Table'!B134="","",'Total Planned Expenditure Table'!B134)</f>
        <v/>
      </c>
      <c r="C131" s="102" t="str">
        <f>IF('Total Planned Expenditure Table'!C134="","",'Total Planned Expenditure Table'!C134)</f>
        <v/>
      </c>
      <c r="D131" s="102" t="str">
        <f>IF('Total Planned Expenditure Table'!E134="","",'Total Planned Expenditure Table'!E134)</f>
        <v/>
      </c>
      <c r="E131" s="111">
        <f>IF(Table_58[[#This Row],[Contributed to Increased or Improved Services?]]="Yes",'Total Planned Expenditure Table'!L134, 0)</f>
        <v>0</v>
      </c>
      <c r="F131" s="113">
        <f>IF(Table_58[[#This Row],[Contributed to Increased or Improved Services?]]="Yes","", 0)</f>
        <v>0</v>
      </c>
      <c r="G131" s="132">
        <f>'Total Planned Expenditure Table'!Q134</f>
        <v>0</v>
      </c>
      <c r="H131" s="134">
        <f>IF(Table_58[[#This Row],[Contributed to Increased or Improved Services?]]="Yes", IF(Table_58[[#This Row],[Estimated Actual Expenditures for Contributing Actions 
(Input LCFF Funds)]]&gt;0, 0, ""),0)</f>
        <v>0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">
      <c r="A132" s="21" t="str">
        <f>IF('Total Planned Expenditure Table'!A135="","",'Total Planned Expenditure Table'!A135)</f>
        <v/>
      </c>
      <c r="B132" s="21" t="str">
        <f>IF('Total Planned Expenditure Table'!B135="","",'Total Planned Expenditure Table'!B135)</f>
        <v/>
      </c>
      <c r="C132" s="102" t="str">
        <f>IF('Total Planned Expenditure Table'!C135="","",'Total Planned Expenditure Table'!C135)</f>
        <v/>
      </c>
      <c r="D132" s="102" t="str">
        <f>IF('Total Planned Expenditure Table'!E135="","",'Total Planned Expenditure Table'!E135)</f>
        <v/>
      </c>
      <c r="E132" s="111">
        <f>IF(Table_58[[#This Row],[Contributed to Increased or Improved Services?]]="Yes",'Total Planned Expenditure Table'!L135, 0)</f>
        <v>0</v>
      </c>
      <c r="F132" s="113">
        <f>IF(Table_58[[#This Row],[Contributed to Increased or Improved Services?]]="Yes","", 0)</f>
        <v>0</v>
      </c>
      <c r="G132" s="132">
        <f>'Total Planned Expenditure Table'!Q135</f>
        <v>0</v>
      </c>
      <c r="H132" s="134">
        <f>IF(Table_58[[#This Row],[Contributed to Increased or Improved Services?]]="Yes", IF(Table_58[[#This Row],[Estimated Actual Expenditures for Contributing Actions 
(Input LCFF Funds)]]&gt;0, 0, ""),0)</f>
        <v>0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">
      <c r="A133" s="21" t="str">
        <f>IF('Total Planned Expenditure Table'!A136="","",'Total Planned Expenditure Table'!A136)</f>
        <v/>
      </c>
      <c r="B133" s="21" t="str">
        <f>IF('Total Planned Expenditure Table'!B136="","",'Total Planned Expenditure Table'!B136)</f>
        <v/>
      </c>
      <c r="C133" s="102" t="str">
        <f>IF('Total Planned Expenditure Table'!C136="","",'Total Planned Expenditure Table'!C136)</f>
        <v/>
      </c>
      <c r="D133" s="102" t="str">
        <f>IF('Total Planned Expenditure Table'!E136="","",'Total Planned Expenditure Table'!E136)</f>
        <v/>
      </c>
      <c r="E133" s="111">
        <f>IF(Table_58[[#This Row],[Contributed to Increased or Improved Services?]]="Yes",'Total Planned Expenditure Table'!L136, 0)</f>
        <v>0</v>
      </c>
      <c r="F133" s="113">
        <f>IF(Table_58[[#This Row],[Contributed to Increased or Improved Services?]]="Yes","", 0)</f>
        <v>0</v>
      </c>
      <c r="G133" s="132">
        <f>'Total Planned Expenditure Table'!Q136</f>
        <v>0</v>
      </c>
      <c r="H133" s="134">
        <f>IF(Table_58[[#This Row],[Contributed to Increased or Improved Services?]]="Yes", IF(Table_58[[#This Row],[Estimated Actual Expenditures for Contributing Actions 
(Input LCFF Funds)]]&gt;0, 0, ""),0)</f>
        <v>0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">
      <c r="A134" s="21" t="str">
        <f>IF('Total Planned Expenditure Table'!A137="","",'Total Planned Expenditure Table'!A137)</f>
        <v/>
      </c>
      <c r="B134" s="21" t="str">
        <f>IF('Total Planned Expenditure Table'!B137="","",'Total Planned Expenditure Table'!B137)</f>
        <v/>
      </c>
      <c r="C134" s="102" t="str">
        <f>IF('Total Planned Expenditure Table'!C137="","",'Total Planned Expenditure Table'!C137)</f>
        <v/>
      </c>
      <c r="D134" s="102" t="str">
        <f>IF('Total Planned Expenditure Table'!E137="","",'Total Planned Expenditure Table'!E137)</f>
        <v/>
      </c>
      <c r="E134" s="111">
        <f>IF(Table_58[[#This Row],[Contributed to Increased or Improved Services?]]="Yes",'Total Planned Expenditure Table'!L137, 0)</f>
        <v>0</v>
      </c>
      <c r="F134" s="113">
        <f>IF(Table_58[[#This Row],[Contributed to Increased or Improved Services?]]="Yes","", 0)</f>
        <v>0</v>
      </c>
      <c r="G134" s="132">
        <f>'Total Planned Expenditure Table'!Q137</f>
        <v>0</v>
      </c>
      <c r="H134" s="134">
        <f>IF(Table_58[[#This Row],[Contributed to Increased or Improved Services?]]="Yes", IF(Table_58[[#This Row],[Estimated Actual Expenditures for Contributing Actions 
(Input LCFF Funds)]]&gt;0, 0, ""),0)</f>
        <v>0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">
      <c r="A135" s="21" t="str">
        <f>IF('Total Planned Expenditure Table'!A138="","",'Total Planned Expenditure Table'!A138)</f>
        <v/>
      </c>
      <c r="B135" s="21" t="str">
        <f>IF('Total Planned Expenditure Table'!B138="","",'Total Planned Expenditure Table'!B138)</f>
        <v/>
      </c>
      <c r="C135" s="102" t="str">
        <f>IF('Total Planned Expenditure Table'!C138="","",'Total Planned Expenditure Table'!C138)</f>
        <v/>
      </c>
      <c r="D135" s="102" t="str">
        <f>IF('Total Planned Expenditure Table'!E138="","",'Total Planned Expenditure Table'!E138)</f>
        <v/>
      </c>
      <c r="E135" s="111">
        <f>IF(Table_58[[#This Row],[Contributed to Increased or Improved Services?]]="Yes",'Total Planned Expenditure Table'!L138, 0)</f>
        <v>0</v>
      </c>
      <c r="F135" s="113">
        <f>IF(Table_58[[#This Row],[Contributed to Increased or Improved Services?]]="Yes","", 0)</f>
        <v>0</v>
      </c>
      <c r="G135" s="132">
        <f>'Total Planned Expenditure Table'!Q138</f>
        <v>0</v>
      </c>
      <c r="H135" s="134">
        <f>IF(Table_58[[#This Row],[Contributed to Increased or Improved Services?]]="Yes", IF(Table_58[[#This Row],[Estimated Actual Expenditures for Contributing Actions 
(Input LCFF Funds)]]&gt;0, 0, ""),0)</f>
        <v>0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">
      <c r="A136" s="21" t="str">
        <f>IF('Total Planned Expenditure Table'!A139="","",'Total Planned Expenditure Table'!A139)</f>
        <v/>
      </c>
      <c r="B136" s="21" t="str">
        <f>IF('Total Planned Expenditure Table'!B139="","",'Total Planned Expenditure Table'!B139)</f>
        <v/>
      </c>
      <c r="C136" s="102" t="str">
        <f>IF('Total Planned Expenditure Table'!C139="","",'Total Planned Expenditure Table'!C139)</f>
        <v/>
      </c>
      <c r="D136" s="102" t="str">
        <f>IF('Total Planned Expenditure Table'!E139="","",'Total Planned Expenditure Table'!E139)</f>
        <v/>
      </c>
      <c r="E136" s="111">
        <f>IF(Table_58[[#This Row],[Contributed to Increased or Improved Services?]]="Yes",'Total Planned Expenditure Table'!L139, 0)</f>
        <v>0</v>
      </c>
      <c r="F136" s="113">
        <f>IF(Table_58[[#This Row],[Contributed to Increased or Improved Services?]]="Yes","", 0)</f>
        <v>0</v>
      </c>
      <c r="G136" s="132">
        <f>'Total Planned Expenditure Table'!Q139</f>
        <v>0</v>
      </c>
      <c r="H136" s="134">
        <f>IF(Table_58[[#This Row],[Contributed to Increased or Improved Services?]]="Yes", IF(Table_58[[#This Row],[Estimated Actual Expenditures for Contributing Actions 
(Input LCFF Funds)]]&gt;0, 0, ""),0)</f>
        <v>0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">
      <c r="A137" s="21" t="str">
        <f>IF('Total Planned Expenditure Table'!A140="","",'Total Planned Expenditure Table'!A140)</f>
        <v/>
      </c>
      <c r="B137" s="21" t="str">
        <f>IF('Total Planned Expenditure Table'!B140="","",'Total Planned Expenditure Table'!B140)</f>
        <v/>
      </c>
      <c r="C137" s="102" t="str">
        <f>IF('Total Planned Expenditure Table'!C140="","",'Total Planned Expenditure Table'!C140)</f>
        <v/>
      </c>
      <c r="D137" s="102" t="str">
        <f>IF('Total Planned Expenditure Table'!E140="","",'Total Planned Expenditure Table'!E140)</f>
        <v/>
      </c>
      <c r="E137" s="111">
        <f>IF(Table_58[[#This Row],[Contributed to Increased or Improved Services?]]="Yes",'Total Planned Expenditure Table'!L140, 0)</f>
        <v>0</v>
      </c>
      <c r="F137" s="113">
        <f>IF(Table_58[[#This Row],[Contributed to Increased or Improved Services?]]="Yes","", 0)</f>
        <v>0</v>
      </c>
      <c r="G137" s="132">
        <f>'Total Planned Expenditure Table'!Q140</f>
        <v>0</v>
      </c>
      <c r="H137" s="134">
        <f>IF(Table_58[[#This Row],[Contributed to Increased or Improved Services?]]="Yes", IF(Table_58[[#This Row],[Estimated Actual Expenditures for Contributing Actions 
(Input LCFF Funds)]]&gt;0, 0, ""),0)</f>
        <v>0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">
      <c r="A138" s="21" t="str">
        <f>IF('Total Planned Expenditure Table'!A141="","",'Total Planned Expenditure Table'!A141)</f>
        <v/>
      </c>
      <c r="B138" s="21" t="str">
        <f>IF('Total Planned Expenditure Table'!B141="","",'Total Planned Expenditure Table'!B141)</f>
        <v/>
      </c>
      <c r="C138" s="102" t="str">
        <f>IF('Total Planned Expenditure Table'!C141="","",'Total Planned Expenditure Table'!C141)</f>
        <v/>
      </c>
      <c r="D138" s="102" t="str">
        <f>IF('Total Planned Expenditure Table'!E141="","",'Total Planned Expenditure Table'!E141)</f>
        <v/>
      </c>
      <c r="E138" s="111">
        <f>IF(Table_58[[#This Row],[Contributed to Increased or Improved Services?]]="Yes",'Total Planned Expenditure Table'!L141, 0)</f>
        <v>0</v>
      </c>
      <c r="F138" s="113">
        <f>IF(Table_58[[#This Row],[Contributed to Increased or Improved Services?]]="Yes","", 0)</f>
        <v>0</v>
      </c>
      <c r="G138" s="132">
        <f>'Total Planned Expenditure Table'!Q141</f>
        <v>0</v>
      </c>
      <c r="H138" s="134">
        <f>IF(Table_58[[#This Row],[Contributed to Increased or Improved Services?]]="Yes", IF(Table_58[[#This Row],[Estimated Actual Expenditures for Contributing Actions 
(Input LCFF Funds)]]&gt;0, 0, ""),0)</f>
        <v>0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">
      <c r="A139" s="21" t="str">
        <f>IF('Total Planned Expenditure Table'!A142="","",'Total Planned Expenditure Table'!A142)</f>
        <v/>
      </c>
      <c r="B139" s="21" t="str">
        <f>IF('Total Planned Expenditure Table'!B142="","",'Total Planned Expenditure Table'!B142)</f>
        <v/>
      </c>
      <c r="C139" s="102" t="str">
        <f>IF('Total Planned Expenditure Table'!C142="","",'Total Planned Expenditure Table'!C142)</f>
        <v/>
      </c>
      <c r="D139" s="102" t="str">
        <f>IF('Total Planned Expenditure Table'!E142="","",'Total Planned Expenditure Table'!E142)</f>
        <v/>
      </c>
      <c r="E139" s="111">
        <f>IF(Table_58[[#This Row],[Contributed to Increased or Improved Services?]]="Yes",'Total Planned Expenditure Table'!L142, 0)</f>
        <v>0</v>
      </c>
      <c r="F139" s="113">
        <f>IF(Table_58[[#This Row],[Contributed to Increased or Improved Services?]]="Yes","", 0)</f>
        <v>0</v>
      </c>
      <c r="G139" s="132">
        <f>'Total Planned Expenditure Table'!Q142</f>
        <v>0</v>
      </c>
      <c r="H139" s="134">
        <f>IF(Table_58[[#This Row],[Contributed to Increased or Improved Services?]]="Yes", IF(Table_58[[#This Row],[Estimated Actual Expenditures for Contributing Actions 
(Input LCFF Funds)]]&gt;0, 0, ""),0)</f>
        <v>0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">
      <c r="A140" s="21" t="str">
        <f>IF('Total Planned Expenditure Table'!A143="","",'Total Planned Expenditure Table'!A143)</f>
        <v/>
      </c>
      <c r="B140" s="21" t="str">
        <f>IF('Total Planned Expenditure Table'!B143="","",'Total Planned Expenditure Table'!B143)</f>
        <v/>
      </c>
      <c r="C140" s="102" t="str">
        <f>IF('Total Planned Expenditure Table'!C143="","",'Total Planned Expenditure Table'!C143)</f>
        <v/>
      </c>
      <c r="D140" s="102" t="str">
        <f>IF('Total Planned Expenditure Table'!E143="","",'Total Planned Expenditure Table'!E143)</f>
        <v/>
      </c>
      <c r="E140" s="111">
        <f>IF(Table_58[[#This Row],[Contributed to Increased or Improved Services?]]="Yes",'Total Planned Expenditure Table'!L143, 0)</f>
        <v>0</v>
      </c>
      <c r="F140" s="113">
        <f>IF(Table_58[[#This Row],[Contributed to Increased or Improved Services?]]="Yes","", 0)</f>
        <v>0</v>
      </c>
      <c r="G140" s="132">
        <f>'Total Planned Expenditure Table'!Q143</f>
        <v>0</v>
      </c>
      <c r="H140" s="134">
        <f>IF(Table_58[[#This Row],[Contributed to Increased or Improved Services?]]="Yes", IF(Table_58[[#This Row],[Estimated Actual Expenditures for Contributing Actions 
(Input LCFF Funds)]]&gt;0, 0, ""),0)</f>
        <v>0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">
      <c r="A141" s="21" t="str">
        <f>IF('Total Planned Expenditure Table'!A144="","",'Total Planned Expenditure Table'!A144)</f>
        <v/>
      </c>
      <c r="B141" s="21" t="str">
        <f>IF('Total Planned Expenditure Table'!B144="","",'Total Planned Expenditure Table'!B144)</f>
        <v/>
      </c>
      <c r="C141" s="102" t="str">
        <f>IF('Total Planned Expenditure Table'!C144="","",'Total Planned Expenditure Table'!C144)</f>
        <v/>
      </c>
      <c r="D141" s="102" t="str">
        <f>IF('Total Planned Expenditure Table'!E144="","",'Total Planned Expenditure Table'!E144)</f>
        <v/>
      </c>
      <c r="E141" s="111">
        <f>IF(Table_58[[#This Row],[Contributed to Increased or Improved Services?]]="Yes",'Total Planned Expenditure Table'!L144, 0)</f>
        <v>0</v>
      </c>
      <c r="F141" s="113">
        <f>IF(Table_58[[#This Row],[Contributed to Increased or Improved Services?]]="Yes","", 0)</f>
        <v>0</v>
      </c>
      <c r="G141" s="132">
        <f>'Total Planned Expenditure Table'!Q144</f>
        <v>0</v>
      </c>
      <c r="H141" s="134">
        <f>IF(Table_58[[#This Row],[Contributed to Increased or Improved Services?]]="Yes", IF(Table_58[[#This Row],[Estimated Actual Expenditures for Contributing Actions 
(Input LCFF Funds)]]&gt;0, 0, ""),0)</f>
        <v>0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">
      <c r="A142" s="21" t="str">
        <f>IF('Total Planned Expenditure Table'!A145="","",'Total Planned Expenditure Table'!A145)</f>
        <v/>
      </c>
      <c r="B142" s="21" t="str">
        <f>IF('Total Planned Expenditure Table'!B145="","",'Total Planned Expenditure Table'!B145)</f>
        <v/>
      </c>
      <c r="C142" s="102" t="str">
        <f>IF('Total Planned Expenditure Table'!C145="","",'Total Planned Expenditure Table'!C145)</f>
        <v/>
      </c>
      <c r="D142" s="102" t="str">
        <f>IF('Total Planned Expenditure Table'!E145="","",'Total Planned Expenditure Table'!E145)</f>
        <v/>
      </c>
      <c r="E142" s="111">
        <f>IF(Table_58[[#This Row],[Contributed to Increased or Improved Services?]]="Yes",'Total Planned Expenditure Table'!L145, 0)</f>
        <v>0</v>
      </c>
      <c r="F142" s="113">
        <f>IF(Table_58[[#This Row],[Contributed to Increased or Improved Services?]]="Yes","", 0)</f>
        <v>0</v>
      </c>
      <c r="G142" s="132">
        <f>'Total Planned Expenditure Table'!Q145</f>
        <v>0</v>
      </c>
      <c r="H142" s="134">
        <f>IF(Table_58[[#This Row],[Contributed to Increased or Improved Services?]]="Yes", IF(Table_58[[#This Row],[Estimated Actual Expenditures for Contributing Actions 
(Input LCFF Funds)]]&gt;0, 0, ""),0)</f>
        <v>0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">
      <c r="A143" s="21" t="str">
        <f>IF('Total Planned Expenditure Table'!A146="","",'Total Planned Expenditure Table'!A146)</f>
        <v/>
      </c>
      <c r="B143" s="21" t="str">
        <f>IF('Total Planned Expenditure Table'!B146="","",'Total Planned Expenditure Table'!B146)</f>
        <v/>
      </c>
      <c r="C143" s="102" t="str">
        <f>IF('Total Planned Expenditure Table'!C146="","",'Total Planned Expenditure Table'!C146)</f>
        <v/>
      </c>
      <c r="D143" s="102" t="str">
        <f>IF('Total Planned Expenditure Table'!E146="","",'Total Planned Expenditure Table'!E146)</f>
        <v/>
      </c>
      <c r="E143" s="111">
        <f>IF(Table_58[[#This Row],[Contributed to Increased or Improved Services?]]="Yes",'Total Planned Expenditure Table'!L146, 0)</f>
        <v>0</v>
      </c>
      <c r="F143" s="113">
        <f>IF(Table_58[[#This Row],[Contributed to Increased or Improved Services?]]="Yes","", 0)</f>
        <v>0</v>
      </c>
      <c r="G143" s="132">
        <f>'Total Planned Expenditure Table'!Q146</f>
        <v>0</v>
      </c>
      <c r="H143" s="134">
        <f>IF(Table_58[[#This Row],[Contributed to Increased or Improved Services?]]="Yes", IF(Table_58[[#This Row],[Estimated Actual Expenditures for Contributing Actions 
(Input LCFF Funds)]]&gt;0, 0, ""),0)</f>
        <v>0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">
      <c r="A144" s="21" t="str">
        <f>IF('Total Planned Expenditure Table'!A147="","",'Total Planned Expenditure Table'!A147)</f>
        <v/>
      </c>
      <c r="B144" s="21" t="str">
        <f>IF('Total Planned Expenditure Table'!B147="","",'Total Planned Expenditure Table'!B147)</f>
        <v/>
      </c>
      <c r="C144" s="102" t="str">
        <f>IF('Total Planned Expenditure Table'!C147="","",'Total Planned Expenditure Table'!C147)</f>
        <v/>
      </c>
      <c r="D144" s="102" t="str">
        <f>IF('Total Planned Expenditure Table'!E147="","",'Total Planned Expenditure Table'!E147)</f>
        <v/>
      </c>
      <c r="E144" s="111">
        <f>IF(Table_58[[#This Row],[Contributed to Increased or Improved Services?]]="Yes",'Total Planned Expenditure Table'!L147, 0)</f>
        <v>0</v>
      </c>
      <c r="F144" s="113">
        <f>IF(Table_58[[#This Row],[Contributed to Increased or Improved Services?]]="Yes","", 0)</f>
        <v>0</v>
      </c>
      <c r="G144" s="132">
        <f>'Total Planned Expenditure Table'!Q147</f>
        <v>0</v>
      </c>
      <c r="H144" s="134">
        <f>IF(Table_58[[#This Row],[Contributed to Increased or Improved Services?]]="Yes", IF(Table_58[[#This Row],[Estimated Actual Expenditures for Contributing Actions 
(Input LCFF Funds)]]&gt;0, 0, ""),0)</f>
        <v>0</v>
      </c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">
      <c r="A145" s="21" t="str">
        <f>IF('Total Planned Expenditure Table'!A148="","",'Total Planned Expenditure Table'!A148)</f>
        <v/>
      </c>
      <c r="B145" s="21" t="str">
        <f>IF('Total Planned Expenditure Table'!B148="","",'Total Planned Expenditure Table'!B148)</f>
        <v/>
      </c>
      <c r="C145" s="102" t="str">
        <f>IF('Total Planned Expenditure Table'!C148="","",'Total Planned Expenditure Table'!C148)</f>
        <v/>
      </c>
      <c r="D145" s="102" t="str">
        <f>IF('Total Planned Expenditure Table'!E148="","",'Total Planned Expenditure Table'!E148)</f>
        <v/>
      </c>
      <c r="E145" s="111">
        <f>IF(Table_58[[#This Row],[Contributed to Increased or Improved Services?]]="Yes",'Total Planned Expenditure Table'!L148, 0)</f>
        <v>0</v>
      </c>
      <c r="F145" s="113">
        <f>IF(Table_58[[#This Row],[Contributed to Increased or Improved Services?]]="Yes","", 0)</f>
        <v>0</v>
      </c>
      <c r="G145" s="132">
        <f>'Total Planned Expenditure Table'!Q148</f>
        <v>0</v>
      </c>
      <c r="H145" s="134">
        <f>IF(Table_58[[#This Row],[Contributed to Increased or Improved Services?]]="Yes", IF(Table_58[[#This Row],[Estimated Actual Expenditures for Contributing Actions 
(Input LCFF Funds)]]&gt;0, 0, ""),0)</f>
        <v>0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">
      <c r="A146" s="21" t="str">
        <f>IF('Total Planned Expenditure Table'!A149="","",'Total Planned Expenditure Table'!A149)</f>
        <v/>
      </c>
      <c r="B146" s="21" t="str">
        <f>IF('Total Planned Expenditure Table'!B149="","",'Total Planned Expenditure Table'!B149)</f>
        <v/>
      </c>
      <c r="C146" s="102" t="str">
        <f>IF('Total Planned Expenditure Table'!C149="","",'Total Planned Expenditure Table'!C149)</f>
        <v/>
      </c>
      <c r="D146" s="102" t="str">
        <f>IF('Total Planned Expenditure Table'!E149="","",'Total Planned Expenditure Table'!E149)</f>
        <v/>
      </c>
      <c r="E146" s="111">
        <f>IF(Table_58[[#This Row],[Contributed to Increased or Improved Services?]]="Yes",'Total Planned Expenditure Table'!L149, 0)</f>
        <v>0</v>
      </c>
      <c r="F146" s="113">
        <f>IF(Table_58[[#This Row],[Contributed to Increased or Improved Services?]]="Yes","", 0)</f>
        <v>0</v>
      </c>
      <c r="G146" s="132">
        <f>'Total Planned Expenditure Table'!Q149</f>
        <v>0</v>
      </c>
      <c r="H146" s="134">
        <f>IF(Table_58[[#This Row],[Contributed to Increased or Improved Services?]]="Yes", IF(Table_58[[#This Row],[Estimated Actual Expenditures for Contributing Actions 
(Input LCFF Funds)]]&gt;0, 0, ""),0)</f>
        <v>0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">
      <c r="A147" s="21" t="str">
        <f>IF('Total Planned Expenditure Table'!A150="","",'Total Planned Expenditure Table'!A150)</f>
        <v/>
      </c>
      <c r="B147" s="21" t="str">
        <f>IF('Total Planned Expenditure Table'!B150="","",'Total Planned Expenditure Table'!B150)</f>
        <v/>
      </c>
      <c r="C147" s="102" t="str">
        <f>IF('Total Planned Expenditure Table'!C150="","",'Total Planned Expenditure Table'!C150)</f>
        <v/>
      </c>
      <c r="D147" s="102" t="str">
        <f>IF('Total Planned Expenditure Table'!E150="","",'Total Planned Expenditure Table'!E150)</f>
        <v/>
      </c>
      <c r="E147" s="111">
        <f>IF(Table_58[[#This Row],[Contributed to Increased or Improved Services?]]="Yes",'Total Planned Expenditure Table'!L150, 0)</f>
        <v>0</v>
      </c>
      <c r="F147" s="113">
        <f>IF(Table_58[[#This Row],[Contributed to Increased or Improved Services?]]="Yes","", 0)</f>
        <v>0</v>
      </c>
      <c r="G147" s="132">
        <f>'Total Planned Expenditure Table'!Q150</f>
        <v>0</v>
      </c>
      <c r="H147" s="134">
        <f>IF(Table_58[[#This Row],[Contributed to Increased or Improved Services?]]="Yes", IF(Table_58[[#This Row],[Estimated Actual Expenditures for Contributing Actions 
(Input LCFF Funds)]]&gt;0, 0, ""),0)</f>
        <v>0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">
      <c r="A148" s="21" t="str">
        <f>IF('Total Planned Expenditure Table'!A151="","",'Total Planned Expenditure Table'!A151)</f>
        <v/>
      </c>
      <c r="B148" s="21" t="str">
        <f>IF('Total Planned Expenditure Table'!B151="","",'Total Planned Expenditure Table'!B151)</f>
        <v/>
      </c>
      <c r="C148" s="102" t="str">
        <f>IF('Total Planned Expenditure Table'!C151="","",'Total Planned Expenditure Table'!C151)</f>
        <v/>
      </c>
      <c r="D148" s="102" t="str">
        <f>IF('Total Planned Expenditure Table'!E151="","",'Total Planned Expenditure Table'!E151)</f>
        <v/>
      </c>
      <c r="E148" s="111">
        <f>IF(Table_58[[#This Row],[Contributed to Increased or Improved Services?]]="Yes",'Total Planned Expenditure Table'!L151, 0)</f>
        <v>0</v>
      </c>
      <c r="F148" s="113">
        <f>IF(Table_58[[#This Row],[Contributed to Increased or Improved Services?]]="Yes","", 0)</f>
        <v>0</v>
      </c>
      <c r="G148" s="132">
        <f>'Total Planned Expenditure Table'!Q151</f>
        <v>0</v>
      </c>
      <c r="H148" s="134">
        <f>IF(Table_58[[#This Row],[Contributed to Increased or Improved Services?]]="Yes", IF(Table_58[[#This Row],[Estimated Actual Expenditures for Contributing Actions 
(Input LCFF Funds)]]&gt;0, 0, ""),0)</f>
        <v>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">
      <c r="A149" s="21" t="str">
        <f>IF('Total Planned Expenditure Table'!A152="","",'Total Planned Expenditure Table'!A152)</f>
        <v/>
      </c>
      <c r="B149" s="21" t="str">
        <f>IF('Total Planned Expenditure Table'!B152="","",'Total Planned Expenditure Table'!B152)</f>
        <v/>
      </c>
      <c r="C149" s="102" t="str">
        <f>IF('Total Planned Expenditure Table'!C152="","",'Total Planned Expenditure Table'!C152)</f>
        <v/>
      </c>
      <c r="D149" s="102" t="str">
        <f>IF('Total Planned Expenditure Table'!E152="","",'Total Planned Expenditure Table'!E152)</f>
        <v/>
      </c>
      <c r="E149" s="111">
        <f>IF(Table_58[[#This Row],[Contributed to Increased or Improved Services?]]="Yes",'Total Planned Expenditure Table'!L152, 0)</f>
        <v>0</v>
      </c>
      <c r="F149" s="113">
        <f>IF(Table_58[[#This Row],[Contributed to Increased or Improved Services?]]="Yes","", 0)</f>
        <v>0</v>
      </c>
      <c r="G149" s="132">
        <f>'Total Planned Expenditure Table'!Q152</f>
        <v>0</v>
      </c>
      <c r="H149" s="134">
        <f>IF(Table_58[[#This Row],[Contributed to Increased or Improved Services?]]="Yes", IF(Table_58[[#This Row],[Estimated Actual Expenditures for Contributing Actions 
(Input LCFF Funds)]]&gt;0, 0, ""),0)</f>
        <v>0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">
      <c r="A150" s="21" t="str">
        <f>IF('Total Planned Expenditure Table'!A153="","",'Total Planned Expenditure Table'!A153)</f>
        <v/>
      </c>
      <c r="B150" s="21" t="str">
        <f>IF('Total Planned Expenditure Table'!B153="","",'Total Planned Expenditure Table'!B153)</f>
        <v/>
      </c>
      <c r="C150" s="102" t="str">
        <f>IF('Total Planned Expenditure Table'!C153="","",'Total Planned Expenditure Table'!C153)</f>
        <v/>
      </c>
      <c r="D150" s="102" t="str">
        <f>IF('Total Planned Expenditure Table'!E153="","",'Total Planned Expenditure Table'!E153)</f>
        <v/>
      </c>
      <c r="E150" s="111">
        <f>IF(Table_58[[#This Row],[Contributed to Increased or Improved Services?]]="Yes",'Total Planned Expenditure Table'!L153, 0)</f>
        <v>0</v>
      </c>
      <c r="F150" s="113">
        <f>IF(Table_58[[#This Row],[Contributed to Increased or Improved Services?]]="Yes","", 0)</f>
        <v>0</v>
      </c>
      <c r="G150" s="132">
        <f>'Total Planned Expenditure Table'!Q153</f>
        <v>0</v>
      </c>
      <c r="H150" s="134">
        <f>IF(Table_58[[#This Row],[Contributed to Increased or Improved Services?]]="Yes", IF(Table_58[[#This Row],[Estimated Actual Expenditures for Contributing Actions 
(Input LCFF Funds)]]&gt;0, 0, ""),0)</f>
        <v>0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">
      <c r="A151" s="21" t="str">
        <f>IF('Total Planned Expenditure Table'!A154="","",'Total Planned Expenditure Table'!A154)</f>
        <v/>
      </c>
      <c r="B151" s="21" t="str">
        <f>IF('Total Planned Expenditure Table'!B154="","",'Total Planned Expenditure Table'!B154)</f>
        <v/>
      </c>
      <c r="C151" s="102" t="str">
        <f>IF('Total Planned Expenditure Table'!C154="","",'Total Planned Expenditure Table'!C154)</f>
        <v/>
      </c>
      <c r="D151" s="102" t="str">
        <f>IF('Total Planned Expenditure Table'!E154="","",'Total Planned Expenditure Table'!E154)</f>
        <v/>
      </c>
      <c r="E151" s="111">
        <f>IF(Table_58[[#This Row],[Contributed to Increased or Improved Services?]]="Yes",'Total Planned Expenditure Table'!L154, 0)</f>
        <v>0</v>
      </c>
      <c r="F151" s="113">
        <f>IF(Table_58[[#This Row],[Contributed to Increased or Improved Services?]]="Yes","", 0)</f>
        <v>0</v>
      </c>
      <c r="G151" s="132">
        <f>'Total Planned Expenditure Table'!Q154</f>
        <v>0</v>
      </c>
      <c r="H151" s="134">
        <f>IF(Table_58[[#This Row],[Contributed to Increased or Improved Services?]]="Yes", IF(Table_58[[#This Row],[Estimated Actual Expenditures for Contributing Actions 
(Input LCFF Funds)]]&gt;0, 0, ""),0)</f>
        <v>0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">
      <c r="A152" s="21" t="str">
        <f>IF('Total Planned Expenditure Table'!A155="","",'Total Planned Expenditure Table'!A155)</f>
        <v/>
      </c>
      <c r="B152" s="21" t="str">
        <f>IF('Total Planned Expenditure Table'!B155="","",'Total Planned Expenditure Table'!B155)</f>
        <v/>
      </c>
      <c r="C152" s="102" t="str">
        <f>IF('Total Planned Expenditure Table'!C155="","",'Total Planned Expenditure Table'!C155)</f>
        <v/>
      </c>
      <c r="D152" s="102" t="str">
        <f>IF('Total Planned Expenditure Table'!E155="","",'Total Planned Expenditure Table'!E155)</f>
        <v/>
      </c>
      <c r="E152" s="111">
        <f>IF(Table_58[[#This Row],[Contributed to Increased or Improved Services?]]="Yes",'Total Planned Expenditure Table'!L155, 0)</f>
        <v>0</v>
      </c>
      <c r="F152" s="113">
        <f>IF(Table_58[[#This Row],[Contributed to Increased or Improved Services?]]="Yes","", 0)</f>
        <v>0</v>
      </c>
      <c r="G152" s="132">
        <f>'Total Planned Expenditure Table'!Q155</f>
        <v>0</v>
      </c>
      <c r="H152" s="134">
        <f>IF(Table_58[[#This Row],[Contributed to Increased or Improved Services?]]="Yes", IF(Table_58[[#This Row],[Estimated Actual Expenditures for Contributing Actions 
(Input LCFF Funds)]]&gt;0, 0, ""),0)</f>
        <v>0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">
      <c r="A153" s="21" t="str">
        <f>IF('Total Planned Expenditure Table'!A156="","",'Total Planned Expenditure Table'!A156)</f>
        <v/>
      </c>
      <c r="B153" s="21" t="str">
        <f>IF('Total Planned Expenditure Table'!B156="","",'Total Planned Expenditure Table'!B156)</f>
        <v/>
      </c>
      <c r="C153" s="102" t="str">
        <f>IF('Total Planned Expenditure Table'!C156="","",'Total Planned Expenditure Table'!C156)</f>
        <v/>
      </c>
      <c r="D153" s="102" t="str">
        <f>IF('Total Planned Expenditure Table'!E156="","",'Total Planned Expenditure Table'!E156)</f>
        <v/>
      </c>
      <c r="E153" s="111">
        <f>IF(Table_58[[#This Row],[Contributed to Increased or Improved Services?]]="Yes",'Total Planned Expenditure Table'!L156, 0)</f>
        <v>0</v>
      </c>
      <c r="F153" s="113">
        <f>IF(Table_58[[#This Row],[Contributed to Increased or Improved Services?]]="Yes","", 0)</f>
        <v>0</v>
      </c>
      <c r="G153" s="132">
        <f>'Total Planned Expenditure Table'!Q156</f>
        <v>0</v>
      </c>
      <c r="H153" s="134">
        <f>IF(Table_58[[#This Row],[Contributed to Increased or Improved Services?]]="Yes", IF(Table_58[[#This Row],[Estimated Actual Expenditures for Contributing Actions 
(Input LCFF Funds)]]&gt;0, 0, ""),0)</f>
        <v>0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">
      <c r="A154" s="21" t="str">
        <f>IF('Total Planned Expenditure Table'!A157="","",'Total Planned Expenditure Table'!A157)</f>
        <v/>
      </c>
      <c r="B154" s="21" t="str">
        <f>IF('Total Planned Expenditure Table'!B157="","",'Total Planned Expenditure Table'!B157)</f>
        <v/>
      </c>
      <c r="C154" s="102" t="str">
        <f>IF('Total Planned Expenditure Table'!C157="","",'Total Planned Expenditure Table'!C157)</f>
        <v/>
      </c>
      <c r="D154" s="102" t="str">
        <f>IF('Total Planned Expenditure Table'!E157="","",'Total Planned Expenditure Table'!E157)</f>
        <v/>
      </c>
      <c r="E154" s="111">
        <f>IF(Table_58[[#This Row],[Contributed to Increased or Improved Services?]]="Yes",'Total Planned Expenditure Table'!L157, 0)</f>
        <v>0</v>
      </c>
      <c r="F154" s="113">
        <f>IF(Table_58[[#This Row],[Contributed to Increased or Improved Services?]]="Yes","", 0)</f>
        <v>0</v>
      </c>
      <c r="G154" s="132">
        <f>'Total Planned Expenditure Table'!Q157</f>
        <v>0</v>
      </c>
      <c r="H154" s="134">
        <f>IF(Table_58[[#This Row],[Contributed to Increased or Improved Services?]]="Yes", IF(Table_58[[#This Row],[Estimated Actual Expenditures for Contributing Actions 
(Input LCFF Funds)]]&gt;0, 0, ""),0)</f>
        <v>0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">
      <c r="A155" s="21" t="str">
        <f>IF('Total Planned Expenditure Table'!A158="","",'Total Planned Expenditure Table'!A158)</f>
        <v/>
      </c>
      <c r="B155" s="21" t="str">
        <f>IF('Total Planned Expenditure Table'!B158="","",'Total Planned Expenditure Table'!B158)</f>
        <v/>
      </c>
      <c r="C155" s="102" t="str">
        <f>IF('Total Planned Expenditure Table'!C158="","",'Total Planned Expenditure Table'!C158)</f>
        <v/>
      </c>
      <c r="D155" s="102" t="str">
        <f>IF('Total Planned Expenditure Table'!E158="","",'Total Planned Expenditure Table'!E158)</f>
        <v/>
      </c>
      <c r="E155" s="111">
        <f>IF(Table_58[[#This Row],[Contributed to Increased or Improved Services?]]="Yes",'Total Planned Expenditure Table'!L158, 0)</f>
        <v>0</v>
      </c>
      <c r="F155" s="113">
        <f>IF(Table_58[[#This Row],[Contributed to Increased or Improved Services?]]="Yes","", 0)</f>
        <v>0</v>
      </c>
      <c r="G155" s="132">
        <f>'Total Planned Expenditure Table'!Q158</f>
        <v>0</v>
      </c>
      <c r="H155" s="134">
        <f>IF(Table_58[[#This Row],[Contributed to Increased or Improved Services?]]="Yes", IF(Table_58[[#This Row],[Estimated Actual Expenditures for Contributing Actions 
(Input LCFF Funds)]]&gt;0, 0, ""),0)</f>
        <v>0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">
      <c r="A156" s="21" t="str">
        <f>IF('Total Planned Expenditure Table'!A159="","",'Total Planned Expenditure Table'!A159)</f>
        <v/>
      </c>
      <c r="B156" s="21" t="str">
        <f>IF('Total Planned Expenditure Table'!B159="","",'Total Planned Expenditure Table'!B159)</f>
        <v/>
      </c>
      <c r="C156" s="102" t="str">
        <f>IF('Total Planned Expenditure Table'!C159="","",'Total Planned Expenditure Table'!C159)</f>
        <v/>
      </c>
      <c r="D156" s="102" t="str">
        <f>IF('Total Planned Expenditure Table'!E159="","",'Total Planned Expenditure Table'!E159)</f>
        <v/>
      </c>
      <c r="E156" s="111">
        <f>IF(Table_58[[#This Row],[Contributed to Increased or Improved Services?]]="Yes",'Total Planned Expenditure Table'!L159, 0)</f>
        <v>0</v>
      </c>
      <c r="F156" s="113">
        <f>IF(Table_58[[#This Row],[Contributed to Increased or Improved Services?]]="Yes","", 0)</f>
        <v>0</v>
      </c>
      <c r="G156" s="132">
        <f>'Total Planned Expenditure Table'!Q159</f>
        <v>0</v>
      </c>
      <c r="H156" s="134">
        <f>IF(Table_58[[#This Row],[Contributed to Increased or Improved Services?]]="Yes", IF(Table_58[[#This Row],[Estimated Actual Expenditures for Contributing Actions 
(Input LCFF Funds)]]&gt;0, 0, ""),0)</f>
        <v>0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">
      <c r="A157" s="21" t="str">
        <f>IF('Total Planned Expenditure Table'!A160="","",'Total Planned Expenditure Table'!A160)</f>
        <v/>
      </c>
      <c r="B157" s="21" t="str">
        <f>IF('Total Planned Expenditure Table'!B160="","",'Total Planned Expenditure Table'!B160)</f>
        <v/>
      </c>
      <c r="C157" s="102" t="str">
        <f>IF('Total Planned Expenditure Table'!C160="","",'Total Planned Expenditure Table'!C160)</f>
        <v/>
      </c>
      <c r="D157" s="102" t="str">
        <f>IF('Total Planned Expenditure Table'!E160="","",'Total Planned Expenditure Table'!E160)</f>
        <v/>
      </c>
      <c r="E157" s="111">
        <f>IF(Table_58[[#This Row],[Contributed to Increased or Improved Services?]]="Yes",'Total Planned Expenditure Table'!L160, 0)</f>
        <v>0</v>
      </c>
      <c r="F157" s="113">
        <f>IF(Table_58[[#This Row],[Contributed to Increased or Improved Services?]]="Yes","", 0)</f>
        <v>0</v>
      </c>
      <c r="G157" s="132">
        <f>'Total Planned Expenditure Table'!Q160</f>
        <v>0</v>
      </c>
      <c r="H157" s="134">
        <f>IF(Table_58[[#This Row],[Contributed to Increased or Improved Services?]]="Yes", IF(Table_58[[#This Row],[Estimated Actual Expenditures for Contributing Actions 
(Input LCFF Funds)]]&gt;0, 0, ""),0)</f>
        <v>0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">
      <c r="A158" s="21" t="str">
        <f>IF('Total Planned Expenditure Table'!A161="","",'Total Planned Expenditure Table'!A161)</f>
        <v/>
      </c>
      <c r="B158" s="21" t="str">
        <f>IF('Total Planned Expenditure Table'!B161="","",'Total Planned Expenditure Table'!B161)</f>
        <v/>
      </c>
      <c r="C158" s="102" t="str">
        <f>IF('Total Planned Expenditure Table'!C161="","",'Total Planned Expenditure Table'!C161)</f>
        <v/>
      </c>
      <c r="D158" s="102" t="str">
        <f>IF('Total Planned Expenditure Table'!E161="","",'Total Planned Expenditure Table'!E161)</f>
        <v/>
      </c>
      <c r="E158" s="111">
        <f>IF(Table_58[[#This Row],[Contributed to Increased or Improved Services?]]="Yes",'Total Planned Expenditure Table'!L161, 0)</f>
        <v>0</v>
      </c>
      <c r="F158" s="113">
        <f>IF(Table_58[[#This Row],[Contributed to Increased or Improved Services?]]="Yes","", 0)</f>
        <v>0</v>
      </c>
      <c r="G158" s="132">
        <f>'Total Planned Expenditure Table'!Q161</f>
        <v>0</v>
      </c>
      <c r="H158" s="134">
        <f>IF(Table_58[[#This Row],[Contributed to Increased or Improved Services?]]="Yes", IF(Table_58[[#This Row],[Estimated Actual Expenditures for Contributing Actions 
(Input LCFF Funds)]]&gt;0, 0, ""),0)</f>
        <v>0</v>
      </c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">
      <c r="A159" s="21" t="str">
        <f>IF('Total Planned Expenditure Table'!A162="","",'Total Planned Expenditure Table'!A162)</f>
        <v/>
      </c>
      <c r="B159" s="21" t="str">
        <f>IF('Total Planned Expenditure Table'!B162="","",'Total Planned Expenditure Table'!B162)</f>
        <v/>
      </c>
      <c r="C159" s="102" t="str">
        <f>IF('Total Planned Expenditure Table'!C162="","",'Total Planned Expenditure Table'!C162)</f>
        <v/>
      </c>
      <c r="D159" s="102" t="str">
        <f>IF('Total Planned Expenditure Table'!E162="","",'Total Planned Expenditure Table'!E162)</f>
        <v/>
      </c>
      <c r="E159" s="111">
        <f>IF(Table_58[[#This Row],[Contributed to Increased or Improved Services?]]="Yes",'Total Planned Expenditure Table'!L162, 0)</f>
        <v>0</v>
      </c>
      <c r="F159" s="113">
        <f>IF(Table_58[[#This Row],[Contributed to Increased or Improved Services?]]="Yes","", 0)</f>
        <v>0</v>
      </c>
      <c r="G159" s="132">
        <f>'Total Planned Expenditure Table'!Q162</f>
        <v>0</v>
      </c>
      <c r="H159" s="134">
        <f>IF(Table_58[[#This Row],[Contributed to Increased or Improved Services?]]="Yes", IF(Table_58[[#This Row],[Estimated Actual Expenditures for Contributing Actions 
(Input LCFF Funds)]]&gt;0, 0, ""),0)</f>
        <v>0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">
      <c r="A160" s="21" t="str">
        <f>IF('Total Planned Expenditure Table'!A163="","",'Total Planned Expenditure Table'!A163)</f>
        <v/>
      </c>
      <c r="B160" s="21" t="str">
        <f>IF('Total Planned Expenditure Table'!B163="","",'Total Planned Expenditure Table'!B163)</f>
        <v/>
      </c>
      <c r="C160" s="102" t="str">
        <f>IF('Total Planned Expenditure Table'!C163="","",'Total Planned Expenditure Table'!C163)</f>
        <v/>
      </c>
      <c r="D160" s="102" t="str">
        <f>IF('Total Planned Expenditure Table'!E163="","",'Total Planned Expenditure Table'!E163)</f>
        <v/>
      </c>
      <c r="E160" s="111">
        <f>IF(Table_58[[#This Row],[Contributed to Increased or Improved Services?]]="Yes",'Total Planned Expenditure Table'!L163, 0)</f>
        <v>0</v>
      </c>
      <c r="F160" s="113">
        <f>IF(Table_58[[#This Row],[Contributed to Increased or Improved Services?]]="Yes","", 0)</f>
        <v>0</v>
      </c>
      <c r="G160" s="132">
        <f>'Total Planned Expenditure Table'!Q163</f>
        <v>0</v>
      </c>
      <c r="H160" s="134">
        <f>IF(Table_58[[#This Row],[Contributed to Increased or Improved Services?]]="Yes", IF(Table_58[[#This Row],[Estimated Actual Expenditures for Contributing Actions 
(Input LCFF Funds)]]&gt;0, 0, ""),0)</f>
        <v>0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">
      <c r="A161" s="21" t="str">
        <f>IF('Total Planned Expenditure Table'!A164="","",'Total Planned Expenditure Table'!A164)</f>
        <v/>
      </c>
      <c r="B161" s="21" t="str">
        <f>IF('Total Planned Expenditure Table'!B164="","",'Total Planned Expenditure Table'!B164)</f>
        <v/>
      </c>
      <c r="C161" s="102" t="str">
        <f>IF('Total Planned Expenditure Table'!C164="","",'Total Planned Expenditure Table'!C164)</f>
        <v/>
      </c>
      <c r="D161" s="102" t="str">
        <f>IF('Total Planned Expenditure Table'!E164="","",'Total Planned Expenditure Table'!E164)</f>
        <v/>
      </c>
      <c r="E161" s="111">
        <f>IF(Table_58[[#This Row],[Contributed to Increased or Improved Services?]]="Yes",'Total Planned Expenditure Table'!L164, 0)</f>
        <v>0</v>
      </c>
      <c r="F161" s="113">
        <f>IF(Table_58[[#This Row],[Contributed to Increased or Improved Services?]]="Yes","", 0)</f>
        <v>0</v>
      </c>
      <c r="G161" s="132">
        <f>'Total Planned Expenditure Table'!Q164</f>
        <v>0</v>
      </c>
      <c r="H161" s="134">
        <f>IF(Table_58[[#This Row],[Contributed to Increased or Improved Services?]]="Yes", IF(Table_58[[#This Row],[Estimated Actual Expenditures for Contributing Actions 
(Input LCFF Funds)]]&gt;0, 0, ""),0)</f>
        <v>0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">
      <c r="A162" s="21" t="str">
        <f>IF('Total Planned Expenditure Table'!A165="","",'Total Planned Expenditure Table'!A165)</f>
        <v/>
      </c>
      <c r="B162" s="21" t="str">
        <f>IF('Total Planned Expenditure Table'!B165="","",'Total Planned Expenditure Table'!B165)</f>
        <v/>
      </c>
      <c r="C162" s="102" t="str">
        <f>IF('Total Planned Expenditure Table'!C165="","",'Total Planned Expenditure Table'!C165)</f>
        <v/>
      </c>
      <c r="D162" s="102" t="str">
        <f>IF('Total Planned Expenditure Table'!E165="","",'Total Planned Expenditure Table'!E165)</f>
        <v/>
      </c>
      <c r="E162" s="111">
        <f>IF(Table_58[[#This Row],[Contributed to Increased or Improved Services?]]="Yes",'Total Planned Expenditure Table'!L165, 0)</f>
        <v>0</v>
      </c>
      <c r="F162" s="113">
        <f>IF(Table_58[[#This Row],[Contributed to Increased or Improved Services?]]="Yes","", 0)</f>
        <v>0</v>
      </c>
      <c r="G162" s="132">
        <f>'Total Planned Expenditure Table'!Q165</f>
        <v>0</v>
      </c>
      <c r="H162" s="134">
        <f>IF(Table_58[[#This Row],[Contributed to Increased or Improved Services?]]="Yes", IF(Table_58[[#This Row],[Estimated Actual Expenditures for Contributing Actions 
(Input LCFF Funds)]]&gt;0, 0, ""),0)</f>
        <v>0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">
      <c r="A163" s="21" t="str">
        <f>IF('Total Planned Expenditure Table'!A166="","",'Total Planned Expenditure Table'!A166)</f>
        <v/>
      </c>
      <c r="B163" s="21" t="str">
        <f>IF('Total Planned Expenditure Table'!B166="","",'Total Planned Expenditure Table'!B166)</f>
        <v/>
      </c>
      <c r="C163" s="102" t="str">
        <f>IF('Total Planned Expenditure Table'!C166="","",'Total Planned Expenditure Table'!C166)</f>
        <v/>
      </c>
      <c r="D163" s="102" t="str">
        <f>IF('Total Planned Expenditure Table'!E166="","",'Total Planned Expenditure Table'!E166)</f>
        <v/>
      </c>
      <c r="E163" s="111">
        <f>IF(Table_58[[#This Row],[Contributed to Increased or Improved Services?]]="Yes",'Total Planned Expenditure Table'!L166, 0)</f>
        <v>0</v>
      </c>
      <c r="F163" s="113">
        <f>IF(Table_58[[#This Row],[Contributed to Increased or Improved Services?]]="Yes","", 0)</f>
        <v>0</v>
      </c>
      <c r="G163" s="132">
        <f>'Total Planned Expenditure Table'!Q166</f>
        <v>0</v>
      </c>
      <c r="H163" s="134">
        <f>IF(Table_58[[#This Row],[Contributed to Increased or Improved Services?]]="Yes", IF(Table_58[[#This Row],[Estimated Actual Expenditures for Contributing Actions 
(Input LCFF Funds)]]&gt;0, 0, ""),0)</f>
        <v>0</v>
      </c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">
      <c r="A164" s="21" t="str">
        <f>IF('Total Planned Expenditure Table'!A167="","",'Total Planned Expenditure Table'!A167)</f>
        <v/>
      </c>
      <c r="B164" s="21" t="str">
        <f>IF('Total Planned Expenditure Table'!B167="","",'Total Planned Expenditure Table'!B167)</f>
        <v/>
      </c>
      <c r="C164" s="102" t="str">
        <f>IF('Total Planned Expenditure Table'!C167="","",'Total Planned Expenditure Table'!C167)</f>
        <v/>
      </c>
      <c r="D164" s="102" t="str">
        <f>IF('Total Planned Expenditure Table'!E167="","",'Total Planned Expenditure Table'!E167)</f>
        <v/>
      </c>
      <c r="E164" s="111">
        <f>IF(Table_58[[#This Row],[Contributed to Increased or Improved Services?]]="Yes",'Total Planned Expenditure Table'!L167, 0)</f>
        <v>0</v>
      </c>
      <c r="F164" s="113">
        <f>IF(Table_58[[#This Row],[Contributed to Increased or Improved Services?]]="Yes","", 0)</f>
        <v>0</v>
      </c>
      <c r="G164" s="132">
        <f>'Total Planned Expenditure Table'!Q167</f>
        <v>0</v>
      </c>
      <c r="H164" s="134">
        <f>IF(Table_58[[#This Row],[Contributed to Increased or Improved Services?]]="Yes", IF(Table_58[[#This Row],[Estimated Actual Expenditures for Contributing Actions 
(Input LCFF Funds)]]&gt;0, 0, ""),0)</f>
        <v>0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">
      <c r="A165" s="21" t="str">
        <f>IF('Total Planned Expenditure Table'!A168="","",'Total Planned Expenditure Table'!A168)</f>
        <v/>
      </c>
      <c r="B165" s="21" t="str">
        <f>IF('Total Planned Expenditure Table'!B168="","",'Total Planned Expenditure Table'!B168)</f>
        <v/>
      </c>
      <c r="C165" s="102" t="str">
        <f>IF('Total Planned Expenditure Table'!C168="","",'Total Planned Expenditure Table'!C168)</f>
        <v/>
      </c>
      <c r="D165" s="102" t="str">
        <f>IF('Total Planned Expenditure Table'!E168="","",'Total Planned Expenditure Table'!E168)</f>
        <v/>
      </c>
      <c r="E165" s="111">
        <f>IF(Table_58[[#This Row],[Contributed to Increased or Improved Services?]]="Yes",'Total Planned Expenditure Table'!L168, 0)</f>
        <v>0</v>
      </c>
      <c r="F165" s="113">
        <f>IF(Table_58[[#This Row],[Contributed to Increased or Improved Services?]]="Yes","", 0)</f>
        <v>0</v>
      </c>
      <c r="G165" s="132">
        <f>'Total Planned Expenditure Table'!Q168</f>
        <v>0</v>
      </c>
      <c r="H165" s="134">
        <f>IF(Table_58[[#This Row],[Contributed to Increased or Improved Services?]]="Yes", IF(Table_58[[#This Row],[Estimated Actual Expenditures for Contributing Actions 
(Input LCFF Funds)]]&gt;0, 0, ""),0)</f>
        <v>0</v>
      </c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">
      <c r="A166" s="21" t="str">
        <f>IF('Total Planned Expenditure Table'!A169="","",'Total Planned Expenditure Table'!A169)</f>
        <v/>
      </c>
      <c r="B166" s="21" t="str">
        <f>IF('Total Planned Expenditure Table'!B169="","",'Total Planned Expenditure Table'!B169)</f>
        <v/>
      </c>
      <c r="C166" s="102" t="str">
        <f>IF('Total Planned Expenditure Table'!C169="","",'Total Planned Expenditure Table'!C169)</f>
        <v/>
      </c>
      <c r="D166" s="102" t="str">
        <f>IF('Total Planned Expenditure Table'!E169="","",'Total Planned Expenditure Table'!E169)</f>
        <v/>
      </c>
      <c r="E166" s="111">
        <f>IF(Table_58[[#This Row],[Contributed to Increased or Improved Services?]]="Yes",'Total Planned Expenditure Table'!L169, 0)</f>
        <v>0</v>
      </c>
      <c r="F166" s="113">
        <f>IF(Table_58[[#This Row],[Contributed to Increased or Improved Services?]]="Yes","", 0)</f>
        <v>0</v>
      </c>
      <c r="G166" s="132">
        <f>'Total Planned Expenditure Table'!Q169</f>
        <v>0</v>
      </c>
      <c r="H166" s="134">
        <f>IF(Table_58[[#This Row],[Contributed to Increased or Improved Services?]]="Yes", IF(Table_58[[#This Row],[Estimated Actual Expenditures for Contributing Actions 
(Input LCFF Funds)]]&gt;0, 0, ""),0)</f>
        <v>0</v>
      </c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">
      <c r="A167" s="21" t="str">
        <f>IF('Total Planned Expenditure Table'!A170="","",'Total Planned Expenditure Table'!A170)</f>
        <v/>
      </c>
      <c r="B167" s="21" t="str">
        <f>IF('Total Planned Expenditure Table'!B170="","",'Total Planned Expenditure Table'!B170)</f>
        <v/>
      </c>
      <c r="C167" s="102" t="str">
        <f>IF('Total Planned Expenditure Table'!C170="","",'Total Planned Expenditure Table'!C170)</f>
        <v/>
      </c>
      <c r="D167" s="102" t="str">
        <f>IF('Total Planned Expenditure Table'!E170="","",'Total Planned Expenditure Table'!E170)</f>
        <v/>
      </c>
      <c r="E167" s="111">
        <f>IF(Table_58[[#This Row],[Contributed to Increased or Improved Services?]]="Yes",'Total Planned Expenditure Table'!L170, 0)</f>
        <v>0</v>
      </c>
      <c r="F167" s="113">
        <f>IF(Table_58[[#This Row],[Contributed to Increased or Improved Services?]]="Yes","", 0)</f>
        <v>0</v>
      </c>
      <c r="G167" s="132">
        <f>'Total Planned Expenditure Table'!Q170</f>
        <v>0</v>
      </c>
      <c r="H167" s="134">
        <f>IF(Table_58[[#This Row],[Contributed to Increased or Improved Services?]]="Yes", IF(Table_58[[#This Row],[Estimated Actual Expenditures for Contributing Actions 
(Input LCFF Funds)]]&gt;0, 0, ""),0)</f>
        <v>0</v>
      </c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">
      <c r="A168" s="21" t="str">
        <f>IF('Total Planned Expenditure Table'!A171="","",'Total Planned Expenditure Table'!A171)</f>
        <v/>
      </c>
      <c r="B168" s="21" t="str">
        <f>IF('Total Planned Expenditure Table'!B171="","",'Total Planned Expenditure Table'!B171)</f>
        <v/>
      </c>
      <c r="C168" s="102" t="str">
        <f>IF('Total Planned Expenditure Table'!C171="","",'Total Planned Expenditure Table'!C171)</f>
        <v/>
      </c>
      <c r="D168" s="102" t="str">
        <f>IF('Total Planned Expenditure Table'!E171="","",'Total Planned Expenditure Table'!E171)</f>
        <v/>
      </c>
      <c r="E168" s="111">
        <f>IF(Table_58[[#This Row],[Contributed to Increased or Improved Services?]]="Yes",'Total Planned Expenditure Table'!L171, 0)</f>
        <v>0</v>
      </c>
      <c r="F168" s="113">
        <f>IF(Table_58[[#This Row],[Contributed to Increased or Improved Services?]]="Yes","", 0)</f>
        <v>0</v>
      </c>
      <c r="G168" s="132">
        <f>'Total Planned Expenditure Table'!Q171</f>
        <v>0</v>
      </c>
      <c r="H168" s="134">
        <f>IF(Table_58[[#This Row],[Contributed to Increased or Improved Services?]]="Yes", IF(Table_58[[#This Row],[Estimated Actual Expenditures for Contributing Actions 
(Input LCFF Funds)]]&gt;0, 0, ""),0)</f>
        <v>0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">
      <c r="A169" s="21" t="str">
        <f>IF('Total Planned Expenditure Table'!A172="","",'Total Planned Expenditure Table'!A172)</f>
        <v/>
      </c>
      <c r="B169" s="21" t="str">
        <f>IF('Total Planned Expenditure Table'!B172="","",'Total Planned Expenditure Table'!B172)</f>
        <v/>
      </c>
      <c r="C169" s="102" t="str">
        <f>IF('Total Planned Expenditure Table'!C172="","",'Total Planned Expenditure Table'!C172)</f>
        <v/>
      </c>
      <c r="D169" s="102" t="str">
        <f>IF('Total Planned Expenditure Table'!E172="","",'Total Planned Expenditure Table'!E172)</f>
        <v/>
      </c>
      <c r="E169" s="111">
        <f>IF(Table_58[[#This Row],[Contributed to Increased or Improved Services?]]="Yes",'Total Planned Expenditure Table'!L172, 0)</f>
        <v>0</v>
      </c>
      <c r="F169" s="113">
        <f>IF(Table_58[[#This Row],[Contributed to Increased or Improved Services?]]="Yes","", 0)</f>
        <v>0</v>
      </c>
      <c r="G169" s="132">
        <f>'Total Planned Expenditure Table'!Q172</f>
        <v>0</v>
      </c>
      <c r="H169" s="134">
        <f>IF(Table_58[[#This Row],[Contributed to Increased or Improved Services?]]="Yes", IF(Table_58[[#This Row],[Estimated Actual Expenditures for Contributing Actions 
(Input LCFF Funds)]]&gt;0, 0, ""),0)</f>
        <v>0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">
      <c r="A170" s="21" t="str">
        <f>IF('Total Planned Expenditure Table'!A173="","",'Total Planned Expenditure Table'!A173)</f>
        <v/>
      </c>
      <c r="B170" s="21" t="str">
        <f>IF('Total Planned Expenditure Table'!B173="","",'Total Planned Expenditure Table'!B173)</f>
        <v/>
      </c>
      <c r="C170" s="102" t="str">
        <f>IF('Total Planned Expenditure Table'!C173="","",'Total Planned Expenditure Table'!C173)</f>
        <v/>
      </c>
      <c r="D170" s="102" t="str">
        <f>IF('Total Planned Expenditure Table'!E173="","",'Total Planned Expenditure Table'!E173)</f>
        <v/>
      </c>
      <c r="E170" s="111">
        <f>IF(Table_58[[#This Row],[Contributed to Increased or Improved Services?]]="Yes",'Total Planned Expenditure Table'!L173, 0)</f>
        <v>0</v>
      </c>
      <c r="F170" s="113">
        <f>IF(Table_58[[#This Row],[Contributed to Increased or Improved Services?]]="Yes","", 0)</f>
        <v>0</v>
      </c>
      <c r="G170" s="132">
        <f>'Total Planned Expenditure Table'!Q173</f>
        <v>0</v>
      </c>
      <c r="H170" s="134">
        <f>IF(Table_58[[#This Row],[Contributed to Increased or Improved Services?]]="Yes", IF(Table_58[[#This Row],[Estimated Actual Expenditures for Contributing Actions 
(Input LCFF Funds)]]&gt;0, 0, ""),0)</f>
        <v>0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">
      <c r="A171" s="21" t="str">
        <f>IF('Total Planned Expenditure Table'!A174="","",'Total Planned Expenditure Table'!A174)</f>
        <v/>
      </c>
      <c r="B171" s="21" t="str">
        <f>IF('Total Planned Expenditure Table'!B174="","",'Total Planned Expenditure Table'!B174)</f>
        <v/>
      </c>
      <c r="C171" s="102" t="str">
        <f>IF('Total Planned Expenditure Table'!C174="","",'Total Planned Expenditure Table'!C174)</f>
        <v/>
      </c>
      <c r="D171" s="102" t="str">
        <f>IF('Total Planned Expenditure Table'!E174="","",'Total Planned Expenditure Table'!E174)</f>
        <v/>
      </c>
      <c r="E171" s="111">
        <f>IF(Table_58[[#This Row],[Contributed to Increased or Improved Services?]]="Yes",'Total Planned Expenditure Table'!L174, 0)</f>
        <v>0</v>
      </c>
      <c r="F171" s="113">
        <f>IF(Table_58[[#This Row],[Contributed to Increased or Improved Services?]]="Yes","", 0)</f>
        <v>0</v>
      </c>
      <c r="G171" s="132">
        <f>'Total Planned Expenditure Table'!Q174</f>
        <v>0</v>
      </c>
      <c r="H171" s="134">
        <f>IF(Table_58[[#This Row],[Contributed to Increased or Improved Services?]]="Yes", IF(Table_58[[#This Row],[Estimated Actual Expenditures for Contributing Actions 
(Input LCFF Funds)]]&gt;0, 0, ""),0)</f>
        <v>0</v>
      </c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">
      <c r="A172" s="21" t="str">
        <f>IF('Total Planned Expenditure Table'!A175="","",'Total Planned Expenditure Table'!A175)</f>
        <v/>
      </c>
      <c r="B172" s="21" t="str">
        <f>IF('Total Planned Expenditure Table'!B175="","",'Total Planned Expenditure Table'!B175)</f>
        <v/>
      </c>
      <c r="C172" s="102" t="str">
        <f>IF('Total Planned Expenditure Table'!C175="","",'Total Planned Expenditure Table'!C175)</f>
        <v/>
      </c>
      <c r="D172" s="102" t="str">
        <f>IF('Total Planned Expenditure Table'!E175="","",'Total Planned Expenditure Table'!E175)</f>
        <v/>
      </c>
      <c r="E172" s="111">
        <f>IF(Table_58[[#This Row],[Contributed to Increased or Improved Services?]]="Yes",'Total Planned Expenditure Table'!L175, 0)</f>
        <v>0</v>
      </c>
      <c r="F172" s="113">
        <f>IF(Table_58[[#This Row],[Contributed to Increased or Improved Services?]]="Yes","", 0)</f>
        <v>0</v>
      </c>
      <c r="G172" s="132">
        <f>'Total Planned Expenditure Table'!Q175</f>
        <v>0</v>
      </c>
      <c r="H172" s="134">
        <f>IF(Table_58[[#This Row],[Contributed to Increased or Improved Services?]]="Yes", IF(Table_58[[#This Row],[Estimated Actual Expenditures for Contributing Actions 
(Input LCFF Funds)]]&gt;0, 0, ""),0)</f>
        <v>0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">
      <c r="A173" s="21" t="str">
        <f>IF('Total Planned Expenditure Table'!A176="","",'Total Planned Expenditure Table'!A176)</f>
        <v/>
      </c>
      <c r="B173" s="21" t="str">
        <f>IF('Total Planned Expenditure Table'!B176="","",'Total Planned Expenditure Table'!B176)</f>
        <v/>
      </c>
      <c r="C173" s="102" t="str">
        <f>IF('Total Planned Expenditure Table'!C176="","",'Total Planned Expenditure Table'!C176)</f>
        <v/>
      </c>
      <c r="D173" s="102" t="str">
        <f>IF('Total Planned Expenditure Table'!E176="","",'Total Planned Expenditure Table'!E176)</f>
        <v/>
      </c>
      <c r="E173" s="111">
        <f>IF(Table_58[[#This Row],[Contributed to Increased or Improved Services?]]="Yes",'Total Planned Expenditure Table'!L176, 0)</f>
        <v>0</v>
      </c>
      <c r="F173" s="113">
        <f>IF(Table_58[[#This Row],[Contributed to Increased or Improved Services?]]="Yes","", 0)</f>
        <v>0</v>
      </c>
      <c r="G173" s="132">
        <f>'Total Planned Expenditure Table'!Q176</f>
        <v>0</v>
      </c>
      <c r="H173" s="134">
        <f>IF(Table_58[[#This Row],[Contributed to Increased or Improved Services?]]="Yes", IF(Table_58[[#This Row],[Estimated Actual Expenditures for Contributing Actions 
(Input LCFF Funds)]]&gt;0, 0, ""),0)</f>
        <v>0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">
      <c r="A174" s="21" t="str">
        <f>IF('Total Planned Expenditure Table'!A177="","",'Total Planned Expenditure Table'!A177)</f>
        <v/>
      </c>
      <c r="B174" s="21" t="str">
        <f>IF('Total Planned Expenditure Table'!B177="","",'Total Planned Expenditure Table'!B177)</f>
        <v/>
      </c>
      <c r="C174" s="102" t="str">
        <f>IF('Total Planned Expenditure Table'!C177="","",'Total Planned Expenditure Table'!C177)</f>
        <v/>
      </c>
      <c r="D174" s="102" t="str">
        <f>IF('Total Planned Expenditure Table'!E177="","",'Total Planned Expenditure Table'!E177)</f>
        <v/>
      </c>
      <c r="E174" s="111">
        <f>IF(Table_58[[#This Row],[Contributed to Increased or Improved Services?]]="Yes",'Total Planned Expenditure Table'!L177, 0)</f>
        <v>0</v>
      </c>
      <c r="F174" s="113">
        <f>IF(Table_58[[#This Row],[Contributed to Increased or Improved Services?]]="Yes","", 0)</f>
        <v>0</v>
      </c>
      <c r="G174" s="132">
        <f>'Total Planned Expenditure Table'!Q177</f>
        <v>0</v>
      </c>
      <c r="H174" s="134">
        <f>IF(Table_58[[#This Row],[Contributed to Increased or Improved Services?]]="Yes", IF(Table_58[[#This Row],[Estimated Actual Expenditures for Contributing Actions 
(Input LCFF Funds)]]&gt;0, 0, ""),0)</f>
        <v>0</v>
      </c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">
      <c r="A175" s="21" t="str">
        <f>IF('Total Planned Expenditure Table'!A178="","",'Total Planned Expenditure Table'!A178)</f>
        <v/>
      </c>
      <c r="B175" s="21" t="str">
        <f>IF('Total Planned Expenditure Table'!B178="","",'Total Planned Expenditure Table'!B178)</f>
        <v/>
      </c>
      <c r="C175" s="102" t="str">
        <f>IF('Total Planned Expenditure Table'!C178="","",'Total Planned Expenditure Table'!C178)</f>
        <v/>
      </c>
      <c r="D175" s="102" t="str">
        <f>IF('Total Planned Expenditure Table'!E178="","",'Total Planned Expenditure Table'!E178)</f>
        <v/>
      </c>
      <c r="E175" s="111">
        <f>IF(Table_58[[#This Row],[Contributed to Increased or Improved Services?]]="Yes",'Total Planned Expenditure Table'!L178, 0)</f>
        <v>0</v>
      </c>
      <c r="F175" s="113">
        <f>IF(Table_58[[#This Row],[Contributed to Increased or Improved Services?]]="Yes","", 0)</f>
        <v>0</v>
      </c>
      <c r="G175" s="132">
        <f>'Total Planned Expenditure Table'!Q178</f>
        <v>0</v>
      </c>
      <c r="H175" s="134">
        <f>IF(Table_58[[#This Row],[Contributed to Increased or Improved Services?]]="Yes", IF(Table_58[[#This Row],[Estimated Actual Expenditures for Contributing Actions 
(Input LCFF Funds)]]&gt;0, 0, ""),0)</f>
        <v>0</v>
      </c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">
      <c r="A176" s="21" t="str">
        <f>IF('Total Planned Expenditure Table'!A179="","",'Total Planned Expenditure Table'!A179)</f>
        <v/>
      </c>
      <c r="B176" s="21" t="str">
        <f>IF('Total Planned Expenditure Table'!B179="","",'Total Planned Expenditure Table'!B179)</f>
        <v/>
      </c>
      <c r="C176" s="102" t="str">
        <f>IF('Total Planned Expenditure Table'!C179="","",'Total Planned Expenditure Table'!C179)</f>
        <v/>
      </c>
      <c r="D176" s="102" t="str">
        <f>IF('Total Planned Expenditure Table'!E179="","",'Total Planned Expenditure Table'!E179)</f>
        <v/>
      </c>
      <c r="E176" s="111">
        <f>IF(Table_58[[#This Row],[Contributed to Increased or Improved Services?]]="Yes",'Total Planned Expenditure Table'!L179, 0)</f>
        <v>0</v>
      </c>
      <c r="F176" s="113">
        <f>IF(Table_58[[#This Row],[Contributed to Increased or Improved Services?]]="Yes","", 0)</f>
        <v>0</v>
      </c>
      <c r="G176" s="132">
        <f>'Total Planned Expenditure Table'!Q179</f>
        <v>0</v>
      </c>
      <c r="H176" s="134">
        <f>IF(Table_58[[#This Row],[Contributed to Increased or Improved Services?]]="Yes", IF(Table_58[[#This Row],[Estimated Actual Expenditures for Contributing Actions 
(Input LCFF Funds)]]&gt;0, 0, ""),0)</f>
        <v>0</v>
      </c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">
      <c r="A177" s="21" t="str">
        <f>IF('Total Planned Expenditure Table'!A180="","",'Total Planned Expenditure Table'!A180)</f>
        <v/>
      </c>
      <c r="B177" s="21" t="str">
        <f>IF('Total Planned Expenditure Table'!B180="","",'Total Planned Expenditure Table'!B180)</f>
        <v/>
      </c>
      <c r="C177" s="102" t="str">
        <f>IF('Total Planned Expenditure Table'!C180="","",'Total Planned Expenditure Table'!C180)</f>
        <v/>
      </c>
      <c r="D177" s="102" t="str">
        <f>IF('Total Planned Expenditure Table'!E180="","",'Total Planned Expenditure Table'!E180)</f>
        <v/>
      </c>
      <c r="E177" s="111">
        <f>IF(Table_58[[#This Row],[Contributed to Increased or Improved Services?]]="Yes",'Total Planned Expenditure Table'!L180, 0)</f>
        <v>0</v>
      </c>
      <c r="F177" s="113">
        <f>IF(Table_58[[#This Row],[Contributed to Increased or Improved Services?]]="Yes","", 0)</f>
        <v>0</v>
      </c>
      <c r="G177" s="132">
        <f>'Total Planned Expenditure Table'!Q180</f>
        <v>0</v>
      </c>
      <c r="H177" s="134">
        <f>IF(Table_58[[#This Row],[Contributed to Increased or Improved Services?]]="Yes", IF(Table_58[[#This Row],[Estimated Actual Expenditures for Contributing Actions 
(Input LCFF Funds)]]&gt;0, 0, ""),0)</f>
        <v>0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">
      <c r="A178" s="21" t="str">
        <f>IF('Total Planned Expenditure Table'!A181="","",'Total Planned Expenditure Table'!A181)</f>
        <v/>
      </c>
      <c r="B178" s="21" t="str">
        <f>IF('Total Planned Expenditure Table'!B181="","",'Total Planned Expenditure Table'!B181)</f>
        <v/>
      </c>
      <c r="C178" s="102" t="str">
        <f>IF('Total Planned Expenditure Table'!C181="","",'Total Planned Expenditure Table'!C181)</f>
        <v/>
      </c>
      <c r="D178" s="102" t="str">
        <f>IF('Total Planned Expenditure Table'!E181="","",'Total Planned Expenditure Table'!E181)</f>
        <v/>
      </c>
      <c r="E178" s="111">
        <f>IF(Table_58[[#This Row],[Contributed to Increased or Improved Services?]]="Yes",'Total Planned Expenditure Table'!L181, 0)</f>
        <v>0</v>
      </c>
      <c r="F178" s="113">
        <f>IF(Table_58[[#This Row],[Contributed to Increased or Improved Services?]]="Yes","", 0)</f>
        <v>0</v>
      </c>
      <c r="G178" s="132">
        <f>'Total Planned Expenditure Table'!Q181</f>
        <v>0</v>
      </c>
      <c r="H178" s="134">
        <f>IF(Table_58[[#This Row],[Contributed to Increased or Improved Services?]]="Yes", IF(Table_58[[#This Row],[Estimated Actual Expenditures for Contributing Actions 
(Input LCFF Funds)]]&gt;0, 0, ""),0)</f>
        <v>0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">
      <c r="A179" s="21" t="str">
        <f>IF('Total Planned Expenditure Table'!A182="","",'Total Planned Expenditure Table'!A182)</f>
        <v/>
      </c>
      <c r="B179" s="21" t="str">
        <f>IF('Total Planned Expenditure Table'!B182="","",'Total Planned Expenditure Table'!B182)</f>
        <v/>
      </c>
      <c r="C179" s="102" t="str">
        <f>IF('Total Planned Expenditure Table'!C182="","",'Total Planned Expenditure Table'!C182)</f>
        <v/>
      </c>
      <c r="D179" s="102" t="str">
        <f>IF('Total Planned Expenditure Table'!E182="","",'Total Planned Expenditure Table'!E182)</f>
        <v/>
      </c>
      <c r="E179" s="111">
        <f>IF(Table_58[[#This Row],[Contributed to Increased or Improved Services?]]="Yes",'Total Planned Expenditure Table'!L182, 0)</f>
        <v>0</v>
      </c>
      <c r="F179" s="113">
        <f>IF(Table_58[[#This Row],[Contributed to Increased or Improved Services?]]="Yes","", 0)</f>
        <v>0</v>
      </c>
      <c r="G179" s="132">
        <f>'Total Planned Expenditure Table'!Q182</f>
        <v>0</v>
      </c>
      <c r="H179" s="134">
        <f>IF(Table_58[[#This Row],[Contributed to Increased or Improved Services?]]="Yes", IF(Table_58[[#This Row],[Estimated Actual Expenditures for Contributing Actions 
(Input LCFF Funds)]]&gt;0, 0, ""),0)</f>
        <v>0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">
      <c r="A180" s="21" t="str">
        <f>IF('Total Planned Expenditure Table'!A183="","",'Total Planned Expenditure Table'!A183)</f>
        <v/>
      </c>
      <c r="B180" s="21" t="str">
        <f>IF('Total Planned Expenditure Table'!B183="","",'Total Planned Expenditure Table'!B183)</f>
        <v/>
      </c>
      <c r="C180" s="102" t="str">
        <f>IF('Total Planned Expenditure Table'!C183="","",'Total Planned Expenditure Table'!C183)</f>
        <v/>
      </c>
      <c r="D180" s="102" t="str">
        <f>IF('Total Planned Expenditure Table'!E183="","",'Total Planned Expenditure Table'!E183)</f>
        <v/>
      </c>
      <c r="E180" s="111">
        <f>IF(Table_58[[#This Row],[Contributed to Increased or Improved Services?]]="Yes",'Total Planned Expenditure Table'!L183, 0)</f>
        <v>0</v>
      </c>
      <c r="F180" s="113">
        <f>IF(Table_58[[#This Row],[Contributed to Increased or Improved Services?]]="Yes","", 0)</f>
        <v>0</v>
      </c>
      <c r="G180" s="132">
        <f>'Total Planned Expenditure Table'!Q183</f>
        <v>0</v>
      </c>
      <c r="H180" s="134">
        <f>IF(Table_58[[#This Row],[Contributed to Increased or Improved Services?]]="Yes", IF(Table_58[[#This Row],[Estimated Actual Expenditures for Contributing Actions 
(Input LCFF Funds)]]&gt;0, 0, ""),0)</f>
        <v>0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">
      <c r="A181" s="21" t="str">
        <f>IF('Total Planned Expenditure Table'!A184="","",'Total Planned Expenditure Table'!A184)</f>
        <v/>
      </c>
      <c r="B181" s="21" t="str">
        <f>IF('Total Planned Expenditure Table'!B184="","",'Total Planned Expenditure Table'!B184)</f>
        <v/>
      </c>
      <c r="C181" s="102" t="str">
        <f>IF('Total Planned Expenditure Table'!C184="","",'Total Planned Expenditure Table'!C184)</f>
        <v/>
      </c>
      <c r="D181" s="102" t="str">
        <f>IF('Total Planned Expenditure Table'!E184="","",'Total Planned Expenditure Table'!E184)</f>
        <v/>
      </c>
      <c r="E181" s="111">
        <f>IF(Table_58[[#This Row],[Contributed to Increased or Improved Services?]]="Yes",'Total Planned Expenditure Table'!L184, 0)</f>
        <v>0</v>
      </c>
      <c r="F181" s="113">
        <f>IF(Table_58[[#This Row],[Contributed to Increased or Improved Services?]]="Yes","", 0)</f>
        <v>0</v>
      </c>
      <c r="G181" s="132">
        <f>'Total Planned Expenditure Table'!Q184</f>
        <v>0</v>
      </c>
      <c r="H181" s="134">
        <f>IF(Table_58[[#This Row],[Contributed to Increased or Improved Services?]]="Yes", IF(Table_58[[#This Row],[Estimated Actual Expenditures for Contributing Actions 
(Input LCFF Funds)]]&gt;0, 0, ""),0)</f>
        <v>0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">
      <c r="A182" s="21" t="str">
        <f>IF('Total Planned Expenditure Table'!A185="","",'Total Planned Expenditure Table'!A185)</f>
        <v/>
      </c>
      <c r="B182" s="21" t="str">
        <f>IF('Total Planned Expenditure Table'!B185="","",'Total Planned Expenditure Table'!B185)</f>
        <v/>
      </c>
      <c r="C182" s="102" t="str">
        <f>IF('Total Planned Expenditure Table'!C185="","",'Total Planned Expenditure Table'!C185)</f>
        <v/>
      </c>
      <c r="D182" s="102" t="str">
        <f>IF('Total Planned Expenditure Table'!E185="","",'Total Planned Expenditure Table'!E185)</f>
        <v/>
      </c>
      <c r="E182" s="111">
        <f>IF(Table_58[[#This Row],[Contributed to Increased or Improved Services?]]="Yes",'Total Planned Expenditure Table'!L185, 0)</f>
        <v>0</v>
      </c>
      <c r="F182" s="113">
        <f>IF(Table_58[[#This Row],[Contributed to Increased or Improved Services?]]="Yes","", 0)</f>
        <v>0</v>
      </c>
      <c r="G182" s="132">
        <f>'Total Planned Expenditure Table'!Q185</f>
        <v>0</v>
      </c>
      <c r="H182" s="134">
        <f>IF(Table_58[[#This Row],[Contributed to Increased or Improved Services?]]="Yes", IF(Table_58[[#This Row],[Estimated Actual Expenditures for Contributing Actions 
(Input LCFF Funds)]]&gt;0, 0, ""),0)</f>
        <v>0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">
      <c r="A183" s="21" t="str">
        <f>IF('Total Planned Expenditure Table'!A186="","",'Total Planned Expenditure Table'!A186)</f>
        <v/>
      </c>
      <c r="B183" s="21" t="str">
        <f>IF('Total Planned Expenditure Table'!B186="","",'Total Planned Expenditure Table'!B186)</f>
        <v/>
      </c>
      <c r="C183" s="102" t="str">
        <f>IF('Total Planned Expenditure Table'!C186="","",'Total Planned Expenditure Table'!C186)</f>
        <v/>
      </c>
      <c r="D183" s="102" t="str">
        <f>IF('Total Planned Expenditure Table'!E186="","",'Total Planned Expenditure Table'!E186)</f>
        <v/>
      </c>
      <c r="E183" s="111">
        <f>IF(Table_58[[#This Row],[Contributed to Increased or Improved Services?]]="Yes",'Total Planned Expenditure Table'!L186, 0)</f>
        <v>0</v>
      </c>
      <c r="F183" s="113">
        <f>IF(Table_58[[#This Row],[Contributed to Increased or Improved Services?]]="Yes","", 0)</f>
        <v>0</v>
      </c>
      <c r="G183" s="132">
        <f>'Total Planned Expenditure Table'!Q186</f>
        <v>0</v>
      </c>
      <c r="H183" s="134">
        <f>IF(Table_58[[#This Row],[Contributed to Increased or Improved Services?]]="Yes", IF(Table_58[[#This Row],[Estimated Actual Expenditures for Contributing Actions 
(Input LCFF Funds)]]&gt;0, 0, ""),0)</f>
        <v>0</v>
      </c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">
      <c r="A184" s="21" t="str">
        <f>IF('Total Planned Expenditure Table'!A187="","",'Total Planned Expenditure Table'!A187)</f>
        <v/>
      </c>
      <c r="B184" s="21" t="str">
        <f>IF('Total Planned Expenditure Table'!B187="","",'Total Planned Expenditure Table'!B187)</f>
        <v/>
      </c>
      <c r="C184" s="102" t="str">
        <f>IF('Total Planned Expenditure Table'!C187="","",'Total Planned Expenditure Table'!C187)</f>
        <v/>
      </c>
      <c r="D184" s="102" t="str">
        <f>IF('Total Planned Expenditure Table'!E187="","",'Total Planned Expenditure Table'!E187)</f>
        <v/>
      </c>
      <c r="E184" s="111">
        <f>IF(Table_58[[#This Row],[Contributed to Increased or Improved Services?]]="Yes",'Total Planned Expenditure Table'!L187, 0)</f>
        <v>0</v>
      </c>
      <c r="F184" s="113">
        <f>IF(Table_58[[#This Row],[Contributed to Increased or Improved Services?]]="Yes","", 0)</f>
        <v>0</v>
      </c>
      <c r="G184" s="132">
        <f>'Total Planned Expenditure Table'!Q187</f>
        <v>0</v>
      </c>
      <c r="H184" s="134">
        <f>IF(Table_58[[#This Row],[Contributed to Increased or Improved Services?]]="Yes", IF(Table_58[[#This Row],[Estimated Actual Expenditures for Contributing Actions 
(Input LCFF Funds)]]&gt;0, 0, ""),0)</f>
        <v>0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">
      <c r="A185" s="21" t="str">
        <f>IF('Total Planned Expenditure Table'!A188="","",'Total Planned Expenditure Table'!A188)</f>
        <v/>
      </c>
      <c r="B185" s="21" t="str">
        <f>IF('Total Planned Expenditure Table'!B188="","",'Total Planned Expenditure Table'!B188)</f>
        <v/>
      </c>
      <c r="C185" s="102" t="str">
        <f>IF('Total Planned Expenditure Table'!C188="","",'Total Planned Expenditure Table'!C188)</f>
        <v/>
      </c>
      <c r="D185" s="102" t="str">
        <f>IF('Total Planned Expenditure Table'!E188="","",'Total Planned Expenditure Table'!E188)</f>
        <v/>
      </c>
      <c r="E185" s="111">
        <f>IF(Table_58[[#This Row],[Contributed to Increased or Improved Services?]]="Yes",'Total Planned Expenditure Table'!L188, 0)</f>
        <v>0</v>
      </c>
      <c r="F185" s="113">
        <f>IF(Table_58[[#This Row],[Contributed to Increased or Improved Services?]]="Yes","", 0)</f>
        <v>0</v>
      </c>
      <c r="G185" s="132">
        <f>'Total Planned Expenditure Table'!Q188</f>
        <v>0</v>
      </c>
      <c r="H185" s="134">
        <f>IF(Table_58[[#This Row],[Contributed to Increased or Improved Services?]]="Yes", IF(Table_58[[#This Row],[Estimated Actual Expenditures for Contributing Actions 
(Input LCFF Funds)]]&gt;0, 0, ""),0)</f>
        <v>0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">
      <c r="A186" s="21" t="str">
        <f>IF('Total Planned Expenditure Table'!A189="","",'Total Planned Expenditure Table'!A189)</f>
        <v/>
      </c>
      <c r="B186" s="21" t="str">
        <f>IF('Total Planned Expenditure Table'!B189="","",'Total Planned Expenditure Table'!B189)</f>
        <v/>
      </c>
      <c r="C186" s="102" t="str">
        <f>IF('Total Planned Expenditure Table'!C189="","",'Total Planned Expenditure Table'!C189)</f>
        <v/>
      </c>
      <c r="D186" s="102" t="str">
        <f>IF('Total Planned Expenditure Table'!E189="","",'Total Planned Expenditure Table'!E189)</f>
        <v/>
      </c>
      <c r="E186" s="111">
        <f>IF(Table_58[[#This Row],[Contributed to Increased or Improved Services?]]="Yes",'Total Planned Expenditure Table'!L189, 0)</f>
        <v>0</v>
      </c>
      <c r="F186" s="113">
        <f>IF(Table_58[[#This Row],[Contributed to Increased or Improved Services?]]="Yes","", 0)</f>
        <v>0</v>
      </c>
      <c r="G186" s="132">
        <f>'Total Planned Expenditure Table'!Q189</f>
        <v>0</v>
      </c>
      <c r="H186" s="134">
        <f>IF(Table_58[[#This Row],[Contributed to Increased or Improved Services?]]="Yes", IF(Table_58[[#This Row],[Estimated Actual Expenditures for Contributing Actions 
(Input LCFF Funds)]]&gt;0, 0, ""),0)</f>
        <v>0</v>
      </c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">
      <c r="A187" s="21" t="str">
        <f>IF('Total Planned Expenditure Table'!A190="","",'Total Planned Expenditure Table'!A190)</f>
        <v/>
      </c>
      <c r="B187" s="21" t="str">
        <f>IF('Total Planned Expenditure Table'!B190="","",'Total Planned Expenditure Table'!B190)</f>
        <v/>
      </c>
      <c r="C187" s="102" t="str">
        <f>IF('Total Planned Expenditure Table'!C190="","",'Total Planned Expenditure Table'!C190)</f>
        <v/>
      </c>
      <c r="D187" s="102" t="str">
        <f>IF('Total Planned Expenditure Table'!E190="","",'Total Planned Expenditure Table'!E190)</f>
        <v/>
      </c>
      <c r="E187" s="111">
        <f>IF(Table_58[[#This Row],[Contributed to Increased or Improved Services?]]="Yes",'Total Planned Expenditure Table'!L190, 0)</f>
        <v>0</v>
      </c>
      <c r="F187" s="113">
        <f>IF(Table_58[[#This Row],[Contributed to Increased or Improved Services?]]="Yes","", 0)</f>
        <v>0</v>
      </c>
      <c r="G187" s="132">
        <f>'Total Planned Expenditure Table'!Q190</f>
        <v>0</v>
      </c>
      <c r="H187" s="134">
        <f>IF(Table_58[[#This Row],[Contributed to Increased or Improved Services?]]="Yes", IF(Table_58[[#This Row],[Estimated Actual Expenditures for Contributing Actions 
(Input LCFF Funds)]]&gt;0, 0, ""),0)</f>
        <v>0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">
      <c r="A188" s="21" t="str">
        <f>IF('Total Planned Expenditure Table'!A191="","",'Total Planned Expenditure Table'!A191)</f>
        <v/>
      </c>
      <c r="B188" s="21" t="str">
        <f>IF('Total Planned Expenditure Table'!B191="","",'Total Planned Expenditure Table'!B191)</f>
        <v/>
      </c>
      <c r="C188" s="102" t="str">
        <f>IF('Total Planned Expenditure Table'!C191="","",'Total Planned Expenditure Table'!C191)</f>
        <v/>
      </c>
      <c r="D188" s="102" t="str">
        <f>IF('Total Planned Expenditure Table'!E191="","",'Total Planned Expenditure Table'!E191)</f>
        <v/>
      </c>
      <c r="E188" s="111">
        <f>IF(Table_58[[#This Row],[Contributed to Increased or Improved Services?]]="Yes",'Total Planned Expenditure Table'!L191, 0)</f>
        <v>0</v>
      </c>
      <c r="F188" s="113">
        <f>IF(Table_58[[#This Row],[Contributed to Increased or Improved Services?]]="Yes","", 0)</f>
        <v>0</v>
      </c>
      <c r="G188" s="132">
        <f>'Total Planned Expenditure Table'!Q191</f>
        <v>0</v>
      </c>
      <c r="H188" s="134">
        <f>IF(Table_58[[#This Row],[Contributed to Increased or Improved Services?]]="Yes", IF(Table_58[[#This Row],[Estimated Actual Expenditures for Contributing Actions 
(Input LCFF Funds)]]&gt;0, 0, ""),0)</f>
        <v>0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">
      <c r="A189" s="21" t="str">
        <f>IF('Total Planned Expenditure Table'!A192="","",'Total Planned Expenditure Table'!A192)</f>
        <v/>
      </c>
      <c r="B189" s="21" t="str">
        <f>IF('Total Planned Expenditure Table'!B192="","",'Total Planned Expenditure Table'!B192)</f>
        <v/>
      </c>
      <c r="C189" s="102" t="str">
        <f>IF('Total Planned Expenditure Table'!C192="","",'Total Planned Expenditure Table'!C192)</f>
        <v/>
      </c>
      <c r="D189" s="102" t="str">
        <f>IF('Total Planned Expenditure Table'!E192="","",'Total Planned Expenditure Table'!E192)</f>
        <v/>
      </c>
      <c r="E189" s="111">
        <f>IF(Table_58[[#This Row],[Contributed to Increased or Improved Services?]]="Yes",'Total Planned Expenditure Table'!L192, 0)</f>
        <v>0</v>
      </c>
      <c r="F189" s="113">
        <f>IF(Table_58[[#This Row],[Contributed to Increased or Improved Services?]]="Yes","", 0)</f>
        <v>0</v>
      </c>
      <c r="G189" s="132">
        <f>'Total Planned Expenditure Table'!Q192</f>
        <v>0</v>
      </c>
      <c r="H189" s="134">
        <f>IF(Table_58[[#This Row],[Contributed to Increased or Improved Services?]]="Yes", IF(Table_58[[#This Row],[Estimated Actual Expenditures for Contributing Actions 
(Input LCFF Funds)]]&gt;0, 0, ""),0)</f>
        <v>0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">
      <c r="A190" s="21" t="str">
        <f>IF('Total Planned Expenditure Table'!A193="","",'Total Planned Expenditure Table'!A193)</f>
        <v/>
      </c>
      <c r="B190" s="21" t="str">
        <f>IF('Total Planned Expenditure Table'!B193="","",'Total Planned Expenditure Table'!B193)</f>
        <v/>
      </c>
      <c r="C190" s="102" t="str">
        <f>IF('Total Planned Expenditure Table'!C193="","",'Total Planned Expenditure Table'!C193)</f>
        <v/>
      </c>
      <c r="D190" s="102" t="str">
        <f>IF('Total Planned Expenditure Table'!E193="","",'Total Planned Expenditure Table'!E193)</f>
        <v/>
      </c>
      <c r="E190" s="111">
        <f>IF(Table_58[[#This Row],[Contributed to Increased or Improved Services?]]="Yes",'Total Planned Expenditure Table'!L193, 0)</f>
        <v>0</v>
      </c>
      <c r="F190" s="113">
        <f>IF(Table_58[[#This Row],[Contributed to Increased or Improved Services?]]="Yes","", 0)</f>
        <v>0</v>
      </c>
      <c r="G190" s="132">
        <f>'Total Planned Expenditure Table'!Q193</f>
        <v>0</v>
      </c>
      <c r="H190" s="134">
        <f>IF(Table_58[[#This Row],[Contributed to Increased or Improved Services?]]="Yes", IF(Table_58[[#This Row],[Estimated Actual Expenditures for Contributing Actions 
(Input LCFF Funds)]]&gt;0, 0, ""),0)</f>
        <v>0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">
      <c r="A191" s="21" t="str">
        <f>IF('Total Planned Expenditure Table'!A194="","",'Total Planned Expenditure Table'!A194)</f>
        <v/>
      </c>
      <c r="B191" s="21" t="str">
        <f>IF('Total Planned Expenditure Table'!B194="","",'Total Planned Expenditure Table'!B194)</f>
        <v/>
      </c>
      <c r="C191" s="102" t="str">
        <f>IF('Total Planned Expenditure Table'!C194="","",'Total Planned Expenditure Table'!C194)</f>
        <v/>
      </c>
      <c r="D191" s="102" t="str">
        <f>IF('Total Planned Expenditure Table'!E194="","",'Total Planned Expenditure Table'!E194)</f>
        <v/>
      </c>
      <c r="E191" s="111">
        <f>IF(Table_58[[#This Row],[Contributed to Increased or Improved Services?]]="Yes",'Total Planned Expenditure Table'!L194, 0)</f>
        <v>0</v>
      </c>
      <c r="F191" s="113">
        <f>IF(Table_58[[#This Row],[Contributed to Increased or Improved Services?]]="Yes","", 0)</f>
        <v>0</v>
      </c>
      <c r="G191" s="132">
        <f>'Total Planned Expenditure Table'!Q194</f>
        <v>0</v>
      </c>
      <c r="H191" s="134">
        <f>IF(Table_58[[#This Row],[Contributed to Increased or Improved Services?]]="Yes", IF(Table_58[[#This Row],[Estimated Actual Expenditures for Contributing Actions 
(Input LCFF Funds)]]&gt;0, 0, ""),0)</f>
        <v>0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">
      <c r="A192" s="21" t="str">
        <f>IF('Total Planned Expenditure Table'!A195="","",'Total Planned Expenditure Table'!A195)</f>
        <v/>
      </c>
      <c r="B192" s="21" t="str">
        <f>IF('Total Planned Expenditure Table'!B195="","",'Total Planned Expenditure Table'!B195)</f>
        <v/>
      </c>
      <c r="C192" s="102" t="str">
        <f>IF('Total Planned Expenditure Table'!C195="","",'Total Planned Expenditure Table'!C195)</f>
        <v/>
      </c>
      <c r="D192" s="102" t="str">
        <f>IF('Total Planned Expenditure Table'!E195="","",'Total Planned Expenditure Table'!E195)</f>
        <v/>
      </c>
      <c r="E192" s="111">
        <f>IF(Table_58[[#This Row],[Contributed to Increased or Improved Services?]]="Yes",'Total Planned Expenditure Table'!L195, 0)</f>
        <v>0</v>
      </c>
      <c r="F192" s="113">
        <f>IF(Table_58[[#This Row],[Contributed to Increased or Improved Services?]]="Yes","", 0)</f>
        <v>0</v>
      </c>
      <c r="G192" s="132">
        <f>'Total Planned Expenditure Table'!Q195</f>
        <v>0</v>
      </c>
      <c r="H192" s="134">
        <f>IF(Table_58[[#This Row],[Contributed to Increased or Improved Services?]]="Yes", IF(Table_58[[#This Row],[Estimated Actual Expenditures for Contributing Actions 
(Input LCFF Funds)]]&gt;0, 0, ""),0)</f>
        <v>0</v>
      </c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7" ht="15.75" customHeight="1" x14ac:dyDescent="0.2">
      <c r="A193" s="21" t="str">
        <f>IF('Total Planned Expenditure Table'!A196="","",'Total Planned Expenditure Table'!A196)</f>
        <v/>
      </c>
      <c r="B193" s="21" t="str">
        <f>IF('Total Planned Expenditure Table'!B196="","",'Total Planned Expenditure Table'!B196)</f>
        <v/>
      </c>
      <c r="C193" s="102" t="str">
        <f>IF('Total Planned Expenditure Table'!C196="","",'Total Planned Expenditure Table'!C196)</f>
        <v/>
      </c>
      <c r="D193" s="102" t="str">
        <f>IF('Total Planned Expenditure Table'!E196="","",'Total Planned Expenditure Table'!E196)</f>
        <v/>
      </c>
      <c r="E193" s="111">
        <f>IF(Table_58[[#This Row],[Contributed to Increased or Improved Services?]]="Yes",'Total Planned Expenditure Table'!L196, 0)</f>
        <v>0</v>
      </c>
      <c r="F193" s="113">
        <f>IF(Table_58[[#This Row],[Contributed to Increased or Improved Services?]]="Yes","", 0)</f>
        <v>0</v>
      </c>
      <c r="G193" s="132">
        <f>'Total Planned Expenditure Table'!Q196</f>
        <v>0</v>
      </c>
      <c r="H193" s="134">
        <f>IF(Table_58[[#This Row],[Contributed to Increased or Improved Services?]]="Yes", IF(Table_58[[#This Row],[Estimated Actual Expenditures for Contributing Actions 
(Input LCFF Funds)]]&gt;0, 0, ""),0)</f>
        <v>0</v>
      </c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7" ht="15.75" customHeight="1" x14ac:dyDescent="0.2">
      <c r="A194" s="21" t="str">
        <f>IF('Total Planned Expenditure Table'!A197="","",'Total Planned Expenditure Table'!A197)</f>
        <v/>
      </c>
      <c r="B194" s="21" t="str">
        <f>IF('Total Planned Expenditure Table'!B197="","",'Total Planned Expenditure Table'!B197)</f>
        <v/>
      </c>
      <c r="C194" s="102" t="str">
        <f>IF('Total Planned Expenditure Table'!C197="","",'Total Planned Expenditure Table'!C197)</f>
        <v/>
      </c>
      <c r="D194" s="102" t="str">
        <f>IF('Total Planned Expenditure Table'!E197="","",'Total Planned Expenditure Table'!E197)</f>
        <v/>
      </c>
      <c r="E194" s="111">
        <f>IF(Table_58[[#This Row],[Contributed to Increased or Improved Services?]]="Yes",'Total Planned Expenditure Table'!L197, 0)</f>
        <v>0</v>
      </c>
      <c r="F194" s="113">
        <f>IF(Table_58[[#This Row],[Contributed to Increased or Improved Services?]]="Yes","", 0)</f>
        <v>0</v>
      </c>
      <c r="G194" s="132">
        <f>'Total Planned Expenditure Table'!Q197</f>
        <v>0</v>
      </c>
      <c r="H194" s="134">
        <f>IF(Table_58[[#This Row],[Contributed to Increased or Improved Services?]]="Yes", IF(Table_58[[#This Row],[Estimated Actual Expenditures for Contributing Actions 
(Input LCFF Funds)]]&gt;0, 0, ""),0)</f>
        <v>0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7" ht="15.75" customHeight="1" x14ac:dyDescent="0.2">
      <c r="A195" s="21" t="str">
        <f>IF('Total Planned Expenditure Table'!A198="","",'Total Planned Expenditure Table'!A198)</f>
        <v/>
      </c>
      <c r="B195" s="21" t="str">
        <f>IF('Total Planned Expenditure Table'!B198="","",'Total Planned Expenditure Table'!B198)</f>
        <v/>
      </c>
      <c r="C195" s="102" t="str">
        <f>IF('Total Planned Expenditure Table'!C198="","",'Total Planned Expenditure Table'!C198)</f>
        <v/>
      </c>
      <c r="D195" s="102" t="str">
        <f>IF('Total Planned Expenditure Table'!E198="","",'Total Planned Expenditure Table'!E198)</f>
        <v/>
      </c>
      <c r="E195" s="111">
        <f>IF(Table_58[[#This Row],[Contributed to Increased or Improved Services?]]="Yes",'Total Planned Expenditure Table'!L198, 0)</f>
        <v>0</v>
      </c>
      <c r="F195" s="113">
        <f>IF(Table_58[[#This Row],[Contributed to Increased or Improved Services?]]="Yes","", 0)</f>
        <v>0</v>
      </c>
      <c r="G195" s="132">
        <f>'Total Planned Expenditure Table'!Q198</f>
        <v>0</v>
      </c>
      <c r="H195" s="134">
        <f>IF(Table_58[[#This Row],[Contributed to Increased or Improved Services?]]="Yes", IF(Table_58[[#This Row],[Estimated Actual Expenditures for Contributing Actions 
(Input LCFF Funds)]]&gt;0, 0, ""),0)</f>
        <v>0</v>
      </c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7" ht="15.75" customHeight="1" x14ac:dyDescent="0.2">
      <c r="A196" s="21" t="str">
        <f>IF('Total Planned Expenditure Table'!A199="","",'Total Planned Expenditure Table'!A199)</f>
        <v/>
      </c>
      <c r="B196" s="21" t="str">
        <f>IF('Total Planned Expenditure Table'!B199="","",'Total Planned Expenditure Table'!B199)</f>
        <v/>
      </c>
      <c r="C196" s="102" t="str">
        <f>IF('Total Planned Expenditure Table'!C199="","",'Total Planned Expenditure Table'!C199)</f>
        <v/>
      </c>
      <c r="D196" s="102" t="str">
        <f>IF('Total Planned Expenditure Table'!E199="","",'Total Planned Expenditure Table'!E199)</f>
        <v/>
      </c>
      <c r="E196" s="111">
        <f>IF(Table_58[[#This Row],[Contributed to Increased or Improved Services?]]="Yes",'Total Planned Expenditure Table'!L199, 0)</f>
        <v>0</v>
      </c>
      <c r="F196" s="113">
        <f>IF(Table_58[[#This Row],[Contributed to Increased or Improved Services?]]="Yes","", 0)</f>
        <v>0</v>
      </c>
      <c r="G196" s="132">
        <f>'Total Planned Expenditure Table'!Q199</f>
        <v>0</v>
      </c>
      <c r="H196" s="134">
        <f>IF(Table_58[[#This Row],[Contributed to Increased or Improved Services?]]="Yes", IF(Table_58[[#This Row],[Estimated Actual Expenditures for Contributing Actions 
(Input LCFF Funds)]]&gt;0, 0, ""),0)</f>
        <v>0</v>
      </c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7" ht="15.75" customHeight="1" x14ac:dyDescent="0.2">
      <c r="A197" s="21" t="str">
        <f>IF('Total Planned Expenditure Table'!A200="","",'Total Planned Expenditure Table'!A200)</f>
        <v/>
      </c>
      <c r="B197" s="21" t="str">
        <f>IF('Total Planned Expenditure Table'!B200="","",'Total Planned Expenditure Table'!B200)</f>
        <v/>
      </c>
      <c r="C197" s="102" t="str">
        <f>IF('Total Planned Expenditure Table'!C200="","",'Total Planned Expenditure Table'!C200)</f>
        <v/>
      </c>
      <c r="D197" s="102" t="str">
        <f>IF('Total Planned Expenditure Table'!E200="","",'Total Planned Expenditure Table'!E200)</f>
        <v/>
      </c>
      <c r="E197" s="111">
        <f>IF(Table_58[[#This Row],[Contributed to Increased or Improved Services?]]="Yes",'Total Planned Expenditure Table'!L200, 0)</f>
        <v>0</v>
      </c>
      <c r="F197" s="113">
        <f>IF(Table_58[[#This Row],[Contributed to Increased or Improved Services?]]="Yes","", 0)</f>
        <v>0</v>
      </c>
      <c r="G197" s="132">
        <f>'Total Planned Expenditure Table'!Q200</f>
        <v>0</v>
      </c>
      <c r="H197" s="134">
        <f>IF(Table_58[[#This Row],[Contributed to Increased or Improved Services?]]="Yes", IF(Table_58[[#This Row],[Estimated Actual Expenditures for Contributing Actions 
(Input LCFF Funds)]]&gt;0, 0, ""),0)</f>
        <v>0</v>
      </c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7" ht="15.75" customHeight="1" x14ac:dyDescent="0.2">
      <c r="A198" s="21" t="str">
        <f>IF('Total Planned Expenditure Table'!A201="","",'Total Planned Expenditure Table'!A201)</f>
        <v/>
      </c>
      <c r="B198" s="21" t="str">
        <f>IF('Total Planned Expenditure Table'!B201="","",'Total Planned Expenditure Table'!B201)</f>
        <v/>
      </c>
      <c r="C198" s="102" t="str">
        <f>IF('Total Planned Expenditure Table'!C201="","",'Total Planned Expenditure Table'!C201)</f>
        <v/>
      </c>
      <c r="D198" s="102" t="str">
        <f>IF('Total Planned Expenditure Table'!E201="","",'Total Planned Expenditure Table'!E201)</f>
        <v/>
      </c>
      <c r="E198" s="111">
        <f>IF(Table_58[[#This Row],[Contributed to Increased or Improved Services?]]="Yes",'Total Planned Expenditure Table'!L201, 0)</f>
        <v>0</v>
      </c>
      <c r="F198" s="113">
        <f>IF(Table_58[[#This Row],[Contributed to Increased or Improved Services?]]="Yes","", 0)</f>
        <v>0</v>
      </c>
      <c r="G198" s="132">
        <f>'Total Planned Expenditure Table'!Q201</f>
        <v>0</v>
      </c>
      <c r="H198" s="134">
        <f>IF(Table_58[[#This Row],[Contributed to Increased or Improved Services?]]="Yes", IF(Table_58[[#This Row],[Estimated Actual Expenditures for Contributing Actions 
(Input LCFF Funds)]]&gt;0, 0, ""),0)</f>
        <v>0</v>
      </c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7" ht="15.75" customHeight="1" x14ac:dyDescent="0.2">
      <c r="A199" s="21" t="str">
        <f>IF('Total Planned Expenditure Table'!A202="","",'Total Planned Expenditure Table'!A202)</f>
        <v/>
      </c>
      <c r="B199" s="21" t="str">
        <f>IF('Total Planned Expenditure Table'!B202="","",'Total Planned Expenditure Table'!B202)</f>
        <v/>
      </c>
      <c r="C199" s="102" t="str">
        <f>IF('Total Planned Expenditure Table'!C202="","",'Total Planned Expenditure Table'!C202)</f>
        <v/>
      </c>
      <c r="D199" s="102" t="str">
        <f>IF('Total Planned Expenditure Table'!E202="","",'Total Planned Expenditure Table'!E202)</f>
        <v/>
      </c>
      <c r="E199" s="111">
        <f>IF(Table_58[[#This Row],[Contributed to Increased or Improved Services?]]="Yes",'Total Planned Expenditure Table'!L202, 0)</f>
        <v>0</v>
      </c>
      <c r="F199" s="113">
        <f>IF(Table_58[[#This Row],[Contributed to Increased or Improved Services?]]="Yes","", 0)</f>
        <v>0</v>
      </c>
      <c r="G199" s="132">
        <f>'Total Planned Expenditure Table'!Q202</f>
        <v>0</v>
      </c>
      <c r="H199" s="134">
        <f>IF(Table_58[[#This Row],[Contributed to Increased or Improved Services?]]="Yes", IF(Table_58[[#This Row],[Estimated Actual Expenditures for Contributing Actions 
(Input LCFF Funds)]]&gt;0, 0, ""),0)</f>
        <v>0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7" ht="15.75" customHeight="1" x14ac:dyDescent="0.2">
      <c r="A200" s="104" t="str">
        <f>IF('Total Planned Expenditure Table'!A203="","",'Total Planned Expenditure Table'!A203)</f>
        <v/>
      </c>
      <c r="B200" s="21" t="str">
        <f>IF('Total Planned Expenditure Table'!B203="","",'Total Planned Expenditure Table'!B203)</f>
        <v/>
      </c>
      <c r="C200" s="102" t="str">
        <f>IF('Total Planned Expenditure Table'!C203="","",'Total Planned Expenditure Table'!C203)</f>
        <v/>
      </c>
      <c r="D200" s="102" t="str">
        <f>IF('Total Planned Expenditure Table'!E203="","",'Total Planned Expenditure Table'!E203)</f>
        <v/>
      </c>
      <c r="E200" s="111">
        <f>IF(Table_58[[#This Row],[Contributed to Increased or Improved Services?]]="Yes",'Total Planned Expenditure Table'!L203, 0)</f>
        <v>0</v>
      </c>
      <c r="F200" s="113">
        <f>IF(Table_58[[#This Row],[Contributed to Increased or Improved Services?]]="Yes","", 0)</f>
        <v>0</v>
      </c>
      <c r="G200" s="132">
        <f>'Total Planned Expenditure Table'!Q203</f>
        <v>0</v>
      </c>
      <c r="H200" s="134">
        <f>IF(Table_58[[#This Row],[Contributed to Increased or Improved Services?]]="Yes", IF(Table_58[[#This Row],[Estimated Actual Expenditures for Contributing Actions 
(Input LCFF Funds)]]&gt;0, 0, ""),0)</f>
        <v>0</v>
      </c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7" ht="15.75" customHeight="1" x14ac:dyDescent="0.2">
      <c r="A201" s="17"/>
      <c r="B201" s="3"/>
      <c r="C201" s="4"/>
      <c r="D201" s="3"/>
      <c r="E201" s="4"/>
      <c r="F201" s="4"/>
      <c r="G201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23.25" customHeight="1" x14ac:dyDescent="0.3">
      <c r="A202" s="36"/>
      <c r="B202" s="3"/>
      <c r="C202" s="22"/>
      <c r="G202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" customHeight="1" thickBot="1" x14ac:dyDescent="0.25">
      <c r="G203"/>
    </row>
    <row r="204" spans="1:27" ht="15" customHeight="1" thickTop="1" thickBot="1" x14ac:dyDescent="0.25">
      <c r="G204" s="45"/>
    </row>
    <row r="205" spans="1:27" ht="15" customHeight="1" thickTop="1" x14ac:dyDescent="0.2">
      <c r="A205" s="57"/>
      <c r="C205" s="32"/>
    </row>
    <row r="206" spans="1:27" ht="15" customHeight="1" x14ac:dyDescent="0.2">
      <c r="J206" s="22"/>
    </row>
    <row r="207" spans="1:27" ht="15" customHeight="1" x14ac:dyDescent="0.2">
      <c r="C207" s="32"/>
    </row>
  </sheetData>
  <sheetProtection algorithmName="SHA-512" hashValue="p6gce2rGH2gqIsF0afdMAQHAFDQM3dijcQ26rwwAyNooBNtz3tyt6gTWlm+wrOvfeNiTurCZgHZl9mkP30pP/A==" saltValue="+Q2qrJa7dhHBDsk3UpaJFg==" spinCount="100000" sheet="1" formatColumns="0" formatRows="0" sort="0" autoFilter="0"/>
  <pageMargins left="0.25" right="0.25" top="0.75" bottom="0.75" header="0" footer="0"/>
  <pageSetup orientation="landscape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208"/>
  <sheetViews>
    <sheetView showGridLines="0" zoomScaleNormal="100" workbookViewId="0"/>
  </sheetViews>
  <sheetFormatPr defaultColWidth="12.625" defaultRowHeight="15" customHeight="1" x14ac:dyDescent="0.2"/>
  <cols>
    <col min="1" max="1" width="20.625" customWidth="1"/>
    <col min="2" max="2" width="20.5" customWidth="1"/>
    <col min="3" max="5" width="20.625" customWidth="1"/>
    <col min="6" max="6" width="27.75" customWidth="1"/>
    <col min="7" max="7" width="27.75" style="16" customWidth="1"/>
    <col min="8" max="9" width="27.75" customWidth="1"/>
    <col min="10" max="10" width="30" customWidth="1"/>
    <col min="11" max="11" width="25.125" customWidth="1"/>
    <col min="12" max="12" width="27.875" customWidth="1"/>
    <col min="13" max="14" width="9.625" bestFit="1" customWidth="1"/>
    <col min="15" max="15" width="10.75" bestFit="1" customWidth="1"/>
    <col min="16" max="27" width="9" customWidth="1"/>
  </cols>
  <sheetData>
    <row r="1" spans="1:27" ht="42" customHeight="1" thickBot="1" x14ac:dyDescent="0.25">
      <c r="A1" s="79" t="str">
        <f>CONCATENATE('Total Planned Expenditure Table'!A3," LCFF Carryover Table")</f>
        <v>2024-25 LCFF Carryover Table</v>
      </c>
      <c r="B1" s="3"/>
      <c r="C1" s="3"/>
      <c r="D1" s="23"/>
      <c r="E1" s="22"/>
      <c r="F1" s="23"/>
      <c r="G1" s="24"/>
      <c r="H1" s="2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1" customHeight="1" thickTop="1" thickBot="1" x14ac:dyDescent="0.25">
      <c r="A2" s="87" t="s">
        <v>63</v>
      </c>
      <c r="B2" s="71" t="s">
        <v>56</v>
      </c>
      <c r="C2" s="70" t="s">
        <v>72</v>
      </c>
      <c r="D2" s="69" t="s">
        <v>73</v>
      </c>
      <c r="E2" s="88" t="s">
        <v>49</v>
      </c>
      <c r="F2" s="70" t="s">
        <v>50</v>
      </c>
      <c r="G2" s="70" t="s">
        <v>57</v>
      </c>
      <c r="H2" s="70" t="s">
        <v>58</v>
      </c>
      <c r="I2" s="71" t="s">
        <v>59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51.75" customHeight="1" thickBot="1" x14ac:dyDescent="0.25">
      <c r="A3" s="48">
        <v>0</v>
      </c>
      <c r="B3" s="60">
        <f>'Contributing Actions AU Table'!A3</f>
        <v>0</v>
      </c>
      <c r="C3" s="123">
        <f>'Contributing Actions Table'!D3</f>
        <v>0</v>
      </c>
      <c r="D3" s="124">
        <f>IF(A3&gt;0,B3/A3+'Contributing Actions Table'!D3,0)</f>
        <v>0</v>
      </c>
      <c r="E3" s="39">
        <f>'Contributing Actions AU Table'!C3</f>
        <v>0</v>
      </c>
      <c r="F3" s="123">
        <f>'Contributing Actions AU Table'!F3</f>
        <v>0</v>
      </c>
      <c r="G3" s="123">
        <f>IF(A3&gt;0, SUM(E3/A3+F3), 0)</f>
        <v>0</v>
      </c>
      <c r="H3" s="63">
        <f>IF(D3&gt;0,IF(G3&lt;D3, SUM(A3*SUM(D3-G3)),"$0.00 - No Carryover"),0)</f>
        <v>0</v>
      </c>
      <c r="I3" s="122">
        <f>IF(D3&gt;0,IF(G3&lt;D3,SUM(H3/A3), "0.00% - No Carryover"),0)</f>
        <v>0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customHeight="1" x14ac:dyDescent="0.2">
      <c r="A4" s="22"/>
      <c r="B4" s="22"/>
      <c r="C4" s="22"/>
      <c r="D4" s="22"/>
      <c r="E4" s="22"/>
      <c r="F4" s="22"/>
      <c r="G4" s="40"/>
      <c r="H4" s="23"/>
      <c r="I4" s="23"/>
      <c r="J4" s="2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.75" customHeight="1" x14ac:dyDescent="0.2">
      <c r="A5" s="29"/>
      <c r="B5" s="10"/>
      <c r="C5" s="10"/>
      <c r="D5" s="10"/>
      <c r="E5" s="10"/>
      <c r="F5" s="41"/>
      <c r="G5" s="10"/>
      <c r="H5" s="62"/>
      <c r="I5" s="10"/>
      <c r="J5" s="10"/>
      <c r="K5" s="10"/>
      <c r="L5" s="10"/>
      <c r="M5" s="10"/>
      <c r="N5" s="10"/>
      <c r="O5" s="10"/>
      <c r="P5" s="10"/>
      <c r="Q5" s="10"/>
    </row>
    <row r="6" spans="1:27" ht="15.75" customHeight="1" x14ac:dyDescent="0.2">
      <c r="A6" s="4"/>
      <c r="G6" s="4"/>
      <c r="H6" s="52"/>
      <c r="I6" s="52"/>
      <c r="J6" s="4"/>
      <c r="K6" s="4"/>
      <c r="L6" s="4"/>
      <c r="M6" s="4"/>
      <c r="N6" s="4"/>
      <c r="O6" s="4"/>
      <c r="P6" s="4"/>
      <c r="Q6" s="4"/>
    </row>
    <row r="7" spans="1:27" x14ac:dyDescent="0.2">
      <c r="A7" s="4"/>
      <c r="F7" s="43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7" x14ac:dyDescent="0.2">
      <c r="A8" s="4"/>
      <c r="G8" s="4"/>
      <c r="H8" s="4"/>
      <c r="I8" s="52"/>
      <c r="J8" s="4"/>
      <c r="K8" s="4"/>
      <c r="L8" s="4"/>
      <c r="M8" s="4"/>
      <c r="N8" s="4"/>
      <c r="O8" s="4"/>
      <c r="P8" s="4"/>
      <c r="Q8" s="4"/>
    </row>
    <row r="9" spans="1:27" x14ac:dyDescent="0.2">
      <c r="A9" s="4"/>
      <c r="C9" s="58"/>
      <c r="F9" s="42"/>
      <c r="G9" s="52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7" x14ac:dyDescent="0.2">
      <c r="A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7" x14ac:dyDescent="0.2">
      <c r="A11" s="4"/>
      <c r="F11" s="5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7" x14ac:dyDescent="0.2">
      <c r="A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7" ht="15.75" x14ac:dyDescent="0.25">
      <c r="A13" s="4"/>
      <c r="C13" s="6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7" x14ac:dyDescent="0.2">
      <c r="A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7" x14ac:dyDescent="0.2">
      <c r="A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7" x14ac:dyDescent="0.2">
      <c r="A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">
      <c r="A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">
      <c r="A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">
      <c r="A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1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1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ht="1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ht="1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1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1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1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1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1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1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1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1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1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1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1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1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1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1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1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1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ht="1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ht="1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ht="1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ht="1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ht="1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ht="1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ht="1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ht="1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1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ht="1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ht="1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ht="1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ht="1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ht="1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ht="1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ht="1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ht="1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ht="1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ht="1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ht="1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ht="1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ht="1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ht="1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ht="1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ht="1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ht="1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ht="1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ht="1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ht="1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ht="1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ht="1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ht="1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ht="1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ht="1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ht="1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ht="1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ht="1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ht="1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ht="1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ht="1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ht="1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ht="1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ht="1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ht="1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ht="1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ht="1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ht="1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27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27" ht="1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27" ht="1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27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27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27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27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27" ht="15.75" customHeight="1" thickBo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27" ht="15.75" customHeight="1" x14ac:dyDescent="0.2">
      <c r="A201" s="35"/>
      <c r="B201" s="3"/>
      <c r="C201" s="3"/>
      <c r="D201" s="4"/>
      <c r="E201" s="3"/>
      <c r="F201" s="4"/>
      <c r="G201" s="1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23.25" customHeight="1" x14ac:dyDescent="0.3">
      <c r="A202" s="36"/>
      <c r="B202" s="3"/>
      <c r="C202" s="3"/>
      <c r="D202" s="4"/>
      <c r="E202" s="3"/>
      <c r="F202" s="4"/>
      <c r="G202" s="1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" customHeight="1" x14ac:dyDescent="0.2">
      <c r="D203" s="22"/>
    </row>
    <row r="206" spans="1:27" ht="15" customHeight="1" x14ac:dyDescent="0.2">
      <c r="D206" s="32"/>
      <c r="J206" s="22"/>
    </row>
    <row r="208" spans="1:27" ht="15" customHeight="1" x14ac:dyDescent="0.2">
      <c r="D208" s="32"/>
    </row>
  </sheetData>
  <sheetProtection algorithmName="SHA-512" hashValue="q/ROH1nuPoIsZqaiUIdqpKKNtU4ZAG8wSeGKXdIprGK1uWx5K7shryR4OHeMrtk3FjbsS+gZnLPfsyT3fNKUzQ==" saltValue="dP22OB+nNPym7U0Ov7p45A==" spinCount="100000" sheet="1" formatColumns="0" formatRows="0"/>
  <pageMargins left="0.25" right="0.25" top="0.75" bottom="0.75" header="0" footer="0"/>
  <pageSetup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2"/>
  <sheetViews>
    <sheetView showGridLines="0" tabSelected="1" topLeftCell="A5" zoomScaleNormal="100" workbookViewId="0">
      <selection activeCell="D28" sqref="D28"/>
    </sheetView>
  </sheetViews>
  <sheetFormatPr defaultColWidth="12.625" defaultRowHeight="15" customHeight="1" x14ac:dyDescent="0.2"/>
  <cols>
    <col min="1" max="1" width="13.625" style="140" customWidth="1"/>
    <col min="2" max="2" width="20.125" style="140" customWidth="1"/>
    <col min="3" max="3" width="41.625" style="140" customWidth="1"/>
    <col min="4" max="4" width="24.375" style="140" customWidth="1"/>
    <col min="5" max="5" width="24.25" style="140" customWidth="1"/>
    <col min="6" max="6" width="21.375" style="140" customWidth="1"/>
    <col min="7" max="7" width="15.875" style="140" customWidth="1"/>
    <col min="8" max="8" width="10.75" style="140" bestFit="1" customWidth="1"/>
    <col min="9" max="10" width="9.625" style="140" bestFit="1" customWidth="1"/>
    <col min="11" max="11" width="10.75" style="140" bestFit="1" customWidth="1"/>
    <col min="12" max="13" width="9" style="140" customWidth="1"/>
    <col min="14" max="14" width="10.75" style="140" bestFit="1" customWidth="1"/>
    <col min="15" max="26" width="9" style="140" customWidth="1"/>
    <col min="27" max="16384" width="12.625" style="140"/>
  </cols>
  <sheetData>
    <row r="1" spans="1:26" ht="42" customHeight="1" thickBot="1" x14ac:dyDescent="0.25">
      <c r="A1" s="79" t="str">
        <f>CONCATENATE('[1]Data Entry Table'!A3," Annual Update Table")</f>
        <v>FY23-24 Annual Update Table</v>
      </c>
      <c r="B1" s="138"/>
      <c r="C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26" ht="71.25" customHeight="1" thickTop="1" x14ac:dyDescent="0.2">
      <c r="A2" s="141" t="s">
        <v>30</v>
      </c>
      <c r="B2" s="142" t="s">
        <v>42</v>
      </c>
      <c r="C2" s="143" t="s">
        <v>43</v>
      </c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1:26" ht="23.25" customHeight="1" x14ac:dyDescent="0.2">
      <c r="A3" s="144" t="s">
        <v>30</v>
      </c>
      <c r="B3" s="145">
        <f>SUM('Annual Update (AU) Table FY2324'!$E$6:$E$200)</f>
        <v>3254476</v>
      </c>
      <c r="C3" s="146">
        <f>SUM('Annual Update (AU) Table FY2324'!$F$6:$F$200)</f>
        <v>3089828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</row>
    <row r="4" spans="1:26" ht="26.25" customHeight="1" x14ac:dyDescent="0.2"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</row>
    <row r="5" spans="1:26" ht="74.25" customHeight="1" thickBot="1" x14ac:dyDescent="0.25">
      <c r="A5" s="147" t="s">
        <v>31</v>
      </c>
      <c r="B5" s="147" t="s">
        <v>32</v>
      </c>
      <c r="C5" s="147" t="s">
        <v>33</v>
      </c>
      <c r="D5" s="147" t="s">
        <v>34</v>
      </c>
      <c r="E5" s="147" t="s">
        <v>41</v>
      </c>
      <c r="F5" s="148" t="s">
        <v>60</v>
      </c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</row>
    <row r="6" spans="1:26" x14ac:dyDescent="0.2">
      <c r="A6" s="150">
        <f>IF('[1]Data Entry Table'!A6="","",'[1]Data Entry Table'!A6)</f>
        <v>1</v>
      </c>
      <c r="B6" s="150">
        <f>IF('[1]Data Entry Table'!B6="","",'[1]Data Entry Table'!B6)</f>
        <v>1</v>
      </c>
      <c r="C6" s="151" t="str">
        <f>IF('[1]Data Entry Table'!C6="","",'[1]Data Entry Table'!C6)</f>
        <v>Teaching Staff</v>
      </c>
      <c r="D6" s="151" t="str">
        <f>IF('[1]Data Entry Table'!E6="","",'[1]Data Entry Table'!E6)</f>
        <v>Yes</v>
      </c>
      <c r="E6" s="152">
        <v>1546144</v>
      </c>
      <c r="F6" s="153">
        <v>1490805</v>
      </c>
      <c r="G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</row>
    <row r="7" spans="1:26" x14ac:dyDescent="0.2">
      <c r="A7" s="150">
        <f>IF('[1]Data Entry Table'!A7="","",'[1]Data Entry Table'!A7)</f>
        <v>1</v>
      </c>
      <c r="B7" s="150">
        <f>IF('[1]Data Entry Table'!B7="","",'[1]Data Entry Table'!B7)</f>
        <v>2</v>
      </c>
      <c r="C7" s="151" t="str">
        <f>IF('[1]Data Entry Table'!C7="","",'[1]Data Entry Table'!C7)</f>
        <v>Teacher Credentialing/ Assignment</v>
      </c>
      <c r="D7" s="151" t="str">
        <f>IF('[1]Data Entry Table'!E7="","",'[1]Data Entry Table'!E7)</f>
        <v>Yes</v>
      </c>
      <c r="E7" s="152">
        <v>9022</v>
      </c>
      <c r="F7" s="154">
        <v>9026</v>
      </c>
      <c r="G7" s="139"/>
      <c r="L7" s="139"/>
      <c r="M7" s="139"/>
      <c r="N7" s="155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</row>
    <row r="8" spans="1:26" x14ac:dyDescent="0.2">
      <c r="A8" s="150">
        <f>IF('[1]Data Entry Table'!A8="","",'[1]Data Entry Table'!A8)</f>
        <v>1</v>
      </c>
      <c r="B8" s="150">
        <f>IF('[1]Data Entry Table'!B8="","",'[1]Data Entry Table'!B8)</f>
        <v>3</v>
      </c>
      <c r="C8" s="151" t="str">
        <f>IF('[1]Data Entry Table'!C8="","",'[1]Data Entry Table'!C8)</f>
        <v>Qualified Director</v>
      </c>
      <c r="D8" s="151" t="str">
        <f>IF('[1]Data Entry Table'!E8="","",'[1]Data Entry Table'!E8)</f>
        <v>Yes</v>
      </c>
      <c r="E8" s="152">
        <v>151151</v>
      </c>
      <c r="F8" s="156">
        <v>152056</v>
      </c>
      <c r="G8" s="139"/>
      <c r="L8" s="139"/>
      <c r="M8" s="139"/>
      <c r="N8" s="155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</row>
    <row r="9" spans="1:26" x14ac:dyDescent="0.2">
      <c r="A9" s="150">
        <f>IF('[1]Data Entry Table'!A9="","",'[1]Data Entry Table'!A9)</f>
        <v>2</v>
      </c>
      <c r="B9" s="150">
        <f>IF('[1]Data Entry Table'!B9="","",'[1]Data Entry Table'!B9)</f>
        <v>1</v>
      </c>
      <c r="C9" s="151" t="str">
        <f>IF('[1]Data Entry Table'!C9="","",'[1]Data Entry Table'!C9)</f>
        <v>Adequate Facilities</v>
      </c>
      <c r="D9" s="151" t="str">
        <f>IF('[1]Data Entry Table'!E9="","",'[1]Data Entry Table'!E9)</f>
        <v>Yes</v>
      </c>
      <c r="E9" s="152">
        <v>386040</v>
      </c>
      <c r="F9" s="157">
        <v>365569</v>
      </c>
      <c r="G9" s="139"/>
      <c r="L9" s="139"/>
      <c r="M9" s="139"/>
      <c r="N9" s="155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</row>
    <row r="10" spans="1:26" x14ac:dyDescent="0.2">
      <c r="A10" s="150">
        <f>IF('[1]Data Entry Table'!A10="","",'[1]Data Entry Table'!A10)</f>
        <v>2</v>
      </c>
      <c r="B10" s="150">
        <f>IF('[1]Data Entry Table'!B10="","",'[1]Data Entry Table'!B10)</f>
        <v>2</v>
      </c>
      <c r="C10" s="151" t="str">
        <f>IF('[1]Data Entry Table'!C10="","",'[1]Data Entry Table'!C10)</f>
        <v>Facility Maintenance</v>
      </c>
      <c r="D10" s="151" t="str">
        <f>IF('[1]Data Entry Table'!E10="","",'[1]Data Entry Table'!E10)</f>
        <v>Yes</v>
      </c>
      <c r="E10" s="152">
        <v>167200</v>
      </c>
      <c r="F10" s="157">
        <v>147785</v>
      </c>
      <c r="G10" s="139"/>
      <c r="L10" s="139"/>
      <c r="M10" s="139"/>
      <c r="N10" s="155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</row>
    <row r="11" spans="1:26" x14ac:dyDescent="0.2">
      <c r="A11" s="150">
        <f>IF('[1]Data Entry Table'!A11="","",'[1]Data Entry Table'!A11)</f>
        <v>2</v>
      </c>
      <c r="B11" s="150">
        <f>IF('[1]Data Entry Table'!B11="","",'[1]Data Entry Table'!B11)</f>
        <v>3</v>
      </c>
      <c r="C11" s="151" t="str">
        <f>IF('[1]Data Entry Table'!C11="","",'[1]Data Entry Table'!C11)</f>
        <v>CoVID19 Safety Measures</v>
      </c>
      <c r="D11" s="151" t="str">
        <f>IF('[1]Data Entry Table'!E11="","",'[1]Data Entry Table'!E11)</f>
        <v>No</v>
      </c>
      <c r="E11" s="152">
        <v>1000</v>
      </c>
      <c r="F11" s="157">
        <v>1000</v>
      </c>
      <c r="G11" s="139"/>
      <c r="L11" s="139"/>
      <c r="M11" s="139"/>
      <c r="N11" s="155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</row>
    <row r="12" spans="1:26" x14ac:dyDescent="0.2">
      <c r="A12" s="150">
        <f>IF('[1]Data Entry Table'!A12="","",'[1]Data Entry Table'!A12)</f>
        <v>2</v>
      </c>
      <c r="B12" s="150">
        <f>IF('[1]Data Entry Table'!B12="","",'[1]Data Entry Table'!B12)</f>
        <v>4</v>
      </c>
      <c r="C12" s="151" t="str">
        <f>IF('[1]Data Entry Table'!C12="","",'[1]Data Entry Table'!C12)</f>
        <v xml:space="preserve">Adequate Inventory </v>
      </c>
      <c r="D12" s="151" t="str">
        <f>IF('[1]Data Entry Table'!E12="","",'[1]Data Entry Table'!E12)</f>
        <v>Yes</v>
      </c>
      <c r="E12" s="152">
        <v>35500</v>
      </c>
      <c r="F12" s="157">
        <v>0</v>
      </c>
      <c r="G12" s="139"/>
      <c r="L12" s="139"/>
      <c r="M12" s="139"/>
      <c r="N12" s="155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</row>
    <row r="13" spans="1:26" x14ac:dyDescent="0.2">
      <c r="A13" s="150">
        <f>IF('[1]Data Entry Table'!A13="","",'[1]Data Entry Table'!A13)</f>
        <v>3</v>
      </c>
      <c r="B13" s="150">
        <f>IF('[1]Data Entry Table'!B13="","",'[1]Data Entry Table'!B13)</f>
        <v>1</v>
      </c>
      <c r="C13" s="151" t="str">
        <f>IF('[1]Data Entry Table'!C13="","",'[1]Data Entry Table'!C13)</f>
        <v>Individual Tutoring</v>
      </c>
      <c r="D13" s="151" t="str">
        <f>IF('[1]Data Entry Table'!E13="","",'[1]Data Entry Table'!E13)</f>
        <v>Yes</v>
      </c>
      <c r="E13" s="152">
        <v>401439</v>
      </c>
      <c r="F13" s="157">
        <v>377061</v>
      </c>
      <c r="G13" s="139"/>
      <c r="L13" s="139"/>
      <c r="M13" s="139"/>
      <c r="N13" s="155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</row>
    <row r="14" spans="1:26" x14ac:dyDescent="0.2">
      <c r="A14" s="150">
        <f>IF('[1]Data Entry Table'!A14="","",'[1]Data Entry Table'!A14)</f>
        <v>3</v>
      </c>
      <c r="B14" s="150">
        <f>IF('[1]Data Entry Table'!B14="","",'[1]Data Entry Table'!B14)</f>
        <v>2</v>
      </c>
      <c r="C14" s="151" t="str">
        <f>IF('[1]Data Entry Table'!C14="","",'[1]Data Entry Table'!C14)</f>
        <v>Special Education Students</v>
      </c>
      <c r="D14" s="151" t="str">
        <f>IF('[1]Data Entry Table'!E14="","",'[1]Data Entry Table'!E14)</f>
        <v>Yes</v>
      </c>
      <c r="E14" s="152">
        <v>352644</v>
      </c>
      <c r="F14" s="157">
        <v>357017</v>
      </c>
      <c r="G14" s="139"/>
      <c r="L14" s="139"/>
      <c r="M14" s="139"/>
      <c r="N14" s="155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</row>
    <row r="15" spans="1:26" x14ac:dyDescent="0.2">
      <c r="A15" s="150">
        <f>IF('[1]Data Entry Table'!A15="","",'[1]Data Entry Table'!A15)</f>
        <v>3</v>
      </c>
      <c r="B15" s="150">
        <f>IF('[1]Data Entry Table'!B15="","",'[1]Data Entry Table'!B15)</f>
        <v>3</v>
      </c>
      <c r="C15" s="151" t="str">
        <f>IF('[1]Data Entry Table'!C15="","",'[1]Data Entry Table'!C15)</f>
        <v>Extracurricular Activities</v>
      </c>
      <c r="D15" s="151" t="str">
        <f>IF('[1]Data Entry Table'!E15="","",'[1]Data Entry Table'!E15)</f>
        <v>Yes</v>
      </c>
      <c r="E15" s="152">
        <v>70332</v>
      </c>
      <c r="F15" s="157">
        <v>60395</v>
      </c>
      <c r="G15" s="139"/>
      <c r="L15" s="139"/>
      <c r="M15" s="139"/>
      <c r="N15" s="155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</row>
    <row r="16" spans="1:26" x14ac:dyDescent="0.2">
      <c r="A16" s="150">
        <f>IF('[1]Data Entry Table'!A16="","",'[1]Data Entry Table'!A16)</f>
        <v>3</v>
      </c>
      <c r="B16" s="150">
        <f>IF('[1]Data Entry Table'!B16="","",'[1]Data Entry Table'!B16)</f>
        <v>4</v>
      </c>
      <c r="C16" s="151" t="str">
        <f>IF('[1]Data Entry Table'!C16="","",'[1]Data Entry Table'!C16)</f>
        <v>Individualized Learning Plan</v>
      </c>
      <c r="D16" s="151" t="str">
        <f>IF('[1]Data Entry Table'!E16="","",'[1]Data Entry Table'!E16)</f>
        <v>Yes</v>
      </c>
      <c r="E16" s="152">
        <v>11306</v>
      </c>
      <c r="F16" s="157">
        <v>11317</v>
      </c>
      <c r="G16" s="139"/>
      <c r="L16" s="139"/>
      <c r="M16" s="139"/>
      <c r="N16" s="155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</row>
    <row r="17" spans="1:26" x14ac:dyDescent="0.2">
      <c r="A17" s="150">
        <f>IF('[1]Data Entry Table'!A17="","",'[1]Data Entry Table'!A17)</f>
        <v>3</v>
      </c>
      <c r="B17" s="150">
        <f>IF('[1]Data Entry Table'!B17="","",'[1]Data Entry Table'!B17)</f>
        <v>5</v>
      </c>
      <c r="C17" s="151" t="str">
        <f>IF('[1]Data Entry Table'!C17="","",'[1]Data Entry Table'!C17)</f>
        <v>NWEA MAP Growth Testing Software</v>
      </c>
      <c r="D17" s="151" t="str">
        <f>IF('[1]Data Entry Table'!E17="","",'[1]Data Entry Table'!E17)</f>
        <v>Yes</v>
      </c>
      <c r="E17" s="152">
        <v>3060</v>
      </c>
      <c r="F17" s="157">
        <v>3060</v>
      </c>
      <c r="G17" s="139"/>
      <c r="L17" s="139"/>
      <c r="M17" s="139"/>
      <c r="N17" s="155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</row>
    <row r="18" spans="1:26" x14ac:dyDescent="0.2">
      <c r="A18" s="150">
        <f>IF('[1]Data Entry Table'!A18="","",'[1]Data Entry Table'!A18)</f>
        <v>3</v>
      </c>
      <c r="B18" s="150">
        <f>IF('[1]Data Entry Table'!B18="","",'[1]Data Entry Table'!B18)</f>
        <v>6</v>
      </c>
      <c r="C18" s="151" t="str">
        <f>IF('[1]Data Entry Table'!C18="","",'[1]Data Entry Table'!C18)</f>
        <v>Student Rosters</v>
      </c>
      <c r="D18" s="151" t="str">
        <f>IF('[1]Data Entry Table'!E18="","",'[1]Data Entry Table'!E18)</f>
        <v>Yes</v>
      </c>
      <c r="E18" s="152">
        <v>2729</v>
      </c>
      <c r="F18" s="157">
        <v>2841</v>
      </c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</row>
    <row r="19" spans="1:26" x14ac:dyDescent="0.2">
      <c r="A19" s="150">
        <f>IF('[1]Data Entry Table'!A19="","",'[1]Data Entry Table'!A19)</f>
        <v>3</v>
      </c>
      <c r="B19" s="150">
        <f>IF('[1]Data Entry Table'!B19="","",'[1]Data Entry Table'!B19)</f>
        <v>7</v>
      </c>
      <c r="C19" s="151" t="str">
        <f>IF('[1]Data Entry Table'!C19="","",'[1]Data Entry Table'!C19)</f>
        <v>Positive Behavioral Interventions and Support</v>
      </c>
      <c r="D19" s="151" t="str">
        <f>IF('[1]Data Entry Table'!E19="","",'[1]Data Entry Table'!E19)</f>
        <v>Yes</v>
      </c>
      <c r="E19" s="152">
        <v>9000</v>
      </c>
      <c r="F19" s="157">
        <v>9000</v>
      </c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</row>
    <row r="20" spans="1:26" x14ac:dyDescent="0.2">
      <c r="A20" s="150">
        <f>IF('[1]Data Entry Table'!A20="","",'[1]Data Entry Table'!A20)</f>
        <v>3</v>
      </c>
      <c r="B20" s="150">
        <f>IF('[1]Data Entry Table'!B20="","",'[1]Data Entry Table'!B20)</f>
        <v>8</v>
      </c>
      <c r="C20" s="151" t="str">
        <f>IF('[1]Data Entry Table'!C20="","",'[1]Data Entry Table'!C20)</f>
        <v>At Risk Youth</v>
      </c>
      <c r="D20" s="151" t="str">
        <f>IF('[1]Data Entry Table'!E20="","",'[1]Data Entry Table'!E20)</f>
        <v>Yes</v>
      </c>
      <c r="E20" s="152">
        <v>1500</v>
      </c>
      <c r="F20" s="157">
        <v>1500</v>
      </c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</row>
    <row r="21" spans="1:26" ht="15.75" customHeight="1" x14ac:dyDescent="0.2">
      <c r="A21" s="150">
        <f>IF('[1]Data Entry Table'!A21="","",'[1]Data Entry Table'!A21)</f>
        <v>4</v>
      </c>
      <c r="B21" s="150">
        <f>IF('[1]Data Entry Table'!B21="","",'[1]Data Entry Table'!B21)</f>
        <v>1</v>
      </c>
      <c r="C21" s="151" t="str">
        <f>IF('[1]Data Entry Table'!C21="","",'[1]Data Entry Table'!C21)</f>
        <v>Access to Textbooks</v>
      </c>
      <c r="D21" s="151" t="str">
        <f>IF('[1]Data Entry Table'!E21="","",'[1]Data Entry Table'!E21)</f>
        <v>Yes</v>
      </c>
      <c r="E21" s="152">
        <v>10000</v>
      </c>
      <c r="F21" s="157">
        <v>829</v>
      </c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</row>
    <row r="22" spans="1:26" ht="15.75" customHeight="1" x14ac:dyDescent="0.2">
      <c r="A22" s="150">
        <f>IF('[1]Data Entry Table'!A22="","",'[1]Data Entry Table'!A22)</f>
        <v>4</v>
      </c>
      <c r="B22" s="150">
        <f>IF('[1]Data Entry Table'!B22="","",'[1]Data Entry Table'!B22)</f>
        <v>2</v>
      </c>
      <c r="C22" s="151" t="str">
        <f>IF('[1]Data Entry Table'!C22="","",'[1]Data Entry Table'!C22)</f>
        <v>Online Learning Software</v>
      </c>
      <c r="D22" s="151" t="str">
        <f>IF('[1]Data Entry Table'!E22="","",'[1]Data Entry Table'!E22)</f>
        <v>Yes</v>
      </c>
      <c r="E22" s="152">
        <v>20650</v>
      </c>
      <c r="F22" s="157">
        <v>20650</v>
      </c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pans="1:26" ht="15.75" customHeight="1" x14ac:dyDescent="0.2">
      <c r="A23" s="150">
        <f>IF('[1]Data Entry Table'!A23="","",'[1]Data Entry Table'!A23)</f>
        <v>4</v>
      </c>
      <c r="B23" s="150">
        <f>IF('[1]Data Entry Table'!B23="","",'[1]Data Entry Table'!B23)</f>
        <v>3</v>
      </c>
      <c r="C23" s="151" t="str">
        <f>IF('[1]Data Entry Table'!C23="","",'[1]Data Entry Table'!C23)</f>
        <v>Field Trips &amp; Clubs</v>
      </c>
      <c r="D23" s="151" t="str">
        <f>IF('[1]Data Entry Table'!E23="","",'[1]Data Entry Table'!E23)</f>
        <v>Yes</v>
      </c>
      <c r="E23" s="152">
        <v>26350</v>
      </c>
      <c r="F23" s="157">
        <v>26150</v>
      </c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4" spans="1:26" ht="15.75" customHeight="1" x14ac:dyDescent="0.2">
      <c r="A24" s="150">
        <f>IF('[1]Data Entry Table'!A24="","",'[1]Data Entry Table'!A24)</f>
        <v>4</v>
      </c>
      <c r="B24" s="150">
        <f>IF('[1]Data Entry Table'!B24="","",'[1]Data Entry Table'!B24)</f>
        <v>4</v>
      </c>
      <c r="C24" s="151" t="str">
        <f>IF('[1]Data Entry Table'!C24="","",'[1]Data Entry Table'!C24)</f>
        <v>Professional Development</v>
      </c>
      <c r="D24" s="151" t="str">
        <f>IF('[1]Data Entry Table'!E24="","",'[1]Data Entry Table'!E24)</f>
        <v>Yes</v>
      </c>
      <c r="E24" s="152">
        <v>45357</v>
      </c>
      <c r="F24" s="157">
        <v>50377</v>
      </c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</row>
    <row r="25" spans="1:26" ht="15.75" customHeight="1" x14ac:dyDescent="0.2">
      <c r="A25" s="150">
        <f>IF('[1]Data Entry Table'!A25="","",'[1]Data Entry Table'!A25)</f>
        <v>5</v>
      </c>
      <c r="B25" s="150">
        <f>IF('[1]Data Entry Table'!B25="","",'[1]Data Entry Table'!B25)</f>
        <v>1</v>
      </c>
      <c r="C25" s="151" t="str">
        <f>IF('[1]Data Entry Table'!C25="","",'[1]Data Entry Table'!C25)</f>
        <v>Weekly Newsletter</v>
      </c>
      <c r="D25" s="151" t="s">
        <v>70</v>
      </c>
      <c r="E25" s="152">
        <v>1500</v>
      </c>
      <c r="F25" s="157">
        <v>1500</v>
      </c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</row>
    <row r="26" spans="1:26" ht="15.75" customHeight="1" x14ac:dyDescent="0.2">
      <c r="A26" s="150">
        <f>IF('[1]Data Entry Table'!A26="","",'[1]Data Entry Table'!A26)</f>
        <v>5</v>
      </c>
      <c r="B26" s="150">
        <f>IF('[1]Data Entry Table'!B26="","",'[1]Data Entry Table'!B26)</f>
        <v>2</v>
      </c>
      <c r="C26" s="151" t="str">
        <f>IF('[1]Data Entry Table'!C26="","",'[1]Data Entry Table'!C26)</f>
        <v>School Climate Survey</v>
      </c>
      <c r="D26" s="151" t="s">
        <v>70</v>
      </c>
      <c r="E26" s="152">
        <v>400</v>
      </c>
      <c r="F26" s="157">
        <v>400</v>
      </c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</row>
    <row r="27" spans="1:26" ht="15.75" customHeight="1" x14ac:dyDescent="0.2">
      <c r="A27" s="150">
        <f>IF('[1]Data Entry Table'!A27="","",'[1]Data Entry Table'!A27)</f>
        <v>5</v>
      </c>
      <c r="B27" s="150">
        <f>IF('[1]Data Entry Table'!B27="","",'[1]Data Entry Table'!B27)</f>
        <v>3</v>
      </c>
      <c r="C27" s="151" t="str">
        <f>IF('[1]Data Entry Table'!C27="","",'[1]Data Entry Table'!C27)</f>
        <v>Parent Meetings</v>
      </c>
      <c r="D27" s="151" t="s">
        <v>70</v>
      </c>
      <c r="E27" s="152">
        <v>400</v>
      </c>
      <c r="F27" s="157">
        <v>400</v>
      </c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</row>
    <row r="28" spans="1:26" ht="15.75" customHeight="1" x14ac:dyDescent="0.2">
      <c r="A28" s="150">
        <f>IF('[1]Data Entry Table'!A28="","",'[1]Data Entry Table'!A28)</f>
        <v>5</v>
      </c>
      <c r="B28" s="150">
        <f>IF('[1]Data Entry Table'!B28="","",'[1]Data Entry Table'!B28)</f>
        <v>4</v>
      </c>
      <c r="C28" s="151" t="str">
        <f>IF('[1]Data Entry Table'!C28="","",'[1]Data Entry Table'!C28)</f>
        <v>Report Cards</v>
      </c>
      <c r="D28" s="151" t="str">
        <f>IF('[1]Data Entry Table'!E28="","",'[1]Data Entry Table'!E28)</f>
        <v>Yes</v>
      </c>
      <c r="E28" s="152">
        <v>1752</v>
      </c>
      <c r="F28" s="157">
        <v>1090</v>
      </c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</row>
    <row r="29" spans="1:26" ht="15.75" customHeight="1" x14ac:dyDescent="0.2">
      <c r="A29" s="150" t="str">
        <f>IF('[1]Data Entry Table'!A29="","",'[1]Data Entry Table'!A29)</f>
        <v/>
      </c>
      <c r="B29" s="150" t="str">
        <f>IF('[1]Data Entry Table'!B29="","",'[1]Data Entry Table'!B29)</f>
        <v/>
      </c>
      <c r="C29" s="151" t="str">
        <f>IF('[1]Data Entry Table'!C29="","",'[1]Data Entry Table'!C29)</f>
        <v/>
      </c>
      <c r="D29" s="151" t="str">
        <f>IF('[1]Data Entry Table'!E29="","",'[1]Data Entry Table'!E29)</f>
        <v/>
      </c>
      <c r="E29" s="158">
        <f>'[1]Data Entry Table'!P29</f>
        <v>0</v>
      </c>
      <c r="F29" s="157">
        <v>0</v>
      </c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</row>
    <row r="30" spans="1:26" ht="15.75" customHeight="1" x14ac:dyDescent="0.2">
      <c r="A30" s="150" t="str">
        <f>IF('[1]Data Entry Table'!A30="","",'[1]Data Entry Table'!A30)</f>
        <v/>
      </c>
      <c r="B30" s="150" t="str">
        <f>IF('[1]Data Entry Table'!B30="","",'[1]Data Entry Table'!B30)</f>
        <v/>
      </c>
      <c r="C30" s="151" t="str">
        <f>IF('[1]Data Entry Table'!C30="","",'[1]Data Entry Table'!C30)</f>
        <v/>
      </c>
      <c r="D30" s="151" t="str">
        <f>IF('[1]Data Entry Table'!E30="","",'[1]Data Entry Table'!E30)</f>
        <v/>
      </c>
      <c r="E30" s="158">
        <f>'[1]Data Entry Table'!P30</f>
        <v>0</v>
      </c>
      <c r="F30" s="157">
        <v>0</v>
      </c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</row>
    <row r="31" spans="1:26" ht="15.75" customHeight="1" x14ac:dyDescent="0.2">
      <c r="A31" s="150" t="str">
        <f>IF('[1]Data Entry Table'!A31="","",'[1]Data Entry Table'!A31)</f>
        <v/>
      </c>
      <c r="B31" s="150" t="str">
        <f>IF('[1]Data Entry Table'!B31="","",'[1]Data Entry Table'!B31)</f>
        <v/>
      </c>
      <c r="C31" s="151" t="str">
        <f>IF('[1]Data Entry Table'!C31="","",'[1]Data Entry Table'!C31)</f>
        <v/>
      </c>
      <c r="D31" s="151" t="str">
        <f>IF('[1]Data Entry Table'!E31="","",'[1]Data Entry Table'!E31)</f>
        <v/>
      </c>
      <c r="E31" s="158">
        <f>'[1]Data Entry Table'!P31</f>
        <v>0</v>
      </c>
      <c r="F31" s="157">
        <v>0</v>
      </c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</row>
    <row r="32" spans="1:26" ht="15.75" customHeight="1" x14ac:dyDescent="0.2">
      <c r="A32" s="150" t="str">
        <f>IF('[1]Data Entry Table'!A32="","",'[1]Data Entry Table'!A32)</f>
        <v/>
      </c>
      <c r="B32" s="150" t="str">
        <f>IF('[1]Data Entry Table'!B32="","",'[1]Data Entry Table'!B32)</f>
        <v/>
      </c>
      <c r="C32" s="151" t="str">
        <f>IF('[1]Data Entry Table'!C32="","",'[1]Data Entry Table'!C32)</f>
        <v/>
      </c>
      <c r="D32" s="151" t="str">
        <f>IF('[1]Data Entry Table'!E32="","",'[1]Data Entry Table'!E32)</f>
        <v/>
      </c>
      <c r="E32" s="158">
        <f>'[1]Data Entry Table'!P32</f>
        <v>0</v>
      </c>
      <c r="F32" s="157">
        <v>0</v>
      </c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</row>
    <row r="33" spans="1:26" ht="15.75" customHeight="1" x14ac:dyDescent="0.2">
      <c r="A33" s="150" t="str">
        <f>IF('[1]Data Entry Table'!A33="","",'[1]Data Entry Table'!A33)</f>
        <v/>
      </c>
      <c r="B33" s="150" t="str">
        <f>IF('[1]Data Entry Table'!B33="","",'[1]Data Entry Table'!B33)</f>
        <v/>
      </c>
      <c r="C33" s="151" t="str">
        <f>IF('[1]Data Entry Table'!C33="","",'[1]Data Entry Table'!C33)</f>
        <v/>
      </c>
      <c r="D33" s="151" t="str">
        <f>IF('[1]Data Entry Table'!E33="","",'[1]Data Entry Table'!E33)</f>
        <v/>
      </c>
      <c r="E33" s="158">
        <f>'[1]Data Entry Table'!P33</f>
        <v>0</v>
      </c>
      <c r="F33" s="157">
        <v>0</v>
      </c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</row>
    <row r="34" spans="1:26" ht="15.75" customHeight="1" x14ac:dyDescent="0.2">
      <c r="A34" s="150" t="str">
        <f>IF('[1]Data Entry Table'!A34="","",'[1]Data Entry Table'!A34)</f>
        <v/>
      </c>
      <c r="B34" s="150" t="str">
        <f>IF('[1]Data Entry Table'!B34="","",'[1]Data Entry Table'!B34)</f>
        <v/>
      </c>
      <c r="C34" s="151" t="str">
        <f>IF('[1]Data Entry Table'!C34="","",'[1]Data Entry Table'!C34)</f>
        <v/>
      </c>
      <c r="D34" s="151" t="str">
        <f>IF('[1]Data Entry Table'!E34="","",'[1]Data Entry Table'!E34)</f>
        <v/>
      </c>
      <c r="E34" s="158">
        <f>'[1]Data Entry Table'!P34</f>
        <v>0</v>
      </c>
      <c r="F34" s="157">
        <v>0</v>
      </c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</row>
    <row r="35" spans="1:26" ht="15.75" customHeight="1" x14ac:dyDescent="0.2">
      <c r="A35" s="150" t="str">
        <f>IF('[1]Data Entry Table'!A35="","",'[1]Data Entry Table'!A35)</f>
        <v/>
      </c>
      <c r="B35" s="150" t="str">
        <f>IF('[1]Data Entry Table'!B35="","",'[1]Data Entry Table'!B35)</f>
        <v/>
      </c>
      <c r="C35" s="151" t="str">
        <f>IF('[1]Data Entry Table'!C35="","",'[1]Data Entry Table'!C35)</f>
        <v/>
      </c>
      <c r="D35" s="151" t="str">
        <f>IF('[1]Data Entry Table'!E35="","",'[1]Data Entry Table'!E35)</f>
        <v/>
      </c>
      <c r="E35" s="158">
        <f>'[1]Data Entry Table'!P35</f>
        <v>0</v>
      </c>
      <c r="F35" s="157">
        <v>0</v>
      </c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</row>
    <row r="36" spans="1:26" ht="15.75" customHeight="1" x14ac:dyDescent="0.2">
      <c r="A36" s="150" t="str">
        <f>IF('[1]Data Entry Table'!A36="","",'[1]Data Entry Table'!A36)</f>
        <v/>
      </c>
      <c r="B36" s="150" t="str">
        <f>IF('[1]Data Entry Table'!B36="","",'[1]Data Entry Table'!B36)</f>
        <v/>
      </c>
      <c r="C36" s="151" t="str">
        <f>IF('[1]Data Entry Table'!C36="","",'[1]Data Entry Table'!C36)</f>
        <v/>
      </c>
      <c r="D36" s="151" t="str">
        <f>IF('[1]Data Entry Table'!E36="","",'[1]Data Entry Table'!E36)</f>
        <v/>
      </c>
      <c r="E36" s="158">
        <f>'[1]Data Entry Table'!P36</f>
        <v>0</v>
      </c>
      <c r="F36" s="157">
        <v>0</v>
      </c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</row>
    <row r="37" spans="1:26" ht="15.75" customHeight="1" x14ac:dyDescent="0.2">
      <c r="A37" s="150" t="str">
        <f>IF('[1]Data Entry Table'!A37="","",'[1]Data Entry Table'!A37)</f>
        <v/>
      </c>
      <c r="B37" s="150" t="str">
        <f>IF('[1]Data Entry Table'!B37="","",'[1]Data Entry Table'!B37)</f>
        <v/>
      </c>
      <c r="C37" s="151" t="str">
        <f>IF('[1]Data Entry Table'!C37="","",'[1]Data Entry Table'!C37)</f>
        <v/>
      </c>
      <c r="D37" s="151" t="str">
        <f>IF('[1]Data Entry Table'!E37="","",'[1]Data Entry Table'!E37)</f>
        <v/>
      </c>
      <c r="E37" s="158">
        <f>'[1]Data Entry Table'!P37</f>
        <v>0</v>
      </c>
      <c r="F37" s="157">
        <v>0</v>
      </c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</row>
    <row r="38" spans="1:26" ht="15.75" customHeight="1" x14ac:dyDescent="0.2">
      <c r="A38" s="150" t="str">
        <f>IF('[1]Data Entry Table'!A38="","",'[1]Data Entry Table'!A38)</f>
        <v/>
      </c>
      <c r="B38" s="150" t="str">
        <f>IF('[1]Data Entry Table'!B38="","",'[1]Data Entry Table'!B38)</f>
        <v/>
      </c>
      <c r="C38" s="151" t="str">
        <f>IF('[1]Data Entry Table'!C38="","",'[1]Data Entry Table'!C38)</f>
        <v/>
      </c>
      <c r="D38" s="151" t="str">
        <f>IF('[1]Data Entry Table'!E38="","",'[1]Data Entry Table'!E38)</f>
        <v/>
      </c>
      <c r="E38" s="158">
        <f>'[1]Data Entry Table'!P38</f>
        <v>0</v>
      </c>
      <c r="F38" s="157">
        <v>0</v>
      </c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</row>
    <row r="39" spans="1:26" ht="15.75" customHeight="1" x14ac:dyDescent="0.2">
      <c r="A39" s="150" t="str">
        <f>IF('[1]Data Entry Table'!A39="","",'[1]Data Entry Table'!A39)</f>
        <v/>
      </c>
      <c r="B39" s="150" t="str">
        <f>IF('[1]Data Entry Table'!B39="","",'[1]Data Entry Table'!B39)</f>
        <v/>
      </c>
      <c r="C39" s="151" t="str">
        <f>IF('[1]Data Entry Table'!C39="","",'[1]Data Entry Table'!C39)</f>
        <v/>
      </c>
      <c r="D39" s="151" t="str">
        <f>IF('[1]Data Entry Table'!E39="","",'[1]Data Entry Table'!E39)</f>
        <v/>
      </c>
      <c r="E39" s="158">
        <f>'[1]Data Entry Table'!P39</f>
        <v>0</v>
      </c>
      <c r="F39" s="157">
        <v>0</v>
      </c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</row>
    <row r="40" spans="1:26" ht="15.75" customHeight="1" x14ac:dyDescent="0.2">
      <c r="A40" s="150" t="str">
        <f>IF('[1]Data Entry Table'!A40="","",'[1]Data Entry Table'!A40)</f>
        <v/>
      </c>
      <c r="B40" s="150" t="str">
        <f>IF('[1]Data Entry Table'!B40="","",'[1]Data Entry Table'!B40)</f>
        <v/>
      </c>
      <c r="C40" s="151" t="str">
        <f>IF('[1]Data Entry Table'!C40="","",'[1]Data Entry Table'!C40)</f>
        <v/>
      </c>
      <c r="D40" s="151" t="str">
        <f>IF('[1]Data Entry Table'!E40="","",'[1]Data Entry Table'!E40)</f>
        <v/>
      </c>
      <c r="E40" s="158">
        <f>'[1]Data Entry Table'!P40</f>
        <v>0</v>
      </c>
      <c r="F40" s="157">
        <v>0</v>
      </c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</row>
    <row r="41" spans="1:26" ht="15.75" customHeight="1" x14ac:dyDescent="0.2">
      <c r="A41" s="150" t="str">
        <f>IF('[1]Data Entry Table'!A41="","",'[1]Data Entry Table'!A41)</f>
        <v/>
      </c>
      <c r="B41" s="150" t="str">
        <f>IF('[1]Data Entry Table'!B41="","",'[1]Data Entry Table'!B41)</f>
        <v/>
      </c>
      <c r="C41" s="151" t="str">
        <f>IF('[1]Data Entry Table'!C41="","",'[1]Data Entry Table'!C41)</f>
        <v/>
      </c>
      <c r="D41" s="151" t="str">
        <f>IF('[1]Data Entry Table'!E41="","",'[1]Data Entry Table'!E41)</f>
        <v/>
      </c>
      <c r="E41" s="158">
        <f>'[1]Data Entry Table'!P41</f>
        <v>0</v>
      </c>
      <c r="F41" s="157">
        <v>0</v>
      </c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</row>
    <row r="42" spans="1:26" ht="15.75" customHeight="1" x14ac:dyDescent="0.2">
      <c r="A42" s="150" t="str">
        <f>IF('[1]Data Entry Table'!A42="","",'[1]Data Entry Table'!A42)</f>
        <v/>
      </c>
      <c r="B42" s="150" t="str">
        <f>IF('[1]Data Entry Table'!B42="","",'[1]Data Entry Table'!B42)</f>
        <v/>
      </c>
      <c r="C42" s="151" t="str">
        <f>IF('[1]Data Entry Table'!C42="","",'[1]Data Entry Table'!C42)</f>
        <v/>
      </c>
      <c r="D42" s="151" t="str">
        <f>IF('[1]Data Entry Table'!E42="","",'[1]Data Entry Table'!E42)</f>
        <v/>
      </c>
      <c r="E42" s="158">
        <f>'[1]Data Entry Table'!P42</f>
        <v>0</v>
      </c>
      <c r="F42" s="157">
        <v>0</v>
      </c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</row>
    <row r="43" spans="1:26" ht="15.75" customHeight="1" x14ac:dyDescent="0.2">
      <c r="A43" s="150" t="str">
        <f>IF('[1]Data Entry Table'!A43="","",'[1]Data Entry Table'!A43)</f>
        <v/>
      </c>
      <c r="B43" s="150" t="str">
        <f>IF('[1]Data Entry Table'!B43="","",'[1]Data Entry Table'!B43)</f>
        <v/>
      </c>
      <c r="C43" s="151" t="str">
        <f>IF('[1]Data Entry Table'!C43="","",'[1]Data Entry Table'!C43)</f>
        <v/>
      </c>
      <c r="D43" s="151" t="str">
        <f>IF('[1]Data Entry Table'!E43="","",'[1]Data Entry Table'!E43)</f>
        <v/>
      </c>
      <c r="E43" s="158">
        <f>'[1]Data Entry Table'!P43</f>
        <v>0</v>
      </c>
      <c r="F43" s="157">
        <v>0</v>
      </c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</row>
    <row r="44" spans="1:26" ht="15.75" customHeight="1" x14ac:dyDescent="0.2">
      <c r="A44" s="150" t="str">
        <f>IF('[1]Data Entry Table'!A44="","",'[1]Data Entry Table'!A44)</f>
        <v/>
      </c>
      <c r="B44" s="150" t="str">
        <f>IF('[1]Data Entry Table'!B44="","",'[1]Data Entry Table'!B44)</f>
        <v/>
      </c>
      <c r="C44" s="151" t="str">
        <f>IF('[1]Data Entry Table'!C44="","",'[1]Data Entry Table'!C44)</f>
        <v/>
      </c>
      <c r="D44" s="151" t="str">
        <f>IF('[1]Data Entry Table'!E44="","",'[1]Data Entry Table'!E44)</f>
        <v/>
      </c>
      <c r="E44" s="158">
        <f>'[1]Data Entry Table'!P44</f>
        <v>0</v>
      </c>
      <c r="F44" s="157">
        <v>0</v>
      </c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</row>
    <row r="45" spans="1:26" ht="15.75" customHeight="1" x14ac:dyDescent="0.2">
      <c r="A45" s="150" t="str">
        <f>IF('[1]Data Entry Table'!A45="","",'[1]Data Entry Table'!A45)</f>
        <v/>
      </c>
      <c r="B45" s="150" t="str">
        <f>IF('[1]Data Entry Table'!B45="","",'[1]Data Entry Table'!B45)</f>
        <v/>
      </c>
      <c r="C45" s="151" t="str">
        <f>IF('[1]Data Entry Table'!C45="","",'[1]Data Entry Table'!C45)</f>
        <v/>
      </c>
      <c r="D45" s="151" t="str">
        <f>IF('[1]Data Entry Table'!E45="","",'[1]Data Entry Table'!E45)</f>
        <v/>
      </c>
      <c r="E45" s="158">
        <f>'[1]Data Entry Table'!P45</f>
        <v>0</v>
      </c>
      <c r="F45" s="157">
        <v>0</v>
      </c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</row>
    <row r="46" spans="1:26" ht="15.75" customHeight="1" x14ac:dyDescent="0.2">
      <c r="A46" s="150" t="str">
        <f>IF('[1]Data Entry Table'!A46="","",'[1]Data Entry Table'!A46)</f>
        <v/>
      </c>
      <c r="B46" s="150" t="str">
        <f>IF('[1]Data Entry Table'!B46="","",'[1]Data Entry Table'!B46)</f>
        <v/>
      </c>
      <c r="C46" s="151" t="str">
        <f>IF('[1]Data Entry Table'!C46="","",'[1]Data Entry Table'!C46)</f>
        <v/>
      </c>
      <c r="D46" s="151" t="str">
        <f>IF('[1]Data Entry Table'!E46="","",'[1]Data Entry Table'!E46)</f>
        <v/>
      </c>
      <c r="E46" s="158">
        <f>'[1]Data Entry Table'!P46</f>
        <v>0</v>
      </c>
      <c r="F46" s="157">
        <v>0</v>
      </c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</row>
    <row r="47" spans="1:26" ht="15.75" customHeight="1" x14ac:dyDescent="0.2">
      <c r="A47" s="150" t="str">
        <f>IF('[1]Data Entry Table'!A47="","",'[1]Data Entry Table'!A47)</f>
        <v/>
      </c>
      <c r="B47" s="150" t="str">
        <f>IF('[1]Data Entry Table'!B47="","",'[1]Data Entry Table'!B47)</f>
        <v/>
      </c>
      <c r="C47" s="151" t="str">
        <f>IF('[1]Data Entry Table'!C47="","",'[1]Data Entry Table'!C47)</f>
        <v/>
      </c>
      <c r="D47" s="151" t="str">
        <f>IF('[1]Data Entry Table'!E47="","",'[1]Data Entry Table'!E47)</f>
        <v/>
      </c>
      <c r="E47" s="158">
        <f>'[1]Data Entry Table'!P47</f>
        <v>0</v>
      </c>
      <c r="F47" s="157">
        <v>0</v>
      </c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</row>
    <row r="48" spans="1:26" ht="15.75" customHeight="1" x14ac:dyDescent="0.2">
      <c r="A48" s="150" t="str">
        <f>IF('[1]Data Entry Table'!A48="","",'[1]Data Entry Table'!A48)</f>
        <v/>
      </c>
      <c r="B48" s="150" t="str">
        <f>IF('[1]Data Entry Table'!B48="","",'[1]Data Entry Table'!B48)</f>
        <v/>
      </c>
      <c r="C48" s="151" t="str">
        <f>IF('[1]Data Entry Table'!C48="","",'[1]Data Entry Table'!C48)</f>
        <v/>
      </c>
      <c r="D48" s="151" t="str">
        <f>IF('[1]Data Entry Table'!E48="","",'[1]Data Entry Table'!E48)</f>
        <v/>
      </c>
      <c r="E48" s="158">
        <f>'[1]Data Entry Table'!P48</f>
        <v>0</v>
      </c>
      <c r="F48" s="157">
        <v>0</v>
      </c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</row>
    <row r="49" spans="1:26" ht="15.75" customHeight="1" x14ac:dyDescent="0.2">
      <c r="A49" s="150" t="str">
        <f>IF('[1]Data Entry Table'!A49="","",'[1]Data Entry Table'!A49)</f>
        <v/>
      </c>
      <c r="B49" s="150" t="str">
        <f>IF('[1]Data Entry Table'!B49="","",'[1]Data Entry Table'!B49)</f>
        <v/>
      </c>
      <c r="C49" s="151" t="str">
        <f>IF('[1]Data Entry Table'!C49="","",'[1]Data Entry Table'!C49)</f>
        <v/>
      </c>
      <c r="D49" s="151" t="str">
        <f>IF('[1]Data Entry Table'!E49="","",'[1]Data Entry Table'!E49)</f>
        <v/>
      </c>
      <c r="E49" s="158">
        <f>'[1]Data Entry Table'!P49</f>
        <v>0</v>
      </c>
      <c r="F49" s="157">
        <v>0</v>
      </c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</row>
    <row r="50" spans="1:26" ht="15.75" customHeight="1" x14ac:dyDescent="0.2">
      <c r="A50" s="150" t="str">
        <f>IF('[1]Data Entry Table'!A50="","",'[1]Data Entry Table'!A50)</f>
        <v/>
      </c>
      <c r="B50" s="150" t="str">
        <f>IF('[1]Data Entry Table'!B50="","",'[1]Data Entry Table'!B50)</f>
        <v/>
      </c>
      <c r="C50" s="151" t="str">
        <f>IF('[1]Data Entry Table'!C50="","",'[1]Data Entry Table'!C50)</f>
        <v/>
      </c>
      <c r="D50" s="151" t="str">
        <f>IF('[1]Data Entry Table'!E50="","",'[1]Data Entry Table'!E50)</f>
        <v/>
      </c>
      <c r="E50" s="158">
        <f>'[1]Data Entry Table'!P50</f>
        <v>0</v>
      </c>
      <c r="F50" s="157">
        <v>0</v>
      </c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</row>
    <row r="51" spans="1:26" ht="15.75" customHeight="1" x14ac:dyDescent="0.2">
      <c r="A51" s="150" t="str">
        <f>IF('[1]Data Entry Table'!A51="","",'[1]Data Entry Table'!A51)</f>
        <v/>
      </c>
      <c r="B51" s="150" t="str">
        <f>IF('[1]Data Entry Table'!B51="","",'[1]Data Entry Table'!B51)</f>
        <v/>
      </c>
      <c r="C51" s="151" t="str">
        <f>IF('[1]Data Entry Table'!C51="","",'[1]Data Entry Table'!C51)</f>
        <v/>
      </c>
      <c r="D51" s="151" t="str">
        <f>IF('[1]Data Entry Table'!E51="","",'[1]Data Entry Table'!E51)</f>
        <v/>
      </c>
      <c r="E51" s="158">
        <f>'[1]Data Entry Table'!P51</f>
        <v>0</v>
      </c>
      <c r="F51" s="157">
        <v>0</v>
      </c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</row>
    <row r="52" spans="1:26" ht="15.75" customHeight="1" x14ac:dyDescent="0.2">
      <c r="A52" s="150" t="str">
        <f>IF('[1]Data Entry Table'!A52="","",'[1]Data Entry Table'!A52)</f>
        <v/>
      </c>
      <c r="B52" s="150" t="str">
        <f>IF('[1]Data Entry Table'!B52="","",'[1]Data Entry Table'!B52)</f>
        <v/>
      </c>
      <c r="C52" s="151" t="str">
        <f>IF('[1]Data Entry Table'!C52="","",'[1]Data Entry Table'!C52)</f>
        <v/>
      </c>
      <c r="D52" s="151" t="str">
        <f>IF('[1]Data Entry Table'!E52="","",'[1]Data Entry Table'!E52)</f>
        <v/>
      </c>
      <c r="E52" s="158">
        <f>'[1]Data Entry Table'!P52</f>
        <v>0</v>
      </c>
      <c r="F52" s="157">
        <v>0</v>
      </c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</row>
    <row r="53" spans="1:26" ht="15.75" customHeight="1" x14ac:dyDescent="0.2">
      <c r="A53" s="150" t="str">
        <f>IF('[1]Data Entry Table'!A53="","",'[1]Data Entry Table'!A53)</f>
        <v/>
      </c>
      <c r="B53" s="150" t="str">
        <f>IF('[1]Data Entry Table'!B53="","",'[1]Data Entry Table'!B53)</f>
        <v/>
      </c>
      <c r="C53" s="151" t="str">
        <f>IF('[1]Data Entry Table'!C53="","",'[1]Data Entry Table'!C53)</f>
        <v/>
      </c>
      <c r="D53" s="151" t="str">
        <f>IF('[1]Data Entry Table'!E53="","",'[1]Data Entry Table'!E53)</f>
        <v/>
      </c>
      <c r="E53" s="158">
        <f>'[1]Data Entry Table'!P53</f>
        <v>0</v>
      </c>
      <c r="F53" s="157">
        <v>0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</row>
    <row r="54" spans="1:26" ht="15.75" customHeight="1" x14ac:dyDescent="0.2">
      <c r="A54" s="150" t="str">
        <f>IF('[1]Data Entry Table'!A54="","",'[1]Data Entry Table'!A54)</f>
        <v/>
      </c>
      <c r="B54" s="150" t="str">
        <f>IF('[1]Data Entry Table'!B54="","",'[1]Data Entry Table'!B54)</f>
        <v/>
      </c>
      <c r="C54" s="151" t="str">
        <f>IF('[1]Data Entry Table'!C54="","",'[1]Data Entry Table'!C54)</f>
        <v/>
      </c>
      <c r="D54" s="151" t="str">
        <f>IF('[1]Data Entry Table'!E54="","",'[1]Data Entry Table'!E54)</f>
        <v/>
      </c>
      <c r="E54" s="158">
        <f>'[1]Data Entry Table'!P54</f>
        <v>0</v>
      </c>
      <c r="F54" s="157">
        <v>0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</row>
    <row r="55" spans="1:26" ht="15.75" customHeight="1" x14ac:dyDescent="0.2">
      <c r="A55" s="150" t="str">
        <f>IF('[1]Data Entry Table'!A55="","",'[1]Data Entry Table'!A55)</f>
        <v/>
      </c>
      <c r="B55" s="150" t="str">
        <f>IF('[1]Data Entry Table'!B55="","",'[1]Data Entry Table'!B55)</f>
        <v/>
      </c>
      <c r="C55" s="151" t="str">
        <f>IF('[1]Data Entry Table'!C55="","",'[1]Data Entry Table'!C55)</f>
        <v/>
      </c>
      <c r="D55" s="151" t="str">
        <f>IF('[1]Data Entry Table'!E55="","",'[1]Data Entry Table'!E55)</f>
        <v/>
      </c>
      <c r="E55" s="158">
        <f>'[1]Data Entry Table'!P55</f>
        <v>0</v>
      </c>
      <c r="F55" s="157">
        <v>0</v>
      </c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</row>
    <row r="56" spans="1:26" ht="15.75" customHeight="1" x14ac:dyDescent="0.2">
      <c r="A56" s="150" t="str">
        <f>IF('[1]Data Entry Table'!A56="","",'[1]Data Entry Table'!A56)</f>
        <v/>
      </c>
      <c r="B56" s="150" t="str">
        <f>IF('[1]Data Entry Table'!B56="","",'[1]Data Entry Table'!B56)</f>
        <v/>
      </c>
      <c r="C56" s="151" t="str">
        <f>IF('[1]Data Entry Table'!C56="","",'[1]Data Entry Table'!C56)</f>
        <v/>
      </c>
      <c r="D56" s="151" t="str">
        <f>IF('[1]Data Entry Table'!E56="","",'[1]Data Entry Table'!E56)</f>
        <v/>
      </c>
      <c r="E56" s="158">
        <f>'[1]Data Entry Table'!P56</f>
        <v>0</v>
      </c>
      <c r="F56" s="157">
        <v>0</v>
      </c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</row>
    <row r="57" spans="1:26" ht="15.75" customHeight="1" x14ac:dyDescent="0.2">
      <c r="A57" s="150" t="str">
        <f>IF('[1]Data Entry Table'!A57="","",'[1]Data Entry Table'!A57)</f>
        <v/>
      </c>
      <c r="B57" s="150" t="str">
        <f>IF('[1]Data Entry Table'!B57="","",'[1]Data Entry Table'!B57)</f>
        <v/>
      </c>
      <c r="C57" s="151" t="str">
        <f>IF('[1]Data Entry Table'!C57="","",'[1]Data Entry Table'!C57)</f>
        <v/>
      </c>
      <c r="D57" s="151" t="str">
        <f>IF('[1]Data Entry Table'!E57="","",'[1]Data Entry Table'!E57)</f>
        <v/>
      </c>
      <c r="E57" s="158">
        <f>'[1]Data Entry Table'!P57</f>
        <v>0</v>
      </c>
      <c r="F57" s="157">
        <v>0</v>
      </c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</row>
    <row r="58" spans="1:26" ht="15.75" customHeight="1" x14ac:dyDescent="0.2">
      <c r="A58" s="150" t="str">
        <f>IF('[1]Data Entry Table'!A58="","",'[1]Data Entry Table'!A58)</f>
        <v/>
      </c>
      <c r="B58" s="150" t="str">
        <f>IF('[1]Data Entry Table'!B58="","",'[1]Data Entry Table'!B58)</f>
        <v/>
      </c>
      <c r="C58" s="151" t="str">
        <f>IF('[1]Data Entry Table'!C58="","",'[1]Data Entry Table'!C58)</f>
        <v/>
      </c>
      <c r="D58" s="151" t="str">
        <f>IF('[1]Data Entry Table'!E58="","",'[1]Data Entry Table'!E58)</f>
        <v/>
      </c>
      <c r="E58" s="158">
        <f>'[1]Data Entry Table'!P58</f>
        <v>0</v>
      </c>
      <c r="F58" s="157">
        <v>0</v>
      </c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</row>
    <row r="59" spans="1:26" ht="15.75" customHeight="1" x14ac:dyDescent="0.2">
      <c r="A59" s="150" t="str">
        <f>IF('[1]Data Entry Table'!A59="","",'[1]Data Entry Table'!A59)</f>
        <v/>
      </c>
      <c r="B59" s="150" t="str">
        <f>IF('[1]Data Entry Table'!B59="","",'[1]Data Entry Table'!B59)</f>
        <v/>
      </c>
      <c r="C59" s="151" t="str">
        <f>IF('[1]Data Entry Table'!C59="","",'[1]Data Entry Table'!C59)</f>
        <v/>
      </c>
      <c r="D59" s="151" t="str">
        <f>IF('[1]Data Entry Table'!E59="","",'[1]Data Entry Table'!E59)</f>
        <v/>
      </c>
      <c r="E59" s="158">
        <f>'[1]Data Entry Table'!P59</f>
        <v>0</v>
      </c>
      <c r="F59" s="157">
        <v>0</v>
      </c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</row>
    <row r="60" spans="1:26" ht="15.75" customHeight="1" x14ac:dyDescent="0.2">
      <c r="A60" s="150" t="str">
        <f>IF('[1]Data Entry Table'!A60="","",'[1]Data Entry Table'!A60)</f>
        <v/>
      </c>
      <c r="B60" s="150" t="str">
        <f>IF('[1]Data Entry Table'!B60="","",'[1]Data Entry Table'!B60)</f>
        <v/>
      </c>
      <c r="C60" s="151" t="str">
        <f>IF('[1]Data Entry Table'!C60="","",'[1]Data Entry Table'!C60)</f>
        <v/>
      </c>
      <c r="D60" s="151" t="str">
        <f>IF('[1]Data Entry Table'!E60="","",'[1]Data Entry Table'!E60)</f>
        <v/>
      </c>
      <c r="E60" s="158">
        <f>'[1]Data Entry Table'!P60</f>
        <v>0</v>
      </c>
      <c r="F60" s="157">
        <v>0</v>
      </c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</row>
    <row r="61" spans="1:26" ht="15.75" customHeight="1" x14ac:dyDescent="0.2">
      <c r="A61" s="150" t="str">
        <f>IF('[1]Data Entry Table'!A61="","",'[1]Data Entry Table'!A61)</f>
        <v/>
      </c>
      <c r="B61" s="150" t="str">
        <f>IF('[1]Data Entry Table'!B61="","",'[1]Data Entry Table'!B61)</f>
        <v/>
      </c>
      <c r="C61" s="151" t="str">
        <f>IF('[1]Data Entry Table'!C61="","",'[1]Data Entry Table'!C61)</f>
        <v/>
      </c>
      <c r="D61" s="151" t="str">
        <f>IF('[1]Data Entry Table'!E61="","",'[1]Data Entry Table'!E61)</f>
        <v/>
      </c>
      <c r="E61" s="158">
        <f>'[1]Data Entry Table'!P61</f>
        <v>0</v>
      </c>
      <c r="F61" s="157">
        <v>0</v>
      </c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</row>
    <row r="62" spans="1:26" ht="15.75" customHeight="1" x14ac:dyDescent="0.2">
      <c r="A62" s="150" t="str">
        <f>IF('[1]Data Entry Table'!A62="","",'[1]Data Entry Table'!A62)</f>
        <v/>
      </c>
      <c r="B62" s="150" t="str">
        <f>IF('[1]Data Entry Table'!B62="","",'[1]Data Entry Table'!B62)</f>
        <v/>
      </c>
      <c r="C62" s="151" t="str">
        <f>IF('[1]Data Entry Table'!C62="","",'[1]Data Entry Table'!C62)</f>
        <v/>
      </c>
      <c r="D62" s="151" t="str">
        <f>IF('[1]Data Entry Table'!E62="","",'[1]Data Entry Table'!E62)</f>
        <v/>
      </c>
      <c r="E62" s="158">
        <f>'[1]Data Entry Table'!P62</f>
        <v>0</v>
      </c>
      <c r="F62" s="157">
        <v>0</v>
      </c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</row>
    <row r="63" spans="1:26" ht="15.75" customHeight="1" x14ac:dyDescent="0.2">
      <c r="A63" s="150" t="str">
        <f>IF('[1]Data Entry Table'!A63="","",'[1]Data Entry Table'!A63)</f>
        <v/>
      </c>
      <c r="B63" s="150" t="str">
        <f>IF('[1]Data Entry Table'!B63="","",'[1]Data Entry Table'!B63)</f>
        <v/>
      </c>
      <c r="C63" s="151" t="str">
        <f>IF('[1]Data Entry Table'!C63="","",'[1]Data Entry Table'!C63)</f>
        <v/>
      </c>
      <c r="D63" s="151" t="str">
        <f>IF('[1]Data Entry Table'!E63="","",'[1]Data Entry Table'!E63)</f>
        <v/>
      </c>
      <c r="E63" s="158">
        <f>'[1]Data Entry Table'!P63</f>
        <v>0</v>
      </c>
      <c r="F63" s="157">
        <v>0</v>
      </c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</row>
    <row r="64" spans="1:26" ht="15.75" customHeight="1" x14ac:dyDescent="0.2">
      <c r="A64" s="150" t="str">
        <f>IF('[1]Data Entry Table'!A64="","",'[1]Data Entry Table'!A64)</f>
        <v/>
      </c>
      <c r="B64" s="150" t="str">
        <f>IF('[1]Data Entry Table'!B64="","",'[1]Data Entry Table'!B64)</f>
        <v/>
      </c>
      <c r="C64" s="151" t="str">
        <f>IF('[1]Data Entry Table'!C64="","",'[1]Data Entry Table'!C64)</f>
        <v/>
      </c>
      <c r="D64" s="151" t="str">
        <f>IF('[1]Data Entry Table'!E64="","",'[1]Data Entry Table'!E64)</f>
        <v/>
      </c>
      <c r="E64" s="158">
        <f>'[1]Data Entry Table'!P64</f>
        <v>0</v>
      </c>
      <c r="F64" s="157">
        <v>0</v>
      </c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</row>
    <row r="65" spans="1:26" ht="15.75" customHeight="1" x14ac:dyDescent="0.2">
      <c r="A65" s="150" t="str">
        <f>IF('[1]Data Entry Table'!A65="","",'[1]Data Entry Table'!A65)</f>
        <v/>
      </c>
      <c r="B65" s="150" t="str">
        <f>IF('[1]Data Entry Table'!B65="","",'[1]Data Entry Table'!B65)</f>
        <v/>
      </c>
      <c r="C65" s="151" t="str">
        <f>IF('[1]Data Entry Table'!C65="","",'[1]Data Entry Table'!C65)</f>
        <v/>
      </c>
      <c r="D65" s="151" t="str">
        <f>IF('[1]Data Entry Table'!E65="","",'[1]Data Entry Table'!E65)</f>
        <v/>
      </c>
      <c r="E65" s="158">
        <f>'[1]Data Entry Table'!P65</f>
        <v>0</v>
      </c>
      <c r="F65" s="157">
        <v>0</v>
      </c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</row>
    <row r="66" spans="1:26" ht="15.75" customHeight="1" x14ac:dyDescent="0.2">
      <c r="A66" s="150" t="str">
        <f>IF('[1]Data Entry Table'!A66="","",'[1]Data Entry Table'!A66)</f>
        <v/>
      </c>
      <c r="B66" s="150" t="str">
        <f>IF('[1]Data Entry Table'!B66="","",'[1]Data Entry Table'!B66)</f>
        <v/>
      </c>
      <c r="C66" s="151" t="str">
        <f>IF('[1]Data Entry Table'!C66="","",'[1]Data Entry Table'!C66)</f>
        <v/>
      </c>
      <c r="D66" s="151" t="str">
        <f>IF('[1]Data Entry Table'!E66="","",'[1]Data Entry Table'!E66)</f>
        <v/>
      </c>
      <c r="E66" s="158">
        <f>'[1]Data Entry Table'!P66</f>
        <v>0</v>
      </c>
      <c r="F66" s="157">
        <v>0</v>
      </c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</row>
    <row r="67" spans="1:26" ht="15.75" customHeight="1" x14ac:dyDescent="0.2">
      <c r="A67" s="150" t="str">
        <f>IF('[1]Data Entry Table'!A67="","",'[1]Data Entry Table'!A67)</f>
        <v/>
      </c>
      <c r="B67" s="150" t="str">
        <f>IF('[1]Data Entry Table'!B67="","",'[1]Data Entry Table'!B67)</f>
        <v/>
      </c>
      <c r="C67" s="151" t="str">
        <f>IF('[1]Data Entry Table'!C67="","",'[1]Data Entry Table'!C67)</f>
        <v/>
      </c>
      <c r="D67" s="151" t="str">
        <f>IF('[1]Data Entry Table'!E67="","",'[1]Data Entry Table'!E67)</f>
        <v/>
      </c>
      <c r="E67" s="158">
        <f>'[1]Data Entry Table'!P67</f>
        <v>0</v>
      </c>
      <c r="F67" s="157">
        <v>0</v>
      </c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</row>
    <row r="68" spans="1:26" ht="15.75" customHeight="1" x14ac:dyDescent="0.2">
      <c r="A68" s="150" t="str">
        <f>IF('[1]Data Entry Table'!A68="","",'[1]Data Entry Table'!A68)</f>
        <v/>
      </c>
      <c r="B68" s="150" t="str">
        <f>IF('[1]Data Entry Table'!B68="","",'[1]Data Entry Table'!B68)</f>
        <v/>
      </c>
      <c r="C68" s="151" t="str">
        <f>IF('[1]Data Entry Table'!C68="","",'[1]Data Entry Table'!C68)</f>
        <v/>
      </c>
      <c r="D68" s="151" t="str">
        <f>IF('[1]Data Entry Table'!E68="","",'[1]Data Entry Table'!E68)</f>
        <v/>
      </c>
      <c r="E68" s="158">
        <f>'[1]Data Entry Table'!P68</f>
        <v>0</v>
      </c>
      <c r="F68" s="157">
        <v>0</v>
      </c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</row>
    <row r="69" spans="1:26" ht="15.75" customHeight="1" x14ac:dyDescent="0.2">
      <c r="A69" s="150" t="str">
        <f>IF('[1]Data Entry Table'!A69="","",'[1]Data Entry Table'!A69)</f>
        <v/>
      </c>
      <c r="B69" s="150" t="str">
        <f>IF('[1]Data Entry Table'!B69="","",'[1]Data Entry Table'!B69)</f>
        <v/>
      </c>
      <c r="C69" s="151" t="str">
        <f>IF('[1]Data Entry Table'!C69="","",'[1]Data Entry Table'!C69)</f>
        <v/>
      </c>
      <c r="D69" s="151" t="str">
        <f>IF('[1]Data Entry Table'!E69="","",'[1]Data Entry Table'!E69)</f>
        <v/>
      </c>
      <c r="E69" s="158">
        <f>'[1]Data Entry Table'!P69</f>
        <v>0</v>
      </c>
      <c r="F69" s="157">
        <v>0</v>
      </c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</row>
    <row r="70" spans="1:26" ht="15.75" customHeight="1" x14ac:dyDescent="0.2">
      <c r="A70" s="150" t="str">
        <f>IF('[1]Data Entry Table'!A70="","",'[1]Data Entry Table'!A70)</f>
        <v/>
      </c>
      <c r="B70" s="150" t="str">
        <f>IF('[1]Data Entry Table'!B70="","",'[1]Data Entry Table'!B70)</f>
        <v/>
      </c>
      <c r="C70" s="151" t="str">
        <f>IF('[1]Data Entry Table'!C70="","",'[1]Data Entry Table'!C70)</f>
        <v/>
      </c>
      <c r="D70" s="151" t="str">
        <f>IF('[1]Data Entry Table'!E70="","",'[1]Data Entry Table'!E70)</f>
        <v/>
      </c>
      <c r="E70" s="158">
        <f>'[1]Data Entry Table'!P70</f>
        <v>0</v>
      </c>
      <c r="F70" s="157">
        <v>0</v>
      </c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</row>
    <row r="71" spans="1:26" ht="15.75" customHeight="1" x14ac:dyDescent="0.2">
      <c r="A71" s="150" t="str">
        <f>IF('[1]Data Entry Table'!A71="","",'[1]Data Entry Table'!A71)</f>
        <v/>
      </c>
      <c r="B71" s="150" t="str">
        <f>IF('[1]Data Entry Table'!B71="","",'[1]Data Entry Table'!B71)</f>
        <v/>
      </c>
      <c r="C71" s="151" t="str">
        <f>IF('[1]Data Entry Table'!C71="","",'[1]Data Entry Table'!C71)</f>
        <v/>
      </c>
      <c r="D71" s="151" t="str">
        <f>IF('[1]Data Entry Table'!E71="","",'[1]Data Entry Table'!E71)</f>
        <v/>
      </c>
      <c r="E71" s="158">
        <f>'[1]Data Entry Table'!P71</f>
        <v>0</v>
      </c>
      <c r="F71" s="157">
        <v>0</v>
      </c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</row>
    <row r="72" spans="1:26" ht="15.75" customHeight="1" x14ac:dyDescent="0.2">
      <c r="A72" s="150" t="str">
        <f>IF('[1]Data Entry Table'!A72="","",'[1]Data Entry Table'!A72)</f>
        <v/>
      </c>
      <c r="B72" s="150" t="str">
        <f>IF('[1]Data Entry Table'!B72="","",'[1]Data Entry Table'!B72)</f>
        <v/>
      </c>
      <c r="C72" s="151" t="str">
        <f>IF('[1]Data Entry Table'!C72="","",'[1]Data Entry Table'!C72)</f>
        <v/>
      </c>
      <c r="D72" s="151" t="str">
        <f>IF('[1]Data Entry Table'!E72="","",'[1]Data Entry Table'!E72)</f>
        <v/>
      </c>
      <c r="E72" s="158">
        <f>'[1]Data Entry Table'!P72</f>
        <v>0</v>
      </c>
      <c r="F72" s="157">
        <v>0</v>
      </c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</row>
    <row r="73" spans="1:26" ht="15.75" customHeight="1" x14ac:dyDescent="0.2">
      <c r="A73" s="150" t="str">
        <f>IF('[1]Data Entry Table'!A73="","",'[1]Data Entry Table'!A73)</f>
        <v/>
      </c>
      <c r="B73" s="150" t="str">
        <f>IF('[1]Data Entry Table'!B73="","",'[1]Data Entry Table'!B73)</f>
        <v/>
      </c>
      <c r="C73" s="151" t="str">
        <f>IF('[1]Data Entry Table'!C73="","",'[1]Data Entry Table'!C73)</f>
        <v/>
      </c>
      <c r="D73" s="151" t="str">
        <f>IF('[1]Data Entry Table'!E73="","",'[1]Data Entry Table'!E73)</f>
        <v/>
      </c>
      <c r="E73" s="158">
        <f>'[1]Data Entry Table'!P73</f>
        <v>0</v>
      </c>
      <c r="F73" s="157">
        <v>0</v>
      </c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</row>
    <row r="74" spans="1:26" ht="15.75" customHeight="1" x14ac:dyDescent="0.2">
      <c r="A74" s="150" t="str">
        <f>IF('[1]Data Entry Table'!A74="","",'[1]Data Entry Table'!A74)</f>
        <v/>
      </c>
      <c r="B74" s="150" t="str">
        <f>IF('[1]Data Entry Table'!B74="","",'[1]Data Entry Table'!B74)</f>
        <v/>
      </c>
      <c r="C74" s="151" t="str">
        <f>IF('[1]Data Entry Table'!C74="","",'[1]Data Entry Table'!C74)</f>
        <v/>
      </c>
      <c r="D74" s="151" t="str">
        <f>IF('[1]Data Entry Table'!E74="","",'[1]Data Entry Table'!E74)</f>
        <v/>
      </c>
      <c r="E74" s="158">
        <f>'[1]Data Entry Table'!P74</f>
        <v>0</v>
      </c>
      <c r="F74" s="157">
        <v>0</v>
      </c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</row>
    <row r="75" spans="1:26" ht="15.75" customHeight="1" x14ac:dyDescent="0.2">
      <c r="A75" s="150" t="str">
        <f>IF('[1]Data Entry Table'!A75="","",'[1]Data Entry Table'!A75)</f>
        <v/>
      </c>
      <c r="B75" s="150" t="str">
        <f>IF('[1]Data Entry Table'!B75="","",'[1]Data Entry Table'!B75)</f>
        <v/>
      </c>
      <c r="C75" s="151" t="str">
        <f>IF('[1]Data Entry Table'!C75="","",'[1]Data Entry Table'!C75)</f>
        <v/>
      </c>
      <c r="D75" s="151" t="str">
        <f>IF('[1]Data Entry Table'!E75="","",'[1]Data Entry Table'!E75)</f>
        <v/>
      </c>
      <c r="E75" s="158">
        <f>'[1]Data Entry Table'!P75</f>
        <v>0</v>
      </c>
      <c r="F75" s="157">
        <v>0</v>
      </c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</row>
    <row r="76" spans="1:26" ht="15.75" customHeight="1" x14ac:dyDescent="0.2">
      <c r="A76" s="150" t="str">
        <f>IF('[1]Data Entry Table'!A76="","",'[1]Data Entry Table'!A76)</f>
        <v/>
      </c>
      <c r="B76" s="150" t="str">
        <f>IF('[1]Data Entry Table'!B76="","",'[1]Data Entry Table'!B76)</f>
        <v/>
      </c>
      <c r="C76" s="151" t="str">
        <f>IF('[1]Data Entry Table'!C76="","",'[1]Data Entry Table'!C76)</f>
        <v/>
      </c>
      <c r="D76" s="151" t="str">
        <f>IF('[1]Data Entry Table'!E76="","",'[1]Data Entry Table'!E76)</f>
        <v/>
      </c>
      <c r="E76" s="158">
        <f>'[1]Data Entry Table'!P76</f>
        <v>0</v>
      </c>
      <c r="F76" s="157">
        <v>0</v>
      </c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</row>
    <row r="77" spans="1:26" ht="15.75" customHeight="1" x14ac:dyDescent="0.2">
      <c r="A77" s="150" t="str">
        <f>IF('[1]Data Entry Table'!A77="","",'[1]Data Entry Table'!A77)</f>
        <v/>
      </c>
      <c r="B77" s="150" t="str">
        <f>IF('[1]Data Entry Table'!B77="","",'[1]Data Entry Table'!B77)</f>
        <v/>
      </c>
      <c r="C77" s="151" t="str">
        <f>IF('[1]Data Entry Table'!C77="","",'[1]Data Entry Table'!C77)</f>
        <v/>
      </c>
      <c r="D77" s="151" t="str">
        <f>IF('[1]Data Entry Table'!E77="","",'[1]Data Entry Table'!E77)</f>
        <v/>
      </c>
      <c r="E77" s="158">
        <f>'[1]Data Entry Table'!P77</f>
        <v>0</v>
      </c>
      <c r="F77" s="157">
        <v>0</v>
      </c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</row>
    <row r="78" spans="1:26" ht="15.75" customHeight="1" x14ac:dyDescent="0.2">
      <c r="A78" s="150" t="str">
        <f>IF('[1]Data Entry Table'!A78="","",'[1]Data Entry Table'!A78)</f>
        <v/>
      </c>
      <c r="B78" s="150" t="str">
        <f>IF('[1]Data Entry Table'!B78="","",'[1]Data Entry Table'!B78)</f>
        <v/>
      </c>
      <c r="C78" s="151" t="str">
        <f>IF('[1]Data Entry Table'!C78="","",'[1]Data Entry Table'!C78)</f>
        <v/>
      </c>
      <c r="D78" s="151" t="str">
        <f>IF('[1]Data Entry Table'!E78="","",'[1]Data Entry Table'!E78)</f>
        <v/>
      </c>
      <c r="E78" s="158">
        <f>'[1]Data Entry Table'!P78</f>
        <v>0</v>
      </c>
      <c r="F78" s="157">
        <v>0</v>
      </c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</row>
    <row r="79" spans="1:26" ht="15.75" customHeight="1" x14ac:dyDescent="0.2">
      <c r="A79" s="150" t="str">
        <f>IF('[1]Data Entry Table'!A79="","",'[1]Data Entry Table'!A79)</f>
        <v/>
      </c>
      <c r="B79" s="150" t="str">
        <f>IF('[1]Data Entry Table'!B79="","",'[1]Data Entry Table'!B79)</f>
        <v/>
      </c>
      <c r="C79" s="151" t="str">
        <f>IF('[1]Data Entry Table'!C79="","",'[1]Data Entry Table'!C79)</f>
        <v/>
      </c>
      <c r="D79" s="151" t="str">
        <f>IF('[1]Data Entry Table'!E79="","",'[1]Data Entry Table'!E79)</f>
        <v/>
      </c>
      <c r="E79" s="158">
        <f>'[1]Data Entry Table'!P79</f>
        <v>0</v>
      </c>
      <c r="F79" s="157">
        <v>0</v>
      </c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</row>
    <row r="80" spans="1:26" ht="15.75" customHeight="1" x14ac:dyDescent="0.2">
      <c r="A80" s="150" t="str">
        <f>IF('[1]Data Entry Table'!A80="","",'[1]Data Entry Table'!A80)</f>
        <v/>
      </c>
      <c r="B80" s="150" t="str">
        <f>IF('[1]Data Entry Table'!B80="","",'[1]Data Entry Table'!B80)</f>
        <v/>
      </c>
      <c r="C80" s="151" t="str">
        <f>IF('[1]Data Entry Table'!C80="","",'[1]Data Entry Table'!C80)</f>
        <v/>
      </c>
      <c r="D80" s="151" t="str">
        <f>IF('[1]Data Entry Table'!E80="","",'[1]Data Entry Table'!E80)</f>
        <v/>
      </c>
      <c r="E80" s="158">
        <f>'[1]Data Entry Table'!P80</f>
        <v>0</v>
      </c>
      <c r="F80" s="157">
        <v>0</v>
      </c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</row>
    <row r="81" spans="1:26" ht="15.75" customHeight="1" x14ac:dyDescent="0.2">
      <c r="A81" s="150" t="str">
        <f>IF('[1]Data Entry Table'!A81="","",'[1]Data Entry Table'!A81)</f>
        <v/>
      </c>
      <c r="B81" s="150" t="str">
        <f>IF('[1]Data Entry Table'!B81="","",'[1]Data Entry Table'!B81)</f>
        <v/>
      </c>
      <c r="C81" s="151" t="str">
        <f>IF('[1]Data Entry Table'!C81="","",'[1]Data Entry Table'!C81)</f>
        <v/>
      </c>
      <c r="D81" s="151" t="str">
        <f>IF('[1]Data Entry Table'!E81="","",'[1]Data Entry Table'!E81)</f>
        <v/>
      </c>
      <c r="E81" s="158">
        <f>'[1]Data Entry Table'!P81</f>
        <v>0</v>
      </c>
      <c r="F81" s="157">
        <v>0</v>
      </c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</row>
    <row r="82" spans="1:26" ht="15.75" customHeight="1" x14ac:dyDescent="0.2">
      <c r="A82" s="150" t="str">
        <f>IF('[1]Data Entry Table'!A82="","",'[1]Data Entry Table'!A82)</f>
        <v/>
      </c>
      <c r="B82" s="150" t="str">
        <f>IF('[1]Data Entry Table'!B82="","",'[1]Data Entry Table'!B82)</f>
        <v/>
      </c>
      <c r="C82" s="151" t="str">
        <f>IF('[1]Data Entry Table'!C82="","",'[1]Data Entry Table'!C82)</f>
        <v/>
      </c>
      <c r="D82" s="151" t="str">
        <f>IF('[1]Data Entry Table'!E82="","",'[1]Data Entry Table'!E82)</f>
        <v/>
      </c>
      <c r="E82" s="158">
        <f>'[1]Data Entry Table'!P82</f>
        <v>0</v>
      </c>
      <c r="F82" s="157">
        <v>0</v>
      </c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</row>
    <row r="83" spans="1:26" ht="15.75" customHeight="1" x14ac:dyDescent="0.2">
      <c r="A83" s="150" t="str">
        <f>IF('[1]Data Entry Table'!A83="","",'[1]Data Entry Table'!A83)</f>
        <v/>
      </c>
      <c r="B83" s="150" t="str">
        <f>IF('[1]Data Entry Table'!B83="","",'[1]Data Entry Table'!B83)</f>
        <v/>
      </c>
      <c r="C83" s="151" t="str">
        <f>IF('[1]Data Entry Table'!C83="","",'[1]Data Entry Table'!C83)</f>
        <v/>
      </c>
      <c r="D83" s="151" t="str">
        <f>IF('[1]Data Entry Table'!E83="","",'[1]Data Entry Table'!E83)</f>
        <v/>
      </c>
      <c r="E83" s="158">
        <f>'[1]Data Entry Table'!P83</f>
        <v>0</v>
      </c>
      <c r="F83" s="157">
        <v>0</v>
      </c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</row>
    <row r="84" spans="1:26" ht="15.75" customHeight="1" x14ac:dyDescent="0.2">
      <c r="A84" s="150" t="str">
        <f>IF('[1]Data Entry Table'!A84="","",'[1]Data Entry Table'!A84)</f>
        <v/>
      </c>
      <c r="B84" s="150" t="str">
        <f>IF('[1]Data Entry Table'!B84="","",'[1]Data Entry Table'!B84)</f>
        <v/>
      </c>
      <c r="C84" s="151" t="str">
        <f>IF('[1]Data Entry Table'!C84="","",'[1]Data Entry Table'!C84)</f>
        <v/>
      </c>
      <c r="D84" s="151" t="str">
        <f>IF('[1]Data Entry Table'!E84="","",'[1]Data Entry Table'!E84)</f>
        <v/>
      </c>
      <c r="E84" s="158">
        <f>'[1]Data Entry Table'!P84</f>
        <v>0</v>
      </c>
      <c r="F84" s="157">
        <v>0</v>
      </c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</row>
    <row r="85" spans="1:26" ht="15.75" customHeight="1" x14ac:dyDescent="0.2">
      <c r="A85" s="150" t="str">
        <f>IF('[1]Data Entry Table'!A85="","",'[1]Data Entry Table'!A85)</f>
        <v/>
      </c>
      <c r="B85" s="150" t="str">
        <f>IF('[1]Data Entry Table'!B85="","",'[1]Data Entry Table'!B85)</f>
        <v/>
      </c>
      <c r="C85" s="151" t="str">
        <f>IF('[1]Data Entry Table'!C85="","",'[1]Data Entry Table'!C85)</f>
        <v/>
      </c>
      <c r="D85" s="151" t="str">
        <f>IF('[1]Data Entry Table'!E85="","",'[1]Data Entry Table'!E85)</f>
        <v/>
      </c>
      <c r="E85" s="158">
        <f>'[1]Data Entry Table'!P85</f>
        <v>0</v>
      </c>
      <c r="F85" s="157">
        <v>0</v>
      </c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</row>
    <row r="86" spans="1:26" ht="15.75" customHeight="1" x14ac:dyDescent="0.2">
      <c r="A86" s="150" t="str">
        <f>IF('[1]Data Entry Table'!A86="","",'[1]Data Entry Table'!A86)</f>
        <v/>
      </c>
      <c r="B86" s="150" t="str">
        <f>IF('[1]Data Entry Table'!B86="","",'[1]Data Entry Table'!B86)</f>
        <v/>
      </c>
      <c r="C86" s="151" t="str">
        <f>IF('[1]Data Entry Table'!C86="","",'[1]Data Entry Table'!C86)</f>
        <v/>
      </c>
      <c r="D86" s="151" t="str">
        <f>IF('[1]Data Entry Table'!E86="","",'[1]Data Entry Table'!E86)</f>
        <v/>
      </c>
      <c r="E86" s="158">
        <f>'[1]Data Entry Table'!P86</f>
        <v>0</v>
      </c>
      <c r="F86" s="157">
        <v>0</v>
      </c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</row>
    <row r="87" spans="1:26" ht="15.75" customHeight="1" x14ac:dyDescent="0.2">
      <c r="A87" s="150" t="str">
        <f>IF('[1]Data Entry Table'!A87="","",'[1]Data Entry Table'!A87)</f>
        <v/>
      </c>
      <c r="B87" s="150" t="str">
        <f>IF('[1]Data Entry Table'!B87="","",'[1]Data Entry Table'!B87)</f>
        <v/>
      </c>
      <c r="C87" s="151" t="str">
        <f>IF('[1]Data Entry Table'!C87="","",'[1]Data Entry Table'!C87)</f>
        <v/>
      </c>
      <c r="D87" s="151" t="str">
        <f>IF('[1]Data Entry Table'!E87="","",'[1]Data Entry Table'!E87)</f>
        <v/>
      </c>
      <c r="E87" s="158">
        <f>'[1]Data Entry Table'!P87</f>
        <v>0</v>
      </c>
      <c r="F87" s="157">
        <v>0</v>
      </c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</row>
    <row r="88" spans="1:26" ht="15.75" customHeight="1" x14ac:dyDescent="0.2">
      <c r="A88" s="150" t="str">
        <f>IF('[1]Data Entry Table'!A88="","",'[1]Data Entry Table'!A88)</f>
        <v/>
      </c>
      <c r="B88" s="150" t="str">
        <f>IF('[1]Data Entry Table'!B88="","",'[1]Data Entry Table'!B88)</f>
        <v/>
      </c>
      <c r="C88" s="151" t="str">
        <f>IF('[1]Data Entry Table'!C88="","",'[1]Data Entry Table'!C88)</f>
        <v/>
      </c>
      <c r="D88" s="151" t="str">
        <f>IF('[1]Data Entry Table'!E88="","",'[1]Data Entry Table'!E88)</f>
        <v/>
      </c>
      <c r="E88" s="158">
        <f>'[1]Data Entry Table'!P88</f>
        <v>0</v>
      </c>
      <c r="F88" s="157">
        <v>0</v>
      </c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</row>
    <row r="89" spans="1:26" ht="15.75" customHeight="1" x14ac:dyDescent="0.2">
      <c r="A89" s="150" t="str">
        <f>IF('[1]Data Entry Table'!A89="","",'[1]Data Entry Table'!A89)</f>
        <v/>
      </c>
      <c r="B89" s="150" t="str">
        <f>IF('[1]Data Entry Table'!B89="","",'[1]Data Entry Table'!B89)</f>
        <v/>
      </c>
      <c r="C89" s="151" t="str">
        <f>IF('[1]Data Entry Table'!C89="","",'[1]Data Entry Table'!C89)</f>
        <v/>
      </c>
      <c r="D89" s="151" t="str">
        <f>IF('[1]Data Entry Table'!E89="","",'[1]Data Entry Table'!E89)</f>
        <v/>
      </c>
      <c r="E89" s="158">
        <f>'[1]Data Entry Table'!P89</f>
        <v>0</v>
      </c>
      <c r="F89" s="157">
        <v>0</v>
      </c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</row>
    <row r="90" spans="1:26" ht="15.75" customHeight="1" x14ac:dyDescent="0.2">
      <c r="A90" s="150" t="str">
        <f>IF('[1]Data Entry Table'!A90="","",'[1]Data Entry Table'!A90)</f>
        <v/>
      </c>
      <c r="B90" s="150" t="str">
        <f>IF('[1]Data Entry Table'!B90="","",'[1]Data Entry Table'!B90)</f>
        <v/>
      </c>
      <c r="C90" s="151" t="str">
        <f>IF('[1]Data Entry Table'!C90="","",'[1]Data Entry Table'!C90)</f>
        <v/>
      </c>
      <c r="D90" s="151" t="str">
        <f>IF('[1]Data Entry Table'!E90="","",'[1]Data Entry Table'!E90)</f>
        <v/>
      </c>
      <c r="E90" s="158">
        <f>'[1]Data Entry Table'!P90</f>
        <v>0</v>
      </c>
      <c r="F90" s="157">
        <v>0</v>
      </c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</row>
    <row r="91" spans="1:26" ht="15.75" customHeight="1" x14ac:dyDescent="0.2">
      <c r="A91" s="150" t="str">
        <f>IF('[1]Data Entry Table'!A91="","",'[1]Data Entry Table'!A91)</f>
        <v/>
      </c>
      <c r="B91" s="150" t="str">
        <f>IF('[1]Data Entry Table'!B91="","",'[1]Data Entry Table'!B91)</f>
        <v/>
      </c>
      <c r="C91" s="151" t="str">
        <f>IF('[1]Data Entry Table'!C91="","",'[1]Data Entry Table'!C91)</f>
        <v/>
      </c>
      <c r="D91" s="151" t="str">
        <f>IF('[1]Data Entry Table'!E91="","",'[1]Data Entry Table'!E91)</f>
        <v/>
      </c>
      <c r="E91" s="158">
        <f>'[1]Data Entry Table'!P91</f>
        <v>0</v>
      </c>
      <c r="F91" s="157">
        <v>0</v>
      </c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</row>
    <row r="92" spans="1:26" ht="15.75" customHeight="1" x14ac:dyDescent="0.2">
      <c r="A92" s="150" t="str">
        <f>IF('[1]Data Entry Table'!A92="","",'[1]Data Entry Table'!A92)</f>
        <v/>
      </c>
      <c r="B92" s="150" t="str">
        <f>IF('[1]Data Entry Table'!B92="","",'[1]Data Entry Table'!B92)</f>
        <v/>
      </c>
      <c r="C92" s="151" t="str">
        <f>IF('[1]Data Entry Table'!C92="","",'[1]Data Entry Table'!C92)</f>
        <v/>
      </c>
      <c r="D92" s="151" t="str">
        <f>IF('[1]Data Entry Table'!E92="","",'[1]Data Entry Table'!E92)</f>
        <v/>
      </c>
      <c r="E92" s="158">
        <f>'[1]Data Entry Table'!P92</f>
        <v>0</v>
      </c>
      <c r="F92" s="157">
        <v>0</v>
      </c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</row>
    <row r="93" spans="1:26" ht="15.75" customHeight="1" x14ac:dyDescent="0.2">
      <c r="A93" s="150" t="str">
        <f>IF('[1]Data Entry Table'!A93="","",'[1]Data Entry Table'!A93)</f>
        <v/>
      </c>
      <c r="B93" s="150" t="str">
        <f>IF('[1]Data Entry Table'!B93="","",'[1]Data Entry Table'!B93)</f>
        <v/>
      </c>
      <c r="C93" s="151" t="str">
        <f>IF('[1]Data Entry Table'!C93="","",'[1]Data Entry Table'!C93)</f>
        <v/>
      </c>
      <c r="D93" s="151" t="str">
        <f>IF('[1]Data Entry Table'!E93="","",'[1]Data Entry Table'!E93)</f>
        <v/>
      </c>
      <c r="E93" s="158">
        <f>'[1]Data Entry Table'!P93</f>
        <v>0</v>
      </c>
      <c r="F93" s="157">
        <v>0</v>
      </c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</row>
    <row r="94" spans="1:26" ht="15.75" customHeight="1" x14ac:dyDescent="0.2">
      <c r="A94" s="150" t="str">
        <f>IF('[1]Data Entry Table'!A94="","",'[1]Data Entry Table'!A94)</f>
        <v/>
      </c>
      <c r="B94" s="150" t="str">
        <f>IF('[1]Data Entry Table'!B94="","",'[1]Data Entry Table'!B94)</f>
        <v/>
      </c>
      <c r="C94" s="151" t="str">
        <f>IF('[1]Data Entry Table'!C94="","",'[1]Data Entry Table'!C94)</f>
        <v/>
      </c>
      <c r="D94" s="151" t="str">
        <f>IF('[1]Data Entry Table'!E94="","",'[1]Data Entry Table'!E94)</f>
        <v/>
      </c>
      <c r="E94" s="158">
        <f>'[1]Data Entry Table'!P94</f>
        <v>0</v>
      </c>
      <c r="F94" s="157">
        <v>0</v>
      </c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</row>
    <row r="95" spans="1:26" ht="15.75" customHeight="1" x14ac:dyDescent="0.2">
      <c r="A95" s="150" t="str">
        <f>IF('[1]Data Entry Table'!A95="","",'[1]Data Entry Table'!A95)</f>
        <v/>
      </c>
      <c r="B95" s="150" t="str">
        <f>IF('[1]Data Entry Table'!B95="","",'[1]Data Entry Table'!B95)</f>
        <v/>
      </c>
      <c r="C95" s="151" t="str">
        <f>IF('[1]Data Entry Table'!C95="","",'[1]Data Entry Table'!C95)</f>
        <v/>
      </c>
      <c r="D95" s="151" t="str">
        <f>IF('[1]Data Entry Table'!E95="","",'[1]Data Entry Table'!E95)</f>
        <v/>
      </c>
      <c r="E95" s="158">
        <f>'[1]Data Entry Table'!P95</f>
        <v>0</v>
      </c>
      <c r="F95" s="157">
        <v>0</v>
      </c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</row>
    <row r="96" spans="1:26" ht="15.75" customHeight="1" x14ac:dyDescent="0.2">
      <c r="A96" s="150" t="str">
        <f>IF('[1]Data Entry Table'!A96="","",'[1]Data Entry Table'!A96)</f>
        <v/>
      </c>
      <c r="B96" s="150" t="str">
        <f>IF('[1]Data Entry Table'!B96="","",'[1]Data Entry Table'!B96)</f>
        <v/>
      </c>
      <c r="C96" s="151" t="str">
        <f>IF('[1]Data Entry Table'!C96="","",'[1]Data Entry Table'!C96)</f>
        <v/>
      </c>
      <c r="D96" s="151" t="str">
        <f>IF('[1]Data Entry Table'!E96="","",'[1]Data Entry Table'!E96)</f>
        <v/>
      </c>
      <c r="E96" s="158">
        <f>'[1]Data Entry Table'!P96</f>
        <v>0</v>
      </c>
      <c r="F96" s="157">
        <v>0</v>
      </c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</row>
    <row r="97" spans="1:26" ht="15.75" customHeight="1" x14ac:dyDescent="0.2">
      <c r="A97" s="150" t="str">
        <f>IF('[1]Data Entry Table'!A97="","",'[1]Data Entry Table'!A97)</f>
        <v/>
      </c>
      <c r="B97" s="150" t="str">
        <f>IF('[1]Data Entry Table'!B97="","",'[1]Data Entry Table'!B97)</f>
        <v/>
      </c>
      <c r="C97" s="151" t="str">
        <f>IF('[1]Data Entry Table'!C97="","",'[1]Data Entry Table'!C97)</f>
        <v/>
      </c>
      <c r="D97" s="151" t="str">
        <f>IF('[1]Data Entry Table'!E97="","",'[1]Data Entry Table'!E97)</f>
        <v/>
      </c>
      <c r="E97" s="158">
        <f>'[1]Data Entry Table'!P97</f>
        <v>0</v>
      </c>
      <c r="F97" s="157">
        <v>0</v>
      </c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</row>
    <row r="98" spans="1:26" ht="15.75" customHeight="1" x14ac:dyDescent="0.2">
      <c r="A98" s="150" t="str">
        <f>IF('[1]Data Entry Table'!A98="","",'[1]Data Entry Table'!A98)</f>
        <v/>
      </c>
      <c r="B98" s="150" t="str">
        <f>IF('[1]Data Entry Table'!B98="","",'[1]Data Entry Table'!B98)</f>
        <v/>
      </c>
      <c r="C98" s="151" t="str">
        <f>IF('[1]Data Entry Table'!C98="","",'[1]Data Entry Table'!C98)</f>
        <v/>
      </c>
      <c r="D98" s="151" t="str">
        <f>IF('[1]Data Entry Table'!E98="","",'[1]Data Entry Table'!E98)</f>
        <v/>
      </c>
      <c r="E98" s="158">
        <f>'[1]Data Entry Table'!P98</f>
        <v>0</v>
      </c>
      <c r="F98" s="157">
        <v>0</v>
      </c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</row>
    <row r="99" spans="1:26" ht="15.75" customHeight="1" x14ac:dyDescent="0.2">
      <c r="A99" s="150" t="str">
        <f>IF('[1]Data Entry Table'!A99="","",'[1]Data Entry Table'!A99)</f>
        <v/>
      </c>
      <c r="B99" s="150" t="str">
        <f>IF('[1]Data Entry Table'!B99="","",'[1]Data Entry Table'!B99)</f>
        <v/>
      </c>
      <c r="C99" s="151" t="str">
        <f>IF('[1]Data Entry Table'!C99="","",'[1]Data Entry Table'!C99)</f>
        <v/>
      </c>
      <c r="D99" s="151" t="str">
        <f>IF('[1]Data Entry Table'!E99="","",'[1]Data Entry Table'!E99)</f>
        <v/>
      </c>
      <c r="E99" s="158">
        <f>'[1]Data Entry Table'!P99</f>
        <v>0</v>
      </c>
      <c r="F99" s="157">
        <v>0</v>
      </c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</row>
    <row r="100" spans="1:26" ht="15.75" customHeight="1" x14ac:dyDescent="0.2">
      <c r="A100" s="150" t="str">
        <f>IF('[1]Data Entry Table'!A100="","",'[1]Data Entry Table'!A100)</f>
        <v/>
      </c>
      <c r="B100" s="150" t="str">
        <f>IF('[1]Data Entry Table'!B100="","",'[1]Data Entry Table'!B100)</f>
        <v/>
      </c>
      <c r="C100" s="151" t="str">
        <f>IF('[1]Data Entry Table'!C100="","",'[1]Data Entry Table'!C100)</f>
        <v/>
      </c>
      <c r="D100" s="151" t="str">
        <f>IF('[1]Data Entry Table'!E100="","",'[1]Data Entry Table'!E100)</f>
        <v/>
      </c>
      <c r="E100" s="158">
        <f>'[1]Data Entry Table'!P100</f>
        <v>0</v>
      </c>
      <c r="F100" s="157">
        <v>0</v>
      </c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</row>
    <row r="101" spans="1:26" ht="15.75" customHeight="1" x14ac:dyDescent="0.2">
      <c r="A101" s="150" t="str">
        <f>IF('[1]Data Entry Table'!A101="","",'[1]Data Entry Table'!A101)</f>
        <v/>
      </c>
      <c r="B101" s="150" t="str">
        <f>IF('[1]Data Entry Table'!B101="","",'[1]Data Entry Table'!B101)</f>
        <v/>
      </c>
      <c r="C101" s="151" t="str">
        <f>IF('[1]Data Entry Table'!C101="","",'[1]Data Entry Table'!C101)</f>
        <v/>
      </c>
      <c r="D101" s="151" t="str">
        <f>IF('[1]Data Entry Table'!E101="","",'[1]Data Entry Table'!E101)</f>
        <v/>
      </c>
      <c r="E101" s="158">
        <f>'[1]Data Entry Table'!P101</f>
        <v>0</v>
      </c>
      <c r="F101" s="157">
        <v>0</v>
      </c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</row>
    <row r="102" spans="1:26" ht="15.75" customHeight="1" x14ac:dyDescent="0.2">
      <c r="A102" s="150" t="str">
        <f>IF('[1]Data Entry Table'!A102="","",'[1]Data Entry Table'!A102)</f>
        <v/>
      </c>
      <c r="B102" s="150" t="str">
        <f>IF('[1]Data Entry Table'!B102="","",'[1]Data Entry Table'!B102)</f>
        <v/>
      </c>
      <c r="C102" s="151" t="str">
        <f>IF('[1]Data Entry Table'!C102="","",'[1]Data Entry Table'!C102)</f>
        <v/>
      </c>
      <c r="D102" s="151" t="str">
        <f>IF('[1]Data Entry Table'!E102="","",'[1]Data Entry Table'!E102)</f>
        <v/>
      </c>
      <c r="E102" s="158">
        <f>'[1]Data Entry Table'!P102</f>
        <v>0</v>
      </c>
      <c r="F102" s="157">
        <v>0</v>
      </c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</row>
    <row r="103" spans="1:26" ht="15.75" customHeight="1" x14ac:dyDescent="0.2">
      <c r="A103" s="150" t="str">
        <f>IF('[1]Data Entry Table'!A103="","",'[1]Data Entry Table'!A103)</f>
        <v/>
      </c>
      <c r="B103" s="150" t="str">
        <f>IF('[1]Data Entry Table'!B103="","",'[1]Data Entry Table'!B103)</f>
        <v/>
      </c>
      <c r="C103" s="151" t="str">
        <f>IF('[1]Data Entry Table'!C103="","",'[1]Data Entry Table'!C103)</f>
        <v/>
      </c>
      <c r="D103" s="151" t="str">
        <f>IF('[1]Data Entry Table'!E103="","",'[1]Data Entry Table'!E103)</f>
        <v/>
      </c>
      <c r="E103" s="158">
        <f>'[1]Data Entry Table'!P103</f>
        <v>0</v>
      </c>
      <c r="F103" s="157">
        <v>0</v>
      </c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</row>
    <row r="104" spans="1:26" ht="15.75" customHeight="1" x14ac:dyDescent="0.2">
      <c r="A104" s="150" t="str">
        <f>IF('[1]Data Entry Table'!A104="","",'[1]Data Entry Table'!A104)</f>
        <v/>
      </c>
      <c r="B104" s="150" t="str">
        <f>IF('[1]Data Entry Table'!B104="","",'[1]Data Entry Table'!B104)</f>
        <v/>
      </c>
      <c r="C104" s="151" t="str">
        <f>IF('[1]Data Entry Table'!C104="","",'[1]Data Entry Table'!C104)</f>
        <v/>
      </c>
      <c r="D104" s="151" t="str">
        <f>IF('[1]Data Entry Table'!E104="","",'[1]Data Entry Table'!E104)</f>
        <v/>
      </c>
      <c r="E104" s="158">
        <f>'[1]Data Entry Table'!P104</f>
        <v>0</v>
      </c>
      <c r="F104" s="157">
        <v>0</v>
      </c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</row>
    <row r="105" spans="1:26" ht="15.75" customHeight="1" x14ac:dyDescent="0.2">
      <c r="A105" s="150" t="str">
        <f>IF('[1]Data Entry Table'!A105="","",'[1]Data Entry Table'!A105)</f>
        <v/>
      </c>
      <c r="B105" s="150" t="str">
        <f>IF('[1]Data Entry Table'!B105="","",'[1]Data Entry Table'!B105)</f>
        <v/>
      </c>
      <c r="C105" s="151" t="str">
        <f>IF('[1]Data Entry Table'!C105="","",'[1]Data Entry Table'!C105)</f>
        <v/>
      </c>
      <c r="D105" s="151" t="str">
        <f>IF('[1]Data Entry Table'!E105="","",'[1]Data Entry Table'!E105)</f>
        <v/>
      </c>
      <c r="E105" s="158">
        <f>'[1]Data Entry Table'!P105</f>
        <v>0</v>
      </c>
      <c r="F105" s="157">
        <v>0</v>
      </c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</row>
    <row r="106" spans="1:26" ht="15.75" customHeight="1" x14ac:dyDescent="0.2">
      <c r="A106" s="150" t="str">
        <f>IF('[1]Data Entry Table'!A106="","",'[1]Data Entry Table'!A106)</f>
        <v/>
      </c>
      <c r="B106" s="150" t="str">
        <f>IF('[1]Data Entry Table'!B106="","",'[1]Data Entry Table'!B106)</f>
        <v/>
      </c>
      <c r="C106" s="151" t="str">
        <f>IF('[1]Data Entry Table'!C106="","",'[1]Data Entry Table'!C106)</f>
        <v/>
      </c>
      <c r="D106" s="151" t="str">
        <f>IF('[1]Data Entry Table'!E106="","",'[1]Data Entry Table'!E106)</f>
        <v/>
      </c>
      <c r="E106" s="158">
        <f>'[1]Data Entry Table'!P106</f>
        <v>0</v>
      </c>
      <c r="F106" s="157">
        <v>0</v>
      </c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</row>
    <row r="107" spans="1:26" ht="15.75" customHeight="1" x14ac:dyDescent="0.2">
      <c r="A107" s="150" t="str">
        <f>IF('[1]Data Entry Table'!A107="","",'[1]Data Entry Table'!A107)</f>
        <v/>
      </c>
      <c r="B107" s="150" t="str">
        <f>IF('[1]Data Entry Table'!B107="","",'[1]Data Entry Table'!B107)</f>
        <v/>
      </c>
      <c r="C107" s="151" t="str">
        <f>IF('[1]Data Entry Table'!C107="","",'[1]Data Entry Table'!C107)</f>
        <v/>
      </c>
      <c r="D107" s="151" t="str">
        <f>IF('[1]Data Entry Table'!E107="","",'[1]Data Entry Table'!E107)</f>
        <v/>
      </c>
      <c r="E107" s="158">
        <f>'[1]Data Entry Table'!P107</f>
        <v>0</v>
      </c>
      <c r="F107" s="157">
        <v>0</v>
      </c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</row>
    <row r="108" spans="1:26" ht="15.75" customHeight="1" x14ac:dyDescent="0.2">
      <c r="A108" s="150" t="str">
        <f>IF('[1]Data Entry Table'!A108="","",'[1]Data Entry Table'!A108)</f>
        <v/>
      </c>
      <c r="B108" s="150" t="str">
        <f>IF('[1]Data Entry Table'!B108="","",'[1]Data Entry Table'!B108)</f>
        <v/>
      </c>
      <c r="C108" s="151" t="str">
        <f>IF('[1]Data Entry Table'!C108="","",'[1]Data Entry Table'!C108)</f>
        <v/>
      </c>
      <c r="D108" s="151" t="str">
        <f>IF('[1]Data Entry Table'!E108="","",'[1]Data Entry Table'!E108)</f>
        <v/>
      </c>
      <c r="E108" s="158">
        <f>'[1]Data Entry Table'!P108</f>
        <v>0</v>
      </c>
      <c r="F108" s="157">
        <v>0</v>
      </c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</row>
    <row r="109" spans="1:26" ht="15.75" customHeight="1" x14ac:dyDescent="0.2">
      <c r="A109" s="150" t="str">
        <f>IF('[1]Data Entry Table'!A109="","",'[1]Data Entry Table'!A109)</f>
        <v/>
      </c>
      <c r="B109" s="150" t="str">
        <f>IF('[1]Data Entry Table'!B109="","",'[1]Data Entry Table'!B109)</f>
        <v/>
      </c>
      <c r="C109" s="151" t="str">
        <f>IF('[1]Data Entry Table'!C109="","",'[1]Data Entry Table'!C109)</f>
        <v/>
      </c>
      <c r="D109" s="151" t="str">
        <f>IF('[1]Data Entry Table'!E109="","",'[1]Data Entry Table'!E109)</f>
        <v/>
      </c>
      <c r="E109" s="158">
        <f>'[1]Data Entry Table'!P109</f>
        <v>0</v>
      </c>
      <c r="F109" s="157">
        <v>0</v>
      </c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</row>
    <row r="110" spans="1:26" ht="15.75" customHeight="1" x14ac:dyDescent="0.2">
      <c r="A110" s="150" t="str">
        <f>IF('[1]Data Entry Table'!A110="","",'[1]Data Entry Table'!A110)</f>
        <v/>
      </c>
      <c r="B110" s="150" t="str">
        <f>IF('[1]Data Entry Table'!B110="","",'[1]Data Entry Table'!B110)</f>
        <v/>
      </c>
      <c r="C110" s="151" t="str">
        <f>IF('[1]Data Entry Table'!C110="","",'[1]Data Entry Table'!C110)</f>
        <v/>
      </c>
      <c r="D110" s="151" t="str">
        <f>IF('[1]Data Entry Table'!E110="","",'[1]Data Entry Table'!E110)</f>
        <v/>
      </c>
      <c r="E110" s="158">
        <f>'[1]Data Entry Table'!P110</f>
        <v>0</v>
      </c>
      <c r="F110" s="157">
        <v>0</v>
      </c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</row>
    <row r="111" spans="1:26" ht="15.75" customHeight="1" x14ac:dyDescent="0.2">
      <c r="A111" s="150" t="str">
        <f>IF('[1]Data Entry Table'!A111="","",'[1]Data Entry Table'!A111)</f>
        <v/>
      </c>
      <c r="B111" s="150" t="str">
        <f>IF('[1]Data Entry Table'!B111="","",'[1]Data Entry Table'!B111)</f>
        <v/>
      </c>
      <c r="C111" s="151" t="str">
        <f>IF('[1]Data Entry Table'!C111="","",'[1]Data Entry Table'!C111)</f>
        <v/>
      </c>
      <c r="D111" s="151" t="str">
        <f>IF('[1]Data Entry Table'!E111="","",'[1]Data Entry Table'!E111)</f>
        <v/>
      </c>
      <c r="E111" s="158">
        <f>'[1]Data Entry Table'!P111</f>
        <v>0</v>
      </c>
      <c r="F111" s="157">
        <v>0</v>
      </c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</row>
    <row r="112" spans="1:26" ht="15.75" customHeight="1" x14ac:dyDescent="0.2">
      <c r="A112" s="150" t="str">
        <f>IF('[1]Data Entry Table'!A112="","",'[1]Data Entry Table'!A112)</f>
        <v/>
      </c>
      <c r="B112" s="150" t="str">
        <f>IF('[1]Data Entry Table'!B112="","",'[1]Data Entry Table'!B112)</f>
        <v/>
      </c>
      <c r="C112" s="151" t="str">
        <f>IF('[1]Data Entry Table'!C112="","",'[1]Data Entry Table'!C112)</f>
        <v/>
      </c>
      <c r="D112" s="151" t="str">
        <f>IF('[1]Data Entry Table'!E112="","",'[1]Data Entry Table'!E112)</f>
        <v/>
      </c>
      <c r="E112" s="158">
        <f>'[1]Data Entry Table'!P112</f>
        <v>0</v>
      </c>
      <c r="F112" s="157">
        <v>0</v>
      </c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</row>
    <row r="113" spans="1:26" ht="15.75" customHeight="1" x14ac:dyDescent="0.2">
      <c r="A113" s="150" t="str">
        <f>IF('[1]Data Entry Table'!A113="","",'[1]Data Entry Table'!A113)</f>
        <v/>
      </c>
      <c r="B113" s="150" t="str">
        <f>IF('[1]Data Entry Table'!B113="","",'[1]Data Entry Table'!B113)</f>
        <v/>
      </c>
      <c r="C113" s="151" t="str">
        <f>IF('[1]Data Entry Table'!C113="","",'[1]Data Entry Table'!C113)</f>
        <v/>
      </c>
      <c r="D113" s="151" t="str">
        <f>IF('[1]Data Entry Table'!E113="","",'[1]Data Entry Table'!E113)</f>
        <v/>
      </c>
      <c r="E113" s="158">
        <f>'[1]Data Entry Table'!P113</f>
        <v>0</v>
      </c>
      <c r="F113" s="157">
        <v>0</v>
      </c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pans="1:26" ht="15.75" customHeight="1" x14ac:dyDescent="0.2">
      <c r="A114" s="150" t="str">
        <f>IF('[1]Data Entry Table'!A114="","",'[1]Data Entry Table'!A114)</f>
        <v/>
      </c>
      <c r="B114" s="150" t="str">
        <f>IF('[1]Data Entry Table'!B114="","",'[1]Data Entry Table'!B114)</f>
        <v/>
      </c>
      <c r="C114" s="151" t="str">
        <f>IF('[1]Data Entry Table'!C114="","",'[1]Data Entry Table'!C114)</f>
        <v/>
      </c>
      <c r="D114" s="151" t="str">
        <f>IF('[1]Data Entry Table'!E114="","",'[1]Data Entry Table'!E114)</f>
        <v/>
      </c>
      <c r="E114" s="158">
        <f>'[1]Data Entry Table'!P114</f>
        <v>0</v>
      </c>
      <c r="F114" s="157">
        <v>0</v>
      </c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pans="1:26" ht="15.75" customHeight="1" x14ac:dyDescent="0.2">
      <c r="A115" s="150" t="str">
        <f>IF('[1]Data Entry Table'!A115="","",'[1]Data Entry Table'!A115)</f>
        <v/>
      </c>
      <c r="B115" s="150" t="str">
        <f>IF('[1]Data Entry Table'!B115="","",'[1]Data Entry Table'!B115)</f>
        <v/>
      </c>
      <c r="C115" s="151" t="str">
        <f>IF('[1]Data Entry Table'!C115="","",'[1]Data Entry Table'!C115)</f>
        <v/>
      </c>
      <c r="D115" s="151" t="str">
        <f>IF('[1]Data Entry Table'!E115="","",'[1]Data Entry Table'!E115)</f>
        <v/>
      </c>
      <c r="E115" s="158">
        <f>'[1]Data Entry Table'!P115</f>
        <v>0</v>
      </c>
      <c r="F115" s="157">
        <v>0</v>
      </c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</row>
    <row r="116" spans="1:26" ht="15.75" customHeight="1" x14ac:dyDescent="0.2">
      <c r="A116" s="150" t="str">
        <f>IF('[1]Data Entry Table'!A116="","",'[1]Data Entry Table'!A116)</f>
        <v/>
      </c>
      <c r="B116" s="150" t="str">
        <f>IF('[1]Data Entry Table'!B116="","",'[1]Data Entry Table'!B116)</f>
        <v/>
      </c>
      <c r="C116" s="151" t="str">
        <f>IF('[1]Data Entry Table'!C116="","",'[1]Data Entry Table'!C116)</f>
        <v/>
      </c>
      <c r="D116" s="151" t="str">
        <f>IF('[1]Data Entry Table'!E116="","",'[1]Data Entry Table'!E116)</f>
        <v/>
      </c>
      <c r="E116" s="158">
        <f>'[1]Data Entry Table'!P116</f>
        <v>0</v>
      </c>
      <c r="F116" s="157">
        <v>0</v>
      </c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</row>
    <row r="117" spans="1:26" ht="15.75" customHeight="1" x14ac:dyDescent="0.2">
      <c r="A117" s="150" t="str">
        <f>IF('[1]Data Entry Table'!A117="","",'[1]Data Entry Table'!A117)</f>
        <v/>
      </c>
      <c r="B117" s="150" t="str">
        <f>IF('[1]Data Entry Table'!B117="","",'[1]Data Entry Table'!B117)</f>
        <v/>
      </c>
      <c r="C117" s="151" t="str">
        <f>IF('[1]Data Entry Table'!C117="","",'[1]Data Entry Table'!C117)</f>
        <v/>
      </c>
      <c r="D117" s="151" t="str">
        <f>IF('[1]Data Entry Table'!E117="","",'[1]Data Entry Table'!E117)</f>
        <v/>
      </c>
      <c r="E117" s="158">
        <f>'[1]Data Entry Table'!P117</f>
        <v>0</v>
      </c>
      <c r="F117" s="157">
        <v>0</v>
      </c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</row>
    <row r="118" spans="1:26" ht="15.75" customHeight="1" x14ac:dyDescent="0.2">
      <c r="A118" s="150" t="str">
        <f>IF('[1]Data Entry Table'!A118="","",'[1]Data Entry Table'!A118)</f>
        <v/>
      </c>
      <c r="B118" s="150" t="str">
        <f>IF('[1]Data Entry Table'!B118="","",'[1]Data Entry Table'!B118)</f>
        <v/>
      </c>
      <c r="C118" s="151" t="str">
        <f>IF('[1]Data Entry Table'!C118="","",'[1]Data Entry Table'!C118)</f>
        <v/>
      </c>
      <c r="D118" s="151" t="str">
        <f>IF('[1]Data Entry Table'!E118="","",'[1]Data Entry Table'!E118)</f>
        <v/>
      </c>
      <c r="E118" s="158">
        <f>'[1]Data Entry Table'!P118</f>
        <v>0</v>
      </c>
      <c r="F118" s="157">
        <v>0</v>
      </c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</row>
    <row r="119" spans="1:26" ht="15.75" customHeight="1" x14ac:dyDescent="0.2">
      <c r="A119" s="150" t="str">
        <f>IF('[1]Data Entry Table'!A119="","",'[1]Data Entry Table'!A119)</f>
        <v/>
      </c>
      <c r="B119" s="150" t="str">
        <f>IF('[1]Data Entry Table'!B119="","",'[1]Data Entry Table'!B119)</f>
        <v/>
      </c>
      <c r="C119" s="151" t="str">
        <f>IF('[1]Data Entry Table'!C119="","",'[1]Data Entry Table'!C119)</f>
        <v/>
      </c>
      <c r="D119" s="151" t="str">
        <f>IF('[1]Data Entry Table'!E119="","",'[1]Data Entry Table'!E119)</f>
        <v/>
      </c>
      <c r="E119" s="158">
        <f>'[1]Data Entry Table'!P119</f>
        <v>0</v>
      </c>
      <c r="F119" s="157">
        <v>0</v>
      </c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</row>
    <row r="120" spans="1:26" ht="15.75" customHeight="1" x14ac:dyDescent="0.2">
      <c r="A120" s="150" t="str">
        <f>IF('[1]Data Entry Table'!A120="","",'[1]Data Entry Table'!A120)</f>
        <v/>
      </c>
      <c r="B120" s="150" t="str">
        <f>IF('[1]Data Entry Table'!B120="","",'[1]Data Entry Table'!B120)</f>
        <v/>
      </c>
      <c r="C120" s="151" t="str">
        <f>IF('[1]Data Entry Table'!C120="","",'[1]Data Entry Table'!C120)</f>
        <v/>
      </c>
      <c r="D120" s="151" t="str">
        <f>IF('[1]Data Entry Table'!E120="","",'[1]Data Entry Table'!E120)</f>
        <v/>
      </c>
      <c r="E120" s="158">
        <f>'[1]Data Entry Table'!P120</f>
        <v>0</v>
      </c>
      <c r="F120" s="157">
        <v>0</v>
      </c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</row>
    <row r="121" spans="1:26" ht="15.75" customHeight="1" x14ac:dyDescent="0.2">
      <c r="A121" s="150" t="str">
        <f>IF('[1]Data Entry Table'!A121="","",'[1]Data Entry Table'!A121)</f>
        <v/>
      </c>
      <c r="B121" s="150" t="str">
        <f>IF('[1]Data Entry Table'!B121="","",'[1]Data Entry Table'!B121)</f>
        <v/>
      </c>
      <c r="C121" s="151" t="str">
        <f>IF('[1]Data Entry Table'!C121="","",'[1]Data Entry Table'!C121)</f>
        <v/>
      </c>
      <c r="D121" s="151" t="str">
        <f>IF('[1]Data Entry Table'!E121="","",'[1]Data Entry Table'!E121)</f>
        <v/>
      </c>
      <c r="E121" s="158">
        <f>'[1]Data Entry Table'!P121</f>
        <v>0</v>
      </c>
      <c r="F121" s="157">
        <v>0</v>
      </c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</row>
    <row r="122" spans="1:26" ht="15.75" customHeight="1" x14ac:dyDescent="0.2">
      <c r="A122" s="150" t="str">
        <f>IF('[1]Data Entry Table'!A122="","",'[1]Data Entry Table'!A122)</f>
        <v/>
      </c>
      <c r="B122" s="150" t="str">
        <f>IF('[1]Data Entry Table'!B122="","",'[1]Data Entry Table'!B122)</f>
        <v/>
      </c>
      <c r="C122" s="151" t="str">
        <f>IF('[1]Data Entry Table'!C122="","",'[1]Data Entry Table'!C122)</f>
        <v/>
      </c>
      <c r="D122" s="151" t="str">
        <f>IF('[1]Data Entry Table'!E122="","",'[1]Data Entry Table'!E122)</f>
        <v/>
      </c>
      <c r="E122" s="158">
        <f>'[1]Data Entry Table'!P122</f>
        <v>0</v>
      </c>
      <c r="F122" s="157">
        <v>0</v>
      </c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</row>
    <row r="123" spans="1:26" ht="15.75" customHeight="1" x14ac:dyDescent="0.2">
      <c r="A123" s="150" t="str">
        <f>IF('[1]Data Entry Table'!A123="","",'[1]Data Entry Table'!A123)</f>
        <v/>
      </c>
      <c r="B123" s="150" t="str">
        <f>IF('[1]Data Entry Table'!B123="","",'[1]Data Entry Table'!B123)</f>
        <v/>
      </c>
      <c r="C123" s="151" t="str">
        <f>IF('[1]Data Entry Table'!C123="","",'[1]Data Entry Table'!C123)</f>
        <v/>
      </c>
      <c r="D123" s="151" t="str">
        <f>IF('[1]Data Entry Table'!E123="","",'[1]Data Entry Table'!E123)</f>
        <v/>
      </c>
      <c r="E123" s="158">
        <f>'[1]Data Entry Table'!P123</f>
        <v>0</v>
      </c>
      <c r="F123" s="157">
        <v>0</v>
      </c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</row>
    <row r="124" spans="1:26" ht="15.75" customHeight="1" x14ac:dyDescent="0.2">
      <c r="A124" s="150" t="str">
        <f>IF('[1]Data Entry Table'!A124="","",'[1]Data Entry Table'!A124)</f>
        <v/>
      </c>
      <c r="B124" s="150" t="str">
        <f>IF('[1]Data Entry Table'!B124="","",'[1]Data Entry Table'!B124)</f>
        <v/>
      </c>
      <c r="C124" s="151" t="str">
        <f>IF('[1]Data Entry Table'!C124="","",'[1]Data Entry Table'!C124)</f>
        <v/>
      </c>
      <c r="D124" s="151" t="str">
        <f>IF('[1]Data Entry Table'!E124="","",'[1]Data Entry Table'!E124)</f>
        <v/>
      </c>
      <c r="E124" s="158">
        <f>'[1]Data Entry Table'!P124</f>
        <v>0</v>
      </c>
      <c r="F124" s="157">
        <v>0</v>
      </c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</row>
    <row r="125" spans="1:26" ht="15.75" customHeight="1" x14ac:dyDescent="0.2">
      <c r="A125" s="150" t="str">
        <f>IF('[1]Data Entry Table'!A125="","",'[1]Data Entry Table'!A125)</f>
        <v/>
      </c>
      <c r="B125" s="150" t="str">
        <f>IF('[1]Data Entry Table'!B125="","",'[1]Data Entry Table'!B125)</f>
        <v/>
      </c>
      <c r="C125" s="151" t="str">
        <f>IF('[1]Data Entry Table'!C125="","",'[1]Data Entry Table'!C125)</f>
        <v/>
      </c>
      <c r="D125" s="151" t="str">
        <f>IF('[1]Data Entry Table'!E125="","",'[1]Data Entry Table'!E125)</f>
        <v/>
      </c>
      <c r="E125" s="158">
        <f>'[1]Data Entry Table'!P125</f>
        <v>0</v>
      </c>
      <c r="F125" s="157">
        <v>0</v>
      </c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</row>
    <row r="126" spans="1:26" ht="15.75" customHeight="1" x14ac:dyDescent="0.2">
      <c r="A126" s="150" t="str">
        <f>IF('[1]Data Entry Table'!A126="","",'[1]Data Entry Table'!A126)</f>
        <v/>
      </c>
      <c r="B126" s="150" t="str">
        <f>IF('[1]Data Entry Table'!B126="","",'[1]Data Entry Table'!B126)</f>
        <v/>
      </c>
      <c r="C126" s="151" t="str">
        <f>IF('[1]Data Entry Table'!C126="","",'[1]Data Entry Table'!C126)</f>
        <v/>
      </c>
      <c r="D126" s="151" t="str">
        <f>IF('[1]Data Entry Table'!E126="","",'[1]Data Entry Table'!E126)</f>
        <v/>
      </c>
      <c r="E126" s="158">
        <f>'[1]Data Entry Table'!P126</f>
        <v>0</v>
      </c>
      <c r="F126" s="157">
        <v>0</v>
      </c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</row>
    <row r="127" spans="1:26" ht="15.75" customHeight="1" x14ac:dyDescent="0.2">
      <c r="A127" s="150" t="str">
        <f>IF('[1]Data Entry Table'!A127="","",'[1]Data Entry Table'!A127)</f>
        <v/>
      </c>
      <c r="B127" s="150" t="str">
        <f>IF('[1]Data Entry Table'!B127="","",'[1]Data Entry Table'!B127)</f>
        <v/>
      </c>
      <c r="C127" s="151" t="str">
        <f>IF('[1]Data Entry Table'!C127="","",'[1]Data Entry Table'!C127)</f>
        <v/>
      </c>
      <c r="D127" s="151" t="str">
        <f>IF('[1]Data Entry Table'!E127="","",'[1]Data Entry Table'!E127)</f>
        <v/>
      </c>
      <c r="E127" s="158">
        <f>'[1]Data Entry Table'!P127</f>
        <v>0</v>
      </c>
      <c r="F127" s="157">
        <v>0</v>
      </c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</row>
    <row r="128" spans="1:26" ht="15.75" customHeight="1" x14ac:dyDescent="0.2">
      <c r="A128" s="150" t="str">
        <f>IF('[1]Data Entry Table'!A128="","",'[1]Data Entry Table'!A128)</f>
        <v/>
      </c>
      <c r="B128" s="150" t="str">
        <f>IF('[1]Data Entry Table'!B128="","",'[1]Data Entry Table'!B128)</f>
        <v/>
      </c>
      <c r="C128" s="151" t="str">
        <f>IF('[1]Data Entry Table'!C128="","",'[1]Data Entry Table'!C128)</f>
        <v/>
      </c>
      <c r="D128" s="151" t="str">
        <f>IF('[1]Data Entry Table'!E128="","",'[1]Data Entry Table'!E128)</f>
        <v/>
      </c>
      <c r="E128" s="158">
        <f>'[1]Data Entry Table'!P128</f>
        <v>0</v>
      </c>
      <c r="F128" s="157">
        <v>0</v>
      </c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</row>
    <row r="129" spans="1:26" ht="15.75" customHeight="1" x14ac:dyDescent="0.2">
      <c r="A129" s="150" t="str">
        <f>IF('[1]Data Entry Table'!A129="","",'[1]Data Entry Table'!A129)</f>
        <v/>
      </c>
      <c r="B129" s="150" t="str">
        <f>IF('[1]Data Entry Table'!B129="","",'[1]Data Entry Table'!B129)</f>
        <v/>
      </c>
      <c r="C129" s="151" t="str">
        <f>IF('[1]Data Entry Table'!C129="","",'[1]Data Entry Table'!C129)</f>
        <v/>
      </c>
      <c r="D129" s="151" t="str">
        <f>IF('[1]Data Entry Table'!E129="","",'[1]Data Entry Table'!E129)</f>
        <v/>
      </c>
      <c r="E129" s="158">
        <f>'[1]Data Entry Table'!P129</f>
        <v>0</v>
      </c>
      <c r="F129" s="157">
        <v>0</v>
      </c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</row>
    <row r="130" spans="1:26" ht="15.75" customHeight="1" x14ac:dyDescent="0.2">
      <c r="A130" s="150" t="str">
        <f>IF('[1]Data Entry Table'!A130="","",'[1]Data Entry Table'!A130)</f>
        <v/>
      </c>
      <c r="B130" s="150" t="str">
        <f>IF('[1]Data Entry Table'!B130="","",'[1]Data Entry Table'!B130)</f>
        <v/>
      </c>
      <c r="C130" s="151" t="str">
        <f>IF('[1]Data Entry Table'!C130="","",'[1]Data Entry Table'!C130)</f>
        <v/>
      </c>
      <c r="D130" s="151" t="str">
        <f>IF('[1]Data Entry Table'!E130="","",'[1]Data Entry Table'!E130)</f>
        <v/>
      </c>
      <c r="E130" s="158">
        <f>'[1]Data Entry Table'!P130</f>
        <v>0</v>
      </c>
      <c r="F130" s="157">
        <v>0</v>
      </c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</row>
    <row r="131" spans="1:26" ht="15.75" customHeight="1" x14ac:dyDescent="0.2">
      <c r="A131" s="150" t="str">
        <f>IF('[1]Data Entry Table'!A131="","",'[1]Data Entry Table'!A131)</f>
        <v/>
      </c>
      <c r="B131" s="150" t="str">
        <f>IF('[1]Data Entry Table'!B131="","",'[1]Data Entry Table'!B131)</f>
        <v/>
      </c>
      <c r="C131" s="151" t="str">
        <f>IF('[1]Data Entry Table'!C131="","",'[1]Data Entry Table'!C131)</f>
        <v/>
      </c>
      <c r="D131" s="151" t="str">
        <f>IF('[1]Data Entry Table'!E131="","",'[1]Data Entry Table'!E131)</f>
        <v/>
      </c>
      <c r="E131" s="158">
        <f>'[1]Data Entry Table'!P131</f>
        <v>0</v>
      </c>
      <c r="F131" s="157">
        <v>0</v>
      </c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</row>
    <row r="132" spans="1:26" ht="15.75" customHeight="1" x14ac:dyDescent="0.2">
      <c r="A132" s="150" t="str">
        <f>IF('[1]Data Entry Table'!A132="","",'[1]Data Entry Table'!A132)</f>
        <v/>
      </c>
      <c r="B132" s="150" t="str">
        <f>IF('[1]Data Entry Table'!B132="","",'[1]Data Entry Table'!B132)</f>
        <v/>
      </c>
      <c r="C132" s="151" t="str">
        <f>IF('[1]Data Entry Table'!C132="","",'[1]Data Entry Table'!C132)</f>
        <v/>
      </c>
      <c r="D132" s="151" t="str">
        <f>IF('[1]Data Entry Table'!E132="","",'[1]Data Entry Table'!E132)</f>
        <v/>
      </c>
      <c r="E132" s="158">
        <f>'[1]Data Entry Table'!P132</f>
        <v>0</v>
      </c>
      <c r="F132" s="157">
        <v>0</v>
      </c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</row>
    <row r="133" spans="1:26" ht="15.75" customHeight="1" x14ac:dyDescent="0.2">
      <c r="A133" s="150" t="str">
        <f>IF('[1]Data Entry Table'!A133="","",'[1]Data Entry Table'!A133)</f>
        <v/>
      </c>
      <c r="B133" s="150" t="str">
        <f>IF('[1]Data Entry Table'!B133="","",'[1]Data Entry Table'!B133)</f>
        <v/>
      </c>
      <c r="C133" s="151" t="str">
        <f>IF('[1]Data Entry Table'!C133="","",'[1]Data Entry Table'!C133)</f>
        <v/>
      </c>
      <c r="D133" s="151" t="str">
        <f>IF('[1]Data Entry Table'!E133="","",'[1]Data Entry Table'!E133)</f>
        <v/>
      </c>
      <c r="E133" s="158">
        <f>'[1]Data Entry Table'!P133</f>
        <v>0</v>
      </c>
      <c r="F133" s="157">
        <v>0</v>
      </c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</row>
    <row r="134" spans="1:26" ht="15.75" customHeight="1" x14ac:dyDescent="0.2">
      <c r="A134" s="150" t="str">
        <f>IF('[1]Data Entry Table'!A134="","",'[1]Data Entry Table'!A134)</f>
        <v/>
      </c>
      <c r="B134" s="150" t="str">
        <f>IF('[1]Data Entry Table'!B134="","",'[1]Data Entry Table'!B134)</f>
        <v/>
      </c>
      <c r="C134" s="151" t="str">
        <f>IF('[1]Data Entry Table'!C134="","",'[1]Data Entry Table'!C134)</f>
        <v/>
      </c>
      <c r="D134" s="151" t="str">
        <f>IF('[1]Data Entry Table'!E134="","",'[1]Data Entry Table'!E134)</f>
        <v/>
      </c>
      <c r="E134" s="158">
        <f>'[1]Data Entry Table'!P134</f>
        <v>0</v>
      </c>
      <c r="F134" s="157">
        <v>0</v>
      </c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</row>
    <row r="135" spans="1:26" ht="15.75" customHeight="1" x14ac:dyDescent="0.2">
      <c r="A135" s="150" t="str">
        <f>IF('[1]Data Entry Table'!A135="","",'[1]Data Entry Table'!A135)</f>
        <v/>
      </c>
      <c r="B135" s="150" t="str">
        <f>IF('[1]Data Entry Table'!B135="","",'[1]Data Entry Table'!B135)</f>
        <v/>
      </c>
      <c r="C135" s="151" t="str">
        <f>IF('[1]Data Entry Table'!C135="","",'[1]Data Entry Table'!C135)</f>
        <v/>
      </c>
      <c r="D135" s="151" t="str">
        <f>IF('[1]Data Entry Table'!E135="","",'[1]Data Entry Table'!E135)</f>
        <v/>
      </c>
      <c r="E135" s="158">
        <f>'[1]Data Entry Table'!P135</f>
        <v>0</v>
      </c>
      <c r="F135" s="157">
        <v>0</v>
      </c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</row>
    <row r="136" spans="1:26" ht="15.75" customHeight="1" x14ac:dyDescent="0.2">
      <c r="A136" s="150" t="str">
        <f>IF('[1]Data Entry Table'!A136="","",'[1]Data Entry Table'!A136)</f>
        <v/>
      </c>
      <c r="B136" s="150" t="str">
        <f>IF('[1]Data Entry Table'!B136="","",'[1]Data Entry Table'!B136)</f>
        <v/>
      </c>
      <c r="C136" s="151" t="str">
        <f>IF('[1]Data Entry Table'!C136="","",'[1]Data Entry Table'!C136)</f>
        <v/>
      </c>
      <c r="D136" s="151" t="str">
        <f>IF('[1]Data Entry Table'!E136="","",'[1]Data Entry Table'!E136)</f>
        <v/>
      </c>
      <c r="E136" s="158">
        <f>'[1]Data Entry Table'!P136</f>
        <v>0</v>
      </c>
      <c r="F136" s="157">
        <v>0</v>
      </c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</row>
    <row r="137" spans="1:26" ht="15.75" customHeight="1" x14ac:dyDescent="0.2">
      <c r="A137" s="150" t="str">
        <f>IF('[1]Data Entry Table'!A137="","",'[1]Data Entry Table'!A137)</f>
        <v/>
      </c>
      <c r="B137" s="150" t="str">
        <f>IF('[1]Data Entry Table'!B137="","",'[1]Data Entry Table'!B137)</f>
        <v/>
      </c>
      <c r="C137" s="151" t="str">
        <f>IF('[1]Data Entry Table'!C137="","",'[1]Data Entry Table'!C137)</f>
        <v/>
      </c>
      <c r="D137" s="151" t="str">
        <f>IF('[1]Data Entry Table'!E137="","",'[1]Data Entry Table'!E137)</f>
        <v/>
      </c>
      <c r="E137" s="158">
        <f>'[1]Data Entry Table'!P137</f>
        <v>0</v>
      </c>
      <c r="F137" s="157">
        <v>0</v>
      </c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</row>
    <row r="138" spans="1:26" ht="15.75" customHeight="1" x14ac:dyDescent="0.2">
      <c r="A138" s="150" t="str">
        <f>IF('[1]Data Entry Table'!A138="","",'[1]Data Entry Table'!A138)</f>
        <v/>
      </c>
      <c r="B138" s="150" t="str">
        <f>IF('[1]Data Entry Table'!B138="","",'[1]Data Entry Table'!B138)</f>
        <v/>
      </c>
      <c r="C138" s="151" t="str">
        <f>IF('[1]Data Entry Table'!C138="","",'[1]Data Entry Table'!C138)</f>
        <v/>
      </c>
      <c r="D138" s="151" t="str">
        <f>IF('[1]Data Entry Table'!E138="","",'[1]Data Entry Table'!E138)</f>
        <v/>
      </c>
      <c r="E138" s="158">
        <f>'[1]Data Entry Table'!P138</f>
        <v>0</v>
      </c>
      <c r="F138" s="157">
        <v>0</v>
      </c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</row>
    <row r="139" spans="1:26" ht="15.75" customHeight="1" x14ac:dyDescent="0.2">
      <c r="A139" s="150" t="str">
        <f>IF('[1]Data Entry Table'!A139="","",'[1]Data Entry Table'!A139)</f>
        <v/>
      </c>
      <c r="B139" s="150" t="str">
        <f>IF('[1]Data Entry Table'!B139="","",'[1]Data Entry Table'!B139)</f>
        <v/>
      </c>
      <c r="C139" s="151" t="str">
        <f>IF('[1]Data Entry Table'!C139="","",'[1]Data Entry Table'!C139)</f>
        <v/>
      </c>
      <c r="D139" s="151" t="str">
        <f>IF('[1]Data Entry Table'!E139="","",'[1]Data Entry Table'!E139)</f>
        <v/>
      </c>
      <c r="E139" s="158">
        <f>'[1]Data Entry Table'!P139</f>
        <v>0</v>
      </c>
      <c r="F139" s="157">
        <v>0</v>
      </c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</row>
    <row r="140" spans="1:26" ht="15.75" customHeight="1" x14ac:dyDescent="0.2">
      <c r="A140" s="150" t="str">
        <f>IF('[1]Data Entry Table'!A140="","",'[1]Data Entry Table'!A140)</f>
        <v/>
      </c>
      <c r="B140" s="150" t="str">
        <f>IF('[1]Data Entry Table'!B140="","",'[1]Data Entry Table'!B140)</f>
        <v/>
      </c>
      <c r="C140" s="151" t="str">
        <f>IF('[1]Data Entry Table'!C140="","",'[1]Data Entry Table'!C140)</f>
        <v/>
      </c>
      <c r="D140" s="151" t="str">
        <f>IF('[1]Data Entry Table'!E140="","",'[1]Data Entry Table'!E140)</f>
        <v/>
      </c>
      <c r="E140" s="158">
        <f>'[1]Data Entry Table'!P140</f>
        <v>0</v>
      </c>
      <c r="F140" s="157">
        <v>0</v>
      </c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</row>
    <row r="141" spans="1:26" ht="15.75" customHeight="1" x14ac:dyDescent="0.2">
      <c r="A141" s="150" t="str">
        <f>IF('[1]Data Entry Table'!A141="","",'[1]Data Entry Table'!A141)</f>
        <v/>
      </c>
      <c r="B141" s="150" t="str">
        <f>IF('[1]Data Entry Table'!B141="","",'[1]Data Entry Table'!B141)</f>
        <v/>
      </c>
      <c r="C141" s="151" t="str">
        <f>IF('[1]Data Entry Table'!C141="","",'[1]Data Entry Table'!C141)</f>
        <v/>
      </c>
      <c r="D141" s="151" t="str">
        <f>IF('[1]Data Entry Table'!E141="","",'[1]Data Entry Table'!E141)</f>
        <v/>
      </c>
      <c r="E141" s="158">
        <f>'[1]Data Entry Table'!P141</f>
        <v>0</v>
      </c>
      <c r="F141" s="157">
        <v>0</v>
      </c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</row>
    <row r="142" spans="1:26" ht="15.75" customHeight="1" x14ac:dyDescent="0.2">
      <c r="A142" s="150" t="str">
        <f>IF('[1]Data Entry Table'!A142="","",'[1]Data Entry Table'!A142)</f>
        <v/>
      </c>
      <c r="B142" s="150" t="str">
        <f>IF('[1]Data Entry Table'!B142="","",'[1]Data Entry Table'!B142)</f>
        <v/>
      </c>
      <c r="C142" s="151" t="str">
        <f>IF('[1]Data Entry Table'!C142="","",'[1]Data Entry Table'!C142)</f>
        <v/>
      </c>
      <c r="D142" s="151" t="str">
        <f>IF('[1]Data Entry Table'!E142="","",'[1]Data Entry Table'!E142)</f>
        <v/>
      </c>
      <c r="E142" s="158">
        <f>'[1]Data Entry Table'!P142</f>
        <v>0</v>
      </c>
      <c r="F142" s="157">
        <v>0</v>
      </c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</row>
    <row r="143" spans="1:26" ht="15.75" customHeight="1" x14ac:dyDescent="0.2">
      <c r="A143" s="150" t="str">
        <f>IF('[1]Data Entry Table'!A143="","",'[1]Data Entry Table'!A143)</f>
        <v/>
      </c>
      <c r="B143" s="150" t="str">
        <f>IF('[1]Data Entry Table'!B143="","",'[1]Data Entry Table'!B143)</f>
        <v/>
      </c>
      <c r="C143" s="151" t="str">
        <f>IF('[1]Data Entry Table'!C143="","",'[1]Data Entry Table'!C143)</f>
        <v/>
      </c>
      <c r="D143" s="151" t="str">
        <f>IF('[1]Data Entry Table'!E143="","",'[1]Data Entry Table'!E143)</f>
        <v/>
      </c>
      <c r="E143" s="158">
        <f>'[1]Data Entry Table'!P143</f>
        <v>0</v>
      </c>
      <c r="F143" s="157">
        <v>0</v>
      </c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</row>
    <row r="144" spans="1:26" ht="15.75" customHeight="1" x14ac:dyDescent="0.2">
      <c r="A144" s="150" t="str">
        <f>IF('[1]Data Entry Table'!A144="","",'[1]Data Entry Table'!A144)</f>
        <v/>
      </c>
      <c r="B144" s="150" t="str">
        <f>IF('[1]Data Entry Table'!B144="","",'[1]Data Entry Table'!B144)</f>
        <v/>
      </c>
      <c r="C144" s="151" t="str">
        <f>IF('[1]Data Entry Table'!C144="","",'[1]Data Entry Table'!C144)</f>
        <v/>
      </c>
      <c r="D144" s="151" t="str">
        <f>IF('[1]Data Entry Table'!E144="","",'[1]Data Entry Table'!E144)</f>
        <v/>
      </c>
      <c r="E144" s="158">
        <f>'[1]Data Entry Table'!P144</f>
        <v>0</v>
      </c>
      <c r="F144" s="157">
        <v>0</v>
      </c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</row>
    <row r="145" spans="1:26" ht="15.75" customHeight="1" x14ac:dyDescent="0.2">
      <c r="A145" s="150" t="str">
        <f>IF('[1]Data Entry Table'!A145="","",'[1]Data Entry Table'!A145)</f>
        <v/>
      </c>
      <c r="B145" s="150" t="str">
        <f>IF('[1]Data Entry Table'!B145="","",'[1]Data Entry Table'!B145)</f>
        <v/>
      </c>
      <c r="C145" s="151" t="str">
        <f>IF('[1]Data Entry Table'!C145="","",'[1]Data Entry Table'!C145)</f>
        <v/>
      </c>
      <c r="D145" s="151" t="str">
        <f>IF('[1]Data Entry Table'!E145="","",'[1]Data Entry Table'!E145)</f>
        <v/>
      </c>
      <c r="E145" s="158">
        <f>'[1]Data Entry Table'!P145</f>
        <v>0</v>
      </c>
      <c r="F145" s="157">
        <v>0</v>
      </c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</row>
    <row r="146" spans="1:26" ht="15.75" customHeight="1" x14ac:dyDescent="0.2">
      <c r="A146" s="150" t="str">
        <f>IF('[1]Data Entry Table'!A146="","",'[1]Data Entry Table'!A146)</f>
        <v/>
      </c>
      <c r="B146" s="150" t="str">
        <f>IF('[1]Data Entry Table'!B146="","",'[1]Data Entry Table'!B146)</f>
        <v/>
      </c>
      <c r="C146" s="151" t="str">
        <f>IF('[1]Data Entry Table'!C146="","",'[1]Data Entry Table'!C146)</f>
        <v/>
      </c>
      <c r="D146" s="151" t="str">
        <f>IF('[1]Data Entry Table'!E146="","",'[1]Data Entry Table'!E146)</f>
        <v/>
      </c>
      <c r="E146" s="158">
        <f>'[1]Data Entry Table'!P146</f>
        <v>0</v>
      </c>
      <c r="F146" s="157">
        <v>0</v>
      </c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</row>
    <row r="147" spans="1:26" ht="15.75" customHeight="1" x14ac:dyDescent="0.2">
      <c r="A147" s="150" t="str">
        <f>IF('[1]Data Entry Table'!A147="","",'[1]Data Entry Table'!A147)</f>
        <v/>
      </c>
      <c r="B147" s="150" t="str">
        <f>IF('[1]Data Entry Table'!B147="","",'[1]Data Entry Table'!B147)</f>
        <v/>
      </c>
      <c r="C147" s="151" t="str">
        <f>IF('[1]Data Entry Table'!C147="","",'[1]Data Entry Table'!C147)</f>
        <v/>
      </c>
      <c r="D147" s="151" t="str">
        <f>IF('[1]Data Entry Table'!E147="","",'[1]Data Entry Table'!E147)</f>
        <v/>
      </c>
      <c r="E147" s="158">
        <f>'[1]Data Entry Table'!P147</f>
        <v>0</v>
      </c>
      <c r="F147" s="157">
        <v>0</v>
      </c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</row>
    <row r="148" spans="1:26" ht="15.75" customHeight="1" x14ac:dyDescent="0.2">
      <c r="A148" s="150" t="str">
        <f>IF('[1]Data Entry Table'!A148="","",'[1]Data Entry Table'!A148)</f>
        <v/>
      </c>
      <c r="B148" s="150" t="str">
        <f>IF('[1]Data Entry Table'!B148="","",'[1]Data Entry Table'!B148)</f>
        <v/>
      </c>
      <c r="C148" s="151" t="str">
        <f>IF('[1]Data Entry Table'!C148="","",'[1]Data Entry Table'!C148)</f>
        <v/>
      </c>
      <c r="D148" s="151" t="str">
        <f>IF('[1]Data Entry Table'!E148="","",'[1]Data Entry Table'!E148)</f>
        <v/>
      </c>
      <c r="E148" s="158">
        <f>'[1]Data Entry Table'!P148</f>
        <v>0</v>
      </c>
      <c r="F148" s="157">
        <v>0</v>
      </c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</row>
    <row r="149" spans="1:26" ht="15.75" customHeight="1" x14ac:dyDescent="0.2">
      <c r="A149" s="150" t="str">
        <f>IF('[1]Data Entry Table'!A149="","",'[1]Data Entry Table'!A149)</f>
        <v/>
      </c>
      <c r="B149" s="150" t="str">
        <f>IF('[1]Data Entry Table'!B149="","",'[1]Data Entry Table'!B149)</f>
        <v/>
      </c>
      <c r="C149" s="151" t="str">
        <f>IF('[1]Data Entry Table'!C149="","",'[1]Data Entry Table'!C149)</f>
        <v/>
      </c>
      <c r="D149" s="151" t="str">
        <f>IF('[1]Data Entry Table'!E149="","",'[1]Data Entry Table'!E149)</f>
        <v/>
      </c>
      <c r="E149" s="158">
        <f>'[1]Data Entry Table'!P149</f>
        <v>0</v>
      </c>
      <c r="F149" s="157">
        <v>0</v>
      </c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</row>
    <row r="150" spans="1:26" ht="15.75" customHeight="1" x14ac:dyDescent="0.2">
      <c r="A150" s="150" t="str">
        <f>IF('[1]Data Entry Table'!A150="","",'[1]Data Entry Table'!A150)</f>
        <v/>
      </c>
      <c r="B150" s="150" t="str">
        <f>IF('[1]Data Entry Table'!B150="","",'[1]Data Entry Table'!B150)</f>
        <v/>
      </c>
      <c r="C150" s="151" t="str">
        <f>IF('[1]Data Entry Table'!C150="","",'[1]Data Entry Table'!C150)</f>
        <v/>
      </c>
      <c r="D150" s="151" t="str">
        <f>IF('[1]Data Entry Table'!E150="","",'[1]Data Entry Table'!E150)</f>
        <v/>
      </c>
      <c r="E150" s="158">
        <f>'[1]Data Entry Table'!P150</f>
        <v>0</v>
      </c>
      <c r="F150" s="157">
        <v>0</v>
      </c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</row>
    <row r="151" spans="1:26" ht="15.75" customHeight="1" x14ac:dyDescent="0.2">
      <c r="A151" s="150" t="str">
        <f>IF('[1]Data Entry Table'!A151="","",'[1]Data Entry Table'!A151)</f>
        <v/>
      </c>
      <c r="B151" s="150" t="str">
        <f>IF('[1]Data Entry Table'!B151="","",'[1]Data Entry Table'!B151)</f>
        <v/>
      </c>
      <c r="C151" s="151" t="str">
        <f>IF('[1]Data Entry Table'!C151="","",'[1]Data Entry Table'!C151)</f>
        <v/>
      </c>
      <c r="D151" s="151" t="str">
        <f>IF('[1]Data Entry Table'!E151="","",'[1]Data Entry Table'!E151)</f>
        <v/>
      </c>
      <c r="E151" s="158">
        <f>'[1]Data Entry Table'!P151</f>
        <v>0</v>
      </c>
      <c r="F151" s="157">
        <v>0</v>
      </c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</row>
    <row r="152" spans="1:26" ht="15.75" customHeight="1" x14ac:dyDescent="0.2">
      <c r="A152" s="150" t="str">
        <f>IF('[1]Data Entry Table'!A152="","",'[1]Data Entry Table'!A152)</f>
        <v/>
      </c>
      <c r="B152" s="150" t="str">
        <f>IF('[1]Data Entry Table'!B152="","",'[1]Data Entry Table'!B152)</f>
        <v/>
      </c>
      <c r="C152" s="151" t="str">
        <f>IF('[1]Data Entry Table'!C152="","",'[1]Data Entry Table'!C152)</f>
        <v/>
      </c>
      <c r="D152" s="151" t="str">
        <f>IF('[1]Data Entry Table'!E152="","",'[1]Data Entry Table'!E152)</f>
        <v/>
      </c>
      <c r="E152" s="158">
        <f>'[1]Data Entry Table'!P152</f>
        <v>0</v>
      </c>
      <c r="F152" s="157">
        <v>0</v>
      </c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</row>
    <row r="153" spans="1:26" ht="15.75" customHeight="1" x14ac:dyDescent="0.2">
      <c r="A153" s="150" t="str">
        <f>IF('[1]Data Entry Table'!A153="","",'[1]Data Entry Table'!A153)</f>
        <v/>
      </c>
      <c r="B153" s="150" t="str">
        <f>IF('[1]Data Entry Table'!B153="","",'[1]Data Entry Table'!B153)</f>
        <v/>
      </c>
      <c r="C153" s="151" t="str">
        <f>IF('[1]Data Entry Table'!C153="","",'[1]Data Entry Table'!C153)</f>
        <v/>
      </c>
      <c r="D153" s="151" t="str">
        <f>IF('[1]Data Entry Table'!E153="","",'[1]Data Entry Table'!E153)</f>
        <v/>
      </c>
      <c r="E153" s="158">
        <f>'[1]Data Entry Table'!P153</f>
        <v>0</v>
      </c>
      <c r="F153" s="157">
        <v>0</v>
      </c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</row>
    <row r="154" spans="1:26" ht="15.75" customHeight="1" x14ac:dyDescent="0.2">
      <c r="A154" s="150" t="str">
        <f>IF('[1]Data Entry Table'!A154="","",'[1]Data Entry Table'!A154)</f>
        <v/>
      </c>
      <c r="B154" s="150" t="str">
        <f>IF('[1]Data Entry Table'!B154="","",'[1]Data Entry Table'!B154)</f>
        <v/>
      </c>
      <c r="C154" s="151" t="str">
        <f>IF('[1]Data Entry Table'!C154="","",'[1]Data Entry Table'!C154)</f>
        <v/>
      </c>
      <c r="D154" s="151" t="str">
        <f>IF('[1]Data Entry Table'!E154="","",'[1]Data Entry Table'!E154)</f>
        <v/>
      </c>
      <c r="E154" s="158">
        <f>'[1]Data Entry Table'!P154</f>
        <v>0</v>
      </c>
      <c r="F154" s="157">
        <v>0</v>
      </c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</row>
    <row r="155" spans="1:26" ht="15.75" customHeight="1" x14ac:dyDescent="0.2">
      <c r="A155" s="150" t="str">
        <f>IF('[1]Data Entry Table'!A155="","",'[1]Data Entry Table'!A155)</f>
        <v/>
      </c>
      <c r="B155" s="150" t="str">
        <f>IF('[1]Data Entry Table'!B155="","",'[1]Data Entry Table'!B155)</f>
        <v/>
      </c>
      <c r="C155" s="151" t="str">
        <f>IF('[1]Data Entry Table'!C155="","",'[1]Data Entry Table'!C155)</f>
        <v/>
      </c>
      <c r="D155" s="151" t="str">
        <f>IF('[1]Data Entry Table'!E155="","",'[1]Data Entry Table'!E155)</f>
        <v/>
      </c>
      <c r="E155" s="158">
        <f>'[1]Data Entry Table'!P155</f>
        <v>0</v>
      </c>
      <c r="F155" s="157">
        <v>0</v>
      </c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</row>
    <row r="156" spans="1:26" ht="15.75" customHeight="1" x14ac:dyDescent="0.2">
      <c r="A156" s="150" t="str">
        <f>IF('[1]Data Entry Table'!A156="","",'[1]Data Entry Table'!A156)</f>
        <v/>
      </c>
      <c r="B156" s="150" t="str">
        <f>IF('[1]Data Entry Table'!B156="","",'[1]Data Entry Table'!B156)</f>
        <v/>
      </c>
      <c r="C156" s="151" t="str">
        <f>IF('[1]Data Entry Table'!C156="","",'[1]Data Entry Table'!C156)</f>
        <v/>
      </c>
      <c r="D156" s="151" t="str">
        <f>IF('[1]Data Entry Table'!E156="","",'[1]Data Entry Table'!E156)</f>
        <v/>
      </c>
      <c r="E156" s="158">
        <f>'[1]Data Entry Table'!P156</f>
        <v>0</v>
      </c>
      <c r="F156" s="157">
        <v>0</v>
      </c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</row>
    <row r="157" spans="1:26" ht="15.75" customHeight="1" x14ac:dyDescent="0.2">
      <c r="A157" s="150" t="str">
        <f>IF('[1]Data Entry Table'!A157="","",'[1]Data Entry Table'!A157)</f>
        <v/>
      </c>
      <c r="B157" s="150" t="str">
        <f>IF('[1]Data Entry Table'!B157="","",'[1]Data Entry Table'!B157)</f>
        <v/>
      </c>
      <c r="C157" s="151" t="str">
        <f>IF('[1]Data Entry Table'!C157="","",'[1]Data Entry Table'!C157)</f>
        <v/>
      </c>
      <c r="D157" s="151" t="str">
        <f>IF('[1]Data Entry Table'!E157="","",'[1]Data Entry Table'!E157)</f>
        <v/>
      </c>
      <c r="E157" s="158">
        <f>'[1]Data Entry Table'!P157</f>
        <v>0</v>
      </c>
      <c r="F157" s="157">
        <v>0</v>
      </c>
      <c r="G157" s="139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</row>
    <row r="158" spans="1:26" ht="15.75" customHeight="1" x14ac:dyDescent="0.2">
      <c r="A158" s="150" t="str">
        <f>IF('[1]Data Entry Table'!A158="","",'[1]Data Entry Table'!A158)</f>
        <v/>
      </c>
      <c r="B158" s="150" t="str">
        <f>IF('[1]Data Entry Table'!B158="","",'[1]Data Entry Table'!B158)</f>
        <v/>
      </c>
      <c r="C158" s="151" t="str">
        <f>IF('[1]Data Entry Table'!C158="","",'[1]Data Entry Table'!C158)</f>
        <v/>
      </c>
      <c r="D158" s="151" t="str">
        <f>IF('[1]Data Entry Table'!E158="","",'[1]Data Entry Table'!E158)</f>
        <v/>
      </c>
      <c r="E158" s="158">
        <f>'[1]Data Entry Table'!P158</f>
        <v>0</v>
      </c>
      <c r="F158" s="157">
        <v>0</v>
      </c>
      <c r="G158" s="139"/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</row>
    <row r="159" spans="1:26" ht="15.75" customHeight="1" x14ac:dyDescent="0.2">
      <c r="A159" s="150" t="str">
        <f>IF('[1]Data Entry Table'!A159="","",'[1]Data Entry Table'!A159)</f>
        <v/>
      </c>
      <c r="B159" s="150" t="str">
        <f>IF('[1]Data Entry Table'!B159="","",'[1]Data Entry Table'!B159)</f>
        <v/>
      </c>
      <c r="C159" s="151" t="str">
        <f>IF('[1]Data Entry Table'!C159="","",'[1]Data Entry Table'!C159)</f>
        <v/>
      </c>
      <c r="D159" s="151" t="str">
        <f>IF('[1]Data Entry Table'!E159="","",'[1]Data Entry Table'!E159)</f>
        <v/>
      </c>
      <c r="E159" s="158">
        <f>'[1]Data Entry Table'!P159</f>
        <v>0</v>
      </c>
      <c r="F159" s="157">
        <v>0</v>
      </c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</row>
    <row r="160" spans="1:26" ht="15.75" customHeight="1" x14ac:dyDescent="0.2">
      <c r="A160" s="150" t="str">
        <f>IF('[1]Data Entry Table'!A160="","",'[1]Data Entry Table'!A160)</f>
        <v/>
      </c>
      <c r="B160" s="150" t="str">
        <f>IF('[1]Data Entry Table'!B160="","",'[1]Data Entry Table'!B160)</f>
        <v/>
      </c>
      <c r="C160" s="151" t="str">
        <f>IF('[1]Data Entry Table'!C160="","",'[1]Data Entry Table'!C160)</f>
        <v/>
      </c>
      <c r="D160" s="151" t="str">
        <f>IF('[1]Data Entry Table'!E160="","",'[1]Data Entry Table'!E160)</f>
        <v/>
      </c>
      <c r="E160" s="158">
        <f>'[1]Data Entry Table'!P160</f>
        <v>0</v>
      </c>
      <c r="F160" s="157">
        <v>0</v>
      </c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</row>
    <row r="161" spans="1:26" ht="15.75" customHeight="1" x14ac:dyDescent="0.2">
      <c r="A161" s="150" t="str">
        <f>IF('[1]Data Entry Table'!A161="","",'[1]Data Entry Table'!A161)</f>
        <v/>
      </c>
      <c r="B161" s="150" t="str">
        <f>IF('[1]Data Entry Table'!B161="","",'[1]Data Entry Table'!B161)</f>
        <v/>
      </c>
      <c r="C161" s="151" t="str">
        <f>IF('[1]Data Entry Table'!C161="","",'[1]Data Entry Table'!C161)</f>
        <v/>
      </c>
      <c r="D161" s="151" t="str">
        <f>IF('[1]Data Entry Table'!E161="","",'[1]Data Entry Table'!E161)</f>
        <v/>
      </c>
      <c r="E161" s="158">
        <f>'[1]Data Entry Table'!P161</f>
        <v>0</v>
      </c>
      <c r="F161" s="157">
        <v>0</v>
      </c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</row>
    <row r="162" spans="1:26" ht="15.75" customHeight="1" x14ac:dyDescent="0.2">
      <c r="A162" s="150" t="str">
        <f>IF('[1]Data Entry Table'!A162="","",'[1]Data Entry Table'!A162)</f>
        <v/>
      </c>
      <c r="B162" s="150" t="str">
        <f>IF('[1]Data Entry Table'!B162="","",'[1]Data Entry Table'!B162)</f>
        <v/>
      </c>
      <c r="C162" s="151" t="str">
        <f>IF('[1]Data Entry Table'!C162="","",'[1]Data Entry Table'!C162)</f>
        <v/>
      </c>
      <c r="D162" s="151" t="str">
        <f>IF('[1]Data Entry Table'!E162="","",'[1]Data Entry Table'!E162)</f>
        <v/>
      </c>
      <c r="E162" s="158">
        <f>'[1]Data Entry Table'!P162</f>
        <v>0</v>
      </c>
      <c r="F162" s="157">
        <v>0</v>
      </c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</row>
    <row r="163" spans="1:26" ht="15.75" customHeight="1" x14ac:dyDescent="0.2">
      <c r="A163" s="150" t="str">
        <f>IF('[1]Data Entry Table'!A163="","",'[1]Data Entry Table'!A163)</f>
        <v/>
      </c>
      <c r="B163" s="150" t="str">
        <f>IF('[1]Data Entry Table'!B163="","",'[1]Data Entry Table'!B163)</f>
        <v/>
      </c>
      <c r="C163" s="151" t="str">
        <f>IF('[1]Data Entry Table'!C163="","",'[1]Data Entry Table'!C163)</f>
        <v/>
      </c>
      <c r="D163" s="151" t="str">
        <f>IF('[1]Data Entry Table'!E163="","",'[1]Data Entry Table'!E163)</f>
        <v/>
      </c>
      <c r="E163" s="158">
        <f>'[1]Data Entry Table'!P163</f>
        <v>0</v>
      </c>
      <c r="F163" s="157">
        <v>0</v>
      </c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</row>
    <row r="164" spans="1:26" ht="15.75" customHeight="1" x14ac:dyDescent="0.2">
      <c r="A164" s="150" t="str">
        <f>IF('[1]Data Entry Table'!A164="","",'[1]Data Entry Table'!A164)</f>
        <v/>
      </c>
      <c r="B164" s="150" t="str">
        <f>IF('[1]Data Entry Table'!B164="","",'[1]Data Entry Table'!B164)</f>
        <v/>
      </c>
      <c r="C164" s="151" t="str">
        <f>IF('[1]Data Entry Table'!C164="","",'[1]Data Entry Table'!C164)</f>
        <v/>
      </c>
      <c r="D164" s="151" t="str">
        <f>IF('[1]Data Entry Table'!E164="","",'[1]Data Entry Table'!E164)</f>
        <v/>
      </c>
      <c r="E164" s="158">
        <f>'[1]Data Entry Table'!P164</f>
        <v>0</v>
      </c>
      <c r="F164" s="157">
        <v>0</v>
      </c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</row>
    <row r="165" spans="1:26" ht="15.75" customHeight="1" x14ac:dyDescent="0.2">
      <c r="A165" s="150" t="str">
        <f>IF('[1]Data Entry Table'!A165="","",'[1]Data Entry Table'!A165)</f>
        <v/>
      </c>
      <c r="B165" s="150" t="str">
        <f>IF('[1]Data Entry Table'!B165="","",'[1]Data Entry Table'!B165)</f>
        <v/>
      </c>
      <c r="C165" s="151" t="str">
        <f>IF('[1]Data Entry Table'!C165="","",'[1]Data Entry Table'!C165)</f>
        <v/>
      </c>
      <c r="D165" s="151" t="str">
        <f>IF('[1]Data Entry Table'!E165="","",'[1]Data Entry Table'!E165)</f>
        <v/>
      </c>
      <c r="E165" s="158">
        <f>'[1]Data Entry Table'!P165</f>
        <v>0</v>
      </c>
      <c r="F165" s="157">
        <v>0</v>
      </c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</row>
    <row r="166" spans="1:26" ht="15.75" customHeight="1" x14ac:dyDescent="0.2">
      <c r="A166" s="150" t="str">
        <f>IF('[1]Data Entry Table'!A166="","",'[1]Data Entry Table'!A166)</f>
        <v/>
      </c>
      <c r="B166" s="150" t="str">
        <f>IF('[1]Data Entry Table'!B166="","",'[1]Data Entry Table'!B166)</f>
        <v/>
      </c>
      <c r="C166" s="151" t="str">
        <f>IF('[1]Data Entry Table'!C166="","",'[1]Data Entry Table'!C166)</f>
        <v/>
      </c>
      <c r="D166" s="151" t="str">
        <f>IF('[1]Data Entry Table'!E166="","",'[1]Data Entry Table'!E166)</f>
        <v/>
      </c>
      <c r="E166" s="158">
        <f>'[1]Data Entry Table'!P166</f>
        <v>0</v>
      </c>
      <c r="F166" s="157">
        <v>0</v>
      </c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</row>
    <row r="167" spans="1:26" ht="15.75" customHeight="1" x14ac:dyDescent="0.2">
      <c r="A167" s="150" t="str">
        <f>IF('[1]Data Entry Table'!A167="","",'[1]Data Entry Table'!A167)</f>
        <v/>
      </c>
      <c r="B167" s="150" t="str">
        <f>IF('[1]Data Entry Table'!B167="","",'[1]Data Entry Table'!B167)</f>
        <v/>
      </c>
      <c r="C167" s="151" t="str">
        <f>IF('[1]Data Entry Table'!C167="","",'[1]Data Entry Table'!C167)</f>
        <v/>
      </c>
      <c r="D167" s="151" t="str">
        <f>IF('[1]Data Entry Table'!E167="","",'[1]Data Entry Table'!E167)</f>
        <v/>
      </c>
      <c r="E167" s="158">
        <f>'[1]Data Entry Table'!P167</f>
        <v>0</v>
      </c>
      <c r="F167" s="157">
        <v>0</v>
      </c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</row>
    <row r="168" spans="1:26" ht="15.75" customHeight="1" x14ac:dyDescent="0.2">
      <c r="A168" s="150" t="str">
        <f>IF('[1]Data Entry Table'!A168="","",'[1]Data Entry Table'!A168)</f>
        <v/>
      </c>
      <c r="B168" s="150" t="str">
        <f>IF('[1]Data Entry Table'!B168="","",'[1]Data Entry Table'!B168)</f>
        <v/>
      </c>
      <c r="C168" s="151" t="str">
        <f>IF('[1]Data Entry Table'!C168="","",'[1]Data Entry Table'!C168)</f>
        <v/>
      </c>
      <c r="D168" s="151" t="str">
        <f>IF('[1]Data Entry Table'!E168="","",'[1]Data Entry Table'!E168)</f>
        <v/>
      </c>
      <c r="E168" s="158">
        <f>'[1]Data Entry Table'!P168</f>
        <v>0</v>
      </c>
      <c r="F168" s="157">
        <v>0</v>
      </c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</row>
    <row r="169" spans="1:26" ht="15.75" customHeight="1" x14ac:dyDescent="0.2">
      <c r="A169" s="150" t="str">
        <f>IF('[1]Data Entry Table'!A169="","",'[1]Data Entry Table'!A169)</f>
        <v/>
      </c>
      <c r="B169" s="150" t="str">
        <f>IF('[1]Data Entry Table'!B169="","",'[1]Data Entry Table'!B169)</f>
        <v/>
      </c>
      <c r="C169" s="151" t="str">
        <f>IF('[1]Data Entry Table'!C169="","",'[1]Data Entry Table'!C169)</f>
        <v/>
      </c>
      <c r="D169" s="151" t="str">
        <f>IF('[1]Data Entry Table'!E169="","",'[1]Data Entry Table'!E169)</f>
        <v/>
      </c>
      <c r="E169" s="158">
        <f>'[1]Data Entry Table'!P169</f>
        <v>0</v>
      </c>
      <c r="F169" s="157">
        <v>0</v>
      </c>
      <c r="G169" s="139"/>
      <c r="H169" s="139"/>
      <c r="I169" s="1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</row>
    <row r="170" spans="1:26" ht="15.75" customHeight="1" x14ac:dyDescent="0.2">
      <c r="A170" s="150" t="str">
        <f>IF('[1]Data Entry Table'!A170="","",'[1]Data Entry Table'!A170)</f>
        <v/>
      </c>
      <c r="B170" s="150" t="str">
        <f>IF('[1]Data Entry Table'!B170="","",'[1]Data Entry Table'!B170)</f>
        <v/>
      </c>
      <c r="C170" s="151" t="str">
        <f>IF('[1]Data Entry Table'!C170="","",'[1]Data Entry Table'!C170)</f>
        <v/>
      </c>
      <c r="D170" s="151" t="str">
        <f>IF('[1]Data Entry Table'!E170="","",'[1]Data Entry Table'!E170)</f>
        <v/>
      </c>
      <c r="E170" s="158">
        <f>'[1]Data Entry Table'!P170</f>
        <v>0</v>
      </c>
      <c r="F170" s="157">
        <v>0</v>
      </c>
      <c r="G170" s="139"/>
      <c r="H170" s="139"/>
      <c r="I170" s="139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</row>
    <row r="171" spans="1:26" ht="15.75" customHeight="1" x14ac:dyDescent="0.2">
      <c r="A171" s="150" t="str">
        <f>IF('[1]Data Entry Table'!A171="","",'[1]Data Entry Table'!A171)</f>
        <v/>
      </c>
      <c r="B171" s="150" t="str">
        <f>IF('[1]Data Entry Table'!B171="","",'[1]Data Entry Table'!B171)</f>
        <v/>
      </c>
      <c r="C171" s="151" t="str">
        <f>IF('[1]Data Entry Table'!C171="","",'[1]Data Entry Table'!C171)</f>
        <v/>
      </c>
      <c r="D171" s="151" t="str">
        <f>IF('[1]Data Entry Table'!E171="","",'[1]Data Entry Table'!E171)</f>
        <v/>
      </c>
      <c r="E171" s="158">
        <f>'[1]Data Entry Table'!P171</f>
        <v>0</v>
      </c>
      <c r="F171" s="157">
        <v>0</v>
      </c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</row>
    <row r="172" spans="1:26" ht="15.75" customHeight="1" x14ac:dyDescent="0.2">
      <c r="A172" s="150" t="str">
        <f>IF('[1]Data Entry Table'!A172="","",'[1]Data Entry Table'!A172)</f>
        <v/>
      </c>
      <c r="B172" s="150" t="str">
        <f>IF('[1]Data Entry Table'!B172="","",'[1]Data Entry Table'!B172)</f>
        <v/>
      </c>
      <c r="C172" s="151" t="str">
        <f>IF('[1]Data Entry Table'!C172="","",'[1]Data Entry Table'!C172)</f>
        <v/>
      </c>
      <c r="D172" s="151" t="str">
        <f>IF('[1]Data Entry Table'!E172="","",'[1]Data Entry Table'!E172)</f>
        <v/>
      </c>
      <c r="E172" s="158">
        <f>'[1]Data Entry Table'!P172</f>
        <v>0</v>
      </c>
      <c r="F172" s="157">
        <v>0</v>
      </c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</row>
    <row r="173" spans="1:26" ht="15.75" customHeight="1" x14ac:dyDescent="0.2">
      <c r="A173" s="150" t="str">
        <f>IF('[1]Data Entry Table'!A173="","",'[1]Data Entry Table'!A173)</f>
        <v/>
      </c>
      <c r="B173" s="150" t="str">
        <f>IF('[1]Data Entry Table'!B173="","",'[1]Data Entry Table'!B173)</f>
        <v/>
      </c>
      <c r="C173" s="151" t="str">
        <f>IF('[1]Data Entry Table'!C173="","",'[1]Data Entry Table'!C173)</f>
        <v/>
      </c>
      <c r="D173" s="151" t="str">
        <f>IF('[1]Data Entry Table'!E173="","",'[1]Data Entry Table'!E173)</f>
        <v/>
      </c>
      <c r="E173" s="158">
        <f>'[1]Data Entry Table'!P173</f>
        <v>0</v>
      </c>
      <c r="F173" s="157">
        <v>0</v>
      </c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</row>
    <row r="174" spans="1:26" ht="15.75" customHeight="1" x14ac:dyDescent="0.2">
      <c r="A174" s="150" t="str">
        <f>IF('[1]Data Entry Table'!A174="","",'[1]Data Entry Table'!A174)</f>
        <v/>
      </c>
      <c r="B174" s="150" t="str">
        <f>IF('[1]Data Entry Table'!B174="","",'[1]Data Entry Table'!B174)</f>
        <v/>
      </c>
      <c r="C174" s="151" t="str">
        <f>IF('[1]Data Entry Table'!C174="","",'[1]Data Entry Table'!C174)</f>
        <v/>
      </c>
      <c r="D174" s="151" t="str">
        <f>IF('[1]Data Entry Table'!E174="","",'[1]Data Entry Table'!E174)</f>
        <v/>
      </c>
      <c r="E174" s="158">
        <f>'[1]Data Entry Table'!P174</f>
        <v>0</v>
      </c>
      <c r="F174" s="157">
        <v>0</v>
      </c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</row>
    <row r="175" spans="1:26" ht="15.75" customHeight="1" x14ac:dyDescent="0.2">
      <c r="A175" s="150" t="str">
        <f>IF('[1]Data Entry Table'!A175="","",'[1]Data Entry Table'!A175)</f>
        <v/>
      </c>
      <c r="B175" s="150" t="str">
        <f>IF('[1]Data Entry Table'!B175="","",'[1]Data Entry Table'!B175)</f>
        <v/>
      </c>
      <c r="C175" s="151" t="str">
        <f>IF('[1]Data Entry Table'!C175="","",'[1]Data Entry Table'!C175)</f>
        <v/>
      </c>
      <c r="D175" s="151" t="str">
        <f>IF('[1]Data Entry Table'!E175="","",'[1]Data Entry Table'!E175)</f>
        <v/>
      </c>
      <c r="E175" s="158">
        <f>'[1]Data Entry Table'!P175</f>
        <v>0</v>
      </c>
      <c r="F175" s="157">
        <v>0</v>
      </c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</row>
    <row r="176" spans="1:26" ht="15.75" customHeight="1" x14ac:dyDescent="0.2">
      <c r="A176" s="150" t="str">
        <f>IF('[1]Data Entry Table'!A176="","",'[1]Data Entry Table'!A176)</f>
        <v/>
      </c>
      <c r="B176" s="150" t="str">
        <f>IF('[1]Data Entry Table'!B176="","",'[1]Data Entry Table'!B176)</f>
        <v/>
      </c>
      <c r="C176" s="151" t="str">
        <f>IF('[1]Data Entry Table'!C176="","",'[1]Data Entry Table'!C176)</f>
        <v/>
      </c>
      <c r="D176" s="151" t="str">
        <f>IF('[1]Data Entry Table'!E176="","",'[1]Data Entry Table'!E176)</f>
        <v/>
      </c>
      <c r="E176" s="158">
        <f>'[1]Data Entry Table'!P176</f>
        <v>0</v>
      </c>
      <c r="F176" s="157">
        <v>0</v>
      </c>
      <c r="G176" s="139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9"/>
      <c r="W176" s="139"/>
      <c r="X176" s="139"/>
      <c r="Y176" s="139"/>
      <c r="Z176" s="139"/>
    </row>
    <row r="177" spans="1:26" ht="15.75" customHeight="1" x14ac:dyDescent="0.2">
      <c r="A177" s="150" t="str">
        <f>IF('[1]Data Entry Table'!A177="","",'[1]Data Entry Table'!A177)</f>
        <v/>
      </c>
      <c r="B177" s="150" t="str">
        <f>IF('[1]Data Entry Table'!B177="","",'[1]Data Entry Table'!B177)</f>
        <v/>
      </c>
      <c r="C177" s="151" t="str">
        <f>IF('[1]Data Entry Table'!C177="","",'[1]Data Entry Table'!C177)</f>
        <v/>
      </c>
      <c r="D177" s="151" t="str">
        <f>IF('[1]Data Entry Table'!E177="","",'[1]Data Entry Table'!E177)</f>
        <v/>
      </c>
      <c r="E177" s="158">
        <f>'[1]Data Entry Table'!P177</f>
        <v>0</v>
      </c>
      <c r="F177" s="157">
        <v>0</v>
      </c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</row>
    <row r="178" spans="1:26" ht="15.75" customHeight="1" x14ac:dyDescent="0.2">
      <c r="A178" s="150" t="str">
        <f>IF('[1]Data Entry Table'!A178="","",'[1]Data Entry Table'!A178)</f>
        <v/>
      </c>
      <c r="B178" s="150" t="str">
        <f>IF('[1]Data Entry Table'!B178="","",'[1]Data Entry Table'!B178)</f>
        <v/>
      </c>
      <c r="C178" s="151" t="str">
        <f>IF('[1]Data Entry Table'!C178="","",'[1]Data Entry Table'!C178)</f>
        <v/>
      </c>
      <c r="D178" s="151" t="str">
        <f>IF('[1]Data Entry Table'!E178="","",'[1]Data Entry Table'!E178)</f>
        <v/>
      </c>
      <c r="E178" s="158">
        <f>'[1]Data Entry Table'!P178</f>
        <v>0</v>
      </c>
      <c r="F178" s="157">
        <v>0</v>
      </c>
      <c r="G178" s="139"/>
      <c r="H178" s="139"/>
      <c r="I178" s="139"/>
      <c r="J178" s="139"/>
      <c r="K178" s="139"/>
      <c r="L178" s="139"/>
      <c r="M178" s="139"/>
      <c r="N178" s="139"/>
      <c r="O178" s="139"/>
      <c r="P178" s="139"/>
      <c r="Q178" s="139"/>
      <c r="R178" s="139"/>
      <c r="S178" s="139"/>
      <c r="T178" s="139"/>
      <c r="U178" s="139"/>
      <c r="V178" s="139"/>
      <c r="W178" s="139"/>
      <c r="X178" s="139"/>
      <c r="Y178" s="139"/>
      <c r="Z178" s="139"/>
    </row>
    <row r="179" spans="1:26" ht="15.75" customHeight="1" x14ac:dyDescent="0.2">
      <c r="A179" s="150" t="str">
        <f>IF('[1]Data Entry Table'!A179="","",'[1]Data Entry Table'!A179)</f>
        <v/>
      </c>
      <c r="B179" s="150" t="str">
        <f>IF('[1]Data Entry Table'!B179="","",'[1]Data Entry Table'!B179)</f>
        <v/>
      </c>
      <c r="C179" s="151" t="str">
        <f>IF('[1]Data Entry Table'!C179="","",'[1]Data Entry Table'!C179)</f>
        <v/>
      </c>
      <c r="D179" s="151" t="str">
        <f>IF('[1]Data Entry Table'!E179="","",'[1]Data Entry Table'!E179)</f>
        <v/>
      </c>
      <c r="E179" s="158">
        <f>'[1]Data Entry Table'!P179</f>
        <v>0</v>
      </c>
      <c r="F179" s="157">
        <v>0</v>
      </c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</row>
    <row r="180" spans="1:26" ht="15.75" customHeight="1" x14ac:dyDescent="0.2">
      <c r="A180" s="150" t="str">
        <f>IF('[1]Data Entry Table'!A180="","",'[1]Data Entry Table'!A180)</f>
        <v/>
      </c>
      <c r="B180" s="150" t="str">
        <f>IF('[1]Data Entry Table'!B180="","",'[1]Data Entry Table'!B180)</f>
        <v/>
      </c>
      <c r="C180" s="151" t="str">
        <f>IF('[1]Data Entry Table'!C180="","",'[1]Data Entry Table'!C180)</f>
        <v/>
      </c>
      <c r="D180" s="151" t="str">
        <f>IF('[1]Data Entry Table'!E180="","",'[1]Data Entry Table'!E180)</f>
        <v/>
      </c>
      <c r="E180" s="158">
        <f>'[1]Data Entry Table'!P180</f>
        <v>0</v>
      </c>
      <c r="F180" s="157">
        <v>0</v>
      </c>
      <c r="G180" s="139"/>
      <c r="H180" s="139"/>
      <c r="I180" s="139"/>
      <c r="J180" s="139"/>
      <c r="K180" s="139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  <c r="Z180" s="139"/>
    </row>
    <row r="181" spans="1:26" ht="15.75" customHeight="1" x14ac:dyDescent="0.2">
      <c r="A181" s="150" t="str">
        <f>IF('[1]Data Entry Table'!A181="","",'[1]Data Entry Table'!A181)</f>
        <v/>
      </c>
      <c r="B181" s="150" t="str">
        <f>IF('[1]Data Entry Table'!B181="","",'[1]Data Entry Table'!B181)</f>
        <v/>
      </c>
      <c r="C181" s="151" t="str">
        <f>IF('[1]Data Entry Table'!C181="","",'[1]Data Entry Table'!C181)</f>
        <v/>
      </c>
      <c r="D181" s="151" t="str">
        <f>IF('[1]Data Entry Table'!E181="","",'[1]Data Entry Table'!E181)</f>
        <v/>
      </c>
      <c r="E181" s="158">
        <f>'[1]Data Entry Table'!P181</f>
        <v>0</v>
      </c>
      <c r="F181" s="157">
        <v>0</v>
      </c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</row>
    <row r="182" spans="1:26" ht="15.75" customHeight="1" x14ac:dyDescent="0.2">
      <c r="A182" s="150" t="str">
        <f>IF('[1]Data Entry Table'!A182="","",'[1]Data Entry Table'!A182)</f>
        <v/>
      </c>
      <c r="B182" s="150" t="str">
        <f>IF('[1]Data Entry Table'!B182="","",'[1]Data Entry Table'!B182)</f>
        <v/>
      </c>
      <c r="C182" s="151" t="str">
        <f>IF('[1]Data Entry Table'!C182="","",'[1]Data Entry Table'!C182)</f>
        <v/>
      </c>
      <c r="D182" s="151" t="str">
        <f>IF('[1]Data Entry Table'!E182="","",'[1]Data Entry Table'!E182)</f>
        <v/>
      </c>
      <c r="E182" s="158">
        <f>'[1]Data Entry Table'!P182</f>
        <v>0</v>
      </c>
      <c r="F182" s="157">
        <v>0</v>
      </c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</row>
    <row r="183" spans="1:26" ht="15.75" customHeight="1" x14ac:dyDescent="0.2">
      <c r="A183" s="150" t="str">
        <f>IF('[1]Data Entry Table'!A183="","",'[1]Data Entry Table'!A183)</f>
        <v/>
      </c>
      <c r="B183" s="150" t="str">
        <f>IF('[1]Data Entry Table'!B183="","",'[1]Data Entry Table'!B183)</f>
        <v/>
      </c>
      <c r="C183" s="151" t="str">
        <f>IF('[1]Data Entry Table'!C183="","",'[1]Data Entry Table'!C183)</f>
        <v/>
      </c>
      <c r="D183" s="151" t="str">
        <f>IF('[1]Data Entry Table'!E183="","",'[1]Data Entry Table'!E183)</f>
        <v/>
      </c>
      <c r="E183" s="158">
        <f>'[1]Data Entry Table'!P183</f>
        <v>0</v>
      </c>
      <c r="F183" s="157">
        <v>0</v>
      </c>
      <c r="G183" s="139"/>
      <c r="H183" s="139"/>
      <c r="I183" s="139"/>
      <c r="J183" s="139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  <c r="Z183" s="139"/>
    </row>
    <row r="184" spans="1:26" ht="15.75" customHeight="1" x14ac:dyDescent="0.2">
      <c r="A184" s="150" t="str">
        <f>IF('[1]Data Entry Table'!A184="","",'[1]Data Entry Table'!A184)</f>
        <v/>
      </c>
      <c r="B184" s="150" t="str">
        <f>IF('[1]Data Entry Table'!B184="","",'[1]Data Entry Table'!B184)</f>
        <v/>
      </c>
      <c r="C184" s="151" t="str">
        <f>IF('[1]Data Entry Table'!C184="","",'[1]Data Entry Table'!C184)</f>
        <v/>
      </c>
      <c r="D184" s="151" t="str">
        <f>IF('[1]Data Entry Table'!E184="","",'[1]Data Entry Table'!E184)</f>
        <v/>
      </c>
      <c r="E184" s="158">
        <f>'[1]Data Entry Table'!P184</f>
        <v>0</v>
      </c>
      <c r="F184" s="157">
        <v>0</v>
      </c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</row>
    <row r="185" spans="1:26" ht="15.75" customHeight="1" x14ac:dyDescent="0.2">
      <c r="A185" s="150" t="str">
        <f>IF('[1]Data Entry Table'!A185="","",'[1]Data Entry Table'!A185)</f>
        <v/>
      </c>
      <c r="B185" s="150" t="str">
        <f>IF('[1]Data Entry Table'!B185="","",'[1]Data Entry Table'!B185)</f>
        <v/>
      </c>
      <c r="C185" s="151" t="str">
        <f>IF('[1]Data Entry Table'!C185="","",'[1]Data Entry Table'!C185)</f>
        <v/>
      </c>
      <c r="D185" s="151" t="str">
        <f>IF('[1]Data Entry Table'!E185="","",'[1]Data Entry Table'!E185)</f>
        <v/>
      </c>
      <c r="E185" s="158">
        <f>'[1]Data Entry Table'!P185</f>
        <v>0</v>
      </c>
      <c r="F185" s="157">
        <v>0</v>
      </c>
      <c r="G185" s="139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</row>
    <row r="186" spans="1:26" ht="15.75" customHeight="1" x14ac:dyDescent="0.2">
      <c r="A186" s="150" t="str">
        <f>IF('[1]Data Entry Table'!A186="","",'[1]Data Entry Table'!A186)</f>
        <v/>
      </c>
      <c r="B186" s="150" t="str">
        <f>IF('[1]Data Entry Table'!B186="","",'[1]Data Entry Table'!B186)</f>
        <v/>
      </c>
      <c r="C186" s="151" t="str">
        <f>IF('[1]Data Entry Table'!C186="","",'[1]Data Entry Table'!C186)</f>
        <v/>
      </c>
      <c r="D186" s="151" t="str">
        <f>IF('[1]Data Entry Table'!E186="","",'[1]Data Entry Table'!E186)</f>
        <v/>
      </c>
      <c r="E186" s="158">
        <f>'[1]Data Entry Table'!P186</f>
        <v>0</v>
      </c>
      <c r="F186" s="157">
        <v>0</v>
      </c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</row>
    <row r="187" spans="1:26" ht="15.75" customHeight="1" x14ac:dyDescent="0.2">
      <c r="A187" s="150" t="str">
        <f>IF('[1]Data Entry Table'!A187="","",'[1]Data Entry Table'!A187)</f>
        <v/>
      </c>
      <c r="B187" s="150" t="str">
        <f>IF('[1]Data Entry Table'!B187="","",'[1]Data Entry Table'!B187)</f>
        <v/>
      </c>
      <c r="C187" s="151" t="str">
        <f>IF('[1]Data Entry Table'!C187="","",'[1]Data Entry Table'!C187)</f>
        <v/>
      </c>
      <c r="D187" s="151" t="str">
        <f>IF('[1]Data Entry Table'!E187="","",'[1]Data Entry Table'!E187)</f>
        <v/>
      </c>
      <c r="E187" s="158">
        <f>'[1]Data Entry Table'!P187</f>
        <v>0</v>
      </c>
      <c r="F187" s="157">
        <v>0</v>
      </c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</row>
    <row r="188" spans="1:26" ht="15.75" customHeight="1" x14ac:dyDescent="0.2">
      <c r="A188" s="150" t="str">
        <f>IF('[1]Data Entry Table'!A188="","",'[1]Data Entry Table'!A188)</f>
        <v/>
      </c>
      <c r="B188" s="150" t="str">
        <f>IF('[1]Data Entry Table'!B188="","",'[1]Data Entry Table'!B188)</f>
        <v/>
      </c>
      <c r="C188" s="151" t="str">
        <f>IF('[1]Data Entry Table'!C188="","",'[1]Data Entry Table'!C188)</f>
        <v/>
      </c>
      <c r="D188" s="151" t="str">
        <f>IF('[1]Data Entry Table'!E188="","",'[1]Data Entry Table'!E188)</f>
        <v/>
      </c>
      <c r="E188" s="158">
        <f>'[1]Data Entry Table'!P188</f>
        <v>0</v>
      </c>
      <c r="F188" s="157">
        <v>0</v>
      </c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</row>
    <row r="189" spans="1:26" ht="15.75" customHeight="1" x14ac:dyDescent="0.2">
      <c r="A189" s="150" t="str">
        <f>IF('[1]Data Entry Table'!A189="","",'[1]Data Entry Table'!A189)</f>
        <v/>
      </c>
      <c r="B189" s="150" t="str">
        <f>IF('[1]Data Entry Table'!B189="","",'[1]Data Entry Table'!B189)</f>
        <v/>
      </c>
      <c r="C189" s="151" t="str">
        <f>IF('[1]Data Entry Table'!C189="","",'[1]Data Entry Table'!C189)</f>
        <v/>
      </c>
      <c r="D189" s="151" t="str">
        <f>IF('[1]Data Entry Table'!E189="","",'[1]Data Entry Table'!E189)</f>
        <v/>
      </c>
      <c r="E189" s="158">
        <f>'[1]Data Entry Table'!P189</f>
        <v>0</v>
      </c>
      <c r="F189" s="157">
        <v>0</v>
      </c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</row>
    <row r="190" spans="1:26" ht="15.75" customHeight="1" x14ac:dyDescent="0.2">
      <c r="A190" s="150" t="str">
        <f>IF('[1]Data Entry Table'!A190="","",'[1]Data Entry Table'!A190)</f>
        <v/>
      </c>
      <c r="B190" s="150" t="str">
        <f>IF('[1]Data Entry Table'!B190="","",'[1]Data Entry Table'!B190)</f>
        <v/>
      </c>
      <c r="C190" s="151" t="str">
        <f>IF('[1]Data Entry Table'!C190="","",'[1]Data Entry Table'!C190)</f>
        <v/>
      </c>
      <c r="D190" s="151" t="str">
        <f>IF('[1]Data Entry Table'!E190="","",'[1]Data Entry Table'!E190)</f>
        <v/>
      </c>
      <c r="E190" s="158">
        <f>'[1]Data Entry Table'!P190</f>
        <v>0</v>
      </c>
      <c r="F190" s="157">
        <v>0</v>
      </c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</row>
    <row r="191" spans="1:26" ht="15.75" customHeight="1" x14ac:dyDescent="0.2">
      <c r="A191" s="150" t="str">
        <f>IF('[1]Data Entry Table'!A191="","",'[1]Data Entry Table'!A191)</f>
        <v/>
      </c>
      <c r="B191" s="150" t="str">
        <f>IF('[1]Data Entry Table'!B191="","",'[1]Data Entry Table'!B191)</f>
        <v/>
      </c>
      <c r="C191" s="151" t="str">
        <f>IF('[1]Data Entry Table'!C191="","",'[1]Data Entry Table'!C191)</f>
        <v/>
      </c>
      <c r="D191" s="151" t="str">
        <f>IF('[1]Data Entry Table'!E191="","",'[1]Data Entry Table'!E191)</f>
        <v/>
      </c>
      <c r="E191" s="158">
        <f>'[1]Data Entry Table'!P191</f>
        <v>0</v>
      </c>
      <c r="F191" s="157">
        <v>0</v>
      </c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</row>
    <row r="192" spans="1:26" ht="15.75" customHeight="1" x14ac:dyDescent="0.2">
      <c r="A192" s="150" t="str">
        <f>IF('[1]Data Entry Table'!A192="","",'[1]Data Entry Table'!A192)</f>
        <v/>
      </c>
      <c r="B192" s="150" t="str">
        <f>IF('[1]Data Entry Table'!B192="","",'[1]Data Entry Table'!B192)</f>
        <v/>
      </c>
      <c r="C192" s="151" t="str">
        <f>IF('[1]Data Entry Table'!C192="","",'[1]Data Entry Table'!C192)</f>
        <v/>
      </c>
      <c r="D192" s="151" t="str">
        <f>IF('[1]Data Entry Table'!E192="","",'[1]Data Entry Table'!E192)</f>
        <v/>
      </c>
      <c r="E192" s="158">
        <f>'[1]Data Entry Table'!P192</f>
        <v>0</v>
      </c>
      <c r="F192" s="157">
        <v>0</v>
      </c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</row>
    <row r="193" spans="1:26" ht="15.75" customHeight="1" x14ac:dyDescent="0.2">
      <c r="A193" s="150" t="str">
        <f>IF('[1]Data Entry Table'!A193="","",'[1]Data Entry Table'!A193)</f>
        <v/>
      </c>
      <c r="B193" s="150" t="str">
        <f>IF('[1]Data Entry Table'!B193="","",'[1]Data Entry Table'!B193)</f>
        <v/>
      </c>
      <c r="C193" s="151" t="str">
        <f>IF('[1]Data Entry Table'!C193="","",'[1]Data Entry Table'!C193)</f>
        <v/>
      </c>
      <c r="D193" s="151" t="str">
        <f>IF('[1]Data Entry Table'!E193="","",'[1]Data Entry Table'!E193)</f>
        <v/>
      </c>
      <c r="E193" s="158">
        <f>'[1]Data Entry Table'!P193</f>
        <v>0</v>
      </c>
      <c r="F193" s="157">
        <v>0</v>
      </c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</row>
    <row r="194" spans="1:26" ht="15.75" customHeight="1" x14ac:dyDescent="0.2">
      <c r="A194" s="150" t="str">
        <f>IF('[1]Data Entry Table'!A194="","",'[1]Data Entry Table'!A194)</f>
        <v/>
      </c>
      <c r="B194" s="150" t="str">
        <f>IF('[1]Data Entry Table'!B194="","",'[1]Data Entry Table'!B194)</f>
        <v/>
      </c>
      <c r="C194" s="151" t="str">
        <f>IF('[1]Data Entry Table'!C194="","",'[1]Data Entry Table'!C194)</f>
        <v/>
      </c>
      <c r="D194" s="151" t="str">
        <f>IF('[1]Data Entry Table'!E194="","",'[1]Data Entry Table'!E194)</f>
        <v/>
      </c>
      <c r="E194" s="158">
        <f>'[1]Data Entry Table'!P194</f>
        <v>0</v>
      </c>
      <c r="F194" s="157">
        <v>0</v>
      </c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</row>
    <row r="195" spans="1:26" ht="15.75" customHeight="1" x14ac:dyDescent="0.2">
      <c r="A195" s="150" t="str">
        <f>IF('[1]Data Entry Table'!A195="","",'[1]Data Entry Table'!A195)</f>
        <v/>
      </c>
      <c r="B195" s="150" t="str">
        <f>IF('[1]Data Entry Table'!B195="","",'[1]Data Entry Table'!B195)</f>
        <v/>
      </c>
      <c r="C195" s="151" t="str">
        <f>IF('[1]Data Entry Table'!C195="","",'[1]Data Entry Table'!C195)</f>
        <v/>
      </c>
      <c r="D195" s="151" t="str">
        <f>IF('[1]Data Entry Table'!E195="","",'[1]Data Entry Table'!E195)</f>
        <v/>
      </c>
      <c r="E195" s="158">
        <f>'[1]Data Entry Table'!P195</f>
        <v>0</v>
      </c>
      <c r="F195" s="157">
        <v>0</v>
      </c>
      <c r="G195" s="139"/>
      <c r="H195" s="139"/>
      <c r="I195" s="139"/>
      <c r="J195" s="139"/>
      <c r="K195" s="139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39"/>
      <c r="W195" s="139"/>
      <c r="X195" s="139"/>
      <c r="Y195" s="139"/>
      <c r="Z195" s="139"/>
    </row>
    <row r="196" spans="1:26" ht="15.75" customHeight="1" x14ac:dyDescent="0.2">
      <c r="A196" s="150" t="str">
        <f>IF('[1]Data Entry Table'!A196="","",'[1]Data Entry Table'!A196)</f>
        <v/>
      </c>
      <c r="B196" s="150" t="str">
        <f>IF('[1]Data Entry Table'!B196="","",'[1]Data Entry Table'!B196)</f>
        <v/>
      </c>
      <c r="C196" s="151" t="str">
        <f>IF('[1]Data Entry Table'!C196="","",'[1]Data Entry Table'!C196)</f>
        <v/>
      </c>
      <c r="D196" s="151" t="str">
        <f>IF('[1]Data Entry Table'!E196="","",'[1]Data Entry Table'!E196)</f>
        <v/>
      </c>
      <c r="E196" s="158">
        <f>'[1]Data Entry Table'!P196</f>
        <v>0</v>
      </c>
      <c r="F196" s="157">
        <v>0</v>
      </c>
      <c r="G196" s="139"/>
      <c r="H196" s="139"/>
      <c r="I196" s="139"/>
      <c r="J196" s="139"/>
      <c r="K196" s="139"/>
      <c r="L196" s="139"/>
      <c r="M196" s="139"/>
      <c r="N196" s="139"/>
      <c r="O196" s="139"/>
      <c r="P196" s="139"/>
      <c r="Q196" s="139"/>
      <c r="R196" s="139"/>
      <c r="S196" s="139"/>
      <c r="T196" s="139"/>
      <c r="U196" s="139"/>
      <c r="V196" s="139"/>
      <c r="W196" s="139"/>
      <c r="X196" s="139"/>
      <c r="Y196" s="139"/>
      <c r="Z196" s="139"/>
    </row>
    <row r="197" spans="1:26" ht="15.75" customHeight="1" x14ac:dyDescent="0.2">
      <c r="A197" s="150" t="str">
        <f>IF('[1]Data Entry Table'!A197="","",'[1]Data Entry Table'!A197)</f>
        <v/>
      </c>
      <c r="B197" s="150" t="str">
        <f>IF('[1]Data Entry Table'!B197="","",'[1]Data Entry Table'!B197)</f>
        <v/>
      </c>
      <c r="C197" s="151" t="str">
        <f>IF('[1]Data Entry Table'!C197="","",'[1]Data Entry Table'!C197)</f>
        <v/>
      </c>
      <c r="D197" s="151" t="str">
        <f>IF('[1]Data Entry Table'!E197="","",'[1]Data Entry Table'!E197)</f>
        <v/>
      </c>
      <c r="E197" s="158">
        <f>'[1]Data Entry Table'!P197</f>
        <v>0</v>
      </c>
      <c r="F197" s="157">
        <v>0</v>
      </c>
      <c r="G197" s="139"/>
      <c r="H197" s="139"/>
      <c r="I197" s="139"/>
      <c r="J197" s="139"/>
      <c r="K197" s="139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  <c r="V197" s="139"/>
      <c r="W197" s="139"/>
      <c r="X197" s="139"/>
      <c r="Y197" s="139"/>
      <c r="Z197" s="139"/>
    </row>
    <row r="198" spans="1:26" ht="15.75" customHeight="1" x14ac:dyDescent="0.2">
      <c r="A198" s="150" t="str">
        <f>IF('[1]Data Entry Table'!A198="","",'[1]Data Entry Table'!A198)</f>
        <v/>
      </c>
      <c r="B198" s="150" t="str">
        <f>IF('[1]Data Entry Table'!B198="","",'[1]Data Entry Table'!B198)</f>
        <v/>
      </c>
      <c r="C198" s="151" t="str">
        <f>IF('[1]Data Entry Table'!C198="","",'[1]Data Entry Table'!C198)</f>
        <v/>
      </c>
      <c r="D198" s="151" t="str">
        <f>IF('[1]Data Entry Table'!E198="","",'[1]Data Entry Table'!E198)</f>
        <v/>
      </c>
      <c r="E198" s="158">
        <f>'[1]Data Entry Table'!P198</f>
        <v>0</v>
      </c>
      <c r="F198" s="157">
        <v>0</v>
      </c>
      <c r="G198" s="139"/>
      <c r="H198" s="139"/>
      <c r="I198" s="139"/>
      <c r="J198" s="139"/>
      <c r="K198" s="139"/>
      <c r="L198" s="139"/>
      <c r="M198" s="139"/>
      <c r="N198" s="139"/>
      <c r="O198" s="139"/>
      <c r="P198" s="139"/>
      <c r="Q198" s="139"/>
      <c r="R198" s="139"/>
      <c r="S198" s="139"/>
      <c r="T198" s="139"/>
      <c r="U198" s="139"/>
      <c r="V198" s="139"/>
      <c r="W198" s="139"/>
      <c r="X198" s="139"/>
      <c r="Y198" s="139"/>
      <c r="Z198" s="139"/>
    </row>
    <row r="199" spans="1:26" ht="15.75" customHeight="1" x14ac:dyDescent="0.2">
      <c r="A199" s="150" t="str">
        <f>IF('[1]Data Entry Table'!A199="","",'[1]Data Entry Table'!A199)</f>
        <v/>
      </c>
      <c r="B199" s="150" t="str">
        <f>IF('[1]Data Entry Table'!B199="","",'[1]Data Entry Table'!B199)</f>
        <v/>
      </c>
      <c r="C199" s="151" t="str">
        <f>IF('[1]Data Entry Table'!C199="","",'[1]Data Entry Table'!C199)</f>
        <v/>
      </c>
      <c r="D199" s="151" t="str">
        <f>IF('[1]Data Entry Table'!E199="","",'[1]Data Entry Table'!E199)</f>
        <v/>
      </c>
      <c r="E199" s="158">
        <f>'[1]Data Entry Table'!P199</f>
        <v>0</v>
      </c>
      <c r="F199" s="157">
        <v>0</v>
      </c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9"/>
      <c r="W199" s="139"/>
      <c r="X199" s="139"/>
      <c r="Y199" s="139"/>
      <c r="Z199" s="139"/>
    </row>
    <row r="200" spans="1:26" ht="15.75" customHeight="1" thickBot="1" x14ac:dyDescent="0.25">
      <c r="A200" s="150" t="str">
        <f>IF('[1]Data Entry Table'!A200="","",'[1]Data Entry Table'!A200)</f>
        <v/>
      </c>
      <c r="B200" s="150" t="str">
        <f>IF('[1]Data Entry Table'!B200="","",'[1]Data Entry Table'!B200)</f>
        <v/>
      </c>
      <c r="C200" s="151" t="str">
        <f>IF('[1]Data Entry Table'!C200="","",'[1]Data Entry Table'!C200)</f>
        <v/>
      </c>
      <c r="D200" s="151" t="str">
        <f>IF('[1]Data Entry Table'!E200="","",'[1]Data Entry Table'!E200)</f>
        <v/>
      </c>
      <c r="E200" s="158">
        <f>'[1]Data Entry Table'!P200</f>
        <v>0</v>
      </c>
      <c r="F200" s="159">
        <v>0</v>
      </c>
      <c r="G200" s="139"/>
      <c r="H200" s="139"/>
      <c r="I200" s="139"/>
      <c r="J200" s="139"/>
      <c r="K200" s="139"/>
      <c r="L200" s="139"/>
      <c r="M200" s="139"/>
      <c r="N200" s="139"/>
      <c r="O200" s="139"/>
      <c r="P200" s="139"/>
      <c r="Q200" s="139"/>
      <c r="R200" s="139"/>
      <c r="S200" s="139"/>
      <c r="T200" s="139"/>
      <c r="U200" s="139"/>
      <c r="V200" s="139"/>
      <c r="W200" s="139"/>
      <c r="X200" s="139"/>
      <c r="Y200" s="139"/>
      <c r="Z200" s="139"/>
    </row>
    <row r="201" spans="1:26" ht="15.75" customHeight="1" x14ac:dyDescent="0.2">
      <c r="A201" s="138"/>
      <c r="B201" s="138"/>
      <c r="C201" s="139"/>
      <c r="D201" s="138"/>
      <c r="E201" s="139"/>
      <c r="F201" s="139"/>
      <c r="G201" s="139"/>
      <c r="H201" s="139"/>
      <c r="I201" s="139"/>
      <c r="J201" s="139"/>
      <c r="K201" s="139"/>
      <c r="L201" s="139"/>
      <c r="M201" s="139"/>
      <c r="N201" s="139"/>
      <c r="O201" s="139"/>
      <c r="P201" s="139"/>
      <c r="Q201" s="139"/>
      <c r="R201" s="139"/>
      <c r="S201" s="139"/>
      <c r="T201" s="139"/>
      <c r="U201" s="139"/>
      <c r="V201" s="139"/>
      <c r="W201" s="139"/>
      <c r="X201" s="139"/>
      <c r="Y201" s="139"/>
      <c r="Z201" s="139"/>
    </row>
    <row r="202" spans="1:26" ht="21" customHeight="1" x14ac:dyDescent="0.3">
      <c r="A202" s="160"/>
      <c r="B202" s="138"/>
      <c r="C202" s="139"/>
      <c r="D202" s="138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39"/>
    </row>
  </sheetData>
  <sheetProtection formatColumns="0" formatRows="0"/>
  <pageMargins left="0.25" right="0.25" top="0.75" bottom="0.75" header="0" footer="0"/>
  <pageSetup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 Page</vt:lpstr>
      <vt:lpstr>Total Planned Expenditure Table</vt:lpstr>
      <vt:lpstr>Contributing Actions Table</vt:lpstr>
      <vt:lpstr>Annual Update (AU) Table</vt:lpstr>
      <vt:lpstr>Contributing Actions AU Table</vt:lpstr>
      <vt:lpstr>LCFF Carryover Table</vt:lpstr>
      <vt:lpstr>Annual Update (AU) Table FY2324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LCAP Action Tables Template - Local Control and Accountability Plan (LCAP) (CA Dept of Education)</dc:title>
  <dc:subject>Adopted Local Control and Accountability Plan Action Tables Template for LEAs.</dc:subject>
  <dc:creator/>
  <cp:keywords>lcap, action, tables, table, local, control, accountability, plan, template</cp:keywords>
  <cp:lastModifiedBy/>
  <dcterms:created xsi:type="dcterms:W3CDTF">2023-11-17T22:44:12Z</dcterms:created>
  <dcterms:modified xsi:type="dcterms:W3CDTF">2024-06-12T16:38:47Z</dcterms:modified>
</cp:coreProperties>
</file>