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olonyatedina-my.sharepoint.com/personal/office_colonyedina_com/Documents/Documents/ACCOUNTING/Financials/"/>
    </mc:Choice>
  </mc:AlternateContent>
  <xr:revisionPtr revIDLastSave="0" documentId="8_{5B9D8565-EA77-47A5-99FE-5FD04FE5006E}" xr6:coauthVersionLast="46" xr6:coauthVersionMax="46" xr10:uidLastSave="{00000000-0000-0000-0000-000000000000}"/>
  <bookViews>
    <workbookView xWindow="1560" yWindow="1560" windowWidth="21600" windowHeight="11385" activeTab="1" xr2:uid="{8A0E8900-F72B-42D2-B55E-456588A87EA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Sheet1!$A:$F,Sheet1!$1:$1</definedName>
    <definedName name="QB_COLUMN_29" localSheetId="1" hidden="1">Sheet1!$G$1</definedName>
    <definedName name="QB_DATA_0" localSheetId="1" hidden="1">Sheet1!$6:$6,Sheet1!$8:$8,Sheet1!$10:$10,Sheet1!$11:$11,Sheet1!$14:$14,Sheet1!$15:$15,Sheet1!$16:$16,Sheet1!$21:$21,Sheet1!$25:$25,Sheet1!$26:$26,Sheet1!$27:$27,Sheet1!$32:$32,Sheet1!$33:$33,Sheet1!$34:$34,Sheet1!$35:$35,Sheet1!$40:$40</definedName>
    <definedName name="QB_DATA_1" localSheetId="1" hidden="1">Sheet1!$41:$41,Sheet1!$50:$50,Sheet1!$53:$53,Sheet1!$54:$54,Sheet1!$62:$62,Sheet1!$63:$63,Sheet1!$64:$64,Sheet1!$65:$65,Sheet1!$66:$66,Sheet1!$69:$69,Sheet1!$73:$73,Sheet1!$74:$74,Sheet1!$77:$77,Sheet1!$80:$80,Sheet1!$81:$81,Sheet1!$83:$83</definedName>
    <definedName name="QB_DATA_2" localSheetId="1" hidden="1">Sheet1!$84:$84</definedName>
    <definedName name="QB_FORMULA_0" localSheetId="1" hidden="1">Sheet1!$G$9,Sheet1!$G$12,Sheet1!$G$17,Sheet1!$G$18,Sheet1!$G$22,Sheet1!$G$23,Sheet1!$G$28,Sheet1!$G$29,Sheet1!$G$36,Sheet1!$G$37,Sheet1!$G$42,Sheet1!$G$43,Sheet1!$G$44,Sheet1!$G$51,Sheet1!$G$55,Sheet1!$G$56</definedName>
    <definedName name="QB_FORMULA_1" localSheetId="1" hidden="1">Sheet1!$G$57,Sheet1!$G$58,Sheet1!$G$67,Sheet1!$G$70,Sheet1!$G$71,Sheet1!$G$75,Sheet1!$G$78,Sheet1!$G$82,Sheet1!$G$85,Sheet1!$G$86</definedName>
    <definedName name="QB_ROW_1" localSheetId="1" hidden="1">Sheet1!$A$2</definedName>
    <definedName name="QB_ROW_1011" localSheetId="1" hidden="1">Sheet1!$B$3</definedName>
    <definedName name="QB_ROW_102230" localSheetId="1" hidden="1">Sheet1!$D$27</definedName>
    <definedName name="QB_ROW_103220" localSheetId="1" hidden="1">Sheet1!$C$83</definedName>
    <definedName name="QB_ROW_120230" localSheetId="1" hidden="1">Sheet1!$D$35</definedName>
    <definedName name="QB_ROW_12031" localSheetId="1" hidden="1">Sheet1!$D$48</definedName>
    <definedName name="QB_ROW_121230" localSheetId="1" hidden="1">Sheet1!$D$34</definedName>
    <definedName name="QB_ROW_122230" localSheetId="1" hidden="1">Sheet1!$D$33</definedName>
    <definedName name="QB_ROW_12331" localSheetId="1" hidden="1">Sheet1!$D$56</definedName>
    <definedName name="QB_ROW_126230" localSheetId="1" hidden="1">Sheet1!$D$32</definedName>
    <definedName name="QB_ROW_1311" localSheetId="1" hidden="1">Sheet1!$B$29</definedName>
    <definedName name="QB_ROW_138250" localSheetId="1" hidden="1">Sheet1!$F$50</definedName>
    <definedName name="QB_ROW_14011" localSheetId="1" hidden="1">Sheet1!$B$59</definedName>
    <definedName name="QB_ROW_140230" localSheetId="1" hidden="1">Sheet1!$D$77</definedName>
    <definedName name="QB_ROW_141230" localSheetId="1" hidden="1">Sheet1!$D$80</definedName>
    <definedName name="QB_ROW_14311" localSheetId="1" hidden="1">Sheet1!$B$85</definedName>
    <definedName name="QB_ROW_17221" localSheetId="1" hidden="1">Sheet1!$C$84</definedName>
    <definedName name="QB_ROW_172240" localSheetId="1" hidden="1">Sheet1!$E$15</definedName>
    <definedName name="QB_ROW_180230" localSheetId="1" hidden="1">Sheet1!$D$73</definedName>
    <definedName name="QB_ROW_183240" localSheetId="1" hidden="1">Sheet1!$E$14</definedName>
    <definedName name="QB_ROW_184240" localSheetId="1" hidden="1">Sheet1!$E$10</definedName>
    <definedName name="QB_ROW_2021" localSheetId="1" hidden="1">Sheet1!$C$4</definedName>
    <definedName name="QB_ROW_203240" localSheetId="1" hidden="1">Sheet1!$E$66</definedName>
    <definedName name="QB_ROW_208240" localSheetId="1" hidden="1">Sheet1!$E$64</definedName>
    <definedName name="QB_ROW_211240" localSheetId="1" hidden="1">Sheet1!$E$69</definedName>
    <definedName name="QB_ROW_216240" localSheetId="1" hidden="1">Sheet1!$E$63</definedName>
    <definedName name="QB_ROW_217240" localSheetId="1" hidden="1">Sheet1!$E$62</definedName>
    <definedName name="QB_ROW_226230" localSheetId="1" hidden="1">Sheet1!$D$40</definedName>
    <definedName name="QB_ROW_2321" localSheetId="1" hidden="1">Sheet1!$C$18</definedName>
    <definedName name="QB_ROW_236250" localSheetId="1" hidden="1">Sheet1!$F$54</definedName>
    <definedName name="QB_ROW_243240" localSheetId="1" hidden="1">Sheet1!$E$65</definedName>
    <definedName name="QB_ROW_246230" localSheetId="1" hidden="1">Sheet1!$D$26</definedName>
    <definedName name="QB_ROW_26040" localSheetId="1" hidden="1">Sheet1!$E$52</definedName>
    <definedName name="QB_ROW_261030" localSheetId="1" hidden="1">Sheet1!$D$13</definedName>
    <definedName name="QB_ROW_261240" localSheetId="1" hidden="1">Sheet1!$E$16</definedName>
    <definedName name="QB_ROW_261330" localSheetId="1" hidden="1">Sheet1!$D$17</definedName>
    <definedName name="QB_ROW_262030" localSheetId="1" hidden="1">Sheet1!$D$5</definedName>
    <definedName name="QB_ROW_262240" localSheetId="1" hidden="1">Sheet1!$E$11</definedName>
    <definedName name="QB_ROW_262330" localSheetId="1" hidden="1">Sheet1!$D$12</definedName>
    <definedName name="QB_ROW_263040" localSheetId="1" hidden="1">Sheet1!$E$7</definedName>
    <definedName name="QB_ROW_263340" localSheetId="1" hidden="1">Sheet1!$E$9</definedName>
    <definedName name="QB_ROW_26340" localSheetId="1" hidden="1">Sheet1!$E$55</definedName>
    <definedName name="QB_ROW_264030" localSheetId="1" hidden="1">Sheet1!$D$20</definedName>
    <definedName name="QB_ROW_264330" localSheetId="1" hidden="1">Sheet1!$D$22</definedName>
    <definedName name="QB_ROW_268020" localSheetId="1" hidden="1">Sheet1!$C$31</definedName>
    <definedName name="QB_ROW_268320" localSheetId="1" hidden="1">Sheet1!$C$36</definedName>
    <definedName name="QB_ROW_269020" localSheetId="1" hidden="1">Sheet1!$C$39</definedName>
    <definedName name="QB_ROW_269230" localSheetId="1" hidden="1">Sheet1!$D$41</definedName>
    <definedName name="QB_ROW_269320" localSheetId="1" hidden="1">Sheet1!$C$42</definedName>
    <definedName name="QB_ROW_272040" localSheetId="1" hidden="1">Sheet1!$E$49</definedName>
    <definedName name="QB_ROW_272340" localSheetId="1" hidden="1">Sheet1!$E$51</definedName>
    <definedName name="QB_ROW_275020" localSheetId="1" hidden="1">Sheet1!$C$79</definedName>
    <definedName name="QB_ROW_275320" localSheetId="1" hidden="1">Sheet1!$C$82</definedName>
    <definedName name="QB_ROW_276020" localSheetId="1" hidden="1">Sheet1!$C$76</definedName>
    <definedName name="QB_ROW_276320" localSheetId="1" hidden="1">Sheet1!$C$78</definedName>
    <definedName name="QB_ROW_277020" localSheetId="1" hidden="1">Sheet1!$C$72</definedName>
    <definedName name="QB_ROW_277320" localSheetId="1" hidden="1">Sheet1!$C$75</definedName>
    <definedName name="QB_ROW_278020" localSheetId="1" hidden="1">Sheet1!$C$60</definedName>
    <definedName name="QB_ROW_278320" localSheetId="1" hidden="1">Sheet1!$C$71</definedName>
    <definedName name="QB_ROW_279030" localSheetId="1" hidden="1">Sheet1!$D$68</definedName>
    <definedName name="QB_ROW_279330" localSheetId="1" hidden="1">Sheet1!$D$70</definedName>
    <definedName name="QB_ROW_280030" localSheetId="1" hidden="1">Sheet1!$D$61</definedName>
    <definedName name="QB_ROW_280330" localSheetId="1" hidden="1">Sheet1!$D$67</definedName>
    <definedName name="QB_ROW_289250" localSheetId="1" hidden="1">Sheet1!$F$8</definedName>
    <definedName name="QB_ROW_293240" localSheetId="1" hidden="1">Sheet1!$E$6</definedName>
    <definedName name="QB_ROW_301" localSheetId="1" hidden="1">Sheet1!$A$44</definedName>
    <definedName name="QB_ROW_3021" localSheetId="1" hidden="1">Sheet1!$C$19</definedName>
    <definedName name="QB_ROW_305230" localSheetId="1" hidden="1">Sheet1!$D$25</definedName>
    <definedName name="QB_ROW_308250" localSheetId="1" hidden="1">Sheet1!$F$53</definedName>
    <definedName name="QB_ROW_3321" localSheetId="1" hidden="1">Sheet1!$C$23</definedName>
    <definedName name="QB_ROW_33230" localSheetId="1" hidden="1">Sheet1!$D$74</definedName>
    <definedName name="QB_ROW_4021" localSheetId="1" hidden="1">Sheet1!$C$24</definedName>
    <definedName name="QB_ROW_4321" localSheetId="1" hidden="1">Sheet1!$C$28</definedName>
    <definedName name="QB_ROW_5011" localSheetId="1" hidden="1">Sheet1!$B$30</definedName>
    <definedName name="QB_ROW_5311" localSheetId="1" hidden="1">Sheet1!$B$37</definedName>
    <definedName name="QB_ROW_6011" localSheetId="1" hidden="1">Sheet1!$B$38</definedName>
    <definedName name="QB_ROW_6311" localSheetId="1" hidden="1">Sheet1!$B$43</definedName>
    <definedName name="QB_ROW_7001" localSheetId="1" hidden="1">Sheet1!$A$45</definedName>
    <definedName name="QB_ROW_7301" localSheetId="1" hidden="1">Sheet1!$A$86</definedName>
    <definedName name="QB_ROW_8011" localSheetId="1" hidden="1">Sheet1!$B$46</definedName>
    <definedName name="QB_ROW_8311" localSheetId="1" hidden="1">Sheet1!$B$58</definedName>
    <definedName name="QB_ROW_9021" localSheetId="1" hidden="1">Sheet1!$C$47</definedName>
    <definedName name="QB_ROW_92230" localSheetId="1" hidden="1">Sheet1!$D$81</definedName>
    <definedName name="QB_ROW_9321" localSheetId="1" hidden="1">Sheet1!$C$57</definedName>
    <definedName name="QB_ROW_94240" localSheetId="1" hidden="1">Sheet1!$E$21</definedName>
    <definedName name="QBCANSUPPORTUPDATE" localSheetId="1">TRUE</definedName>
    <definedName name="QBCOMPANYFILENAME" localSheetId="1">"C:\Users\Public\Documents\Intuit\QuickBooks\Company Files\The Colony at Edina 2017.QBW"</definedName>
    <definedName name="QBENDDATE" localSheetId="1">20210310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"9227ecdc808b419081bdef30bf370518"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6</definedName>
    <definedName name="QBSTARTDATE" localSheetId="1">20210201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2" i="1"/>
  <c r="G78" i="1"/>
  <c r="G75" i="1"/>
  <c r="G71" i="1"/>
  <c r="G70" i="1"/>
  <c r="G67" i="1"/>
  <c r="G58" i="1"/>
  <c r="G57" i="1"/>
  <c r="G56" i="1"/>
  <c r="G55" i="1"/>
  <c r="G51" i="1"/>
  <c r="G44" i="1"/>
  <c r="G43" i="1"/>
  <c r="G42" i="1"/>
  <c r="G37" i="1"/>
  <c r="G36" i="1"/>
  <c r="G29" i="1"/>
  <c r="G28" i="1"/>
  <c r="G23" i="1"/>
  <c r="G22" i="1"/>
  <c r="G18" i="1"/>
  <c r="G17" i="1"/>
  <c r="G12" i="1"/>
  <c r="G9" i="1"/>
</calcChain>
</file>

<file path=xl/sharedStrings.xml><?xml version="1.0" encoding="utf-8"?>
<sst xmlns="http://schemas.openxmlformats.org/spreadsheetml/2006/main" count="86" uniqueCount="86">
  <si>
    <t>Mar 10, 21</t>
  </si>
  <si>
    <t>ASSETS</t>
  </si>
  <si>
    <t>Current Assets</t>
  </si>
  <si>
    <t>Checking/Savings</t>
  </si>
  <si>
    <t>11000 · Reserve Cash Accounts</t>
  </si>
  <si>
    <t>11200 · Replacement Reserve - Beal Bank</t>
  </si>
  <si>
    <t>11900 · CD's</t>
  </si>
  <si>
    <t>11910 · Beals CD</t>
  </si>
  <si>
    <t>Total 11900 · CD's</t>
  </si>
  <si>
    <t>11100 · Replacement Reserves - Western</t>
  </si>
  <si>
    <t>11000 · Reserve Cash Accounts - Other</t>
  </si>
  <si>
    <t>Total 11000 · Reserve Cash Accounts</t>
  </si>
  <si>
    <t>10000 · Operating Cash  Accounts</t>
  </si>
  <si>
    <t>10200 · Operating Savings - Western</t>
  </si>
  <si>
    <t>10100 · Oper Checking - Western</t>
  </si>
  <si>
    <t>10000 · Operating Cash  Accounts - Other</t>
  </si>
  <si>
    <t>Total 10000 · Operating Cash  Accounts</t>
  </si>
  <si>
    <t>Total Checking/Savings</t>
  </si>
  <si>
    <t>Accounts Receivable</t>
  </si>
  <si>
    <t>12000 · Receivables From Owners</t>
  </si>
  <si>
    <t>12100 · Association Dues Receivables</t>
  </si>
  <si>
    <t>Total 12000 · Receivables From Owners</t>
  </si>
  <si>
    <t>Total Accounts Receivable</t>
  </si>
  <si>
    <t>Other Current Assets</t>
  </si>
  <si>
    <t>00000 · Clearing Account</t>
  </si>
  <si>
    <t>66 · Temporary Owned Unit</t>
  </si>
  <si>
    <t>10900 · Undeposited Funds</t>
  </si>
  <si>
    <t>Total Other Current Assets</t>
  </si>
  <si>
    <t>Total Current Assets</t>
  </si>
  <si>
    <t>Fixed Assets</t>
  </si>
  <si>
    <t>16000 · Property &amp; Equipment</t>
  </si>
  <si>
    <t>16900 · Accumulated Depreciation</t>
  </si>
  <si>
    <t>16300 · Furniture and Equipment</t>
  </si>
  <si>
    <t>16200 · Association Owned Units</t>
  </si>
  <si>
    <t>16100 · Land</t>
  </si>
  <si>
    <t>Total 16000 · Property &amp; Equipment</t>
  </si>
  <si>
    <t>Total Fixed Assets</t>
  </si>
  <si>
    <t>Other Assets</t>
  </si>
  <si>
    <t>17000 · Borrowing Between Funds</t>
  </si>
  <si>
    <t>17200 · Due from Replacement Fund</t>
  </si>
  <si>
    <t>17000 · Borrowing Between Funds - Other</t>
  </si>
  <si>
    <t>Total 17000 · Borrowing Between Funds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</si>
  <si>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</si>
  <si>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</si>
  <si>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</si>
  <si>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</si>
  <si>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</si>
  <si>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</si>
  <si>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24000 · Other Current Liabilities</t>
  </si>
  <si>
    <t>24200 · Security Deposits</t>
  </si>
  <si>
    <t>Total 24000 · Other Current Liabilities</t>
  </si>
  <si>
    <t>23000 · Payroll Liabilities</t>
  </si>
  <si>
    <t>23700 · Payroll Taxes Payable</t>
  </si>
  <si>
    <t>23100 · Accrued Wages</t>
  </si>
  <si>
    <t>Total 23000 · Payroll Liabilities</t>
  </si>
  <si>
    <t>Total Other Current Liabilities</t>
  </si>
  <si>
    <t>Total Current Liabilities</t>
  </si>
  <si>
    <t>Total Liabilities</t>
  </si>
  <si>
    <t>Equity</t>
  </si>
  <si>
    <t>33000 · Reserve Expenses</t>
  </si>
  <si>
    <t>33200 · Reserve Outside Projects</t>
  </si>
  <si>
    <t>33213 · Tuckpointing &amp; Brick work</t>
  </si>
  <si>
    <t>33211 · Roof &amp; Shakes</t>
  </si>
  <si>
    <t>33208 · Landscape</t>
  </si>
  <si>
    <t>33203 · Water Mains</t>
  </si>
  <si>
    <t>33202 · Concrete &amp; Sidewalk Repairs</t>
  </si>
  <si>
    <t>Total 33200 · Reserve Outside Projects</t>
  </si>
  <si>
    <t>33100 · Reserves Inside Projects</t>
  </si>
  <si>
    <t>33105 · Colony Commons Upgrades</t>
  </si>
  <si>
    <t>Total 33100 · Reserves Inside Projects</t>
  </si>
  <si>
    <t>Total 33000 · Reserve Expenses</t>
  </si>
  <si>
    <t>32000 · Reserve Income</t>
  </si>
  <si>
    <t>32200 · Reserve Interest Income</t>
  </si>
  <si>
    <t>32100 · Reserve Contribution</t>
  </si>
  <si>
    <t>Total 32000 · Reserve Income</t>
  </si>
  <si>
    <t>31000 · Replacement Fund Balance</t>
  </si>
  <si>
    <t>31100 · Reserve Fund</t>
  </si>
  <si>
    <t>Total 31000 · Replacement Fund Balance</t>
  </si>
  <si>
    <t>30000 · Operating Fund Balance</t>
  </si>
  <si>
    <t>30200 · Operating Fund Equity</t>
  </si>
  <si>
    <t>30100 · Opening Balance Equity</t>
  </si>
  <si>
    <t>Total 30000 · Operating Fund Balance</t>
  </si>
  <si>
    <t>30010 · 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</si>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</sst>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5BD17DC1-67FB-4333-8A40-0C158D5CD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8AEB91B-DD23-4E32-8A4D-3E1AAC1F0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056403-47E8-40A2-8BFB-861E2DF62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129C9D2-1B28-4D57-B73E-857B1FBBE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E6FD-3349-4BBC-8214-36C2F60EE326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EC03-D4D8-48B2-AE05-7BA199A19A71}">
  <sheetPr codeName="Sheet1"/>
  <dimension ref="A1:G8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31.7109375" style="12" customWidth="1"/>
    <col min="7" max="7" width="10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95806.77</v>
      </c>
    </row>
    <row r="7" spans="1:7" x14ac:dyDescent="0.25">
      <c r="A7" s="1"/>
      <c r="B7" s="1"/>
      <c r="C7" s="1"/>
      <c r="D7" s="1"/>
      <c r="E7" s="1" t="s">
        <v>6</v>
      </c>
      <c r="F7" s="1"/>
      <c r="G7" s="2"/>
    </row>
    <row r="8" spans="1:7" ht="15.75" thickBot="1" x14ac:dyDescent="0.3">
      <c r="A8" s="1"/>
      <c r="B8" s="1"/>
      <c r="C8" s="1"/>
      <c r="D8" s="1"/>
      <c r="E8" s="1"/>
      <c r="F8" s="1" t="s">
        <v>7</v>
      </c>
      <c r="G8" s="3">
        <v>157621.85999999999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f>ROUND(SUM(G7:G8),5)</f>
        <v>157621.85999999999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220455.55</v>
      </c>
    </row>
    <row r="11" spans="1:7" ht="15.75" thickBot="1" x14ac:dyDescent="0.3">
      <c r="A11" s="1"/>
      <c r="B11" s="1"/>
      <c r="C11" s="1"/>
      <c r="D11" s="1"/>
      <c r="E11" s="1" t="s">
        <v>10</v>
      </c>
      <c r="F11" s="1"/>
      <c r="G11" s="3">
        <v>-38</v>
      </c>
    </row>
    <row r="12" spans="1:7" x14ac:dyDescent="0.25">
      <c r="A12" s="1"/>
      <c r="B12" s="1"/>
      <c r="C12" s="1"/>
      <c r="D12" s="1" t="s">
        <v>11</v>
      </c>
      <c r="E12" s="1"/>
      <c r="F12" s="1"/>
      <c r="G12" s="2">
        <f>ROUND(SUM(G5:G6)+SUM(G9:G11),5)</f>
        <v>473846.18</v>
      </c>
    </row>
    <row r="13" spans="1:7" x14ac:dyDescent="0.25">
      <c r="A13" s="1"/>
      <c r="B13" s="1"/>
      <c r="C13" s="1"/>
      <c r="D13" s="1" t="s">
        <v>12</v>
      </c>
      <c r="E13" s="1"/>
      <c r="F13" s="1"/>
      <c r="G13" s="2"/>
    </row>
    <row r="14" spans="1:7" x14ac:dyDescent="0.25">
      <c r="A14" s="1"/>
      <c r="B14" s="1"/>
      <c r="C14" s="1"/>
      <c r="D14" s="1"/>
      <c r="E14" s="1" t="s">
        <v>13</v>
      </c>
      <c r="F14" s="1"/>
      <c r="G14" s="2">
        <v>210727.11</v>
      </c>
    </row>
    <row r="15" spans="1:7" x14ac:dyDescent="0.25">
      <c r="A15" s="1"/>
      <c r="B15" s="1"/>
      <c r="C15" s="1"/>
      <c r="D15" s="1"/>
      <c r="E15" s="1" t="s">
        <v>14</v>
      </c>
      <c r="F15" s="1"/>
      <c r="G15" s="2">
        <v>369651.76</v>
      </c>
    </row>
    <row r="16" spans="1:7" ht="15.75" thickBot="1" x14ac:dyDescent="0.3">
      <c r="A16" s="1"/>
      <c r="B16" s="1"/>
      <c r="C16" s="1"/>
      <c r="D16" s="1"/>
      <c r="E16" s="1" t="s">
        <v>15</v>
      </c>
      <c r="F16" s="1"/>
      <c r="G16" s="4">
        <v>-192.08</v>
      </c>
    </row>
    <row r="17" spans="1:7" ht="15.75" thickBot="1" x14ac:dyDescent="0.3">
      <c r="A17" s="1"/>
      <c r="B17" s="1"/>
      <c r="C17" s="1"/>
      <c r="D17" s="1" t="s">
        <v>16</v>
      </c>
      <c r="E17" s="1"/>
      <c r="F17" s="1"/>
      <c r="G17" s="5">
        <f>ROUND(SUM(G13:G16),5)</f>
        <v>580186.79</v>
      </c>
    </row>
    <row r="18" spans="1:7" x14ac:dyDescent="0.25">
      <c r="A18" s="1"/>
      <c r="B18" s="1"/>
      <c r="C18" s="1" t="s">
        <v>17</v>
      </c>
      <c r="D18" s="1"/>
      <c r="E18" s="1"/>
      <c r="F18" s="1"/>
      <c r="G18" s="2">
        <f>ROUND(G4+G12+G17,5)</f>
        <v>1054032.97</v>
      </c>
    </row>
    <row r="19" spans="1:7" x14ac:dyDescent="0.25">
      <c r="A19" s="1"/>
      <c r="B19" s="1"/>
      <c r="C19" s="1" t="s">
        <v>18</v>
      </c>
      <c r="D19" s="1"/>
      <c r="E19" s="1"/>
      <c r="F19" s="1"/>
      <c r="G19" s="2"/>
    </row>
    <row r="20" spans="1:7" x14ac:dyDescent="0.25">
      <c r="A20" s="1"/>
      <c r="B20" s="1"/>
      <c r="C20" s="1"/>
      <c r="D20" s="1" t="s">
        <v>19</v>
      </c>
      <c r="E20" s="1"/>
      <c r="F20" s="1"/>
      <c r="G20" s="2"/>
    </row>
    <row r="21" spans="1:7" ht="15.75" thickBot="1" x14ac:dyDescent="0.3">
      <c r="A21" s="1"/>
      <c r="B21" s="1"/>
      <c r="C21" s="1"/>
      <c r="D21" s="1"/>
      <c r="E21" s="1" t="s">
        <v>20</v>
      </c>
      <c r="F21" s="1"/>
      <c r="G21" s="4">
        <v>-176.76</v>
      </c>
    </row>
    <row r="22" spans="1:7" ht="15.75" thickBot="1" x14ac:dyDescent="0.3">
      <c r="A22" s="1"/>
      <c r="B22" s="1"/>
      <c r="C22" s="1"/>
      <c r="D22" s="1" t="s">
        <v>21</v>
      </c>
      <c r="E22" s="1"/>
      <c r="F22" s="1"/>
      <c r="G22" s="5">
        <f>ROUND(SUM(G20:G21),5)</f>
        <v>-176.76</v>
      </c>
    </row>
    <row r="23" spans="1:7" x14ac:dyDescent="0.25">
      <c r="A23" s="1"/>
      <c r="B23" s="1"/>
      <c r="C23" s="1" t="s">
        <v>22</v>
      </c>
      <c r="D23" s="1"/>
      <c r="E23" s="1"/>
      <c r="F23" s="1"/>
      <c r="G23" s="2">
        <f>ROUND(G19+G22,5)</f>
        <v>-176.76</v>
      </c>
    </row>
    <row r="24" spans="1:7" x14ac:dyDescent="0.25">
      <c r="A24" s="1"/>
      <c r="B24" s="1"/>
      <c r="C24" s="1" t="s">
        <v>23</v>
      </c>
      <c r="D24" s="1"/>
      <c r="E24" s="1"/>
      <c r="F24" s="1"/>
      <c r="G24" s="2"/>
    </row>
    <row r="25" spans="1:7" x14ac:dyDescent="0.25">
      <c r="A25" s="1"/>
      <c r="B25" s="1"/>
      <c r="C25" s="1"/>
      <c r="D25" s="1" t="s">
        <v>24</v>
      </c>
      <c r="E25" s="1"/>
      <c r="F25" s="1"/>
      <c r="G25" s="2">
        <v>317</v>
      </c>
    </row>
    <row r="26" spans="1:7" x14ac:dyDescent="0.25">
      <c r="A26" s="1"/>
      <c r="B26" s="1"/>
      <c r="C26" s="1"/>
      <c r="D26" s="1" t="s">
        <v>25</v>
      </c>
      <c r="E26" s="1"/>
      <c r="F26" s="1"/>
      <c r="G26" s="2">
        <v>-241</v>
      </c>
    </row>
    <row r="27" spans="1:7" ht="15.75" thickBot="1" x14ac:dyDescent="0.3">
      <c r="A27" s="1"/>
      <c r="B27" s="1"/>
      <c r="C27" s="1"/>
      <c r="D27" s="1" t="s">
        <v>26</v>
      </c>
      <c r="E27" s="1"/>
      <c r="F27" s="1"/>
      <c r="G27" s="4">
        <v>1418</v>
      </c>
    </row>
    <row r="28" spans="1:7" ht="15.75" thickBot="1" x14ac:dyDescent="0.3">
      <c r="A28" s="1"/>
      <c r="B28" s="1"/>
      <c r="C28" s="1" t="s">
        <v>27</v>
      </c>
      <c r="D28" s="1"/>
      <c r="E28" s="1"/>
      <c r="F28" s="1"/>
      <c r="G28" s="5">
        <f>ROUND(SUM(G24:G27),5)</f>
        <v>1494</v>
      </c>
    </row>
    <row r="29" spans="1:7" x14ac:dyDescent="0.25">
      <c r="A29" s="1"/>
      <c r="B29" s="1" t="s">
        <v>28</v>
      </c>
      <c r="C29" s="1"/>
      <c r="D29" s="1"/>
      <c r="E29" s="1"/>
      <c r="F29" s="1"/>
      <c r="G29" s="2">
        <f>ROUND(G3+G18+G23+G28,5)</f>
        <v>1055350.21</v>
      </c>
    </row>
    <row r="30" spans="1:7" x14ac:dyDescent="0.25">
      <c r="A30" s="1"/>
      <c r="B30" s="1" t="s">
        <v>29</v>
      </c>
      <c r="C30" s="1"/>
      <c r="D30" s="1"/>
      <c r="E30" s="1"/>
      <c r="F30" s="1"/>
      <c r="G30" s="2"/>
    </row>
    <row r="31" spans="1:7" x14ac:dyDescent="0.25">
      <c r="A31" s="1"/>
      <c r="B31" s="1"/>
      <c r="C31" s="1" t="s">
        <v>30</v>
      </c>
      <c r="D31" s="1"/>
      <c r="E31" s="1"/>
      <c r="F31" s="1"/>
      <c r="G31" s="2"/>
    </row>
    <row r="32" spans="1:7" x14ac:dyDescent="0.25">
      <c r="A32" s="1"/>
      <c r="B32" s="1"/>
      <c r="C32" s="1"/>
      <c r="D32" s="1" t="s">
        <v>31</v>
      </c>
      <c r="E32" s="1"/>
      <c r="F32" s="1"/>
      <c r="G32" s="2">
        <v>-84291.55</v>
      </c>
    </row>
    <row r="33" spans="1:7" x14ac:dyDescent="0.25">
      <c r="A33" s="1"/>
      <c r="B33" s="1"/>
      <c r="C33" s="1"/>
      <c r="D33" s="1" t="s">
        <v>32</v>
      </c>
      <c r="E33" s="1"/>
      <c r="F33" s="1"/>
      <c r="G33" s="2">
        <v>2775.53</v>
      </c>
    </row>
    <row r="34" spans="1:7" x14ac:dyDescent="0.25">
      <c r="A34" s="1"/>
      <c r="B34" s="1"/>
      <c r="C34" s="1"/>
      <c r="D34" s="1" t="s">
        <v>33</v>
      </c>
      <c r="E34" s="1"/>
      <c r="F34" s="1"/>
      <c r="G34" s="2">
        <v>81516.02</v>
      </c>
    </row>
    <row r="35" spans="1:7" ht="15.75" thickBot="1" x14ac:dyDescent="0.3">
      <c r="A35" s="1"/>
      <c r="B35" s="1"/>
      <c r="C35" s="1"/>
      <c r="D35" s="1" t="s">
        <v>34</v>
      </c>
      <c r="E35" s="1"/>
      <c r="F35" s="1"/>
      <c r="G35" s="4">
        <v>50322</v>
      </c>
    </row>
    <row r="36" spans="1:7" ht="15.75" thickBot="1" x14ac:dyDescent="0.3">
      <c r="A36" s="1"/>
      <c r="B36" s="1"/>
      <c r="C36" s="1" t="s">
        <v>35</v>
      </c>
      <c r="D36" s="1"/>
      <c r="E36" s="1"/>
      <c r="F36" s="1"/>
      <c r="G36" s="5">
        <f>ROUND(SUM(G31:G35),5)</f>
        <v>50322</v>
      </c>
    </row>
    <row r="37" spans="1:7" x14ac:dyDescent="0.25">
      <c r="A37" s="1"/>
      <c r="B37" s="1" t="s">
        <v>36</v>
      </c>
      <c r="C37" s="1"/>
      <c r="D37" s="1"/>
      <c r="E37" s="1"/>
      <c r="F37" s="1"/>
      <c r="G37" s="2">
        <f>ROUND(G30+G36,5)</f>
        <v>50322</v>
      </c>
    </row>
    <row r="38" spans="1:7" x14ac:dyDescent="0.25">
      <c r="A38" s="1"/>
      <c r="B38" s="1" t="s">
        <v>37</v>
      </c>
      <c r="C38" s="1"/>
      <c r="D38" s="1"/>
      <c r="E38" s="1"/>
      <c r="F38" s="1"/>
      <c r="G38" s="2"/>
    </row>
    <row r="39" spans="1:7" x14ac:dyDescent="0.25">
      <c r="A39" s="1"/>
      <c r="B39" s="1"/>
      <c r="C39" s="1" t="s">
        <v>38</v>
      </c>
      <c r="D39" s="1"/>
      <c r="E39" s="1"/>
      <c r="F39" s="1"/>
      <c r="G39" s="2"/>
    </row>
    <row r="40" spans="1:7" x14ac:dyDescent="0.25">
      <c r="A40" s="1"/>
      <c r="B40" s="1"/>
      <c r="C40" s="1"/>
      <c r="D40" s="1" t="s">
        <v>39</v>
      </c>
      <c r="E40" s="1"/>
      <c r="F40" s="1"/>
      <c r="G40" s="2">
        <v>47626.25</v>
      </c>
    </row>
    <row r="41" spans="1:7" ht="15.75" thickBot="1" x14ac:dyDescent="0.3">
      <c r="A41" s="1"/>
      <c r="B41" s="1"/>
      <c r="C41" s="1"/>
      <c r="D41" s="1" t="s">
        <v>40</v>
      </c>
      <c r="E41" s="1"/>
      <c r="F41" s="1"/>
      <c r="G41" s="4">
        <v>-47626.25</v>
      </c>
    </row>
    <row r="42" spans="1:7" ht="15.75" thickBot="1" x14ac:dyDescent="0.3">
      <c r="A42" s="1"/>
      <c r="B42" s="1"/>
      <c r="C42" s="1" t="s">
        <v>41</v>
      </c>
      <c r="D42" s="1"/>
      <c r="E42" s="1"/>
      <c r="F42" s="1"/>
      <c r="G42" s="6">
        <f>ROUND(SUM(G39:G41),5)</f>
        <v>0</v>
      </c>
    </row>
    <row r="43" spans="1:7" ht="15.75" thickBot="1" x14ac:dyDescent="0.3">
      <c r="A43" s="1"/>
      <c r="B43" s="1" t="s">
        <v>42</v>
      </c>
      <c r="C43" s="1"/>
      <c r="D43" s="1"/>
      <c r="E43" s="1"/>
      <c r="F43" s="1"/>
      <c r="G43" s="6">
        <f>ROUND(G38+G42,5)</f>
        <v>0</v>
      </c>
    </row>
    <row r="44" spans="1:7" s="8" customFormat="1" ht="12" thickBot="1" x14ac:dyDescent="0.25">
      <c r="A44" s="1" t="s">
        <v>43</v>
      </c>
      <c r="B44" s="1"/>
      <c r="C44" s="1"/>
      <c r="D44" s="1"/>
      <c r="E44" s="1"/>
      <c r="F44" s="1"/>
      <c r="G44" s="7">
        <f>ROUND(G2+G29+G37+G43,5)</f>
        <v>1105672.21</v>
      </c>
    </row>
    <row r="45" spans="1:7" ht="15.75" thickTop="1" x14ac:dyDescent="0.25">
      <c r="A45" s="1" t="s">
        <v>44</v>
      </c>
      <c r="B45" s="1"/>
      <c r="C45" s="1"/>
      <c r="D45" s="1"/>
      <c r="E45" s="1"/>
      <c r="F45" s="1"/>
      <c r="G45" s="2"/>
    </row>
    <row r="46" spans="1:7" x14ac:dyDescent="0.25">
      <c r="A46" s="1"/>
      <c r="B46" s="1" t="s">
        <v>45</v>
      </c>
      <c r="C46" s="1"/>
      <c r="D46" s="1"/>
      <c r="E46" s="1"/>
      <c r="F46" s="1"/>
      <c r="G46" s="2"/>
    </row>
    <row r="47" spans="1:7" x14ac:dyDescent="0.25">
      <c r="A47" s="1"/>
      <c r="B47" s="1"/>
      <c r="C47" s="1" t="s">
        <v>46</v>
      </c>
      <c r="D47" s="1"/>
      <c r="E47" s="1"/>
      <c r="F47" s="1"/>
      <c r="G47" s="2"/>
    </row>
    <row r="48" spans="1:7" x14ac:dyDescent="0.25">
      <c r="A48" s="1"/>
      <c r="B48" s="1"/>
      <c r="C48" s="1"/>
      <c r="D48" s="1" t="s">
        <v>47</v>
      </c>
      <c r="E48" s="1"/>
      <c r="F48" s="1"/>
      <c r="G48" s="2"/>
    </row>
    <row r="49" spans="1:7" x14ac:dyDescent="0.25">
      <c r="A49" s="1"/>
      <c r="B49" s="1"/>
      <c r="C49" s="1"/>
      <c r="D49" s="1"/>
      <c r="E49" s="1" t="s">
        <v>48</v>
      </c>
      <c r="F49" s="1"/>
      <c r="G49" s="2"/>
    </row>
    <row r="50" spans="1:7" ht="15.75" thickBot="1" x14ac:dyDescent="0.3">
      <c r="A50" s="1"/>
      <c r="B50" s="1"/>
      <c r="C50" s="1"/>
      <c r="D50" s="1"/>
      <c r="E50" s="1"/>
      <c r="F50" s="1" t="s">
        <v>49</v>
      </c>
      <c r="G50" s="3">
        <v>1260</v>
      </c>
    </row>
    <row r="51" spans="1:7" x14ac:dyDescent="0.25">
      <c r="A51" s="1"/>
      <c r="B51" s="1"/>
      <c r="C51" s="1"/>
      <c r="D51" s="1"/>
      <c r="E51" s="1" t="s">
        <v>50</v>
      </c>
      <c r="F51" s="1"/>
      <c r="G51" s="2">
        <f>ROUND(SUM(G49:G50),5)</f>
        <v>1260</v>
      </c>
    </row>
    <row r="52" spans="1:7" x14ac:dyDescent="0.25">
      <c r="A52" s="1"/>
      <c r="B52" s="1"/>
      <c r="C52" s="1"/>
      <c r="D52" s="1"/>
      <c r="E52" s="1" t="s">
        <v>51</v>
      </c>
      <c r="F52" s="1"/>
      <c r="G52" s="2"/>
    </row>
    <row r="53" spans="1:7" x14ac:dyDescent="0.25">
      <c r="A53" s="1"/>
      <c r="B53" s="1"/>
      <c r="C53" s="1"/>
      <c r="D53" s="1"/>
      <c r="E53" s="1"/>
      <c r="F53" s="1" t="s">
        <v>52</v>
      </c>
      <c r="G53" s="2">
        <v>-1982.68</v>
      </c>
    </row>
    <row r="54" spans="1:7" ht="15.75" thickBot="1" x14ac:dyDescent="0.3">
      <c r="A54" s="1"/>
      <c r="B54" s="1"/>
      <c r="C54" s="1"/>
      <c r="D54" s="1"/>
      <c r="E54" s="1"/>
      <c r="F54" s="1" t="s">
        <v>53</v>
      </c>
      <c r="G54" s="4">
        <v>1782.22</v>
      </c>
    </row>
    <row r="55" spans="1:7" ht="15.75" thickBot="1" x14ac:dyDescent="0.3">
      <c r="A55" s="1"/>
      <c r="B55" s="1"/>
      <c r="C55" s="1"/>
      <c r="D55" s="1"/>
      <c r="E55" s="1" t="s">
        <v>54</v>
      </c>
      <c r="F55" s="1"/>
      <c r="G55" s="6">
        <f>ROUND(SUM(G52:G54),5)</f>
        <v>-200.46</v>
      </c>
    </row>
    <row r="56" spans="1:7" ht="15.75" thickBot="1" x14ac:dyDescent="0.3">
      <c r="A56" s="1"/>
      <c r="B56" s="1"/>
      <c r="C56" s="1"/>
      <c r="D56" s="1" t="s">
        <v>55</v>
      </c>
      <c r="E56" s="1"/>
      <c r="F56" s="1"/>
      <c r="G56" s="6">
        <f>ROUND(G48+G51+G55,5)</f>
        <v>1059.54</v>
      </c>
    </row>
    <row r="57" spans="1:7" ht="15.75" thickBot="1" x14ac:dyDescent="0.3">
      <c r="A57" s="1"/>
      <c r="B57" s="1"/>
      <c r="C57" s="1" t="s">
        <v>56</v>
      </c>
      <c r="D57" s="1"/>
      <c r="E57" s="1"/>
      <c r="F57" s="1"/>
      <c r="G57" s="5">
        <f>ROUND(G47+G56,5)</f>
        <v>1059.54</v>
      </c>
    </row>
    <row r="58" spans="1:7" x14ac:dyDescent="0.25">
      <c r="A58" s="1"/>
      <c r="B58" s="1" t="s">
        <v>57</v>
      </c>
      <c r="C58" s="1"/>
      <c r="D58" s="1"/>
      <c r="E58" s="1"/>
      <c r="F58" s="1"/>
      <c r="G58" s="2">
        <f>ROUND(G46+G57,5)</f>
        <v>1059.54</v>
      </c>
    </row>
    <row r="59" spans="1:7" x14ac:dyDescent="0.25">
      <c r="A59" s="1"/>
      <c r="B59" s="1" t="s">
        <v>58</v>
      </c>
      <c r="C59" s="1"/>
      <c r="D59" s="1"/>
      <c r="E59" s="1"/>
      <c r="F59" s="1"/>
      <c r="G59" s="2"/>
    </row>
    <row r="60" spans="1:7" x14ac:dyDescent="0.25">
      <c r="A60" s="1"/>
      <c r="B60" s="1"/>
      <c r="C60" s="1" t="s">
        <v>59</v>
      </c>
      <c r="D60" s="1"/>
      <c r="E60" s="1"/>
      <c r="F60" s="1"/>
      <c r="G60" s="2"/>
    </row>
    <row r="61" spans="1:7" x14ac:dyDescent="0.25">
      <c r="A61" s="1"/>
      <c r="B61" s="1"/>
      <c r="C61" s="1"/>
      <c r="D61" s="1" t="s">
        <v>60</v>
      </c>
      <c r="E61" s="1"/>
      <c r="F61" s="1"/>
      <c r="G61" s="2"/>
    </row>
    <row r="62" spans="1:7" x14ac:dyDescent="0.25">
      <c r="A62" s="1"/>
      <c r="B62" s="1"/>
      <c r="C62" s="1"/>
      <c r="D62" s="1"/>
      <c r="E62" s="1" t="s">
        <v>61</v>
      </c>
      <c r="F62" s="1"/>
      <c r="G62" s="2">
        <v>-9800</v>
      </c>
    </row>
    <row r="63" spans="1:7" x14ac:dyDescent="0.25">
      <c r="A63" s="1"/>
      <c r="B63" s="1"/>
      <c r="C63" s="1"/>
      <c r="D63" s="1"/>
      <c r="E63" s="1" t="s">
        <v>62</v>
      </c>
      <c r="F63" s="1"/>
      <c r="G63" s="2">
        <v>-682123.4</v>
      </c>
    </row>
    <row r="64" spans="1:7" x14ac:dyDescent="0.25">
      <c r="A64" s="1"/>
      <c r="B64" s="1"/>
      <c r="C64" s="1"/>
      <c r="D64" s="1"/>
      <c r="E64" s="1" t="s">
        <v>63</v>
      </c>
      <c r="F64" s="1"/>
      <c r="G64" s="2">
        <v>-4850</v>
      </c>
    </row>
    <row r="65" spans="1:7" x14ac:dyDescent="0.25">
      <c r="A65" s="1"/>
      <c r="B65" s="1"/>
      <c r="C65" s="1"/>
      <c r="D65" s="1"/>
      <c r="E65" s="1" t="s">
        <v>64</v>
      </c>
      <c r="F65" s="1"/>
      <c r="G65" s="2">
        <v>-5000</v>
      </c>
    </row>
    <row r="66" spans="1:7" ht="15.75" thickBot="1" x14ac:dyDescent="0.3">
      <c r="A66" s="1"/>
      <c r="B66" s="1"/>
      <c r="C66" s="1"/>
      <c r="D66" s="1"/>
      <c r="E66" s="1" t="s">
        <v>65</v>
      </c>
      <c r="F66" s="1"/>
      <c r="G66" s="3">
        <v>-19463</v>
      </c>
    </row>
    <row r="67" spans="1:7" x14ac:dyDescent="0.25">
      <c r="A67" s="1"/>
      <c r="B67" s="1"/>
      <c r="C67" s="1"/>
      <c r="D67" s="1" t="s">
        <v>66</v>
      </c>
      <c r="E67" s="1"/>
      <c r="F67" s="1"/>
      <c r="G67" s="2">
        <f>ROUND(SUM(G61:G66),5)</f>
        <v>-721236.4</v>
      </c>
    </row>
    <row r="68" spans="1:7" x14ac:dyDescent="0.25">
      <c r="A68" s="1"/>
      <c r="B68" s="1"/>
      <c r="C68" s="1"/>
      <c r="D68" s="1" t="s">
        <v>67</v>
      </c>
      <c r="E68" s="1"/>
      <c r="F68" s="1"/>
      <c r="G68" s="2"/>
    </row>
    <row r="69" spans="1:7" ht="15.75" thickBot="1" x14ac:dyDescent="0.3">
      <c r="A69" s="1"/>
      <c r="B69" s="1"/>
      <c r="C69" s="1"/>
      <c r="D69" s="1"/>
      <c r="E69" s="1" t="s">
        <v>68</v>
      </c>
      <c r="F69" s="1"/>
      <c r="G69" s="4">
        <v>-5589</v>
      </c>
    </row>
    <row r="70" spans="1:7" ht="15.75" thickBot="1" x14ac:dyDescent="0.3">
      <c r="A70" s="1"/>
      <c r="B70" s="1"/>
      <c r="C70" s="1"/>
      <c r="D70" s="1" t="s">
        <v>69</v>
      </c>
      <c r="E70" s="1"/>
      <c r="F70" s="1"/>
      <c r="G70" s="5">
        <f>ROUND(SUM(G68:G69),5)</f>
        <v>-5589</v>
      </c>
    </row>
    <row r="71" spans="1:7" x14ac:dyDescent="0.25">
      <c r="A71" s="1"/>
      <c r="B71" s="1"/>
      <c r="C71" s="1" t="s">
        <v>70</v>
      </c>
      <c r="D71" s="1"/>
      <c r="E71" s="1"/>
      <c r="F71" s="1"/>
      <c r="G71" s="2">
        <f>ROUND(G60+G67+G70,5)</f>
        <v>-726825.4</v>
      </c>
    </row>
    <row r="72" spans="1:7" x14ac:dyDescent="0.25">
      <c r="A72" s="1"/>
      <c r="B72" s="1"/>
      <c r="C72" s="1" t="s">
        <v>71</v>
      </c>
      <c r="D72" s="1"/>
      <c r="E72" s="1"/>
      <c r="F72" s="1"/>
      <c r="G72" s="2"/>
    </row>
    <row r="73" spans="1:7" x14ac:dyDescent="0.25">
      <c r="A73" s="1"/>
      <c r="B73" s="1"/>
      <c r="C73" s="1"/>
      <c r="D73" s="1" t="s">
        <v>72</v>
      </c>
      <c r="E73" s="1"/>
      <c r="F73" s="1"/>
      <c r="G73" s="2">
        <v>369.93</v>
      </c>
    </row>
    <row r="74" spans="1:7" ht="15.75" thickBot="1" x14ac:dyDescent="0.3">
      <c r="A74" s="1"/>
      <c r="B74" s="1"/>
      <c r="C74" s="1"/>
      <c r="D74" s="1" t="s">
        <v>73</v>
      </c>
      <c r="E74" s="1"/>
      <c r="F74" s="1"/>
      <c r="G74" s="3">
        <v>645939.38</v>
      </c>
    </row>
    <row r="75" spans="1:7" x14ac:dyDescent="0.25">
      <c r="A75" s="1"/>
      <c r="B75" s="1"/>
      <c r="C75" s="1" t="s">
        <v>74</v>
      </c>
      <c r="D75" s="1"/>
      <c r="E75" s="1"/>
      <c r="F75" s="1"/>
      <c r="G75" s="2">
        <f>ROUND(SUM(G72:G74),5)</f>
        <v>646309.31000000006</v>
      </c>
    </row>
    <row r="76" spans="1:7" x14ac:dyDescent="0.25">
      <c r="A76" s="1"/>
      <c r="B76" s="1"/>
      <c r="C76" s="1" t="s">
        <v>75</v>
      </c>
      <c r="D76" s="1"/>
      <c r="E76" s="1"/>
      <c r="F76" s="1"/>
      <c r="G76" s="2"/>
    </row>
    <row r="77" spans="1:7" ht="15.75" thickBot="1" x14ac:dyDescent="0.3">
      <c r="A77" s="1"/>
      <c r="B77" s="1"/>
      <c r="C77" s="1"/>
      <c r="D77" s="1" t="s">
        <v>76</v>
      </c>
      <c r="E77" s="1"/>
      <c r="F77" s="1"/>
      <c r="G77" s="3">
        <v>686387.32</v>
      </c>
    </row>
    <row r="78" spans="1:7" x14ac:dyDescent="0.25">
      <c r="A78" s="1"/>
      <c r="B78" s="1"/>
      <c r="C78" s="1" t="s">
        <v>77</v>
      </c>
      <c r="D78" s="1"/>
      <c r="E78" s="1"/>
      <c r="F78" s="1"/>
      <c r="G78" s="2">
        <f>ROUND(SUM(G76:G77),5)</f>
        <v>686387.32</v>
      </c>
    </row>
    <row r="79" spans="1:7" x14ac:dyDescent="0.25">
      <c r="A79" s="1"/>
      <c r="B79" s="1"/>
      <c r="C79" s="1" t="s">
        <v>78</v>
      </c>
      <c r="D79" s="1"/>
      <c r="E79" s="1"/>
      <c r="F79" s="1"/>
      <c r="G79" s="2"/>
    </row>
    <row r="80" spans="1:7" x14ac:dyDescent="0.25">
      <c r="A80" s="1"/>
      <c r="B80" s="1"/>
      <c r="C80" s="1"/>
      <c r="D80" s="1" t="s">
        <v>79</v>
      </c>
      <c r="E80" s="1"/>
      <c r="F80" s="1"/>
      <c r="G80" s="2">
        <v>-2716.96</v>
      </c>
    </row>
    <row r="81" spans="1:7" ht="15.75" thickBot="1" x14ac:dyDescent="0.3">
      <c r="A81" s="1"/>
      <c r="B81" s="1"/>
      <c r="C81" s="1"/>
      <c r="D81" s="1" t="s">
        <v>80</v>
      </c>
      <c r="E81" s="1"/>
      <c r="F81" s="1"/>
      <c r="G81" s="3">
        <v>509</v>
      </c>
    </row>
    <row r="82" spans="1:7" x14ac:dyDescent="0.25">
      <c r="A82" s="1"/>
      <c r="B82" s="1"/>
      <c r="C82" s="1" t="s">
        <v>81</v>
      </c>
      <c r="D82" s="1"/>
      <c r="E82" s="1"/>
      <c r="F82" s="1"/>
      <c r="G82" s="2">
        <f>ROUND(SUM(G79:G81),5)</f>
        <v>-2207.96</v>
      </c>
    </row>
    <row r="83" spans="1:7" x14ac:dyDescent="0.25">
      <c r="A83" s="1"/>
      <c r="B83" s="1"/>
      <c r="C83" s="1" t="s">
        <v>82</v>
      </c>
      <c r="D83" s="1"/>
      <c r="E83" s="1"/>
      <c r="F83" s="1"/>
      <c r="G83" s="2">
        <v>200117.44</v>
      </c>
    </row>
    <row r="84" spans="1:7" ht="15.75" thickBot="1" x14ac:dyDescent="0.3">
      <c r="A84" s="1"/>
      <c r="B84" s="1"/>
      <c r="C84" s="1" t="s">
        <v>83</v>
      </c>
      <c r="D84" s="1"/>
      <c r="E84" s="1"/>
      <c r="F84" s="1"/>
      <c r="G84" s="4">
        <v>300831.96000000002</v>
      </c>
    </row>
    <row r="85" spans="1:7" ht="15.75" thickBot="1" x14ac:dyDescent="0.3">
      <c r="A85" s="1"/>
      <c r="B85" s="1" t="s">
        <v>84</v>
      </c>
      <c r="C85" s="1"/>
      <c r="D85" s="1"/>
      <c r="E85" s="1"/>
      <c r="F85" s="1"/>
      <c r="G85" s="6">
        <f>ROUND(G59+G71+G75+G78+SUM(G82:G84),5)</f>
        <v>1104612.67</v>
      </c>
    </row>
    <row r="86" spans="1:7" s="8" customFormat="1" ht="12" thickBot="1" x14ac:dyDescent="0.25">
      <c r="A86" s="1" t="s">
        <v>85</v>
      </c>
      <c r="B86" s="1"/>
      <c r="C86" s="1"/>
      <c r="D86" s="1"/>
      <c r="E86" s="1"/>
      <c r="F86" s="1"/>
      <c r="G86" s="7">
        <f>ROUND(G45+G58+G85,5)</f>
        <v>1105672.21</v>
      </c>
    </row>
    <row r="8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11:15 AM
&amp;"Arial,Bold"&amp;8 03/10/21
&amp;"Arial,Bold"&amp;8 Accrual Basis&amp;C&amp;"Arial,Bold"&amp;12 The Colony at Edina
&amp;"Arial,Bold"&amp;14 Balance Sheet
&amp;"Arial,Bold"&amp;10 As of March 10,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offic</cp:lastModifiedBy>
  <dcterms:created xsi:type="dcterms:W3CDTF">2021-03-10T17:15:30Z</dcterms:created>
  <dcterms:modified xsi:type="dcterms:W3CDTF">2021-03-10T17:16:03Z</dcterms:modified>
</cp:coreProperties>
</file>