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102" lockStructure="1" lockWindows="1"/>
  <bookViews>
    <workbookView xWindow="390" yWindow="555" windowWidth="19815" windowHeight="940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D13" i="1" l="1"/>
  <c r="D14" i="1" s="1"/>
  <c r="D15" i="1" l="1"/>
  <c r="D18" i="1" l="1"/>
  <c r="F20" i="1"/>
  <c r="F24" i="1"/>
  <c r="F28" i="1"/>
  <c r="F32" i="1"/>
  <c r="F22" i="1"/>
  <c r="F26" i="1"/>
  <c r="F30" i="1"/>
  <c r="F34" i="1"/>
  <c r="F19" i="1"/>
  <c r="F23" i="1"/>
  <c r="F27" i="1"/>
  <c r="F31" i="1"/>
  <c r="F35" i="1"/>
  <c r="F21" i="1"/>
  <c r="F25" i="1"/>
  <c r="F29" i="1"/>
  <c r="F33" i="1"/>
  <c r="J1" i="2"/>
  <c r="E10" i="1"/>
  <c r="D20" i="1" l="1"/>
  <c r="D24" i="1"/>
  <c r="D28" i="1"/>
  <c r="E35" i="1"/>
  <c r="I20" i="1"/>
  <c r="I22" i="1"/>
  <c r="I24" i="1"/>
  <c r="I26" i="1"/>
  <c r="I28" i="1"/>
  <c r="I30" i="1"/>
  <c r="I32" i="1"/>
  <c r="I34" i="1"/>
  <c r="E18" i="1"/>
  <c r="E20" i="1"/>
  <c r="E22" i="1"/>
  <c r="E24" i="1"/>
  <c r="E26" i="1"/>
  <c r="E28" i="1"/>
  <c r="E32" i="1"/>
  <c r="F18" i="1"/>
  <c r="D29" i="1"/>
  <c r="D33" i="1"/>
  <c r="D23" i="1"/>
  <c r="D27" i="1"/>
  <c r="E33" i="1"/>
  <c r="G19" i="1"/>
  <c r="G20" i="1"/>
  <c r="G22" i="1"/>
  <c r="G24" i="1"/>
  <c r="G26" i="1"/>
  <c r="G27" i="1"/>
  <c r="G29" i="1"/>
  <c r="G31" i="1"/>
  <c r="G33" i="1"/>
  <c r="G34" i="1"/>
  <c r="D30" i="1"/>
  <c r="D19" i="1"/>
  <c r="D21" i="1"/>
  <c r="D25" i="1"/>
  <c r="E29" i="1"/>
  <c r="G18" i="1"/>
  <c r="G21" i="1"/>
  <c r="G23" i="1"/>
  <c r="G25" i="1"/>
  <c r="G28" i="1"/>
  <c r="G30" i="1"/>
  <c r="G32" i="1"/>
  <c r="G35" i="1"/>
  <c r="D34" i="1"/>
  <c r="E19" i="1"/>
  <c r="E21" i="1"/>
  <c r="E23" i="1"/>
  <c r="E25" i="1"/>
  <c r="E27" i="1"/>
  <c r="E30" i="1"/>
  <c r="E34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D31" i="1"/>
  <c r="D35" i="1"/>
  <c r="D22" i="1"/>
  <c r="D26" i="1"/>
  <c r="E31" i="1"/>
  <c r="I18" i="1"/>
  <c r="I19" i="1"/>
  <c r="I21" i="1"/>
  <c r="I23" i="1"/>
  <c r="I25" i="1"/>
  <c r="I27" i="1"/>
  <c r="I29" i="1"/>
  <c r="I31" i="1"/>
  <c r="I33" i="1"/>
  <c r="I35" i="1"/>
  <c r="D32" i="1"/>
  <c r="F38" i="1" l="1"/>
  <c r="N8" i="2" s="1"/>
  <c r="N9" i="2" s="1"/>
  <c r="G39" i="1" s="1"/>
  <c r="F42" i="1" s="1"/>
  <c r="E42" i="1" l="1"/>
  <c r="E43" i="1"/>
  <c r="F43" i="1"/>
  <c r="F44" i="1"/>
  <c r="E44" i="1"/>
</calcChain>
</file>

<file path=xl/sharedStrings.xml><?xml version="1.0" encoding="utf-8"?>
<sst xmlns="http://schemas.openxmlformats.org/spreadsheetml/2006/main" count="111" uniqueCount="24">
  <si>
    <t>EZ-DROP Orifice Selection Tool</t>
  </si>
  <si>
    <t>CP4916-</t>
  </si>
  <si>
    <t>gpm =gpa*mph*w/5940</t>
  </si>
  <si>
    <t>Water</t>
  </si>
  <si>
    <t xml:space="preserve">GPA </t>
  </si>
  <si>
    <t>Speed</t>
  </si>
  <si>
    <t>Orifices in Puck on 30" rows</t>
  </si>
  <si>
    <t>GPA</t>
  </si>
  <si>
    <t>MPH</t>
  </si>
  <si>
    <t>Orifice at wet boom on 30" rows</t>
  </si>
  <si>
    <t>Orifice at wetboom on 20" rows</t>
  </si>
  <si>
    <t>Orifices in Puck on 20" rows</t>
  </si>
  <si>
    <t>GPM</t>
  </si>
  <si>
    <t>Orifice Size</t>
  </si>
  <si>
    <t>Pressure</t>
  </si>
  <si>
    <t xml:space="preserve">Plate size </t>
  </si>
  <si>
    <t>Look for these numbers in the chart under your GPA to determine your speed range</t>
  </si>
  <si>
    <t>5 PSI</t>
  </si>
  <si>
    <t>40 psi</t>
  </si>
  <si>
    <t>60 PSI</t>
  </si>
  <si>
    <t>Drop for Every Row</t>
  </si>
  <si>
    <t>Drop For Every Other Row</t>
  </si>
  <si>
    <t>Conversion Factor</t>
  </si>
  <si>
    <t xml:space="preserve">Speed Vlookup chart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</si>
</sst>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>
    <font>
      <sz val="11"/>
      <color rgb="FF000000"/>
      <name val="Calibri"/>
    </font>
    <font>
      <sz val="11"/>
      <name val="Calibri"/>
      <family val="2"/>
    </font>
    <font>
      <sz val="14"/>
      <name val="Calibri"/>
      <family val="2"/>
    </font>
    <font>
      <b/>
      <sz val="19"/>
      <color rgb="FF000000"/>
      <name val="Calibri"/>
      <family val="2"/>
    </font>
    <font>
      <sz val="11"/>
      <color rgb="FFD9D9D9"/>
      <name val="Calibri"/>
      <family val="2"/>
    </font>
    <font>
      <sz val="14"/>
      <color rgb="FF000000"/>
      <name val="Calibri"/>
      <family val="2"/>
    </font>
    <font>
      <sz val="14"/>
      <color rgb="FFEFEFEF"/>
      <name val="Calibri"/>
      <family val="2"/>
    </font>
    <font>
      <sz val="14"/>
      <color rgb="FF006100"/>
      <name val="Calibri"/>
      <family val="2"/>
    </font>
    <font>
      <sz val="11"/>
      <color rgb="FFD9D9D9"/>
      <name val="Calibri"/>
      <family val="2"/>
    </font>
    <font>
      <sz val="14"/>
      <color rgb="FF9C6500"/>
      <name val="Calibri"/>
      <family val="2"/>
    </font>
    <font>
      <b/>
      <sz val="13"/>
      <name val="Calibri"/>
      <family val="2"/>
    </font>
    <font>
      <sz val="11"/>
      <color rgb="FF000000"/>
      <name val="Inconsolata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B6D7A8"/>
        <bgColor rgb="FFB6D7A8"/>
      </patternFill>
    </fill>
  </fills>
  <borders count="4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EFEFEF"/>
      </top>
      <bottom/>
      <diagonal/>
    </border>
    <border>
      <left/>
      <right style="thick">
        <color rgb="FFEFEFEF"/>
      </right>
      <top style="thick">
        <color rgb="FFEFEFEF"/>
      </top>
      <bottom/>
      <diagonal/>
    </border>
    <border>
      <left style="thick">
        <color rgb="FFEFEFEF"/>
      </left>
      <right/>
      <top/>
      <bottom/>
      <diagonal/>
    </border>
    <border>
      <left/>
      <right style="thick">
        <color rgb="FFEFEFEF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EFEFEF"/>
      </left>
      <right/>
      <top/>
      <bottom style="thick">
        <color rgb="FFEFEFEF"/>
      </bottom>
      <diagonal/>
    </border>
    <border>
      <left/>
      <right/>
      <top/>
      <bottom style="thick">
        <color rgb="FFEFEFEF"/>
      </bottom>
      <diagonal/>
    </border>
    <border>
      <left/>
      <right style="thick">
        <color rgb="FFEFEFEF"/>
      </right>
      <top/>
      <bottom style="thick">
        <color rgb="FFEFEFEF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2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1" fillId="2" borderId="0" xfId="0" applyFont="1" applyFill="1"/>
    <xf numFmtId="0" fontId="4" fillId="0" borderId="0" xfId="0" applyFont="1"/>
    <xf numFmtId="0" fontId="5" fillId="0" borderId="7" xfId="0" applyFont="1" applyBorder="1" applyAlignment="1">
      <alignment horizontal="center"/>
    </xf>
    <xf numFmtId="0" fontId="5" fillId="0" borderId="0" xfId="0" applyFont="1"/>
    <xf numFmtId="164" fontId="1" fillId="2" borderId="0" xfId="0" applyNumberFormat="1" applyFont="1" applyFill="1" applyAlignment="1"/>
    <xf numFmtId="0" fontId="5" fillId="0" borderId="8" xfId="0" applyFont="1" applyBorder="1"/>
    <xf numFmtId="164" fontId="1" fillId="0" borderId="0" xfId="0" applyNumberFormat="1" applyFont="1" applyAlignment="1"/>
    <xf numFmtId="9" fontId="5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Alignment="1"/>
    <xf numFmtId="0" fontId="7" fillId="5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6" borderId="15" xfId="0" applyFont="1" applyFill="1" applyBorder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0" fontId="9" fillId="6" borderId="15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2" fontId="5" fillId="0" borderId="22" xfId="0" applyNumberFormat="1" applyFont="1" applyBorder="1"/>
    <xf numFmtId="2" fontId="5" fillId="0" borderId="23" xfId="0" applyNumberFormat="1" applyFont="1" applyBorder="1"/>
    <xf numFmtId="0" fontId="2" fillId="0" borderId="8" xfId="0" applyFont="1" applyBorder="1"/>
    <xf numFmtId="0" fontId="1" fillId="0" borderId="25" xfId="0" applyFont="1" applyBorder="1"/>
    <xf numFmtId="0" fontId="2" fillId="7" borderId="24" xfId="0" applyFont="1" applyFill="1" applyBorder="1" applyAlignment="1"/>
    <xf numFmtId="0" fontId="2" fillId="7" borderId="25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1" fillId="0" borderId="8" xfId="0" applyFont="1" applyBorder="1"/>
    <xf numFmtId="0" fontId="5" fillId="0" borderId="13" xfId="0" applyFont="1" applyBorder="1" applyAlignment="1">
      <alignment horizontal="center"/>
    </xf>
    <xf numFmtId="0" fontId="2" fillId="0" borderId="26" xfId="0" applyFont="1" applyBorder="1" applyAlignment="1"/>
    <xf numFmtId="0" fontId="0" fillId="0" borderId="27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0" fillId="0" borderId="28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>
      <alignment horizontal="left"/>
    </xf>
    <xf numFmtId="0" fontId="11" fillId="4" borderId="5" xfId="0" applyFont="1" applyFill="1" applyBorder="1" applyAlignment="1">
      <alignment horizontal="center"/>
    </xf>
    <xf numFmtId="9" fontId="5" fillId="0" borderId="7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protection locked="0"/>
    </xf>
    <xf numFmtId="0" fontId="1" fillId="0" borderId="0" xfId="0" applyFont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0" xfId="0" applyFont="1" applyFill="1" applyAlignment="1"/>
    <xf numFmtId="0" fontId="1" fillId="4" borderId="0" xfId="0" applyFont="1" applyFill="1"/>
    <xf numFmtId="0" fontId="1" fillId="4" borderId="12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/>
    <xf numFmtId="0" fontId="1" fillId="4" borderId="18" xfId="0" applyFont="1" applyFill="1" applyBorder="1"/>
    <xf numFmtId="0" fontId="1" fillId="4" borderId="19" xfId="0" applyFont="1" applyFill="1" applyBorder="1"/>
    <xf numFmtId="0" fontId="1" fillId="4" borderId="20" xfId="0" applyFont="1" applyFill="1" applyBorder="1"/>
    <xf numFmtId="0" fontId="7" fillId="5" borderId="28" xfId="0" applyFont="1" applyFill="1" applyBorder="1" applyAlignment="1"/>
    <xf numFmtId="0" fontId="5" fillId="0" borderId="29" xfId="0" applyFont="1" applyBorder="1" applyAlignment="1"/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1" xfId="0" applyFont="1" applyBorder="1"/>
    <xf numFmtId="0" fontId="5" fillId="0" borderId="32" xfId="0" applyFont="1" applyBorder="1"/>
    <xf numFmtId="0" fontId="2" fillId="0" borderId="28" xfId="0" applyFont="1" applyBorder="1" applyAlignment="1" applyProtection="1">
      <protection locked="0"/>
    </xf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1" xfId="0" applyFont="1" applyFill="1" applyBorder="1" applyAlignment="1">
      <alignment horizontal="center"/>
    </xf>
    <xf numFmtId="0" fontId="1" fillId="4" borderId="31" xfId="0" applyFont="1" applyFill="1" applyBorder="1" applyAlignment="1"/>
    <xf numFmtId="9" fontId="1" fillId="4" borderId="31" xfId="0" applyNumberFormat="1" applyFont="1" applyFill="1" applyBorder="1" applyAlignment="1">
      <alignment horizontal="center"/>
    </xf>
    <xf numFmtId="0" fontId="1" fillId="4" borderId="31" xfId="0" applyFont="1" applyFill="1" applyBorder="1"/>
    <xf numFmtId="2" fontId="5" fillId="0" borderId="36" xfId="0" applyNumberFormat="1" applyFont="1" applyBorder="1"/>
    <xf numFmtId="2" fontId="5" fillId="0" borderId="37" xfId="0" applyNumberFormat="1" applyFont="1" applyBorder="1"/>
    <xf numFmtId="0" fontId="1" fillId="4" borderId="42" xfId="0" applyFont="1" applyFill="1" applyBorder="1" applyAlignment="1"/>
    <xf numFmtId="0" fontId="1" fillId="4" borderId="43" xfId="0" applyFont="1" applyFill="1" applyBorder="1" applyAlignment="1"/>
    <xf numFmtId="0" fontId="1" fillId="4" borderId="44" xfId="0" applyFont="1" applyFill="1" applyBorder="1" applyAlignment="1"/>
    <xf numFmtId="0" fontId="1" fillId="4" borderId="35" xfId="0" applyFont="1" applyFill="1" applyBorder="1" applyAlignment="1"/>
    <xf numFmtId="0" fontId="1" fillId="4" borderId="45" xfId="0" applyFont="1" applyFill="1" applyBorder="1" applyAlignment="1"/>
    <xf numFmtId="0" fontId="1" fillId="4" borderId="46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5" fillId="0" borderId="0" xfId="0" applyFont="1" applyAlignment="1"/>
    <xf numFmtId="0" fontId="0" fillId="0" borderId="0" xfId="0" applyFont="1" applyAlignment="1"/>
    <xf numFmtId="0" fontId="2" fillId="0" borderId="24" xfId="0" applyFont="1" applyBorder="1" applyAlignment="1">
      <alignment horizontal="center"/>
    </xf>
    <xf numFmtId="0" fontId="1" fillId="0" borderId="25" xfId="0" applyFont="1" applyBorder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4" borderId="11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7"/>
  <sheetViews>
    <sheetView windowProtection="1" showGridLines="0" tabSelected="1" zoomScale="85" zoomScaleNormal="85" workbookViewId="0">
      <selection activeCell="D10" sqref="D10"/>
    </sheetView>
  </sheetViews>
  <sheetFormatPr defaultColWidth="14.42578125" defaultRowHeight="15" customHeight="1"/>
  <cols>
    <col min="1" max="1" width="5" customWidth="1"/>
    <col min="2" max="2" width="3.42578125" customWidth="1"/>
    <col min="3" max="3" width="32.28515625" customWidth="1"/>
    <col min="4" max="4" width="10.7109375" customWidth="1"/>
    <col min="5" max="5" width="8.7109375" customWidth="1"/>
    <col min="6" max="6" width="9.42578125" customWidth="1"/>
    <col min="7" max="10" width="8.7109375" customWidth="1"/>
  </cols>
  <sheetData>
    <row r="1" spans="1:16">
      <c r="C1" s="1"/>
    </row>
    <row r="2" spans="1:16" ht="15.75" thickBot="1">
      <c r="C2" s="1"/>
    </row>
    <row r="3" spans="1:16" ht="19.5" thickTop="1">
      <c r="A3" s="3"/>
      <c r="B3" s="3"/>
      <c r="C3" s="78" t="s">
        <v>0</v>
      </c>
      <c r="D3" s="79"/>
      <c r="E3" s="79"/>
      <c r="F3" s="79"/>
      <c r="G3" s="79"/>
      <c r="H3" s="79"/>
      <c r="I3" s="80"/>
      <c r="K3" s="37"/>
      <c r="L3" s="37"/>
      <c r="M3" s="37"/>
      <c r="N3" s="37"/>
      <c r="O3" s="37"/>
    </row>
    <row r="4" spans="1:16" ht="19.5" thickBot="1">
      <c r="A4" s="3"/>
      <c r="B4" s="3"/>
      <c r="C4" s="81"/>
      <c r="D4" s="82"/>
      <c r="E4" s="83"/>
      <c r="F4" s="82"/>
      <c r="G4" s="82"/>
      <c r="H4" s="82"/>
      <c r="I4" s="84"/>
      <c r="J4" s="6"/>
      <c r="K4" s="46"/>
      <c r="L4" s="46"/>
      <c r="M4" s="46"/>
      <c r="N4" s="46"/>
      <c r="O4" s="46"/>
      <c r="P4" s="6"/>
    </row>
    <row r="5" spans="1:16" ht="20.25" thickTop="1" thickBot="1">
      <c r="A5" s="3"/>
      <c r="B5" s="3"/>
      <c r="C5" s="7"/>
      <c r="D5" s="8"/>
      <c r="E5" s="62"/>
      <c r="F5" s="8"/>
      <c r="G5" s="8"/>
      <c r="H5" s="8"/>
      <c r="I5" s="10"/>
      <c r="J5" s="6"/>
      <c r="K5" s="64" t="s">
        <v>22</v>
      </c>
      <c r="L5" s="65"/>
      <c r="M5" s="47"/>
      <c r="N5" s="47"/>
      <c r="O5" s="48"/>
      <c r="P5" s="6"/>
    </row>
    <row r="6" spans="1:16" ht="20.25" thickTop="1" thickBot="1">
      <c r="A6" s="3"/>
      <c r="B6" s="3"/>
      <c r="C6" s="7" t="s">
        <v>2</v>
      </c>
      <c r="D6" s="8"/>
      <c r="E6" s="12"/>
      <c r="F6" s="8"/>
      <c r="G6" s="8"/>
      <c r="H6" s="8"/>
      <c r="I6" s="10"/>
      <c r="J6" s="6"/>
      <c r="K6" s="66" t="s">
        <v>3</v>
      </c>
      <c r="L6" s="67">
        <v>1</v>
      </c>
      <c r="M6" s="50"/>
      <c r="N6" s="50"/>
      <c r="O6" s="51"/>
      <c r="P6" s="6"/>
    </row>
    <row r="7" spans="1:16" ht="20.25" thickTop="1" thickBot="1">
      <c r="A7" s="3"/>
      <c r="B7" s="3"/>
      <c r="C7" s="7"/>
      <c r="D7" s="8"/>
      <c r="E7" s="8"/>
      <c r="F7" s="8"/>
      <c r="G7" s="8"/>
      <c r="H7" s="8"/>
      <c r="I7" s="10"/>
      <c r="J7" s="6"/>
      <c r="K7" s="68">
        <v>0.28000000000000003</v>
      </c>
      <c r="L7" s="67">
        <v>1.1299999999999999</v>
      </c>
      <c r="M7" s="50"/>
      <c r="N7" s="50"/>
      <c r="O7" s="51"/>
      <c r="P7" s="6"/>
    </row>
    <row r="8" spans="1:16" ht="20.25" thickTop="1" thickBot="1">
      <c r="A8" s="3"/>
      <c r="B8" s="3"/>
      <c r="C8" s="7"/>
      <c r="D8" s="85"/>
      <c r="E8" s="86"/>
      <c r="F8" s="86"/>
      <c r="G8" s="8"/>
      <c r="H8" s="8"/>
      <c r="I8" s="10"/>
      <c r="J8" s="6"/>
      <c r="K8" s="68">
        <v>0.32</v>
      </c>
      <c r="L8" s="67">
        <v>1.1499999999999999</v>
      </c>
      <c r="M8" s="50"/>
      <c r="N8" s="50"/>
      <c r="O8" s="51"/>
      <c r="P8" s="6"/>
    </row>
    <row r="9" spans="1:16" ht="20.25" thickTop="1" thickBot="1">
      <c r="A9" s="3"/>
      <c r="B9" s="3"/>
      <c r="C9" s="7"/>
      <c r="D9" s="15"/>
      <c r="E9" s="15"/>
      <c r="F9" s="15"/>
      <c r="G9" s="15"/>
      <c r="H9" s="15"/>
      <c r="I9" s="16"/>
      <c r="J9" s="6"/>
      <c r="K9" s="52"/>
      <c r="L9" s="50"/>
      <c r="M9" s="69" t="s">
        <v>23</v>
      </c>
      <c r="N9" s="69"/>
      <c r="O9" s="51"/>
      <c r="P9" s="6"/>
    </row>
    <row r="10" spans="1:16" ht="20.25" thickTop="1" thickBot="1">
      <c r="A10" s="3"/>
      <c r="B10" s="3"/>
      <c r="C10" s="17" t="s">
        <v>4</v>
      </c>
      <c r="D10" s="45">
        <v>15</v>
      </c>
      <c r="E10" s="18">
        <f>VLOOKUP(D10,M10:N15,2)</f>
        <v>3</v>
      </c>
      <c r="F10" s="14"/>
      <c r="G10" s="8"/>
      <c r="H10" s="8"/>
      <c r="I10" s="10"/>
      <c r="J10" s="6"/>
      <c r="K10" s="52"/>
      <c r="L10" s="50"/>
      <c r="M10" s="67">
        <v>10</v>
      </c>
      <c r="N10" s="67">
        <v>2</v>
      </c>
      <c r="O10" s="51"/>
      <c r="P10" s="6"/>
    </row>
    <row r="11" spans="1:16" ht="20.25" thickTop="1" thickBot="1">
      <c r="A11" s="3"/>
      <c r="B11" s="3"/>
      <c r="C11" s="17" t="s">
        <v>5</v>
      </c>
      <c r="D11" s="45">
        <v>8</v>
      </c>
      <c r="E11" s="14"/>
      <c r="F11" s="14"/>
      <c r="G11" s="8"/>
      <c r="H11" s="8"/>
      <c r="I11" s="10"/>
      <c r="J11" s="6"/>
      <c r="K11" s="52"/>
      <c r="L11" s="50"/>
      <c r="M11" s="67">
        <v>15</v>
      </c>
      <c r="N11" s="67">
        <v>3</v>
      </c>
      <c r="O11" s="51"/>
      <c r="P11" s="6"/>
    </row>
    <row r="12" spans="1:16" ht="20.25" thickTop="1" thickBot="1">
      <c r="A12" s="3"/>
      <c r="B12" s="3"/>
      <c r="C12" s="59"/>
      <c r="D12" s="58"/>
      <c r="E12" s="14"/>
      <c r="F12" s="14"/>
      <c r="G12" s="8"/>
      <c r="H12" s="8"/>
      <c r="I12" s="10"/>
      <c r="J12" s="6"/>
      <c r="K12" s="52"/>
      <c r="L12" s="50"/>
      <c r="M12" s="67">
        <v>20</v>
      </c>
      <c r="N12" s="67">
        <v>4</v>
      </c>
      <c r="O12" s="51"/>
      <c r="P12" s="6"/>
    </row>
    <row r="13" spans="1:16" ht="20.25" thickTop="1" thickBot="1">
      <c r="A13" s="3"/>
      <c r="B13" s="3"/>
      <c r="C13" s="60" t="s">
        <v>20</v>
      </c>
      <c r="D13" s="61">
        <f>VLOOKUP(C13,L20:M21,2,FALSE)</f>
        <v>0.5</v>
      </c>
      <c r="E13" s="8"/>
      <c r="F13" s="8"/>
      <c r="G13" s="8"/>
      <c r="H13" s="8"/>
      <c r="I13" s="10"/>
      <c r="J13" s="6"/>
      <c r="K13" s="52"/>
      <c r="L13" s="50"/>
      <c r="M13" s="67">
        <v>25</v>
      </c>
      <c r="N13" s="67">
        <v>5</v>
      </c>
      <c r="O13" s="51"/>
      <c r="P13" s="6"/>
    </row>
    <row r="14" spans="1:16" ht="20.25" thickTop="1" thickBot="1">
      <c r="A14" s="3"/>
      <c r="B14" s="3"/>
      <c r="C14" s="63" t="s">
        <v>6</v>
      </c>
      <c r="D14" s="57">
        <f>VLOOKUP(C14,L25:M30,2, FALSE)*(D13)</f>
        <v>15</v>
      </c>
      <c r="E14" s="8"/>
      <c r="F14" s="8"/>
      <c r="G14" s="8"/>
      <c r="H14" s="8"/>
      <c r="I14" s="10"/>
      <c r="J14" s="6"/>
      <c r="K14" s="52"/>
      <c r="L14" s="50"/>
      <c r="M14" s="67">
        <v>30</v>
      </c>
      <c r="N14" s="67">
        <v>6</v>
      </c>
      <c r="O14" s="51"/>
      <c r="P14" s="6"/>
    </row>
    <row r="15" spans="1:16" ht="20.25" thickTop="1" thickBot="1">
      <c r="A15" s="3"/>
      <c r="B15" s="3"/>
      <c r="C15" s="44">
        <v>0.32</v>
      </c>
      <c r="D15" s="14">
        <f>VLOOKUP(C15,K6:L8,2)</f>
        <v>1.1499999999999999</v>
      </c>
      <c r="E15" s="8"/>
      <c r="F15" s="8"/>
      <c r="G15" s="8"/>
      <c r="H15" s="8"/>
      <c r="I15" s="10"/>
      <c r="J15" s="6"/>
      <c r="K15" s="52"/>
      <c r="L15" s="50"/>
      <c r="M15" s="67">
        <v>35</v>
      </c>
      <c r="N15" s="67">
        <v>7</v>
      </c>
      <c r="O15" s="51"/>
      <c r="P15" s="6"/>
    </row>
    <row r="16" spans="1:16" ht="19.5" thickTop="1">
      <c r="A16" s="3"/>
      <c r="B16" s="3"/>
      <c r="C16" s="19" t="s">
        <v>7</v>
      </c>
      <c r="D16" s="95">
        <v>10</v>
      </c>
      <c r="E16" s="95">
        <v>15</v>
      </c>
      <c r="F16" s="95">
        <v>20</v>
      </c>
      <c r="G16" s="95">
        <v>25</v>
      </c>
      <c r="H16" s="95">
        <v>30</v>
      </c>
      <c r="I16" s="97">
        <v>35</v>
      </c>
      <c r="J16" s="20"/>
      <c r="K16" s="52"/>
      <c r="L16" s="50"/>
      <c r="M16" s="50"/>
      <c r="N16" s="50"/>
      <c r="O16" s="51"/>
      <c r="P16" s="6"/>
    </row>
    <row r="17" spans="1:16" ht="19.5" thickBot="1">
      <c r="A17" s="3"/>
      <c r="B17" s="3"/>
      <c r="C17" s="21" t="s">
        <v>8</v>
      </c>
      <c r="D17" s="96"/>
      <c r="E17" s="96"/>
      <c r="F17" s="96"/>
      <c r="G17" s="96"/>
      <c r="H17" s="96"/>
      <c r="I17" s="98"/>
      <c r="J17" s="6"/>
      <c r="K17" s="52"/>
      <c r="L17" s="50"/>
      <c r="M17" s="50"/>
      <c r="N17" s="50"/>
      <c r="O17" s="51"/>
      <c r="P17" s="6"/>
    </row>
    <row r="18" spans="1:16" ht="20.25" thickTop="1" thickBot="1">
      <c r="A18" s="3"/>
      <c r="B18" s="3"/>
      <c r="C18" s="21">
        <v>1</v>
      </c>
      <c r="D18" s="70">
        <f>((D$16*$C18*$D$14)/5940)*$D$15</f>
        <v>2.9040404040404037E-2</v>
      </c>
      <c r="E18" s="70">
        <f t="shared" ref="E18:I18" si="0">((E$16*$C18*$D$14)/5940)*$D$15</f>
        <v>4.3560606060606057E-2</v>
      </c>
      <c r="F18" s="70">
        <f t="shared" si="0"/>
        <v>5.8080808080808073E-2</v>
      </c>
      <c r="G18" s="70">
        <f t="shared" si="0"/>
        <v>7.2601010101010097E-2</v>
      </c>
      <c r="H18" s="70">
        <f t="shared" si="0"/>
        <v>8.7121212121212113E-2</v>
      </c>
      <c r="I18" s="71">
        <f t="shared" si="0"/>
        <v>0.10164141414141413</v>
      </c>
      <c r="J18" s="6"/>
      <c r="K18" s="52"/>
      <c r="L18" s="50"/>
      <c r="M18" s="50"/>
      <c r="N18" s="50"/>
      <c r="O18" s="51"/>
      <c r="P18" s="6"/>
    </row>
    <row r="19" spans="1:16" ht="20.25" thickTop="1" thickBot="1">
      <c r="A19" s="3"/>
      <c r="B19" s="3"/>
      <c r="C19" s="21">
        <v>2</v>
      </c>
      <c r="D19" s="22">
        <f t="shared" ref="D19:I19" si="1">((D$16*$C19*$D$14)/5940)*$D$15</f>
        <v>5.8080808080808073E-2</v>
      </c>
      <c r="E19" s="22">
        <f t="shared" si="1"/>
        <v>8.7121212121212113E-2</v>
      </c>
      <c r="F19" s="22">
        <f t="shared" si="1"/>
        <v>0.11616161616161615</v>
      </c>
      <c r="G19" s="22">
        <f t="shared" si="1"/>
        <v>0.14520202020202019</v>
      </c>
      <c r="H19" s="22">
        <f t="shared" si="1"/>
        <v>0.17424242424242423</v>
      </c>
      <c r="I19" s="23">
        <f t="shared" si="1"/>
        <v>0.20328282828282826</v>
      </c>
      <c r="J19" s="6"/>
      <c r="K19" s="93"/>
      <c r="L19" s="94"/>
      <c r="M19" s="69"/>
      <c r="N19" s="50"/>
      <c r="O19" s="51"/>
      <c r="P19" s="6"/>
    </row>
    <row r="20" spans="1:16" ht="20.25" thickTop="1" thickBot="1">
      <c r="A20" s="3"/>
      <c r="B20" s="3"/>
      <c r="C20" s="21">
        <v>3</v>
      </c>
      <c r="D20" s="22">
        <f t="shared" ref="D20:I20" si="2">((D$16*$C20*$D$14)/5940)*$D$15</f>
        <v>8.7121212121212113E-2</v>
      </c>
      <c r="E20" s="22">
        <f t="shared" si="2"/>
        <v>0.13068181818181818</v>
      </c>
      <c r="F20" s="22">
        <f t="shared" si="2"/>
        <v>0.17424242424242423</v>
      </c>
      <c r="G20" s="22">
        <f t="shared" si="2"/>
        <v>0.21780303030303028</v>
      </c>
      <c r="H20" s="22">
        <f t="shared" si="2"/>
        <v>0.26136363636363635</v>
      </c>
      <c r="I20" s="23">
        <f t="shared" si="2"/>
        <v>0.30492424242424238</v>
      </c>
      <c r="J20" s="6"/>
      <c r="K20" s="52"/>
      <c r="L20" s="69" t="s">
        <v>20</v>
      </c>
      <c r="M20" s="69">
        <v>0.5</v>
      </c>
      <c r="N20" s="50"/>
      <c r="O20" s="51"/>
      <c r="P20" s="6"/>
    </row>
    <row r="21" spans="1:16" ht="20.25" thickTop="1" thickBot="1">
      <c r="A21" s="3"/>
      <c r="B21" s="3"/>
      <c r="C21" s="21">
        <v>4</v>
      </c>
      <c r="D21" s="22">
        <f t="shared" ref="D21:I21" si="3">((D$16*$C21*$D$14)/5940)*$D$15</f>
        <v>0.11616161616161615</v>
      </c>
      <c r="E21" s="22">
        <f t="shared" si="3"/>
        <v>0.17424242424242423</v>
      </c>
      <c r="F21" s="22">
        <f t="shared" si="3"/>
        <v>0.23232323232323229</v>
      </c>
      <c r="G21" s="22">
        <f t="shared" si="3"/>
        <v>0.29040404040404039</v>
      </c>
      <c r="H21" s="22">
        <f t="shared" si="3"/>
        <v>0.34848484848484845</v>
      </c>
      <c r="I21" s="23">
        <f t="shared" si="3"/>
        <v>0.40656565656565652</v>
      </c>
      <c r="J21" s="6"/>
      <c r="K21" s="52"/>
      <c r="L21" s="69" t="s">
        <v>21</v>
      </c>
      <c r="M21" s="69">
        <v>1</v>
      </c>
      <c r="N21" s="50"/>
      <c r="O21" s="51"/>
      <c r="P21" s="6"/>
    </row>
    <row r="22" spans="1:16" ht="19.5" thickTop="1">
      <c r="A22" s="3"/>
      <c r="B22" s="3"/>
      <c r="C22" s="21">
        <v>5</v>
      </c>
      <c r="D22" s="22">
        <f t="shared" ref="D22:I22" si="4">((D$16*$C22*$D$14)/5940)*$D$15</f>
        <v>0.14520202020202019</v>
      </c>
      <c r="E22" s="22">
        <f t="shared" si="4"/>
        <v>0.21780303030303028</v>
      </c>
      <c r="F22" s="22">
        <f t="shared" si="4"/>
        <v>0.29040404040404039</v>
      </c>
      <c r="G22" s="22">
        <f t="shared" si="4"/>
        <v>0.36300505050505044</v>
      </c>
      <c r="H22" s="22">
        <f t="shared" si="4"/>
        <v>0.43560606060606055</v>
      </c>
      <c r="I22" s="23">
        <f t="shared" si="4"/>
        <v>0.50820707070707072</v>
      </c>
      <c r="J22" s="6"/>
      <c r="K22" s="52"/>
      <c r="L22" s="50"/>
      <c r="M22" s="50"/>
      <c r="N22" s="50"/>
      <c r="O22" s="51"/>
      <c r="P22" s="6"/>
    </row>
    <row r="23" spans="1:16" ht="18.75">
      <c r="A23" s="3"/>
      <c r="B23" s="3"/>
      <c r="C23" s="21">
        <v>6</v>
      </c>
      <c r="D23" s="22">
        <f t="shared" ref="D23:I23" si="5">((D$16*$C23*$D$14)/5940)*$D$15</f>
        <v>0.17424242424242423</v>
      </c>
      <c r="E23" s="22">
        <f t="shared" si="5"/>
        <v>0.26136363636363635</v>
      </c>
      <c r="F23" s="22">
        <f t="shared" si="5"/>
        <v>0.34848484848484845</v>
      </c>
      <c r="G23" s="22">
        <f t="shared" si="5"/>
        <v>0.43560606060606055</v>
      </c>
      <c r="H23" s="22">
        <f t="shared" si="5"/>
        <v>0.52272727272727271</v>
      </c>
      <c r="I23" s="23">
        <f t="shared" si="5"/>
        <v>0.60984848484848475</v>
      </c>
      <c r="J23" s="6"/>
      <c r="K23" s="52"/>
      <c r="L23" s="50"/>
      <c r="M23" s="50"/>
      <c r="N23" s="50"/>
      <c r="O23" s="51"/>
      <c r="P23" s="6"/>
    </row>
    <row r="24" spans="1:16" ht="19.5" thickBot="1">
      <c r="A24" s="3"/>
      <c r="B24" s="3"/>
      <c r="C24" s="21">
        <v>7</v>
      </c>
      <c r="D24" s="22">
        <f t="shared" ref="D24:I24" si="6">((D$16*$C24*$D$14)/5940)*$D$15</f>
        <v>0.20328282828282826</v>
      </c>
      <c r="E24" s="22">
        <f t="shared" si="6"/>
        <v>0.30492424242424238</v>
      </c>
      <c r="F24" s="22">
        <f t="shared" si="6"/>
        <v>0.40656565656565652</v>
      </c>
      <c r="G24" s="22">
        <f t="shared" si="6"/>
        <v>0.50820707070707072</v>
      </c>
      <c r="H24" s="22">
        <f t="shared" si="6"/>
        <v>0.60984848484848475</v>
      </c>
      <c r="I24" s="23">
        <f t="shared" si="6"/>
        <v>0.71148989898989901</v>
      </c>
      <c r="J24" s="6"/>
      <c r="K24" s="52"/>
      <c r="L24" s="50"/>
      <c r="M24" s="50"/>
      <c r="N24" s="50"/>
      <c r="O24" s="51"/>
      <c r="P24" s="6"/>
    </row>
    <row r="25" spans="1:16" ht="15.75" customHeight="1" thickTop="1">
      <c r="A25" s="3"/>
      <c r="B25" s="3"/>
      <c r="C25" s="21">
        <v>8</v>
      </c>
      <c r="D25" s="22">
        <f t="shared" ref="D25:I25" si="7">((D$16*$C25*$D$14)/5940)*$D$15</f>
        <v>0.23232323232323229</v>
      </c>
      <c r="E25" s="22">
        <f t="shared" si="7"/>
        <v>0.34848484848484845</v>
      </c>
      <c r="F25" s="22">
        <f t="shared" si="7"/>
        <v>0.46464646464646459</v>
      </c>
      <c r="G25" s="22">
        <f t="shared" si="7"/>
        <v>0.58080808080808077</v>
      </c>
      <c r="H25" s="22">
        <f t="shared" si="7"/>
        <v>0.69696969696969691</v>
      </c>
      <c r="I25" s="23">
        <f t="shared" si="7"/>
        <v>0.81313131313131304</v>
      </c>
      <c r="J25" s="6"/>
      <c r="K25" s="53"/>
      <c r="L25" s="72" t="s">
        <v>9</v>
      </c>
      <c r="M25" s="73">
        <v>60</v>
      </c>
      <c r="N25" s="49"/>
      <c r="O25" s="51"/>
      <c r="P25" s="6"/>
    </row>
    <row r="26" spans="1:16" ht="15.75" customHeight="1" thickBot="1">
      <c r="A26" s="3"/>
      <c r="B26" s="3"/>
      <c r="C26" s="21">
        <v>9</v>
      </c>
      <c r="D26" s="22">
        <f t="shared" ref="D26:I26" si="8">((D$16*$C26*$D$14)/5940)*$D$15</f>
        <v>0.26136363636363635</v>
      </c>
      <c r="E26" s="22">
        <f t="shared" si="8"/>
        <v>0.39204545454545447</v>
      </c>
      <c r="F26" s="22">
        <f t="shared" si="8"/>
        <v>0.52272727272727271</v>
      </c>
      <c r="G26" s="22">
        <f t="shared" si="8"/>
        <v>0.65340909090909094</v>
      </c>
      <c r="H26" s="22">
        <f t="shared" si="8"/>
        <v>0.78409090909090895</v>
      </c>
      <c r="I26" s="22">
        <f t="shared" si="8"/>
        <v>0.91477272727272718</v>
      </c>
      <c r="J26" s="6"/>
      <c r="K26" s="53"/>
      <c r="L26" s="74" t="s">
        <v>10</v>
      </c>
      <c r="M26" s="75">
        <v>40</v>
      </c>
      <c r="N26" s="49"/>
      <c r="O26" s="51"/>
      <c r="P26" s="6"/>
    </row>
    <row r="27" spans="1:16" ht="15.75" customHeight="1" thickTop="1" thickBot="1">
      <c r="A27" s="3"/>
      <c r="B27" s="3"/>
      <c r="C27" s="24">
        <v>10</v>
      </c>
      <c r="D27" s="22">
        <f t="shared" ref="D27:I27" si="9">((D$16*$C27*$D$14)/5940)*$D$15</f>
        <v>0.29040404040404039</v>
      </c>
      <c r="E27" s="22">
        <f t="shared" si="9"/>
        <v>0.43560606060606055</v>
      </c>
      <c r="F27" s="22">
        <f t="shared" si="9"/>
        <v>0.58080808080808077</v>
      </c>
      <c r="G27" s="22">
        <f t="shared" si="9"/>
        <v>0.72601010101010088</v>
      </c>
      <c r="H27" s="22">
        <f t="shared" si="9"/>
        <v>0.8712121212121211</v>
      </c>
      <c r="I27" s="22">
        <f t="shared" si="9"/>
        <v>1.0164141414141414</v>
      </c>
      <c r="J27" s="6"/>
      <c r="K27" s="53"/>
      <c r="L27" s="74"/>
      <c r="M27" s="67"/>
      <c r="N27" s="49"/>
      <c r="O27" s="51"/>
      <c r="P27" s="6"/>
    </row>
    <row r="28" spans="1:16" ht="15.75" customHeight="1" thickTop="1">
      <c r="A28" s="3"/>
      <c r="B28" s="3"/>
      <c r="C28" s="24">
        <v>11</v>
      </c>
      <c r="D28" s="22">
        <f t="shared" ref="D28:I28" si="10">((D$16*$C28*$D$14)/5940)*$D$15</f>
        <v>0.31944444444444442</v>
      </c>
      <c r="E28" s="22">
        <f t="shared" si="10"/>
        <v>0.47916666666666663</v>
      </c>
      <c r="F28" s="22">
        <f t="shared" si="10"/>
        <v>0.63888888888888884</v>
      </c>
      <c r="G28" s="22">
        <f t="shared" si="10"/>
        <v>0.79861111111111105</v>
      </c>
      <c r="H28" s="22">
        <f t="shared" si="10"/>
        <v>0.95833333333333326</v>
      </c>
      <c r="I28" s="22">
        <f t="shared" si="10"/>
        <v>1.1180555555555554</v>
      </c>
      <c r="J28" s="6"/>
      <c r="K28" s="53"/>
      <c r="L28" s="74"/>
      <c r="M28" s="75"/>
      <c r="N28" s="49"/>
      <c r="O28" s="51"/>
      <c r="P28" s="6"/>
    </row>
    <row r="29" spans="1:16" ht="15.75" customHeight="1">
      <c r="A29" s="3"/>
      <c r="B29" s="3"/>
      <c r="C29" s="21">
        <v>12</v>
      </c>
      <c r="D29" s="22">
        <f t="shared" ref="D29:I29" si="11">((D$16*$C29*$D$14)/5940)*$D$15</f>
        <v>0.34848484848484845</v>
      </c>
      <c r="E29" s="22">
        <f t="shared" si="11"/>
        <v>0.52272727272727271</v>
      </c>
      <c r="F29" s="22">
        <f t="shared" si="11"/>
        <v>0.69696969696969691</v>
      </c>
      <c r="G29" s="22">
        <f t="shared" si="11"/>
        <v>0.8712121212121211</v>
      </c>
      <c r="H29" s="22">
        <f t="shared" si="11"/>
        <v>1.0454545454545454</v>
      </c>
      <c r="I29" s="23">
        <f t="shared" si="11"/>
        <v>1.2196969696969695</v>
      </c>
      <c r="J29" s="6"/>
      <c r="K29" s="53"/>
      <c r="L29" s="74" t="s">
        <v>6</v>
      </c>
      <c r="M29" s="75">
        <v>30</v>
      </c>
      <c r="N29" s="49"/>
      <c r="O29" s="51"/>
      <c r="P29" s="6"/>
    </row>
    <row r="30" spans="1:16" ht="15.75" customHeight="1" thickBot="1">
      <c r="A30" s="3"/>
      <c r="B30" s="3"/>
      <c r="C30" s="21">
        <v>13</v>
      </c>
      <c r="D30" s="22">
        <f t="shared" ref="D30:I30" si="12">((D$16*$C30*$D$14)/5940)*$D$15</f>
        <v>0.37752525252525249</v>
      </c>
      <c r="E30" s="22">
        <f t="shared" si="12"/>
        <v>0.56628787878787878</v>
      </c>
      <c r="F30" s="22">
        <f t="shared" si="12"/>
        <v>0.75505050505050497</v>
      </c>
      <c r="G30" s="22">
        <f t="shared" si="12"/>
        <v>0.94381313131313127</v>
      </c>
      <c r="H30" s="22">
        <f t="shared" si="12"/>
        <v>1.1325757575757576</v>
      </c>
      <c r="I30" s="23">
        <f t="shared" si="12"/>
        <v>1.3213383838383836</v>
      </c>
      <c r="J30" s="6"/>
      <c r="K30" s="53"/>
      <c r="L30" s="76" t="s">
        <v>11</v>
      </c>
      <c r="M30" s="77">
        <v>20</v>
      </c>
      <c r="N30" s="49"/>
      <c r="O30" s="51"/>
      <c r="P30" s="6"/>
    </row>
    <row r="31" spans="1:16" ht="15.75" customHeight="1" thickTop="1" thickBot="1">
      <c r="A31" s="3"/>
      <c r="B31" s="3"/>
      <c r="C31" s="21">
        <v>14</v>
      </c>
      <c r="D31" s="22">
        <f t="shared" ref="D31:I31" si="13">((D$16*$C31*$D$14)/5940)*$D$15</f>
        <v>0.40656565656565652</v>
      </c>
      <c r="E31" s="22">
        <f t="shared" si="13"/>
        <v>0.60984848484848475</v>
      </c>
      <c r="F31" s="22">
        <f t="shared" si="13"/>
        <v>0.81313131313131304</v>
      </c>
      <c r="G31" s="22">
        <f t="shared" si="13"/>
        <v>1.0164141414141414</v>
      </c>
      <c r="H31" s="22">
        <f t="shared" si="13"/>
        <v>1.2196969696969695</v>
      </c>
      <c r="I31" s="23">
        <f t="shared" si="13"/>
        <v>1.422979797979798</v>
      </c>
      <c r="J31" s="6"/>
      <c r="K31" s="54"/>
      <c r="L31" s="55"/>
      <c r="M31" s="55"/>
      <c r="N31" s="55"/>
      <c r="O31" s="56"/>
      <c r="P31" s="6"/>
    </row>
    <row r="32" spans="1:16" ht="15.75" customHeight="1" thickTop="1">
      <c r="A32" s="3"/>
      <c r="B32" s="3"/>
      <c r="C32" s="21">
        <v>15</v>
      </c>
      <c r="D32" s="22">
        <f t="shared" ref="D32:I32" si="14">((D$16*$C32*$D$14)/5940)*$D$15</f>
        <v>0.43560606060606055</v>
      </c>
      <c r="E32" s="22">
        <f t="shared" si="14"/>
        <v>0.65340909090909094</v>
      </c>
      <c r="F32" s="22">
        <f t="shared" si="14"/>
        <v>0.8712121212121211</v>
      </c>
      <c r="G32" s="22">
        <f t="shared" si="14"/>
        <v>1.0890151515151514</v>
      </c>
      <c r="H32" s="22">
        <f t="shared" si="14"/>
        <v>1.3068181818181819</v>
      </c>
      <c r="I32" s="23">
        <f t="shared" si="14"/>
        <v>1.5246212121212119</v>
      </c>
      <c r="J32" s="6"/>
      <c r="K32" s="46"/>
      <c r="L32" s="46"/>
      <c r="M32" s="46"/>
      <c r="N32" s="46"/>
      <c r="O32" s="46"/>
      <c r="P32" s="6"/>
    </row>
    <row r="33" spans="1:16" ht="15.75" customHeight="1">
      <c r="A33" s="3"/>
      <c r="B33" s="3"/>
      <c r="C33" s="21">
        <v>16</v>
      </c>
      <c r="D33" s="22">
        <f t="shared" ref="D33:I33" si="15">((D$16*$C33*$D$14)/5940)*$D$15</f>
        <v>0.46464646464646459</v>
      </c>
      <c r="E33" s="22">
        <f t="shared" si="15"/>
        <v>0.69696969696969691</v>
      </c>
      <c r="F33" s="22">
        <f t="shared" si="15"/>
        <v>0.92929292929292917</v>
      </c>
      <c r="G33" s="22">
        <f t="shared" si="15"/>
        <v>1.1616161616161615</v>
      </c>
      <c r="H33" s="22">
        <f t="shared" si="15"/>
        <v>1.3939393939393938</v>
      </c>
      <c r="I33" s="23">
        <f t="shared" si="15"/>
        <v>1.6262626262626261</v>
      </c>
      <c r="J33" s="6"/>
      <c r="K33" s="6"/>
      <c r="L33" s="6"/>
      <c r="M33" s="6"/>
      <c r="N33" s="6"/>
      <c r="O33" s="6"/>
      <c r="P33" s="6"/>
    </row>
    <row r="34" spans="1:16" ht="15.75" customHeight="1">
      <c r="A34" s="3"/>
      <c r="B34" s="3"/>
      <c r="C34" s="21">
        <v>17</v>
      </c>
      <c r="D34" s="22">
        <f t="shared" ref="D34:I34" si="16">((D$16*$C34*$D$14)/5940)*$D$15</f>
        <v>0.49368686868686862</v>
      </c>
      <c r="E34" s="22">
        <f t="shared" si="16"/>
        <v>0.74053030303030298</v>
      </c>
      <c r="F34" s="22">
        <f t="shared" si="16"/>
        <v>0.98737373737373724</v>
      </c>
      <c r="G34" s="22">
        <f t="shared" si="16"/>
        <v>1.2342171717171717</v>
      </c>
      <c r="H34" s="22">
        <f t="shared" si="16"/>
        <v>1.481060606060606</v>
      </c>
      <c r="I34" s="23">
        <f t="shared" si="16"/>
        <v>1.7279040404040404</v>
      </c>
      <c r="J34" s="6"/>
      <c r="K34" s="6"/>
      <c r="L34" s="6"/>
      <c r="M34" s="6"/>
      <c r="N34" s="6"/>
      <c r="O34" s="6"/>
      <c r="P34" s="6"/>
    </row>
    <row r="35" spans="1:16" ht="20.25" customHeight="1" thickBot="1">
      <c r="A35" s="3"/>
      <c r="B35" s="3"/>
      <c r="C35" s="25">
        <v>18</v>
      </c>
      <c r="D35" s="26">
        <f t="shared" ref="D35:I35" si="17">((D$16*$C35*$D$14)/5940)*$D$15</f>
        <v>0.52272727272727271</v>
      </c>
      <c r="E35" s="26">
        <f t="shared" si="17"/>
        <v>0.78409090909090895</v>
      </c>
      <c r="F35" s="26">
        <f t="shared" si="17"/>
        <v>1.0454545454545454</v>
      </c>
      <c r="G35" s="26">
        <f t="shared" si="17"/>
        <v>1.3068181818181819</v>
      </c>
      <c r="H35" s="26">
        <f t="shared" si="17"/>
        <v>1.5681818181818179</v>
      </c>
      <c r="I35" s="27">
        <f t="shared" si="17"/>
        <v>1.8295454545454544</v>
      </c>
      <c r="J35" s="6"/>
      <c r="K35" s="6"/>
      <c r="L35" s="6"/>
      <c r="M35" s="6"/>
      <c r="N35" s="6"/>
      <c r="O35" s="6"/>
      <c r="P35" s="6"/>
    </row>
    <row r="36" spans="1:16" ht="15.75" customHeight="1" thickTop="1">
      <c r="A36" s="3"/>
      <c r="B36" s="3"/>
      <c r="C36" s="7"/>
      <c r="D36" s="8"/>
      <c r="E36" s="8"/>
      <c r="F36" s="8"/>
      <c r="G36" s="8"/>
      <c r="H36" s="8"/>
      <c r="I36" s="10"/>
    </row>
    <row r="37" spans="1:16" ht="11.25" customHeight="1" thickBot="1">
      <c r="A37" s="3"/>
      <c r="B37" s="3"/>
      <c r="C37" s="7"/>
      <c r="D37" s="3"/>
      <c r="E37" s="3"/>
      <c r="F37" s="3"/>
      <c r="G37" s="3"/>
      <c r="H37" s="3"/>
      <c r="I37" s="28"/>
    </row>
    <row r="38" spans="1:16" ht="21.75" customHeight="1" thickTop="1" thickBot="1">
      <c r="A38" s="3"/>
      <c r="B38" s="3"/>
      <c r="C38" s="7"/>
      <c r="D38" s="87" t="s">
        <v>12</v>
      </c>
      <c r="E38" s="88"/>
      <c r="F38" s="89">
        <f>VLOOKUP(D11,C21:I35,E10)</f>
        <v>0.34848484848484845</v>
      </c>
      <c r="G38" s="80"/>
      <c r="H38" s="3"/>
      <c r="I38" s="28"/>
    </row>
    <row r="39" spans="1:16" ht="21.75" customHeight="1" thickTop="1" thickBot="1">
      <c r="A39" s="3"/>
      <c r="B39" s="3"/>
      <c r="C39" s="7"/>
      <c r="D39" s="87" t="s">
        <v>13</v>
      </c>
      <c r="E39" s="88"/>
      <c r="F39" s="30" t="s">
        <v>1</v>
      </c>
      <c r="G39" s="31">
        <f>Sheet2!N9</f>
        <v>52</v>
      </c>
      <c r="H39" s="3"/>
      <c r="I39" s="28"/>
    </row>
    <row r="40" spans="1:16" ht="15.75" customHeight="1" thickTop="1" thickBot="1">
      <c r="C40" s="32"/>
      <c r="I40" s="33"/>
    </row>
    <row r="41" spans="1:16" ht="25.5" customHeight="1" thickTop="1" thickBot="1">
      <c r="C41" s="34" t="s">
        <v>14</v>
      </c>
      <c r="D41" s="35" t="s">
        <v>15</v>
      </c>
      <c r="E41" s="29"/>
      <c r="F41" s="35" t="s">
        <v>12</v>
      </c>
      <c r="G41" s="90" t="s">
        <v>16</v>
      </c>
      <c r="H41" s="79"/>
      <c r="I41" s="80"/>
    </row>
    <row r="42" spans="1:16" ht="15.75" customHeight="1" thickTop="1">
      <c r="C42" s="36" t="s">
        <v>17</v>
      </c>
      <c r="D42" s="37" t="s">
        <v>1</v>
      </c>
      <c r="E42" s="38">
        <f>G39</f>
        <v>52</v>
      </c>
      <c r="F42" s="39">
        <f>VLOOKUP(G39,Sheet2!B3:I83,2)</f>
        <v>0.11799999999999999</v>
      </c>
      <c r="G42" s="91"/>
      <c r="H42" s="86"/>
      <c r="I42" s="92"/>
    </row>
    <row r="43" spans="1:16" ht="15.75" customHeight="1">
      <c r="C43" s="36" t="s">
        <v>18</v>
      </c>
      <c r="D43" s="37" t="s">
        <v>1</v>
      </c>
      <c r="E43" s="38">
        <f>G39</f>
        <v>52</v>
      </c>
      <c r="F43" s="39">
        <f>VLOOKUP(G39,Sheet2!B3:I83,6)</f>
        <v>0.33500000000000002</v>
      </c>
      <c r="G43" s="91"/>
      <c r="H43" s="86"/>
      <c r="I43" s="92"/>
    </row>
    <row r="44" spans="1:16" ht="15.75" customHeight="1" thickBot="1">
      <c r="C44" s="40" t="s">
        <v>19</v>
      </c>
      <c r="D44" s="41" t="s">
        <v>1</v>
      </c>
      <c r="E44" s="42">
        <f>G39</f>
        <v>52</v>
      </c>
      <c r="F44" s="43">
        <f>VLOOKUP(G39,Sheet2!B3:I83,8)</f>
        <v>0.41</v>
      </c>
      <c r="G44" s="81"/>
      <c r="H44" s="82"/>
      <c r="I44" s="84"/>
    </row>
    <row r="45" spans="1:16" ht="15.75" customHeight="1" thickTop="1">
      <c r="C45" s="1"/>
    </row>
    <row r="46" spans="1:16" ht="15.75" customHeight="1">
      <c r="C46" s="1"/>
    </row>
    <row r="47" spans="1:16" ht="15.75" customHeight="1">
      <c r="C47" s="1"/>
    </row>
    <row r="48" spans="1:16" ht="15.75" customHeight="1">
      <c r="C48" s="1"/>
    </row>
    <row r="49" spans="3:3" ht="15.75" customHeight="1">
      <c r="C49" s="1"/>
    </row>
    <row r="50" spans="3:3" ht="15.75" customHeight="1">
      <c r="C50" s="1"/>
    </row>
    <row r="51" spans="3:3" ht="15.75" customHeight="1">
      <c r="C51" s="1"/>
    </row>
    <row r="52" spans="3:3" ht="15.75" customHeight="1">
      <c r="C52" s="1"/>
    </row>
    <row r="53" spans="3:3" ht="15.75" customHeight="1">
      <c r="C53" s="1"/>
    </row>
    <row r="54" spans="3:3" ht="15.75" customHeight="1">
      <c r="C54" s="1"/>
    </row>
    <row r="55" spans="3:3" ht="15.75" customHeight="1">
      <c r="C55" s="1"/>
    </row>
    <row r="56" spans="3:3" ht="15.75" customHeight="1">
      <c r="C56" s="1"/>
    </row>
    <row r="57" spans="3:3" ht="15.75" customHeight="1">
      <c r="C57" s="1"/>
    </row>
    <row r="58" spans="3:3" ht="15.75" customHeight="1">
      <c r="C58" s="1"/>
    </row>
    <row r="59" spans="3:3" ht="15.75" customHeight="1">
      <c r="C59" s="1"/>
    </row>
    <row r="60" spans="3:3" ht="15.75" customHeight="1">
      <c r="C60" s="1"/>
    </row>
    <row r="61" spans="3:3" ht="15.75" customHeight="1">
      <c r="C61" s="1"/>
    </row>
    <row r="62" spans="3:3" ht="15.75" customHeight="1">
      <c r="C62" s="1"/>
    </row>
    <row r="63" spans="3:3" ht="15.75" customHeight="1">
      <c r="C63" s="1"/>
    </row>
    <row r="64" spans="3:3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/>
    <row r="109" spans="3:3" ht="15.75" customHeight="1"/>
    <row r="110" spans="3:3" ht="15.75" customHeight="1"/>
    <row r="111" spans="3:3" ht="15.75" customHeight="1"/>
    <row r="112" spans="3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sheetProtection selectLockedCells="1"/>
  <mergeCells count="13">
    <mergeCell ref="G41:I44"/>
    <mergeCell ref="K19:L19"/>
    <mergeCell ref="D16:D17"/>
    <mergeCell ref="E16:E17"/>
    <mergeCell ref="F16:F17"/>
    <mergeCell ref="G16:G17"/>
    <mergeCell ref="H16:H17"/>
    <mergeCell ref="I16:I17"/>
    <mergeCell ref="C3:I4"/>
    <mergeCell ref="D8:F8"/>
    <mergeCell ref="D38:E38"/>
    <mergeCell ref="D39:E39"/>
    <mergeCell ref="F38:G38"/>
  </mergeCells>
  <dataValidations count="5">
    <dataValidation type="list" allowBlank="1" sqref="C14">
      <formula1>$L$25:$L$30</formula1>
    </dataValidation>
    <dataValidation type="list" allowBlank="1" sqref="C15">
      <formula1>$K$6:$K$8</formula1>
    </dataValidation>
    <dataValidation type="list" allowBlank="1" sqref="D11">
      <formula1>$C$21:$C$35</formula1>
    </dataValidation>
    <dataValidation type="list" allowBlank="1" sqref="D10">
      <formula1>$D$16:$I$16</formula1>
    </dataValidation>
    <dataValidation type="list" allowBlank="1" showInputMessage="1" showErrorMessage="1" sqref="C13">
      <formula1>$L$20:$L$21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indowProtection="1" topLeftCell="A40" workbookViewId="0">
      <selection activeCell="G49" sqref="G49"/>
    </sheetView>
  </sheetViews>
  <sheetFormatPr defaultColWidth="14.42578125" defaultRowHeight="15" customHeight="1"/>
  <cols>
    <col min="1" max="8" width="8.7109375" customWidth="1"/>
  </cols>
  <sheetData>
    <row r="1" spans="1:16">
      <c r="A1" s="2"/>
      <c r="B1" s="2"/>
      <c r="C1" s="2">
        <v>5</v>
      </c>
      <c r="D1" s="2">
        <v>10</v>
      </c>
      <c r="E1" s="2">
        <v>20</v>
      </c>
      <c r="F1" s="2">
        <v>30</v>
      </c>
      <c r="G1" s="2">
        <v>40</v>
      </c>
      <c r="H1" s="2">
        <v>50</v>
      </c>
      <c r="I1" s="2">
        <v>60</v>
      </c>
      <c r="J1">
        <f>VLOOKUP(K1,O3:P9,2)</f>
        <v>5</v>
      </c>
      <c r="K1" s="4">
        <v>40</v>
      </c>
    </row>
    <row r="2" spans="1:16">
      <c r="A2" s="5"/>
      <c r="B2" s="5"/>
      <c r="C2" s="2"/>
      <c r="D2" s="2"/>
      <c r="E2" s="2"/>
      <c r="F2" s="2"/>
      <c r="G2" s="2"/>
      <c r="H2" s="2"/>
      <c r="I2" s="2"/>
    </row>
    <row r="3" spans="1:16">
      <c r="A3" s="2" t="s">
        <v>1</v>
      </c>
      <c r="B3" s="2">
        <v>8</v>
      </c>
      <c r="C3" s="9">
        <v>3.0000000000000001E-3</v>
      </c>
      <c r="D3" s="9">
        <v>4.0000000000000001E-3</v>
      </c>
      <c r="E3" s="9">
        <v>6.0000000000000001E-3</v>
      </c>
      <c r="F3" s="9">
        <v>7.0000000000000001E-3</v>
      </c>
      <c r="G3" s="9">
        <v>8.0000000000000002E-3</v>
      </c>
      <c r="H3" s="9">
        <v>8.9999999999999993E-3</v>
      </c>
      <c r="I3" s="9">
        <v>0.01</v>
      </c>
      <c r="K3" s="11">
        <v>8.0000000000000002E-3</v>
      </c>
      <c r="L3" s="4">
        <v>8</v>
      </c>
      <c r="M3" s="11"/>
      <c r="O3" s="4">
        <v>5</v>
      </c>
      <c r="P3" s="4">
        <v>1</v>
      </c>
    </row>
    <row r="4" spans="1:16">
      <c r="A4" s="2" t="s">
        <v>1</v>
      </c>
      <c r="B4" s="2">
        <v>10</v>
      </c>
      <c r="C4" s="9">
        <v>5.0000000000000001E-3</v>
      </c>
      <c r="D4" s="9">
        <v>7.0000000000000001E-3</v>
      </c>
      <c r="E4" s="9">
        <v>8.9999999999999993E-3</v>
      </c>
      <c r="F4" s="9">
        <v>1.0999999999999999E-2</v>
      </c>
      <c r="G4" s="9">
        <v>1.2999999999999999E-2</v>
      </c>
      <c r="H4" s="9">
        <v>1.4999999999999999E-2</v>
      </c>
      <c r="I4" s="9">
        <v>1.6E-2</v>
      </c>
      <c r="K4" s="11">
        <v>1.2999999999999999E-2</v>
      </c>
      <c r="L4" s="4">
        <v>10</v>
      </c>
      <c r="M4" s="11"/>
      <c r="O4" s="4">
        <v>10</v>
      </c>
      <c r="P4" s="4">
        <v>2</v>
      </c>
    </row>
    <row r="5" spans="1:16">
      <c r="A5" s="2" t="s">
        <v>1</v>
      </c>
      <c r="B5" s="2">
        <v>12</v>
      </c>
      <c r="C5" s="9">
        <v>7.0000000000000001E-3</v>
      </c>
      <c r="D5" s="9">
        <v>0.01</v>
      </c>
      <c r="E5" s="9">
        <v>1.2999999999999999E-2</v>
      </c>
      <c r="F5" s="9">
        <v>1.6E-2</v>
      </c>
      <c r="G5" s="9">
        <v>1.9E-2</v>
      </c>
      <c r="H5" s="9">
        <v>2.1000000000000001E-2</v>
      </c>
      <c r="I5" s="9">
        <v>2.3E-2</v>
      </c>
      <c r="K5" s="11">
        <v>1.9E-2</v>
      </c>
      <c r="L5" s="4">
        <v>12</v>
      </c>
      <c r="M5" s="11"/>
      <c r="O5" s="4">
        <v>20</v>
      </c>
      <c r="P5" s="4">
        <v>3</v>
      </c>
    </row>
    <row r="6" spans="1:16">
      <c r="A6" s="2" t="s">
        <v>1</v>
      </c>
      <c r="B6" s="2">
        <v>14</v>
      </c>
      <c r="C6" s="9">
        <v>8.9999999999999993E-3</v>
      </c>
      <c r="D6" s="9">
        <v>1.2999999999999999E-2</v>
      </c>
      <c r="E6" s="9">
        <v>1.7999999999999999E-2</v>
      </c>
      <c r="F6" s="9">
        <v>2.1999999999999999E-2</v>
      </c>
      <c r="G6" s="9">
        <v>2.5000000000000001E-2</v>
      </c>
      <c r="H6" s="9">
        <v>2.8000000000000001E-2</v>
      </c>
      <c r="I6" s="9">
        <v>3.1E-2</v>
      </c>
      <c r="K6" s="11">
        <v>2.5000000000000001E-2</v>
      </c>
      <c r="L6" s="4">
        <v>14</v>
      </c>
      <c r="M6" s="11"/>
      <c r="O6" s="4">
        <v>30</v>
      </c>
      <c r="P6" s="4">
        <v>4</v>
      </c>
    </row>
    <row r="7" spans="1:16">
      <c r="A7" s="2" t="s">
        <v>1</v>
      </c>
      <c r="B7" s="2">
        <v>15</v>
      </c>
      <c r="C7" s="9">
        <v>0.01</v>
      </c>
      <c r="D7" s="9">
        <v>1.4999999999999999E-2</v>
      </c>
      <c r="E7" s="9">
        <v>2.1000000000000001E-2</v>
      </c>
      <c r="F7" s="9">
        <v>2.5000000000000001E-2</v>
      </c>
      <c r="G7" s="9">
        <v>2.9000000000000001E-2</v>
      </c>
      <c r="H7" s="9">
        <v>3.2000000000000001E-2</v>
      </c>
      <c r="I7" s="9">
        <v>3.5999999999999997E-2</v>
      </c>
      <c r="K7" s="11">
        <v>2.9000000000000001E-2</v>
      </c>
      <c r="L7" s="4">
        <v>15</v>
      </c>
      <c r="M7" s="11"/>
      <c r="O7" s="4">
        <v>40</v>
      </c>
      <c r="P7" s="4">
        <v>5</v>
      </c>
    </row>
    <row r="8" spans="1:16">
      <c r="A8" s="2" t="s">
        <v>1</v>
      </c>
      <c r="B8" s="2">
        <v>16</v>
      </c>
      <c r="C8" s="9">
        <v>1.2E-2</v>
      </c>
      <c r="D8" s="9">
        <v>1.7000000000000001E-2</v>
      </c>
      <c r="E8" s="9">
        <v>2.3E-2</v>
      </c>
      <c r="F8" s="9">
        <v>2.9000000000000001E-2</v>
      </c>
      <c r="G8" s="9">
        <v>3.3000000000000002E-2</v>
      </c>
      <c r="H8" s="9">
        <v>3.6999999999999998E-2</v>
      </c>
      <c r="I8" s="9">
        <v>0.04</v>
      </c>
      <c r="K8" s="11">
        <v>3.3000000000000002E-2</v>
      </c>
      <c r="L8" s="4">
        <v>16</v>
      </c>
      <c r="M8" s="11"/>
      <c r="N8" s="13">
        <f>Sheet1!F38</f>
        <v>0.34848484848484845</v>
      </c>
      <c r="O8" s="4">
        <v>50</v>
      </c>
      <c r="P8" s="4">
        <v>6</v>
      </c>
    </row>
    <row r="9" spans="1:16">
      <c r="A9" s="2" t="s">
        <v>1</v>
      </c>
      <c r="B9" s="2">
        <v>18</v>
      </c>
      <c r="C9" s="9">
        <v>1.4999999999999999E-2</v>
      </c>
      <c r="D9" s="9">
        <v>2.1000000000000001E-2</v>
      </c>
      <c r="E9" s="9">
        <v>0.03</v>
      </c>
      <c r="F9" s="9">
        <v>3.5999999999999997E-2</v>
      </c>
      <c r="G9" s="9">
        <v>4.2000000000000003E-2</v>
      </c>
      <c r="H9" s="9">
        <v>4.7E-2</v>
      </c>
      <c r="I9" s="9">
        <v>5.0999999999999997E-2</v>
      </c>
      <c r="K9" s="11">
        <v>4.2000000000000003E-2</v>
      </c>
      <c r="L9" s="4">
        <v>18</v>
      </c>
      <c r="M9" s="11"/>
      <c r="N9">
        <f>VLOOKUP(N8,K3:L83,2)</f>
        <v>52</v>
      </c>
      <c r="O9" s="4">
        <v>60</v>
      </c>
      <c r="P9" s="4">
        <v>7</v>
      </c>
    </row>
    <row r="10" spans="1:16">
      <c r="A10" s="2" t="s">
        <v>1</v>
      </c>
      <c r="B10" s="2">
        <v>20</v>
      </c>
      <c r="C10" s="9">
        <v>1.7999999999999999E-2</v>
      </c>
      <c r="D10" s="9">
        <v>2.5999999999999999E-2</v>
      </c>
      <c r="E10" s="9">
        <v>3.6999999999999998E-2</v>
      </c>
      <c r="F10" s="9">
        <v>4.4999999999999998E-2</v>
      </c>
      <c r="G10" s="9">
        <v>5.1999999999999998E-2</v>
      </c>
      <c r="H10" s="9">
        <v>5.8000000000000003E-2</v>
      </c>
      <c r="I10" s="9">
        <v>6.4000000000000001E-2</v>
      </c>
      <c r="K10" s="11">
        <v>5.1999999999999998E-2</v>
      </c>
      <c r="L10" s="4">
        <v>20</v>
      </c>
      <c r="M10" s="11"/>
    </row>
    <row r="11" spans="1:16">
      <c r="A11" s="2" t="s">
        <v>1</v>
      </c>
      <c r="B11" s="2">
        <v>22</v>
      </c>
      <c r="C11" s="9">
        <v>2.1999999999999999E-2</v>
      </c>
      <c r="D11" s="9">
        <v>3.1E-2</v>
      </c>
      <c r="E11" s="9">
        <v>4.2999999999999997E-2</v>
      </c>
      <c r="F11" s="9">
        <v>5.2999999999999999E-2</v>
      </c>
      <c r="G11" s="9">
        <v>6.0999999999999999E-2</v>
      </c>
      <c r="H11" s="9">
        <v>6.8000000000000005E-2</v>
      </c>
      <c r="I11" s="9">
        <v>7.4999999999999997E-2</v>
      </c>
      <c r="K11" s="11">
        <v>6.0999999999999999E-2</v>
      </c>
      <c r="L11" s="4">
        <v>22</v>
      </c>
      <c r="M11" s="11"/>
    </row>
    <row r="12" spans="1:16">
      <c r="A12" s="2" t="s">
        <v>1</v>
      </c>
      <c r="B12" s="2">
        <v>24</v>
      </c>
      <c r="C12" s="9">
        <v>2.5999999999999999E-2</v>
      </c>
      <c r="D12" s="9">
        <v>3.6999999999999998E-2</v>
      </c>
      <c r="E12" s="9">
        <v>5.1999999999999998E-2</v>
      </c>
      <c r="F12" s="9">
        <v>6.4000000000000001E-2</v>
      </c>
      <c r="G12" s="9">
        <v>7.3999999999999996E-2</v>
      </c>
      <c r="H12" s="9">
        <v>8.3000000000000004E-2</v>
      </c>
      <c r="I12" s="9">
        <v>9.0999999999999998E-2</v>
      </c>
      <c r="K12" s="11">
        <v>7.3999999999999996E-2</v>
      </c>
      <c r="L12" s="4">
        <v>24</v>
      </c>
      <c r="M12" s="11"/>
    </row>
    <row r="13" spans="1:16">
      <c r="A13" s="2" t="s">
        <v>1</v>
      </c>
      <c r="B13" s="2">
        <v>25</v>
      </c>
      <c r="C13" s="9">
        <v>2.8000000000000001E-2</v>
      </c>
      <c r="D13" s="9">
        <v>0.04</v>
      </c>
      <c r="E13" s="9">
        <v>5.6000000000000001E-2</v>
      </c>
      <c r="F13" s="9">
        <v>6.8000000000000005E-2</v>
      </c>
      <c r="G13" s="9">
        <v>7.9000000000000001E-2</v>
      </c>
      <c r="H13" s="9">
        <v>8.7999999999999995E-2</v>
      </c>
      <c r="I13" s="9">
        <v>9.7000000000000003E-2</v>
      </c>
      <c r="K13" s="11">
        <v>7.9000000000000001E-2</v>
      </c>
      <c r="L13" s="4">
        <v>25</v>
      </c>
      <c r="M13" s="11"/>
    </row>
    <row r="14" spans="1:16">
      <c r="A14" s="2" t="s">
        <v>1</v>
      </c>
      <c r="B14" s="2">
        <v>26</v>
      </c>
      <c r="C14" s="9">
        <v>0.03</v>
      </c>
      <c r="D14" s="9">
        <v>4.2999999999999997E-2</v>
      </c>
      <c r="E14" s="9">
        <v>6.0999999999999999E-2</v>
      </c>
      <c r="F14" s="9">
        <v>7.3999999999999996E-2</v>
      </c>
      <c r="G14" s="9">
        <v>8.5999999999999993E-2</v>
      </c>
      <c r="H14" s="9">
        <v>9.6000000000000002E-2</v>
      </c>
      <c r="I14" s="9">
        <v>0.105</v>
      </c>
      <c r="K14" s="11">
        <v>8.5999999999999993E-2</v>
      </c>
      <c r="L14" s="4">
        <v>26</v>
      </c>
    </row>
    <row r="15" spans="1:16">
      <c r="A15" s="2" t="s">
        <v>1</v>
      </c>
      <c r="B15" s="2">
        <v>27</v>
      </c>
      <c r="C15" s="9">
        <v>3.2000000000000001E-2</v>
      </c>
      <c r="D15" s="9">
        <v>4.5999999999999999E-2</v>
      </c>
      <c r="E15" s="9">
        <v>6.4000000000000001E-2</v>
      </c>
      <c r="F15" s="9">
        <v>7.9000000000000001E-2</v>
      </c>
      <c r="G15" s="9">
        <v>9.0999999999999998E-2</v>
      </c>
      <c r="H15" s="9">
        <v>0.10199999999999999</v>
      </c>
      <c r="I15" s="9">
        <v>0.111</v>
      </c>
      <c r="K15" s="11">
        <v>9.0999999999999998E-2</v>
      </c>
      <c r="L15" s="4">
        <v>27</v>
      </c>
    </row>
    <row r="16" spans="1:16">
      <c r="A16" s="2" t="s">
        <v>1</v>
      </c>
      <c r="B16" s="2">
        <v>28</v>
      </c>
      <c r="C16" s="9">
        <v>3.5000000000000003E-2</v>
      </c>
      <c r="D16" s="9">
        <v>4.9000000000000002E-2</v>
      </c>
      <c r="E16" s="9">
        <v>6.9000000000000006E-2</v>
      </c>
      <c r="F16" s="9">
        <v>8.5000000000000006E-2</v>
      </c>
      <c r="G16" s="9">
        <v>9.8000000000000004E-2</v>
      </c>
      <c r="H16" s="9">
        <v>0.11</v>
      </c>
      <c r="I16" s="9">
        <v>0.12</v>
      </c>
      <c r="K16" s="11">
        <v>9.8000000000000004E-2</v>
      </c>
      <c r="L16" s="4">
        <v>28</v>
      </c>
    </row>
    <row r="17" spans="1:12">
      <c r="A17" s="2" t="s">
        <v>1</v>
      </c>
      <c r="B17" s="2">
        <v>29</v>
      </c>
      <c r="C17" s="9">
        <v>3.7999999999999999E-2</v>
      </c>
      <c r="D17" s="9">
        <v>5.3999999999999999E-2</v>
      </c>
      <c r="E17" s="9">
        <v>7.5999999999999998E-2</v>
      </c>
      <c r="F17" s="9">
        <v>9.4E-2</v>
      </c>
      <c r="G17" s="9">
        <v>0.108</v>
      </c>
      <c r="H17" s="9">
        <v>0.121</v>
      </c>
      <c r="I17" s="9">
        <v>0.13200000000000001</v>
      </c>
      <c r="K17" s="11">
        <v>0.108</v>
      </c>
      <c r="L17" s="4">
        <v>29</v>
      </c>
    </row>
    <row r="18" spans="1:12">
      <c r="A18" s="2" t="s">
        <v>1</v>
      </c>
      <c r="B18" s="2">
        <v>30</v>
      </c>
      <c r="C18" s="2">
        <v>0.04</v>
      </c>
      <c r="D18" s="2">
        <v>5.7000000000000002E-2</v>
      </c>
      <c r="E18" s="2">
        <v>8.1000000000000003E-2</v>
      </c>
      <c r="F18" s="2">
        <v>9.9000000000000005E-2</v>
      </c>
      <c r="G18" s="2">
        <v>0.114</v>
      </c>
      <c r="H18" s="2">
        <v>0.127</v>
      </c>
      <c r="I18" s="2">
        <v>0.14000000000000001</v>
      </c>
      <c r="K18" s="4">
        <v>0.114</v>
      </c>
      <c r="L18" s="4">
        <v>30</v>
      </c>
    </row>
    <row r="19" spans="1:12">
      <c r="A19" s="2" t="s">
        <v>1</v>
      </c>
      <c r="B19" s="2">
        <v>31</v>
      </c>
      <c r="C19" s="2">
        <v>4.2999999999999997E-2</v>
      </c>
      <c r="D19" s="2">
        <v>6.2E-2</v>
      </c>
      <c r="E19" s="2">
        <v>8.6999999999999994E-2</v>
      </c>
      <c r="F19" s="2">
        <v>0.107</v>
      </c>
      <c r="G19" s="2">
        <v>0.123</v>
      </c>
      <c r="H19" s="2">
        <v>0.13800000000000001</v>
      </c>
      <c r="I19" s="2">
        <v>0.151</v>
      </c>
      <c r="K19" s="4">
        <v>0.123</v>
      </c>
      <c r="L19" s="4">
        <v>31</v>
      </c>
    </row>
    <row r="20" spans="1:12">
      <c r="A20" s="2" t="s">
        <v>1</v>
      </c>
      <c r="B20" s="2">
        <v>32</v>
      </c>
      <c r="C20" s="2">
        <v>4.8000000000000001E-2</v>
      </c>
      <c r="D20" s="2">
        <v>6.8000000000000005E-2</v>
      </c>
      <c r="E20" s="2">
        <v>9.5000000000000001E-2</v>
      </c>
      <c r="F20" s="2">
        <v>0.11700000000000001</v>
      </c>
      <c r="G20" s="2">
        <v>0.13500000000000001</v>
      </c>
      <c r="H20" s="2">
        <v>0.151</v>
      </c>
      <c r="I20" s="2">
        <v>0.16500000000000001</v>
      </c>
      <c r="K20" s="4">
        <v>0.13500000000000001</v>
      </c>
      <c r="L20" s="4">
        <v>32</v>
      </c>
    </row>
    <row r="21" spans="1:12">
      <c r="A21" s="2" t="s">
        <v>1</v>
      </c>
      <c r="B21" s="2">
        <v>34</v>
      </c>
      <c r="C21" s="2">
        <v>5.1999999999999998E-2</v>
      </c>
      <c r="D21" s="2">
        <v>7.3999999999999996E-2</v>
      </c>
      <c r="E21" s="2">
        <v>0.104</v>
      </c>
      <c r="F21" s="2">
        <v>0.127</v>
      </c>
      <c r="G21" s="2">
        <v>0.14699999999999999</v>
      </c>
      <c r="H21" s="2">
        <v>0.16400000000000001</v>
      </c>
      <c r="I21" s="2">
        <v>0.18</v>
      </c>
      <c r="K21" s="4">
        <v>0.14699999999999999</v>
      </c>
      <c r="L21" s="4">
        <v>34</v>
      </c>
    </row>
    <row r="22" spans="1:12">
      <c r="A22" s="2" t="s">
        <v>1</v>
      </c>
      <c r="B22" s="2">
        <v>35</v>
      </c>
      <c r="C22" s="2">
        <v>5.6000000000000001E-2</v>
      </c>
      <c r="D22" s="2">
        <v>7.9000000000000001E-2</v>
      </c>
      <c r="E22" s="2">
        <v>0.111</v>
      </c>
      <c r="F22" s="2">
        <v>0.13600000000000001</v>
      </c>
      <c r="G22" s="2">
        <v>0.157</v>
      </c>
      <c r="H22" s="2">
        <v>0.17599999999999999</v>
      </c>
      <c r="I22" s="2">
        <v>0.192</v>
      </c>
      <c r="K22" s="4">
        <v>0.157</v>
      </c>
      <c r="L22" s="4">
        <v>35</v>
      </c>
    </row>
    <row r="23" spans="1:12" ht="15.75" customHeight="1">
      <c r="A23" s="2" t="s">
        <v>1</v>
      </c>
      <c r="B23" s="2">
        <v>37</v>
      </c>
      <c r="C23" s="2">
        <v>6.0999999999999999E-2</v>
      </c>
      <c r="D23" s="2">
        <v>8.5999999999999993E-2</v>
      </c>
      <c r="E23" s="2">
        <v>0.122</v>
      </c>
      <c r="F23" s="2">
        <v>0.14899999999999999</v>
      </c>
      <c r="G23" s="2">
        <v>0.17199999999999999</v>
      </c>
      <c r="H23" s="2">
        <v>0.192</v>
      </c>
      <c r="I23" s="2">
        <v>0.21099999999999999</v>
      </c>
      <c r="K23" s="4">
        <v>0.17199999999999999</v>
      </c>
      <c r="L23" s="4">
        <v>37</v>
      </c>
    </row>
    <row r="24" spans="1:12" ht="15.75" customHeight="1">
      <c r="A24" s="2" t="s">
        <v>1</v>
      </c>
      <c r="B24" s="2">
        <v>39</v>
      </c>
      <c r="C24" s="2">
        <v>6.8000000000000005E-2</v>
      </c>
      <c r="D24" s="2">
        <v>9.6000000000000002E-2</v>
      </c>
      <c r="E24" s="2">
        <v>0.13500000000000001</v>
      </c>
      <c r="F24" s="2">
        <v>0.16500000000000001</v>
      </c>
      <c r="G24" s="2">
        <v>0.191</v>
      </c>
      <c r="H24" s="2">
        <v>0.214</v>
      </c>
      <c r="I24" s="2">
        <v>0.23400000000000001</v>
      </c>
      <c r="K24" s="4">
        <v>9.0999999999999998E-2</v>
      </c>
      <c r="L24" s="4">
        <v>39</v>
      </c>
    </row>
    <row r="25" spans="1:12" ht="15.75" customHeight="1">
      <c r="A25" s="2" t="s">
        <v>1</v>
      </c>
      <c r="B25" s="2">
        <v>40</v>
      </c>
      <c r="C25" s="2">
        <v>7.1999999999999995E-2</v>
      </c>
      <c r="D25" s="2">
        <v>0.107</v>
      </c>
      <c r="E25" s="2">
        <v>0.14399999999999999</v>
      </c>
      <c r="F25" s="2">
        <v>0.17699999999999999</v>
      </c>
      <c r="G25" s="2">
        <v>0.20399999999999999</v>
      </c>
      <c r="H25" s="2">
        <v>0.22800000000000001</v>
      </c>
      <c r="I25" s="2">
        <v>0.25</v>
      </c>
      <c r="K25" s="4">
        <v>0.20399999999999999</v>
      </c>
      <c r="L25" s="4">
        <v>40</v>
      </c>
    </row>
    <row r="26" spans="1:12" ht="15.75" customHeight="1">
      <c r="A26" s="2" t="s">
        <v>1</v>
      </c>
      <c r="B26" s="2">
        <v>41</v>
      </c>
      <c r="C26" s="2">
        <v>7.4999999999999997E-2</v>
      </c>
      <c r="D26" s="2">
        <v>0.106</v>
      </c>
      <c r="E26" s="2">
        <v>0.14899999999999999</v>
      </c>
      <c r="F26" s="2">
        <v>0.183</v>
      </c>
      <c r="G26" s="2">
        <v>0.21099999999999999</v>
      </c>
      <c r="H26" s="2">
        <v>0.23599999999999999</v>
      </c>
      <c r="I26" s="2">
        <v>0.25800000000000001</v>
      </c>
      <c r="K26" s="4">
        <v>0.21099999999999999</v>
      </c>
      <c r="L26" s="4">
        <v>41</v>
      </c>
    </row>
    <row r="27" spans="1:12" ht="15.75" customHeight="1">
      <c r="A27" s="2" t="s">
        <v>1</v>
      </c>
      <c r="B27" s="2">
        <v>43</v>
      </c>
      <c r="C27" s="2">
        <v>8.2000000000000003E-2</v>
      </c>
      <c r="D27" s="2">
        <v>0.11600000000000001</v>
      </c>
      <c r="E27" s="2">
        <v>0.16300000000000001</v>
      </c>
      <c r="F27" s="2">
        <v>0.2</v>
      </c>
      <c r="G27" s="2">
        <v>0.23100000000000001</v>
      </c>
      <c r="H27" s="2">
        <v>0.25800000000000001</v>
      </c>
      <c r="I27" s="2">
        <v>0.28299999999999997</v>
      </c>
      <c r="K27" s="4">
        <v>0.23100000000000001</v>
      </c>
      <c r="L27" s="4">
        <v>43</v>
      </c>
    </row>
    <row r="28" spans="1:12" ht="15.75" customHeight="1">
      <c r="A28" s="2" t="s">
        <v>1</v>
      </c>
      <c r="B28" s="2">
        <v>45</v>
      </c>
      <c r="C28" s="2">
        <v>8.7999999999999995E-2</v>
      </c>
      <c r="D28" s="2">
        <v>0.125</v>
      </c>
      <c r="E28" s="2">
        <v>0.17699999999999999</v>
      </c>
      <c r="F28" s="2">
        <v>0.217</v>
      </c>
      <c r="G28" s="2">
        <v>0.25</v>
      </c>
      <c r="H28" s="2">
        <v>0.28000000000000003</v>
      </c>
      <c r="I28" s="2">
        <v>0.30599999999999999</v>
      </c>
      <c r="K28" s="4">
        <v>0.25</v>
      </c>
      <c r="L28" s="4">
        <v>45</v>
      </c>
    </row>
    <row r="29" spans="1:12" ht="15.75" customHeight="1">
      <c r="A29" s="2" t="s">
        <v>1</v>
      </c>
      <c r="B29" s="2">
        <v>46</v>
      </c>
      <c r="C29" s="2">
        <v>9.5000000000000001E-2</v>
      </c>
      <c r="D29" s="2">
        <v>0.13500000000000001</v>
      </c>
      <c r="E29" s="2">
        <v>0.191</v>
      </c>
      <c r="F29" s="2">
        <v>0.23400000000000001</v>
      </c>
      <c r="G29" s="2">
        <v>0.27</v>
      </c>
      <c r="H29" s="2">
        <v>0.30199999999999999</v>
      </c>
      <c r="I29" s="2">
        <v>0.33100000000000002</v>
      </c>
      <c r="K29" s="4">
        <v>0.27</v>
      </c>
      <c r="L29" s="4">
        <v>46</v>
      </c>
    </row>
    <row r="30" spans="1:12" ht="15.75" customHeight="1">
      <c r="A30" s="2" t="s">
        <v>1</v>
      </c>
      <c r="B30" s="2">
        <v>47</v>
      </c>
      <c r="C30" s="2">
        <v>9.7000000000000003E-2</v>
      </c>
      <c r="D30" s="2">
        <v>0.13800000000000001</v>
      </c>
      <c r="E30" s="2">
        <v>0.19400000000000001</v>
      </c>
      <c r="F30" s="2">
        <v>0.23799999999999999</v>
      </c>
      <c r="G30" s="2">
        <v>0.27500000000000002</v>
      </c>
      <c r="H30" s="2">
        <v>0.307</v>
      </c>
      <c r="I30" s="2">
        <v>0.33700000000000002</v>
      </c>
      <c r="K30" s="4">
        <v>0.27500000000000002</v>
      </c>
      <c r="L30" s="4">
        <v>47</v>
      </c>
    </row>
    <row r="31" spans="1:12" ht="15.75" customHeight="1">
      <c r="A31" s="2" t="s">
        <v>1</v>
      </c>
      <c r="B31" s="2">
        <v>48</v>
      </c>
      <c r="C31" s="2">
        <v>0.10100000000000001</v>
      </c>
      <c r="D31" s="2">
        <v>0.14299999999999999</v>
      </c>
      <c r="E31" s="2">
        <v>0.20200000000000001</v>
      </c>
      <c r="F31" s="2">
        <v>0.248</v>
      </c>
      <c r="G31" s="2">
        <v>0.28599999999999998</v>
      </c>
      <c r="H31" s="2">
        <v>320</v>
      </c>
      <c r="I31" s="2">
        <v>0.35</v>
      </c>
      <c r="K31" s="4">
        <v>0.28599999999999998</v>
      </c>
      <c r="L31" s="4">
        <v>48</v>
      </c>
    </row>
    <row r="32" spans="1:12" ht="15.75" customHeight="1">
      <c r="A32" s="2" t="s">
        <v>1</v>
      </c>
      <c r="B32" s="2">
        <v>49</v>
      </c>
      <c r="C32" s="2">
        <v>0.104</v>
      </c>
      <c r="D32" s="2">
        <v>0.14799999999999999</v>
      </c>
      <c r="E32" s="2">
        <v>0.20899999999999999</v>
      </c>
      <c r="F32" s="2">
        <v>0.255</v>
      </c>
      <c r="G32" s="2">
        <v>0.29499999999999998</v>
      </c>
      <c r="H32" s="2">
        <v>0.33</v>
      </c>
      <c r="I32" s="2">
        <v>0.36099999999999999</v>
      </c>
      <c r="K32" s="4">
        <v>0.29499999999999998</v>
      </c>
      <c r="L32" s="4">
        <v>49</v>
      </c>
    </row>
    <row r="33" spans="1:12" ht="15.75" customHeight="1">
      <c r="A33" s="2" t="s">
        <v>1</v>
      </c>
      <c r="B33" s="2">
        <v>51</v>
      </c>
      <c r="C33" s="2">
        <v>0.11600000000000001</v>
      </c>
      <c r="D33" s="2">
        <v>0.16500000000000001</v>
      </c>
      <c r="E33" s="2">
        <v>0.23300000000000001</v>
      </c>
      <c r="F33" s="2">
        <v>0.28499999999999998</v>
      </c>
      <c r="G33" s="2">
        <v>0.32900000000000001</v>
      </c>
      <c r="H33" s="2">
        <v>0.36799999999999999</v>
      </c>
      <c r="I33" s="2">
        <v>0.40300000000000002</v>
      </c>
      <c r="K33" s="4">
        <v>0.32900000000000001</v>
      </c>
      <c r="L33" s="4">
        <v>51</v>
      </c>
    </row>
    <row r="34" spans="1:12" ht="15.75" customHeight="1">
      <c r="A34" s="2" t="s">
        <v>1</v>
      </c>
      <c r="B34" s="2">
        <v>52</v>
      </c>
      <c r="C34" s="2">
        <v>0.11799999999999999</v>
      </c>
      <c r="D34" s="2">
        <v>0.16800000000000001</v>
      </c>
      <c r="E34" s="2">
        <v>0.23699999999999999</v>
      </c>
      <c r="F34" s="2">
        <v>0.28999999999999998</v>
      </c>
      <c r="G34" s="2">
        <v>0.33500000000000002</v>
      </c>
      <c r="H34" s="2">
        <v>0.375</v>
      </c>
      <c r="I34" s="2">
        <v>0.41</v>
      </c>
      <c r="K34" s="4">
        <v>0.33500000000000002</v>
      </c>
      <c r="L34" s="4">
        <v>52</v>
      </c>
    </row>
    <row r="35" spans="1:12" ht="15.75" customHeight="1">
      <c r="A35" s="2" t="s">
        <v>1</v>
      </c>
      <c r="B35" s="2">
        <v>54</v>
      </c>
      <c r="C35" s="2">
        <v>0.127</v>
      </c>
      <c r="D35" s="2">
        <v>0.18</v>
      </c>
      <c r="E35" s="2">
        <v>0.255</v>
      </c>
      <c r="F35" s="2">
        <v>0.312</v>
      </c>
      <c r="G35" s="2">
        <v>0.36</v>
      </c>
      <c r="H35" s="2">
        <v>0.40200000000000002</v>
      </c>
      <c r="I35" s="2">
        <v>0.441</v>
      </c>
      <c r="K35" s="4">
        <v>0.36</v>
      </c>
      <c r="L35" s="4">
        <v>54</v>
      </c>
    </row>
    <row r="36" spans="1:12" ht="15.75" customHeight="1">
      <c r="A36" s="2" t="s">
        <v>1</v>
      </c>
      <c r="B36" s="2">
        <v>55</v>
      </c>
      <c r="C36" s="2">
        <v>0.13300000000000001</v>
      </c>
      <c r="D36" s="2">
        <v>0.189</v>
      </c>
      <c r="E36" s="2">
        <v>0.26700000000000002</v>
      </c>
      <c r="F36" s="2">
        <v>0.32600000000000001</v>
      </c>
      <c r="G36" s="2">
        <v>0.377</v>
      </c>
      <c r="H36" s="2">
        <v>0.42099999999999999</v>
      </c>
      <c r="I36" s="2">
        <v>0.46200000000000002</v>
      </c>
      <c r="K36" s="4">
        <v>0.377</v>
      </c>
      <c r="L36" s="4">
        <v>55</v>
      </c>
    </row>
    <row r="37" spans="1:12" ht="15.75" customHeight="1">
      <c r="A37" s="2" t="s">
        <v>1</v>
      </c>
      <c r="B37" s="2">
        <v>57</v>
      </c>
      <c r="C37" s="2">
        <v>0.14099999999999999</v>
      </c>
      <c r="D37" s="2">
        <v>0.2</v>
      </c>
      <c r="E37" s="2">
        <v>0.28299999999999997</v>
      </c>
      <c r="F37" s="2">
        <v>0.34599999999999997</v>
      </c>
      <c r="G37" s="2">
        <v>0.4</v>
      </c>
      <c r="H37" s="2">
        <v>0.44700000000000001</v>
      </c>
      <c r="I37" s="2">
        <v>0.49</v>
      </c>
      <c r="K37" s="4">
        <v>0.4</v>
      </c>
      <c r="L37" s="4">
        <v>57</v>
      </c>
    </row>
    <row r="38" spans="1:12" ht="15.75" customHeight="1">
      <c r="A38" s="2" t="s">
        <v>1</v>
      </c>
      <c r="B38" s="2">
        <v>59</v>
      </c>
      <c r="C38" s="2">
        <v>0.153</v>
      </c>
      <c r="D38" s="2">
        <v>0.217</v>
      </c>
      <c r="E38" s="2">
        <v>0.30599999999999999</v>
      </c>
      <c r="F38" s="2">
        <v>0.375</v>
      </c>
      <c r="G38" s="2">
        <v>0.433</v>
      </c>
      <c r="H38" s="2">
        <v>0.48399999999999999</v>
      </c>
      <c r="I38" s="2">
        <v>0.53</v>
      </c>
      <c r="K38" s="4">
        <v>0.433</v>
      </c>
      <c r="L38" s="4">
        <v>59</v>
      </c>
    </row>
    <row r="39" spans="1:12" ht="15.75" customHeight="1">
      <c r="A39" s="2" t="s">
        <v>1</v>
      </c>
      <c r="B39" s="2">
        <v>61</v>
      </c>
      <c r="C39" s="2">
        <v>0.16500000000000001</v>
      </c>
      <c r="D39" s="2">
        <v>0.23300000000000001</v>
      </c>
      <c r="E39" s="2">
        <v>0.33</v>
      </c>
      <c r="F39" s="2">
        <v>0.40400000000000003</v>
      </c>
      <c r="G39" s="2">
        <v>0.46600000000000003</v>
      </c>
      <c r="H39" s="2">
        <v>0.52100000000000002</v>
      </c>
      <c r="I39" s="2">
        <v>0.57099999999999995</v>
      </c>
      <c r="K39" s="4">
        <v>0.46600000000000003</v>
      </c>
      <c r="L39" s="4">
        <v>61</v>
      </c>
    </row>
    <row r="40" spans="1:12" ht="15.75" customHeight="1">
      <c r="A40" s="2" t="s">
        <v>1</v>
      </c>
      <c r="B40" s="2">
        <v>63</v>
      </c>
      <c r="C40" s="2">
        <v>0.17399999999999999</v>
      </c>
      <c r="D40" s="2">
        <v>0.246</v>
      </c>
      <c r="E40" s="2">
        <v>0.34699999999999998</v>
      </c>
      <c r="F40" s="2">
        <v>0.42499999999999999</v>
      </c>
      <c r="G40" s="2">
        <v>0.49099999999999999</v>
      </c>
      <c r="H40" s="2">
        <v>0.54900000000000004</v>
      </c>
      <c r="I40" s="2">
        <v>0.60099999999999998</v>
      </c>
      <c r="K40" s="4">
        <v>0.49099999999999999</v>
      </c>
      <c r="L40" s="4">
        <v>63</v>
      </c>
    </row>
    <row r="41" spans="1:12" ht="15.75" customHeight="1">
      <c r="A41" s="2" t="s">
        <v>1</v>
      </c>
      <c r="B41" s="2">
        <v>65</v>
      </c>
      <c r="C41" s="2">
        <v>0.185</v>
      </c>
      <c r="D41" s="2">
        <v>0.26100000000000001</v>
      </c>
      <c r="E41" s="2">
        <v>0.36899999999999999</v>
      </c>
      <c r="F41" s="2">
        <v>0.45200000000000001</v>
      </c>
      <c r="G41" s="2">
        <v>0.52200000000000002</v>
      </c>
      <c r="H41" s="2">
        <v>0.58399999999999996</v>
      </c>
      <c r="I41" s="2">
        <v>0.63900000000000001</v>
      </c>
      <c r="K41" s="4">
        <v>0.52200000000000002</v>
      </c>
      <c r="L41" s="4">
        <v>65</v>
      </c>
    </row>
    <row r="42" spans="1:12" ht="15.75" customHeight="1">
      <c r="A42" s="2" t="s">
        <v>1</v>
      </c>
      <c r="B42" s="2">
        <v>67</v>
      </c>
      <c r="C42" s="2">
        <v>0.19600000000000001</v>
      </c>
      <c r="D42" s="2">
        <v>0.27800000000000002</v>
      </c>
      <c r="E42" s="2">
        <v>0.39200000000000002</v>
      </c>
      <c r="F42" s="2">
        <v>0.48099999999999998</v>
      </c>
      <c r="G42" s="2">
        <v>0.55500000000000005</v>
      </c>
      <c r="H42" s="2">
        <v>0.621</v>
      </c>
      <c r="I42" s="2">
        <v>0.68</v>
      </c>
      <c r="K42" s="4">
        <v>0.55500000000000005</v>
      </c>
      <c r="L42" s="4">
        <v>67</v>
      </c>
    </row>
    <row r="43" spans="1:12" ht="15.75" customHeight="1">
      <c r="A43" s="2" t="s">
        <v>1</v>
      </c>
      <c r="B43" s="2">
        <v>68</v>
      </c>
      <c r="C43" s="2">
        <v>0.20300000000000001</v>
      </c>
      <c r="D43" s="2">
        <v>0.28699999999999998</v>
      </c>
      <c r="E43" s="2">
        <v>0.40500000000000003</v>
      </c>
      <c r="F43" s="2">
        <v>0.496</v>
      </c>
      <c r="G43" s="2">
        <v>0.57299999999999995</v>
      </c>
      <c r="H43" s="2">
        <v>0.64100000000000001</v>
      </c>
      <c r="I43" s="2">
        <v>0.70199999999999996</v>
      </c>
      <c r="K43" s="4">
        <v>0.57299999999999995</v>
      </c>
      <c r="L43" s="4">
        <v>68</v>
      </c>
    </row>
    <row r="44" spans="1:12" ht="15.75" customHeight="1">
      <c r="A44" s="2" t="s">
        <v>1</v>
      </c>
      <c r="B44" s="2">
        <v>70</v>
      </c>
      <c r="C44" s="2">
        <v>0.216</v>
      </c>
      <c r="D44" s="2">
        <v>0.30599999999999999</v>
      </c>
      <c r="E44" s="2">
        <v>0.433</v>
      </c>
      <c r="F44" s="2">
        <v>0.53</v>
      </c>
      <c r="G44" s="2">
        <v>0.61199999999999999</v>
      </c>
      <c r="H44" s="2">
        <v>0.68400000000000005</v>
      </c>
      <c r="I44" s="2">
        <v>0.75</v>
      </c>
      <c r="K44" s="4">
        <v>0.61199999999999999</v>
      </c>
      <c r="L44" s="4">
        <v>70</v>
      </c>
    </row>
    <row r="45" spans="1:12" ht="15.75" customHeight="1">
      <c r="A45" s="2" t="s">
        <v>1</v>
      </c>
      <c r="B45" s="2">
        <v>72</v>
      </c>
      <c r="C45" s="2">
        <v>0.22600000000000001</v>
      </c>
      <c r="D45" s="2">
        <v>0.32</v>
      </c>
      <c r="E45" s="2">
        <v>0.45300000000000001</v>
      </c>
      <c r="F45" s="2">
        <v>0.55400000000000005</v>
      </c>
      <c r="G45" s="2">
        <v>0.64</v>
      </c>
      <c r="H45" s="2">
        <v>0.71599999999999997</v>
      </c>
      <c r="I45" s="2">
        <v>0.78400000000000003</v>
      </c>
      <c r="K45" s="4">
        <v>0.64</v>
      </c>
      <c r="L45" s="4">
        <v>72</v>
      </c>
    </row>
    <row r="46" spans="1:12" ht="15.75" customHeight="1">
      <c r="A46" s="2" t="s">
        <v>1</v>
      </c>
      <c r="B46" s="2">
        <v>73</v>
      </c>
      <c r="C46" s="2">
        <v>0.23300000000000001</v>
      </c>
      <c r="D46" s="2">
        <v>0.33</v>
      </c>
      <c r="E46" s="2">
        <v>0.46700000000000003</v>
      </c>
      <c r="F46" s="2">
        <v>0.57199999999999995</v>
      </c>
      <c r="G46" s="2">
        <v>0.66</v>
      </c>
      <c r="H46" s="2">
        <v>0.73799999999999999</v>
      </c>
      <c r="I46" s="2">
        <v>0.80800000000000005</v>
      </c>
      <c r="K46" s="4">
        <v>0.66</v>
      </c>
      <c r="L46" s="4">
        <v>73</v>
      </c>
    </row>
    <row r="47" spans="1:12" ht="15.75" customHeight="1">
      <c r="A47" s="2" t="s">
        <v>1</v>
      </c>
      <c r="B47" s="2">
        <v>75</v>
      </c>
      <c r="C47" s="2">
        <v>0.245</v>
      </c>
      <c r="D47" s="2">
        <v>0.34699999999999998</v>
      </c>
      <c r="E47" s="2">
        <v>0.49099999999999999</v>
      </c>
      <c r="F47" s="2">
        <v>0.60099999999999998</v>
      </c>
      <c r="G47" s="2">
        <v>0.69399999999999995</v>
      </c>
      <c r="H47" s="2">
        <v>0.77600000000000002</v>
      </c>
      <c r="I47" s="2">
        <v>0.85</v>
      </c>
      <c r="K47" s="4">
        <v>0.69399999999999995</v>
      </c>
      <c r="L47" s="4">
        <v>75</v>
      </c>
    </row>
    <row r="48" spans="1:12" ht="15.75" customHeight="1">
      <c r="A48" s="2" t="s">
        <v>1</v>
      </c>
      <c r="B48" s="2">
        <v>78</v>
      </c>
      <c r="C48" s="2">
        <v>0.27200000000000002</v>
      </c>
      <c r="D48" s="2">
        <v>0.38500000000000001</v>
      </c>
      <c r="E48" s="2">
        <v>0.54400000000000004</v>
      </c>
      <c r="F48" s="2">
        <v>0.66700000000000004</v>
      </c>
      <c r="G48" s="2">
        <v>0.77</v>
      </c>
      <c r="H48" s="2">
        <v>0.86099999999999999</v>
      </c>
      <c r="I48" s="2">
        <v>0.94299999999999995</v>
      </c>
      <c r="K48" s="4">
        <v>0.77</v>
      </c>
      <c r="L48" s="4">
        <v>78</v>
      </c>
    </row>
    <row r="49" spans="1:12" ht="15.75" customHeight="1">
      <c r="A49" s="2" t="s">
        <v>1</v>
      </c>
      <c r="B49" s="2">
        <v>80</v>
      </c>
      <c r="C49" s="2">
        <v>0.28000000000000003</v>
      </c>
      <c r="D49" s="2">
        <v>0.39700000000000002</v>
      </c>
      <c r="E49" s="2">
        <v>0.56100000000000005</v>
      </c>
      <c r="F49" s="2">
        <v>0.68700000000000006</v>
      </c>
      <c r="G49" s="2">
        <v>0.79300000000000004</v>
      </c>
      <c r="H49" s="2">
        <v>0.88700000000000001</v>
      </c>
      <c r="I49" s="2">
        <v>0.97099999999999997</v>
      </c>
      <c r="K49" s="4">
        <v>0.79300000000000004</v>
      </c>
      <c r="L49" s="4">
        <v>80</v>
      </c>
    </row>
    <row r="50" spans="1:12" ht="15.75" customHeight="1">
      <c r="A50" s="2" t="s">
        <v>1</v>
      </c>
      <c r="B50" s="2">
        <v>81</v>
      </c>
      <c r="C50" s="2">
        <v>0.28999999999999998</v>
      </c>
      <c r="D50" s="2">
        <v>0.41099999999999998</v>
      </c>
      <c r="E50" s="2">
        <v>0.58099999999999996</v>
      </c>
      <c r="F50" s="2">
        <v>0.71099999999999997</v>
      </c>
      <c r="G50" s="2">
        <v>0.82099999999999995</v>
      </c>
      <c r="H50" s="2">
        <v>0.91800000000000004</v>
      </c>
      <c r="I50" s="2">
        <v>1.01</v>
      </c>
      <c r="K50" s="4">
        <v>0.82099999999999995</v>
      </c>
      <c r="L50" s="4">
        <v>81</v>
      </c>
    </row>
    <row r="51" spans="1:12" ht="15.75" customHeight="1">
      <c r="A51" s="2" t="s">
        <v>1</v>
      </c>
      <c r="B51" s="2">
        <v>83</v>
      </c>
      <c r="C51" s="2">
        <v>0.317</v>
      </c>
      <c r="D51" s="2">
        <v>0.44900000000000001</v>
      </c>
      <c r="E51" s="2">
        <v>0.63400000000000001</v>
      </c>
      <c r="F51" s="2">
        <v>0.77700000000000002</v>
      </c>
      <c r="G51" s="2">
        <v>0.89700000000000002</v>
      </c>
      <c r="H51" s="2">
        <v>1</v>
      </c>
      <c r="I51" s="2">
        <v>1.1000000000000001</v>
      </c>
      <c r="K51" s="4">
        <v>0.89700000000000002</v>
      </c>
      <c r="L51" s="4">
        <v>83</v>
      </c>
    </row>
    <row r="52" spans="1:12" ht="15.75" customHeight="1">
      <c r="A52" s="2" t="s">
        <v>1</v>
      </c>
      <c r="B52" s="2">
        <v>86</v>
      </c>
      <c r="C52" s="2">
        <v>0.33200000000000002</v>
      </c>
      <c r="D52" s="2">
        <v>0.47</v>
      </c>
      <c r="E52" s="2">
        <v>0.66400000000000003</v>
      </c>
      <c r="F52" s="2">
        <v>0.81299999999999994</v>
      </c>
      <c r="G52" s="2">
        <v>0.93899999999999995</v>
      </c>
      <c r="H52" s="2">
        <v>1.05</v>
      </c>
      <c r="I52" s="2">
        <v>1.1499999999999999</v>
      </c>
      <c r="K52" s="4">
        <v>0.93899999999999995</v>
      </c>
      <c r="L52" s="4">
        <v>86</v>
      </c>
    </row>
    <row r="53" spans="1:12" ht="15.75" customHeight="1">
      <c r="A53" s="2" t="s">
        <v>1</v>
      </c>
      <c r="B53" s="2">
        <v>89</v>
      </c>
      <c r="C53" s="2">
        <v>0.34599999999999997</v>
      </c>
      <c r="D53" s="2">
        <v>0.49</v>
      </c>
      <c r="E53" s="2">
        <v>0.69299999999999995</v>
      </c>
      <c r="F53" s="2">
        <v>0.84899999999999998</v>
      </c>
      <c r="G53" s="2">
        <v>0.98</v>
      </c>
      <c r="H53" s="2">
        <v>1.1000000000000001</v>
      </c>
      <c r="I53" s="2">
        <v>1.2</v>
      </c>
      <c r="K53" s="4">
        <v>0.98</v>
      </c>
      <c r="L53" s="4">
        <v>89</v>
      </c>
    </row>
    <row r="54" spans="1:12" ht="15.75" customHeight="1">
      <c r="A54" s="2" t="s">
        <v>1</v>
      </c>
      <c r="B54" s="2">
        <v>91</v>
      </c>
      <c r="C54" s="2">
        <v>0.36899999999999999</v>
      </c>
      <c r="D54" s="2">
        <v>0.52300000000000002</v>
      </c>
      <c r="E54" s="2">
        <v>0.73899999999999999</v>
      </c>
      <c r="F54" s="2">
        <v>0.90500000000000003</v>
      </c>
      <c r="G54" s="2">
        <v>1.05</v>
      </c>
      <c r="H54" s="2">
        <v>1.17</v>
      </c>
      <c r="I54" s="2">
        <v>1.28</v>
      </c>
      <c r="K54" s="4">
        <v>1.05</v>
      </c>
      <c r="L54" s="4">
        <v>91</v>
      </c>
    </row>
    <row r="55" spans="1:12" ht="15.75" customHeight="1">
      <c r="A55" s="2" t="s">
        <v>1</v>
      </c>
      <c r="B55" s="2">
        <v>93</v>
      </c>
      <c r="C55" s="2">
        <v>0.38700000000000001</v>
      </c>
      <c r="D55" s="2">
        <v>0.54700000000000004</v>
      </c>
      <c r="E55" s="2">
        <v>0.77400000000000002</v>
      </c>
      <c r="F55" s="2">
        <v>0.94699999999999995</v>
      </c>
      <c r="G55" s="2">
        <v>1.0900000000000001</v>
      </c>
      <c r="H55" s="2">
        <v>1.22</v>
      </c>
      <c r="I55" s="2">
        <v>1.34</v>
      </c>
      <c r="K55" s="4">
        <v>1.0900000000000001</v>
      </c>
      <c r="L55" s="4">
        <v>93</v>
      </c>
    </row>
    <row r="56" spans="1:12" ht="15.75" customHeight="1">
      <c r="A56" s="2" t="s">
        <v>1</v>
      </c>
      <c r="B56" s="2">
        <v>95</v>
      </c>
      <c r="C56" s="2">
        <v>0.40400000000000003</v>
      </c>
      <c r="D56" s="2">
        <v>0.57199999999999995</v>
      </c>
      <c r="E56" s="2">
        <v>0.80800000000000005</v>
      </c>
      <c r="F56" s="2">
        <v>0.99</v>
      </c>
      <c r="G56" s="2">
        <v>1.1399999999999999</v>
      </c>
      <c r="H56" s="2">
        <v>1.28</v>
      </c>
      <c r="I56" s="2">
        <v>1.4</v>
      </c>
      <c r="K56" s="4">
        <v>1.1399999999999999</v>
      </c>
      <c r="L56" s="4">
        <v>95</v>
      </c>
    </row>
    <row r="57" spans="1:12" ht="15.75" customHeight="1">
      <c r="A57" s="2" t="s">
        <v>1</v>
      </c>
      <c r="B57" s="2">
        <v>98</v>
      </c>
      <c r="C57" s="2">
        <v>0.442</v>
      </c>
      <c r="D57" s="2">
        <v>0.625</v>
      </c>
      <c r="E57" s="2">
        <v>0.88400000000000001</v>
      </c>
      <c r="F57" s="2">
        <v>1.08</v>
      </c>
      <c r="G57" s="2">
        <v>1.25</v>
      </c>
      <c r="H57" s="2">
        <v>1.4</v>
      </c>
      <c r="I57" s="2">
        <v>1.53</v>
      </c>
      <c r="K57" s="4">
        <v>1.25</v>
      </c>
      <c r="L57" s="4">
        <v>98</v>
      </c>
    </row>
    <row r="58" spans="1:12" ht="15.75" customHeight="1">
      <c r="A58" s="2" t="s">
        <v>1</v>
      </c>
      <c r="B58" s="2">
        <v>103</v>
      </c>
      <c r="C58" s="2">
        <v>0.46100000000000002</v>
      </c>
      <c r="D58" s="2">
        <v>0.65300000000000002</v>
      </c>
      <c r="E58" s="2">
        <v>0.92300000000000004</v>
      </c>
      <c r="F58" s="2">
        <v>1.1299999999999999</v>
      </c>
      <c r="G58" s="2">
        <v>1.31</v>
      </c>
      <c r="H58" s="2">
        <v>1.46</v>
      </c>
      <c r="I58" s="2">
        <v>1.6</v>
      </c>
      <c r="K58" s="4">
        <v>1.31</v>
      </c>
      <c r="L58" s="4">
        <v>103</v>
      </c>
    </row>
    <row r="59" spans="1:12" ht="15.75" customHeight="1">
      <c r="A59" s="2" t="s">
        <v>1</v>
      </c>
      <c r="B59" s="2">
        <v>107</v>
      </c>
      <c r="C59" s="2">
        <v>0.51800000000000002</v>
      </c>
      <c r="D59" s="2">
        <v>0.73299999999999998</v>
      </c>
      <c r="E59" s="2">
        <v>1.04</v>
      </c>
      <c r="F59" s="2">
        <v>1.27</v>
      </c>
      <c r="G59" s="2">
        <v>1.47</v>
      </c>
      <c r="H59" s="2">
        <v>1.64</v>
      </c>
      <c r="I59" s="2">
        <v>1.79</v>
      </c>
      <c r="K59" s="4">
        <v>1.47</v>
      </c>
      <c r="L59" s="4">
        <v>107</v>
      </c>
    </row>
    <row r="60" spans="1:12" ht="15.75" customHeight="1">
      <c r="A60" s="2" t="s">
        <v>1</v>
      </c>
      <c r="B60" s="2">
        <v>110</v>
      </c>
      <c r="C60" s="2">
        <v>0.54800000000000004</v>
      </c>
      <c r="D60" s="2">
        <v>0.77500000000000002</v>
      </c>
      <c r="E60" s="2">
        <v>1.1000000000000001</v>
      </c>
      <c r="F60" s="2">
        <v>1.34</v>
      </c>
      <c r="G60" s="2">
        <v>1.55</v>
      </c>
      <c r="H60" s="2">
        <v>1.73</v>
      </c>
      <c r="I60" s="2">
        <v>1.9</v>
      </c>
      <c r="K60" s="4">
        <v>1.55</v>
      </c>
      <c r="L60" s="4">
        <v>110</v>
      </c>
    </row>
    <row r="61" spans="1:12" ht="15.75" customHeight="1">
      <c r="A61" s="2" t="s">
        <v>1</v>
      </c>
      <c r="B61" s="2">
        <v>115</v>
      </c>
      <c r="C61" s="2">
        <v>0.60499999999999998</v>
      </c>
      <c r="D61" s="2">
        <v>0.85499999999999998</v>
      </c>
      <c r="E61" s="2">
        <v>1.21</v>
      </c>
      <c r="F61" s="2">
        <v>1.48</v>
      </c>
      <c r="G61" s="2">
        <v>1.71</v>
      </c>
      <c r="H61" s="2">
        <v>1.91</v>
      </c>
      <c r="I61" s="2">
        <v>2.09</v>
      </c>
      <c r="K61" s="4">
        <v>1.71</v>
      </c>
      <c r="L61" s="4">
        <v>115</v>
      </c>
    </row>
    <row r="62" spans="1:12" ht="15.75" customHeight="1">
      <c r="A62" s="2" t="s">
        <v>1</v>
      </c>
      <c r="B62" s="2">
        <v>120</v>
      </c>
      <c r="C62" s="2">
        <v>0.629</v>
      </c>
      <c r="D62" s="2">
        <v>0.89</v>
      </c>
      <c r="E62" s="2">
        <v>1.26</v>
      </c>
      <c r="F62" s="2">
        <v>1.54</v>
      </c>
      <c r="G62" s="2">
        <v>1.78</v>
      </c>
      <c r="H62" s="2">
        <v>1.99</v>
      </c>
      <c r="I62" s="2">
        <v>2.1800000000000002</v>
      </c>
      <c r="K62" s="4">
        <v>1.78</v>
      </c>
      <c r="L62" s="4">
        <v>120</v>
      </c>
    </row>
    <row r="63" spans="1:12" ht="15.75" customHeight="1">
      <c r="A63" s="2" t="s">
        <v>1</v>
      </c>
      <c r="B63" s="2">
        <v>125</v>
      </c>
      <c r="C63" s="2">
        <v>0.69299999999999995</v>
      </c>
      <c r="D63" s="2">
        <v>0.98</v>
      </c>
      <c r="E63" s="2">
        <v>1.39</v>
      </c>
      <c r="F63" s="2">
        <v>1.7</v>
      </c>
      <c r="G63" s="2">
        <v>1.96</v>
      </c>
      <c r="H63" s="2">
        <v>2.19</v>
      </c>
      <c r="I63" s="2">
        <v>2.4</v>
      </c>
      <c r="K63" s="4">
        <v>1.96</v>
      </c>
      <c r="L63" s="4">
        <v>125</v>
      </c>
    </row>
    <row r="64" spans="1:12" ht="15.75" customHeight="1">
      <c r="A64" s="2" t="s">
        <v>1</v>
      </c>
      <c r="B64" s="2">
        <v>128</v>
      </c>
      <c r="C64" s="2">
        <v>0.72099999999999997</v>
      </c>
      <c r="D64" s="2">
        <v>1.02</v>
      </c>
      <c r="E64" s="2">
        <v>1.44</v>
      </c>
      <c r="F64" s="2">
        <v>1.77</v>
      </c>
      <c r="G64" s="2">
        <v>2.04</v>
      </c>
      <c r="H64" s="2">
        <v>2.2799999999999998</v>
      </c>
      <c r="I64" s="2">
        <v>2.5</v>
      </c>
      <c r="K64" s="4">
        <v>2.04</v>
      </c>
      <c r="L64" s="4">
        <v>128</v>
      </c>
    </row>
    <row r="65" spans="1:12" ht="15.75" customHeight="1">
      <c r="A65" s="2" t="s">
        <v>1</v>
      </c>
      <c r="B65" s="2">
        <v>132</v>
      </c>
      <c r="C65" s="2">
        <v>0.77400000000000002</v>
      </c>
      <c r="D65" s="2">
        <v>1.1000000000000001</v>
      </c>
      <c r="E65" s="2">
        <v>1.55</v>
      </c>
      <c r="F65" s="2">
        <v>1.9</v>
      </c>
      <c r="G65" s="2">
        <v>2.19</v>
      </c>
      <c r="H65" s="2">
        <v>2.4500000000000002</v>
      </c>
      <c r="I65" s="2">
        <v>2.68</v>
      </c>
      <c r="K65" s="4">
        <v>2.19</v>
      </c>
      <c r="L65" s="4">
        <v>132</v>
      </c>
    </row>
    <row r="66" spans="1:12" ht="15.75" customHeight="1">
      <c r="A66" s="2" t="s">
        <v>1</v>
      </c>
      <c r="B66" s="2">
        <v>136</v>
      </c>
      <c r="C66" s="2">
        <v>0.84</v>
      </c>
      <c r="D66" s="2">
        <v>1.19</v>
      </c>
      <c r="E66" s="2">
        <v>1.68</v>
      </c>
      <c r="F66" s="2">
        <v>2.06</v>
      </c>
      <c r="G66" s="2">
        <v>2.38</v>
      </c>
      <c r="H66" s="2">
        <v>2.66</v>
      </c>
      <c r="I66" s="2">
        <v>2.91</v>
      </c>
      <c r="K66" s="4">
        <v>2.38</v>
      </c>
      <c r="L66" s="4">
        <v>136</v>
      </c>
    </row>
    <row r="67" spans="1:12" ht="15.75" customHeight="1">
      <c r="A67" s="2" t="s">
        <v>1</v>
      </c>
      <c r="B67" s="2">
        <v>140</v>
      </c>
      <c r="C67" s="2">
        <v>0.89400000000000002</v>
      </c>
      <c r="D67" s="2">
        <v>1.27</v>
      </c>
      <c r="E67" s="2">
        <v>1.79</v>
      </c>
      <c r="F67" s="2">
        <v>2.19</v>
      </c>
      <c r="G67" s="2">
        <v>2.5299999999999998</v>
      </c>
      <c r="H67" s="2">
        <v>2.83</v>
      </c>
      <c r="I67" s="2">
        <v>3.1</v>
      </c>
      <c r="K67" s="4">
        <v>2.5299999999999998</v>
      </c>
      <c r="L67" s="4">
        <v>140</v>
      </c>
    </row>
    <row r="68" spans="1:12" ht="15.75" customHeight="1">
      <c r="A68" s="2" t="s">
        <v>1</v>
      </c>
      <c r="B68" s="2">
        <v>144</v>
      </c>
      <c r="C68" s="2">
        <v>0.92600000000000005</v>
      </c>
      <c r="D68" s="2">
        <v>1.31</v>
      </c>
      <c r="E68" s="2">
        <v>1.85</v>
      </c>
      <c r="F68" s="2">
        <v>2.27</v>
      </c>
      <c r="G68" s="2">
        <v>2.62</v>
      </c>
      <c r="H68" s="2">
        <v>2.93</v>
      </c>
      <c r="I68" s="2">
        <v>3.21</v>
      </c>
      <c r="K68" s="4">
        <v>2.62</v>
      </c>
      <c r="L68" s="4">
        <v>144</v>
      </c>
    </row>
    <row r="69" spans="1:12" ht="15.75" customHeight="1">
      <c r="A69" s="2" t="s">
        <v>1</v>
      </c>
      <c r="B69" s="2">
        <v>147</v>
      </c>
      <c r="C69" s="2">
        <v>0.95299999999999996</v>
      </c>
      <c r="D69" s="2">
        <v>1.35</v>
      </c>
      <c r="E69" s="2">
        <v>1.91</v>
      </c>
      <c r="F69" s="2">
        <v>2.33</v>
      </c>
      <c r="G69" s="2">
        <v>2.7</v>
      </c>
      <c r="H69" s="2">
        <v>3.01</v>
      </c>
      <c r="I69" s="2">
        <v>3.3</v>
      </c>
      <c r="K69" s="4">
        <v>2.7</v>
      </c>
      <c r="L69" s="4">
        <v>147</v>
      </c>
    </row>
    <row r="70" spans="1:12" ht="15.75" customHeight="1">
      <c r="A70" s="2" t="s">
        <v>1</v>
      </c>
      <c r="B70" s="2">
        <v>151</v>
      </c>
      <c r="C70" s="2">
        <v>1.04</v>
      </c>
      <c r="D70" s="2">
        <v>1.47</v>
      </c>
      <c r="E70" s="2">
        <v>2.08</v>
      </c>
      <c r="F70" s="2">
        <v>2.5499999999999998</v>
      </c>
      <c r="G70" s="2">
        <v>2.94</v>
      </c>
      <c r="H70" s="2">
        <v>3.29</v>
      </c>
      <c r="I70" s="2">
        <v>3.6</v>
      </c>
      <c r="K70" s="4">
        <v>2.94</v>
      </c>
      <c r="L70" s="4">
        <v>151</v>
      </c>
    </row>
    <row r="71" spans="1:12" ht="15.75" customHeight="1">
      <c r="A71" s="2" t="s">
        <v>1</v>
      </c>
      <c r="B71" s="2">
        <v>156</v>
      </c>
      <c r="C71" s="2">
        <v>1.1000000000000001</v>
      </c>
      <c r="D71" s="2">
        <v>1.55</v>
      </c>
      <c r="E71" s="2">
        <v>2.2000000000000002</v>
      </c>
      <c r="F71" s="2">
        <v>2.69</v>
      </c>
      <c r="G71" s="2">
        <v>3.11</v>
      </c>
      <c r="H71" s="2">
        <v>3.47</v>
      </c>
      <c r="I71" s="2">
        <v>3.8</v>
      </c>
      <c r="K71" s="4">
        <v>3.11</v>
      </c>
      <c r="L71" s="4">
        <v>156</v>
      </c>
    </row>
    <row r="72" spans="1:12" ht="15.75" customHeight="1">
      <c r="A72" s="2" t="s">
        <v>1</v>
      </c>
      <c r="B72" s="2">
        <v>161</v>
      </c>
      <c r="C72" s="2">
        <v>1.1499999999999999</v>
      </c>
      <c r="D72" s="2">
        <v>1.63</v>
      </c>
      <c r="E72" s="2">
        <v>2.31</v>
      </c>
      <c r="F72" s="2">
        <v>2.83</v>
      </c>
      <c r="G72" s="2">
        <v>3.27</v>
      </c>
      <c r="H72" s="2">
        <v>3.65</v>
      </c>
      <c r="I72" s="2">
        <v>4</v>
      </c>
      <c r="K72" s="4">
        <v>3.27</v>
      </c>
      <c r="L72" s="4">
        <v>161</v>
      </c>
    </row>
    <row r="73" spans="1:12" ht="15.75" customHeight="1">
      <c r="A73" s="2" t="s">
        <v>1</v>
      </c>
      <c r="B73" s="2">
        <v>166</v>
      </c>
      <c r="C73" s="2">
        <v>1.21</v>
      </c>
      <c r="D73" s="2">
        <v>1.72</v>
      </c>
      <c r="E73" s="2">
        <v>2.4300000000000002</v>
      </c>
      <c r="F73" s="2">
        <v>2.97</v>
      </c>
      <c r="G73" s="2">
        <v>3.43</v>
      </c>
      <c r="H73" s="2">
        <v>3.84</v>
      </c>
      <c r="I73" s="2">
        <v>4.2</v>
      </c>
      <c r="K73" s="4">
        <v>3.43</v>
      </c>
      <c r="L73" s="4">
        <v>166</v>
      </c>
    </row>
    <row r="74" spans="1:12" ht="15.75" customHeight="1">
      <c r="A74" s="2" t="s">
        <v>1</v>
      </c>
      <c r="B74" s="2">
        <v>170</v>
      </c>
      <c r="C74" s="2">
        <v>1.3</v>
      </c>
      <c r="D74" s="2">
        <v>1.84</v>
      </c>
      <c r="E74" s="2">
        <v>261</v>
      </c>
      <c r="F74" s="2">
        <v>3.19</v>
      </c>
      <c r="G74" s="2">
        <v>3.69</v>
      </c>
      <c r="H74" s="2">
        <v>4.12</v>
      </c>
      <c r="I74" s="2">
        <v>4.51</v>
      </c>
      <c r="K74" s="4">
        <v>3.69</v>
      </c>
      <c r="L74" s="4">
        <v>170</v>
      </c>
    </row>
    <row r="75" spans="1:12" ht="15.75" customHeight="1">
      <c r="A75" s="2" t="s">
        <v>1</v>
      </c>
      <c r="B75" s="2">
        <v>172</v>
      </c>
      <c r="C75" s="2">
        <v>1.36</v>
      </c>
      <c r="D75" s="2">
        <v>1.92</v>
      </c>
      <c r="E75" s="2">
        <v>2.71</v>
      </c>
      <c r="F75" s="2">
        <v>3.32</v>
      </c>
      <c r="G75" s="2">
        <v>3.84</v>
      </c>
      <c r="H75" s="2">
        <v>4.29</v>
      </c>
      <c r="I75" s="2">
        <v>4.7</v>
      </c>
      <c r="K75" s="4">
        <v>3.84</v>
      </c>
      <c r="L75" s="4">
        <v>172</v>
      </c>
    </row>
    <row r="76" spans="1:12" ht="15.75" customHeight="1">
      <c r="A76" s="2" t="s">
        <v>1</v>
      </c>
      <c r="B76" s="2">
        <v>177</v>
      </c>
      <c r="C76" s="2">
        <v>1.41</v>
      </c>
      <c r="D76" s="2">
        <v>2</v>
      </c>
      <c r="E76" s="2">
        <v>2.83</v>
      </c>
      <c r="F76" s="2">
        <v>3.46</v>
      </c>
      <c r="G76" s="2">
        <v>4</v>
      </c>
      <c r="H76" s="2">
        <v>4.47</v>
      </c>
      <c r="I76" s="2">
        <v>4.9000000000000004</v>
      </c>
      <c r="K76" s="4">
        <v>4</v>
      </c>
      <c r="L76" s="4">
        <v>177</v>
      </c>
    </row>
    <row r="77" spans="1:12" ht="15.75" customHeight="1">
      <c r="A77" s="2" t="s">
        <v>1</v>
      </c>
      <c r="B77" s="2">
        <v>182</v>
      </c>
      <c r="C77" s="2">
        <v>1.47</v>
      </c>
      <c r="D77" s="2">
        <v>2.08</v>
      </c>
      <c r="E77" s="2">
        <v>2.95</v>
      </c>
      <c r="F77" s="2">
        <v>3.61</v>
      </c>
      <c r="G77" s="2">
        <v>4.17</v>
      </c>
      <c r="H77" s="2">
        <v>4.66</v>
      </c>
      <c r="I77" s="2">
        <v>5.0999999999999996</v>
      </c>
      <c r="K77" s="4">
        <v>4.17</v>
      </c>
      <c r="L77" s="4">
        <v>182</v>
      </c>
    </row>
    <row r="78" spans="1:12" ht="15.75" customHeight="1">
      <c r="A78" s="2" t="s">
        <v>1</v>
      </c>
      <c r="B78" s="2">
        <v>187</v>
      </c>
      <c r="C78" s="2">
        <v>1.56</v>
      </c>
      <c r="D78" s="2">
        <v>2.21</v>
      </c>
      <c r="E78" s="2">
        <v>3.12</v>
      </c>
      <c r="F78" s="2">
        <v>3.82</v>
      </c>
      <c r="G78" s="2">
        <v>4.41</v>
      </c>
      <c r="H78" s="2">
        <v>4.93</v>
      </c>
      <c r="I78" s="2">
        <v>5.4</v>
      </c>
      <c r="K78" s="4">
        <v>4.41</v>
      </c>
      <c r="L78" s="4">
        <v>187</v>
      </c>
    </row>
    <row r="79" spans="1:12" ht="15.75" customHeight="1">
      <c r="A79" s="2" t="s">
        <v>1</v>
      </c>
      <c r="B79" s="2">
        <v>196</v>
      </c>
      <c r="C79" s="2">
        <v>1.73</v>
      </c>
      <c r="D79" s="2">
        <v>2.4500000000000002</v>
      </c>
      <c r="E79" s="2">
        <v>3.46</v>
      </c>
      <c r="F79" s="2">
        <v>4.24</v>
      </c>
      <c r="G79" s="2">
        <v>4.9000000000000004</v>
      </c>
      <c r="H79" s="2">
        <v>5.47</v>
      </c>
      <c r="I79" s="2">
        <v>6</v>
      </c>
      <c r="K79" s="4">
        <v>4.9000000000000004</v>
      </c>
      <c r="L79" s="4">
        <v>196</v>
      </c>
    </row>
    <row r="80" spans="1:12" ht="15.75" customHeight="1">
      <c r="A80" s="2" t="s">
        <v>1</v>
      </c>
      <c r="B80" s="2">
        <v>205</v>
      </c>
      <c r="C80" s="2">
        <v>1.88</v>
      </c>
      <c r="D80" s="2">
        <v>2.65</v>
      </c>
      <c r="E80" s="2">
        <v>3.75</v>
      </c>
      <c r="F80" s="2">
        <v>4.59</v>
      </c>
      <c r="G80" s="2">
        <v>5.31</v>
      </c>
      <c r="H80" s="2">
        <v>5.93</v>
      </c>
      <c r="I80" s="2">
        <v>6.5</v>
      </c>
      <c r="K80" s="4">
        <v>5.31</v>
      </c>
      <c r="L80" s="4">
        <v>205</v>
      </c>
    </row>
    <row r="81" spans="1:12" ht="15.75" customHeight="1">
      <c r="A81" s="2" t="s">
        <v>1</v>
      </c>
      <c r="B81" s="2">
        <v>218</v>
      </c>
      <c r="C81" s="2">
        <v>2.11</v>
      </c>
      <c r="D81" s="2">
        <v>2.98</v>
      </c>
      <c r="E81" s="2">
        <v>4.21</v>
      </c>
      <c r="F81" s="2">
        <v>5.16</v>
      </c>
      <c r="G81" s="2">
        <v>5.96</v>
      </c>
      <c r="H81" s="2">
        <v>6.66</v>
      </c>
      <c r="I81" s="2">
        <v>7.3</v>
      </c>
      <c r="K81" s="4">
        <v>5.96</v>
      </c>
      <c r="L81" s="4">
        <v>218</v>
      </c>
    </row>
    <row r="82" spans="1:12" ht="15.75" customHeight="1">
      <c r="A82" s="2" t="s">
        <v>1</v>
      </c>
      <c r="B82" s="2">
        <v>234</v>
      </c>
      <c r="C82" s="2">
        <v>2.4500000000000002</v>
      </c>
      <c r="D82" s="2">
        <v>3.47</v>
      </c>
      <c r="E82" s="2">
        <v>4.91</v>
      </c>
      <c r="F82" s="2">
        <v>6.01</v>
      </c>
      <c r="G82" s="2">
        <v>6.94</v>
      </c>
      <c r="H82" s="2">
        <v>7.76</v>
      </c>
      <c r="I82" s="2">
        <v>8.5</v>
      </c>
      <c r="K82" s="4">
        <v>6.94</v>
      </c>
      <c r="L82" s="4">
        <v>234</v>
      </c>
    </row>
    <row r="83" spans="1:12" ht="15.75" customHeight="1">
      <c r="A83" s="2" t="s">
        <v>1</v>
      </c>
      <c r="B83" s="2">
        <v>250</v>
      </c>
      <c r="C83" s="2">
        <v>2.83</v>
      </c>
      <c r="D83" s="2">
        <v>4</v>
      </c>
      <c r="E83" s="2">
        <v>5.66</v>
      </c>
      <c r="F83" s="2">
        <v>6.93</v>
      </c>
      <c r="G83" s="2">
        <v>8</v>
      </c>
      <c r="H83" s="2">
        <v>8.94</v>
      </c>
      <c r="I83" s="2">
        <v>9.8000000000000007</v>
      </c>
      <c r="K83" s="4">
        <v>8</v>
      </c>
      <c r="L83" s="4">
        <v>250</v>
      </c>
    </row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ataValidations count="1">
    <dataValidation type="list" allowBlank="1" sqref="K1">
      <formula1>$C$1:$I$1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blackmer</dc:creator>
  <cp:lastModifiedBy>Andy</cp:lastModifiedBy>
  <dcterms:created xsi:type="dcterms:W3CDTF">2019-03-01T21:59:20Z</dcterms:created>
  <dcterms:modified xsi:type="dcterms:W3CDTF">2019-03-18T16:42:55Z</dcterms:modified>
</cp:coreProperties>
</file>