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t\Desktop\RMGA\"/>
    </mc:Choice>
  </mc:AlternateContent>
  <xr:revisionPtr revIDLastSave="0" documentId="8_{E2713547-DDCC-4866-BD83-385A5A396FFD}" xr6:coauthVersionLast="47" xr6:coauthVersionMax="47" xr10:uidLastSave="{00000000-0000-0000-0000-000000000000}"/>
  <bookViews>
    <workbookView xWindow="-120" yWindow="-120" windowWidth="29040" windowHeight="15720" xr2:uid="{5575306C-A729-4FE3-92CB-98A1A8F27A58}"/>
  </bookViews>
  <sheets>
    <sheet name="2026 Results" sheetId="3" r:id="rId1"/>
    <sheet name="2025 Results" sheetId="1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U5" i="3" s="1"/>
  <c r="E26" i="3"/>
  <c r="E27" i="3"/>
  <c r="E7" i="3"/>
  <c r="E15" i="3"/>
  <c r="E3" i="3"/>
  <c r="E34" i="3"/>
  <c r="U45" i="3"/>
  <c r="U44" i="3"/>
  <c r="E44" i="3"/>
  <c r="E30" i="3"/>
  <c r="E22" i="3"/>
  <c r="E39" i="3"/>
  <c r="U7" i="3"/>
  <c r="E23" i="3"/>
  <c r="E10" i="3"/>
  <c r="U12" i="3"/>
  <c r="E12" i="3"/>
  <c r="E28" i="3"/>
  <c r="U28" i="3" s="1"/>
  <c r="E37" i="3"/>
  <c r="E29" i="3"/>
  <c r="U29" i="3" s="1"/>
  <c r="E24" i="3"/>
  <c r="U24" i="3" s="1"/>
  <c r="E18" i="3"/>
  <c r="U18" i="3" s="1"/>
  <c r="E13" i="3"/>
  <c r="U13" i="3" s="1"/>
  <c r="E14" i="3"/>
  <c r="E6" i="3"/>
  <c r="E46" i="3"/>
  <c r="E4" i="3"/>
  <c r="E17" i="3"/>
  <c r="U17" i="3" s="1"/>
  <c r="E43" i="3"/>
  <c r="U43" i="3"/>
  <c r="E41" i="3"/>
  <c r="U10" i="3"/>
  <c r="U42" i="3"/>
  <c r="E42" i="3"/>
  <c r="E19" i="3"/>
  <c r="U23" i="3"/>
  <c r="E8" i="3"/>
  <c r="U21" i="3"/>
  <c r="U9" i="3"/>
  <c r="D16" i="3"/>
  <c r="D9" i="3"/>
  <c r="D25" i="3"/>
  <c r="D6" i="3"/>
  <c r="D8" i="3"/>
  <c r="D24" i="3"/>
  <c r="D28" i="3"/>
  <c r="U49" i="3"/>
  <c r="U47" i="3"/>
  <c r="D22" i="3"/>
  <c r="D3" i="3"/>
  <c r="U6" i="3"/>
  <c r="D20" i="3"/>
  <c r="U20" i="3" s="1"/>
  <c r="D21" i="3"/>
  <c r="D32" i="3"/>
  <c r="D5" i="3"/>
  <c r="U102" i="3"/>
  <c r="U101" i="3"/>
  <c r="U100" i="3"/>
  <c r="U99" i="3"/>
  <c r="U98" i="3"/>
  <c r="U97" i="3"/>
  <c r="U96" i="3"/>
  <c r="U14" i="3"/>
  <c r="U95" i="3"/>
  <c r="U33" i="3"/>
  <c r="U94" i="3"/>
  <c r="U93" i="3"/>
  <c r="U92" i="3"/>
  <c r="U91" i="3"/>
  <c r="U8" i="3"/>
  <c r="U90" i="3"/>
  <c r="U89" i="3"/>
  <c r="U88" i="3"/>
  <c r="U87" i="3"/>
  <c r="U86" i="3"/>
  <c r="U85" i="3"/>
  <c r="U35" i="3"/>
  <c r="U84" i="3"/>
  <c r="U83" i="3"/>
  <c r="U82" i="3"/>
  <c r="U81" i="3"/>
  <c r="U80" i="3"/>
  <c r="U79" i="3"/>
  <c r="U30" i="3"/>
  <c r="U78" i="3"/>
  <c r="U77" i="3"/>
  <c r="U34" i="3"/>
  <c r="U76" i="3"/>
  <c r="U75" i="3"/>
  <c r="U74" i="3"/>
  <c r="U73" i="3"/>
  <c r="U72" i="3"/>
  <c r="U39" i="3"/>
  <c r="U71" i="3"/>
  <c r="U11" i="3"/>
  <c r="U70" i="3"/>
  <c r="U27" i="3"/>
  <c r="U36" i="3"/>
  <c r="U69" i="3"/>
  <c r="U68" i="3"/>
  <c r="U4" i="3"/>
  <c r="U16" i="3"/>
  <c r="U19" i="3"/>
  <c r="U67" i="3"/>
  <c r="U66" i="3"/>
  <c r="U25" i="3"/>
  <c r="U38" i="3"/>
  <c r="U65" i="3"/>
  <c r="U64" i="3"/>
  <c r="U63" i="3"/>
  <c r="U40" i="3"/>
  <c r="U62" i="3"/>
  <c r="U61" i="3"/>
  <c r="U60" i="3"/>
  <c r="U59" i="3"/>
  <c r="U48" i="3"/>
  <c r="U58" i="3"/>
  <c r="U57" i="3"/>
  <c r="U56" i="3"/>
  <c r="U55" i="3"/>
  <c r="U41" i="3"/>
  <c r="U54" i="3"/>
  <c r="U53" i="3"/>
  <c r="U37" i="3"/>
  <c r="U52" i="3"/>
  <c r="U32" i="3"/>
  <c r="U51" i="3"/>
  <c r="U26" i="3"/>
  <c r="U15" i="3"/>
  <c r="U46" i="3"/>
  <c r="U31" i="3"/>
  <c r="U50" i="3"/>
  <c r="U4" i="1"/>
  <c r="U5" i="1"/>
  <c r="U6" i="1"/>
  <c r="U7" i="1"/>
  <c r="U8" i="1"/>
  <c r="U10" i="1"/>
  <c r="U9" i="1"/>
  <c r="U11" i="1"/>
  <c r="U12" i="1"/>
  <c r="U13" i="1"/>
  <c r="U14" i="1"/>
  <c r="U15" i="1"/>
  <c r="U17" i="1"/>
  <c r="U18" i="1"/>
  <c r="U19" i="1"/>
  <c r="U22" i="1"/>
  <c r="U23" i="1"/>
  <c r="U20" i="1"/>
  <c r="U21" i="1"/>
  <c r="U24" i="1"/>
  <c r="U25" i="1"/>
  <c r="U26" i="1"/>
  <c r="U27" i="1"/>
  <c r="U28" i="1"/>
  <c r="U29" i="1"/>
  <c r="U30" i="1"/>
  <c r="U31" i="1"/>
  <c r="U32" i="1"/>
  <c r="U33" i="1"/>
  <c r="U34" i="1"/>
  <c r="U35" i="1"/>
  <c r="U16" i="1"/>
  <c r="U36" i="1"/>
  <c r="U37" i="1"/>
  <c r="U38" i="1"/>
  <c r="U39" i="1"/>
  <c r="U40" i="1"/>
  <c r="U41" i="1"/>
  <c r="U44" i="1"/>
  <c r="U45" i="1"/>
  <c r="U46" i="1"/>
  <c r="U42" i="1"/>
  <c r="U48" i="1"/>
  <c r="U50" i="1"/>
  <c r="U51" i="1"/>
  <c r="U52" i="1"/>
  <c r="U53" i="1"/>
  <c r="U43" i="1"/>
  <c r="U54" i="1"/>
  <c r="U47" i="1"/>
  <c r="U56" i="1"/>
  <c r="U57" i="1"/>
  <c r="U60" i="1"/>
  <c r="U49" i="1"/>
  <c r="U55" i="1"/>
  <c r="U62" i="1"/>
  <c r="U64" i="1"/>
  <c r="U65" i="1"/>
  <c r="U66" i="1"/>
  <c r="U67" i="1"/>
  <c r="U58" i="1"/>
  <c r="U68" i="1"/>
  <c r="U69" i="1"/>
  <c r="U70" i="1"/>
  <c r="U63" i="1"/>
  <c r="U71" i="1"/>
  <c r="U59" i="1"/>
  <c r="U72" i="1"/>
  <c r="U73" i="1"/>
  <c r="U75" i="1"/>
  <c r="U74" i="1"/>
  <c r="U76" i="1"/>
  <c r="U77" i="1"/>
  <c r="U78" i="1"/>
  <c r="U79" i="1"/>
  <c r="U80" i="1"/>
  <c r="U83" i="1"/>
  <c r="U84" i="1"/>
  <c r="U85" i="1"/>
  <c r="U86" i="1"/>
  <c r="U88" i="1"/>
  <c r="U89" i="1"/>
  <c r="U90" i="1"/>
  <c r="U91" i="1"/>
  <c r="U92" i="1"/>
  <c r="U61" i="1"/>
  <c r="U93" i="1"/>
  <c r="U81" i="1"/>
  <c r="U82" i="1"/>
  <c r="U87" i="1"/>
  <c r="U3" i="1"/>
  <c r="T11" i="1"/>
  <c r="S55" i="1"/>
  <c r="S63" i="1"/>
  <c r="S8" i="1"/>
  <c r="S11" i="1"/>
  <c r="S21" i="1"/>
  <c r="S47" i="1"/>
  <c r="S61" i="1"/>
  <c r="S4" i="1"/>
  <c r="S58" i="1"/>
  <c r="S49" i="1"/>
  <c r="S16" i="1"/>
  <c r="S59" i="1"/>
  <c r="S13" i="1"/>
  <c r="S3" i="1"/>
  <c r="S43" i="1"/>
  <c r="S9" i="1"/>
  <c r="S81" i="1"/>
  <c r="R13" i="1"/>
  <c r="R25" i="1"/>
  <c r="R12" i="1"/>
  <c r="R67" i="1"/>
  <c r="R42" i="1"/>
  <c r="R32" i="1"/>
  <c r="R3" i="1"/>
  <c r="Q15" i="1"/>
  <c r="Q8" i="1"/>
  <c r="Q13" i="1"/>
  <c r="Q4" i="1"/>
  <c r="Q70" i="1"/>
  <c r="Q54" i="1"/>
  <c r="Q23" i="1"/>
  <c r="Q3" i="1"/>
  <c r="N48" i="1"/>
  <c r="N43" i="1"/>
  <c r="N7" i="1"/>
  <c r="L8" i="1"/>
  <c r="L3" i="1"/>
  <c r="L24" i="1"/>
  <c r="K5" i="1"/>
  <c r="K8" i="1"/>
  <c r="J21" i="1"/>
  <c r="J41" i="1"/>
  <c r="J3" i="1"/>
  <c r="J14" i="1"/>
  <c r="J5" i="1"/>
  <c r="I4" i="1"/>
  <c r="I15" i="1"/>
  <c r="I3" i="1"/>
  <c r="H11" i="1"/>
  <c r="G16" i="1"/>
  <c r="G6" i="1"/>
  <c r="G10" i="1"/>
  <c r="F10" i="1"/>
  <c r="F37" i="1"/>
  <c r="E12" i="1"/>
  <c r="E17" i="1"/>
  <c r="E19" i="1"/>
  <c r="C34" i="1"/>
  <c r="C17" i="1"/>
  <c r="U22" i="3" l="1"/>
  <c r="U3" i="3"/>
</calcChain>
</file>

<file path=xl/sharedStrings.xml><?xml version="1.0" encoding="utf-8"?>
<sst xmlns="http://schemas.openxmlformats.org/spreadsheetml/2006/main" count="3129" uniqueCount="114">
  <si>
    <t>Mark Ohlhauser</t>
  </si>
  <si>
    <t>Tanner Schaf</t>
  </si>
  <si>
    <t>Tim Doppler</t>
  </si>
  <si>
    <t>RMGA Sandbaggers Report-2025</t>
  </si>
  <si>
    <t>Edward Weber</t>
  </si>
  <si>
    <t>Daryl Schplical</t>
  </si>
  <si>
    <t>Pat Thomas</t>
  </si>
  <si>
    <t>Darin Meschke</t>
  </si>
  <si>
    <t>Total</t>
  </si>
  <si>
    <t>Tom Baumgartner</t>
  </si>
  <si>
    <t>Kevin Coughlin</t>
  </si>
  <si>
    <t>Al Kunick</t>
  </si>
  <si>
    <t>Mike McKenna</t>
  </si>
  <si>
    <t>Gary Jangula</t>
  </si>
  <si>
    <t>Randy Flesness</t>
  </si>
  <si>
    <t>Dale Aman</t>
  </si>
  <si>
    <t>Randy Burgard</t>
  </si>
  <si>
    <t>Mike Chaussee</t>
  </si>
  <si>
    <t>Dean Altringer</t>
  </si>
  <si>
    <t>Dale Haugen</t>
  </si>
  <si>
    <t>Mike Fedorchak</t>
  </si>
  <si>
    <t>Craig Gaube</t>
  </si>
  <si>
    <t>x</t>
  </si>
  <si>
    <t>Jason Schmidt</t>
  </si>
  <si>
    <t>Tony Weiler</t>
  </si>
  <si>
    <t>Eric Peterson</t>
  </si>
  <si>
    <t>Len Stanley</t>
  </si>
  <si>
    <t>Tim Simmons</t>
  </si>
  <si>
    <t>Trev White</t>
  </si>
  <si>
    <t>Tim Gienger</t>
  </si>
  <si>
    <t>Chad Kourajian</t>
  </si>
  <si>
    <t>Michael Smith</t>
  </si>
  <si>
    <t>Brent Kleinjan</t>
  </si>
  <si>
    <t>Jeff Dietz</t>
  </si>
  <si>
    <t>Josh Gallion</t>
  </si>
  <si>
    <t>Lucas Asche</t>
  </si>
  <si>
    <t>Brian Dauenhauer</t>
  </si>
  <si>
    <t>Ben Keaveny</t>
  </si>
  <si>
    <t>Guy Otteson</t>
  </si>
  <si>
    <t>Marc Larson</t>
  </si>
  <si>
    <t>Doug Olson</t>
  </si>
  <si>
    <t>Ray Schmalz</t>
  </si>
  <si>
    <t>Brian O'Gorman</t>
  </si>
  <si>
    <t>James Streifel</t>
  </si>
  <si>
    <t>Jay Simmons</t>
  </si>
  <si>
    <t>Tim Herman</t>
  </si>
  <si>
    <t>Jeff Larshus</t>
  </si>
  <si>
    <t>Jaden Davison</t>
  </si>
  <si>
    <t>Ryker Landers</t>
  </si>
  <si>
    <t>Jeff Eslinger</t>
  </si>
  <si>
    <t>Randy Kreil</t>
  </si>
  <si>
    <t>Tyler Richter</t>
  </si>
  <si>
    <t>6-19-20205</t>
  </si>
  <si>
    <t>Kenny Haugen</t>
  </si>
  <si>
    <t>Zachary Schmidt</t>
  </si>
  <si>
    <t>Dean Hinsz</t>
  </si>
  <si>
    <t>Dave Lewis</t>
  </si>
  <si>
    <t>Matt Gagness</t>
  </si>
  <si>
    <t>Ryan Schmidt</t>
  </si>
  <si>
    <t>Brian Duchscherer</t>
  </si>
  <si>
    <t>Mike Pickett</t>
  </si>
  <si>
    <t>TJ Stewart</t>
  </si>
  <si>
    <t>Rob Montgomery</t>
  </si>
  <si>
    <t>Jeremy Overback</t>
  </si>
  <si>
    <t>Rank</t>
  </si>
  <si>
    <t>Name</t>
  </si>
  <si>
    <t>Jody Olney</t>
  </si>
  <si>
    <t>Harley Routledge</t>
  </si>
  <si>
    <t>Jackson Toman</t>
  </si>
  <si>
    <t>Keith Duchscher</t>
  </si>
  <si>
    <t>Mark Seterlund</t>
  </si>
  <si>
    <t>Scott Collins</t>
  </si>
  <si>
    <t>Steve Hermanson</t>
  </si>
  <si>
    <t>Scott Thompson</t>
  </si>
  <si>
    <t xml:space="preserve">2 Man </t>
  </si>
  <si>
    <t>Addison Doucet</t>
  </si>
  <si>
    <t>Thomas Jochim</t>
  </si>
  <si>
    <t>Jeff Lind</t>
  </si>
  <si>
    <t>Craig Collins</t>
  </si>
  <si>
    <t>Glen Bosch</t>
  </si>
  <si>
    <t>Brant Malsam</t>
  </si>
  <si>
    <t>Rick Lee</t>
  </si>
  <si>
    <t>Tom Pomonis</t>
  </si>
  <si>
    <t>Greg Hiemenz</t>
  </si>
  <si>
    <t>Hunter Anderson</t>
  </si>
  <si>
    <t>Chuck Parkhouse</t>
  </si>
  <si>
    <t>Marc Wagner</t>
  </si>
  <si>
    <t>Duwayne Ternes</t>
  </si>
  <si>
    <t>7.24.2025</t>
  </si>
  <si>
    <t>Austin Van Zomeran</t>
  </si>
  <si>
    <t>Larry Brekke</t>
  </si>
  <si>
    <t>8.7.25</t>
  </si>
  <si>
    <t>7.31.25</t>
  </si>
  <si>
    <t>8.14.25</t>
  </si>
  <si>
    <t>9.4.25</t>
  </si>
  <si>
    <t>8.28.25</t>
  </si>
  <si>
    <t>Paul Schable</t>
  </si>
  <si>
    <t>Matthew Selensky</t>
  </si>
  <si>
    <t>9.11.25</t>
  </si>
  <si>
    <t>9.18.25</t>
  </si>
  <si>
    <t>John Bitz</t>
  </si>
  <si>
    <t>Justin Vanderlinden</t>
  </si>
  <si>
    <t>Lynn Gress</t>
  </si>
  <si>
    <t>Matthew Souther</t>
  </si>
  <si>
    <t>Brent Little</t>
  </si>
  <si>
    <t>Nick Kadrmas</t>
  </si>
  <si>
    <t>Doug Walters</t>
  </si>
  <si>
    <t>RMGA Sandbaggers Report-2026</t>
  </si>
  <si>
    <t>Craig Grassel</t>
  </si>
  <si>
    <t>Dave Flohr</t>
  </si>
  <si>
    <t>Adam Chaussee</t>
  </si>
  <si>
    <t>Brenton Green</t>
  </si>
  <si>
    <t>Andy Huisman</t>
  </si>
  <si>
    <t>James Bradford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</si>
</sst>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E961-26DD-41D3-A179-054D71DDEBE4}">
  <dimension ref="A1:AE102"/>
  <sheetViews>
    <sheetView tabSelected="1" workbookViewId="0">
      <selection activeCell="A3" sqref="A3:A102"/>
    </sheetView>
  </sheetViews>
  <sheetFormatPr defaultRowHeight="15" x14ac:dyDescent="0.25"/>
  <cols>
    <col min="2" max="2" width="23" customWidth="1"/>
    <col min="3" max="3" width="9.42578125" style="3" bestFit="1" customWidth="1"/>
    <col min="4" max="5" width="9.42578125" style="3" customWidth="1"/>
    <col min="6" max="9" width="13" style="3" hidden="1" customWidth="1"/>
    <col min="10" max="10" width="11.7109375" style="3" hidden="1" customWidth="1"/>
    <col min="11" max="11" width="12" style="3" hidden="1" customWidth="1"/>
    <col min="12" max="14" width="13" style="3" hidden="1" customWidth="1"/>
    <col min="15" max="15" width="10.140625" style="3" hidden="1" customWidth="1"/>
    <col min="16" max="16" width="10" style="3" hidden="1" customWidth="1"/>
    <col min="17" max="18" width="13" style="3" hidden="1" customWidth="1"/>
    <col min="19" max="19" width="11" style="3" hidden="1" customWidth="1"/>
    <col min="20" max="20" width="8.140625" style="3" hidden="1" customWidth="1"/>
    <col min="21" max="21" width="9.140625" style="6"/>
  </cols>
  <sheetData>
    <row r="1" spans="1:31" ht="24" x14ac:dyDescent="0.4">
      <c r="B1" s="1" t="s">
        <v>107</v>
      </c>
    </row>
    <row r="2" spans="1:31" x14ac:dyDescent="0.25">
      <c r="A2" s="4" t="s">
        <v>64</v>
      </c>
      <c r="B2" s="4" t="s">
        <v>65</v>
      </c>
      <c r="C2" s="5">
        <v>46156</v>
      </c>
      <c r="D2" s="5">
        <v>46163</v>
      </c>
      <c r="E2" s="5">
        <v>46170</v>
      </c>
      <c r="F2" s="5">
        <v>46177</v>
      </c>
      <c r="G2" s="5">
        <v>46184</v>
      </c>
      <c r="H2" s="5">
        <v>46191</v>
      </c>
      <c r="I2" s="5">
        <v>46198</v>
      </c>
      <c r="J2" s="5">
        <v>46205</v>
      </c>
      <c r="K2" s="5">
        <v>46212</v>
      </c>
      <c r="L2" s="5">
        <v>46219</v>
      </c>
      <c r="M2" s="5">
        <v>46226</v>
      </c>
      <c r="N2" s="5">
        <v>46233</v>
      </c>
      <c r="O2" s="5">
        <v>46240</v>
      </c>
      <c r="P2" s="5">
        <v>46247</v>
      </c>
      <c r="Q2" s="5">
        <v>46254</v>
      </c>
      <c r="R2" s="5">
        <v>46261</v>
      </c>
      <c r="S2" s="5">
        <v>46268</v>
      </c>
      <c r="T2" s="5">
        <v>46275</v>
      </c>
      <c r="U2" s="4" t="s">
        <v>8</v>
      </c>
    </row>
    <row r="3" spans="1:31" x14ac:dyDescent="0.25">
      <c r="A3" s="3">
        <v>1</v>
      </c>
      <c r="B3" t="s">
        <v>32</v>
      </c>
      <c r="C3" s="2" t="s">
        <v>22</v>
      </c>
      <c r="D3" s="2">
        <f>20.5+12</f>
        <v>32.5</v>
      </c>
      <c r="E3" s="2">
        <f>11+46.67+32.5</f>
        <v>90.17</v>
      </c>
      <c r="F3" s="2" t="s">
        <v>22</v>
      </c>
      <c r="G3" s="2" t="s">
        <v>22</v>
      </c>
      <c r="H3" s="2" t="s">
        <v>22</v>
      </c>
      <c r="I3" s="2" t="s">
        <v>22</v>
      </c>
      <c r="J3" s="2" t="s">
        <v>22</v>
      </c>
      <c r="K3" s="2" t="s">
        <v>22</v>
      </c>
      <c r="L3" s="2" t="s">
        <v>22</v>
      </c>
      <c r="M3" s="2" t="s">
        <v>22</v>
      </c>
      <c r="N3" s="2" t="s">
        <v>22</v>
      </c>
      <c r="O3" s="2" t="s">
        <v>22</v>
      </c>
      <c r="P3" s="2" t="s">
        <v>22</v>
      </c>
      <c r="Q3" s="2" t="s">
        <v>22</v>
      </c>
      <c r="R3" s="2" t="s">
        <v>22</v>
      </c>
      <c r="S3" s="2" t="s">
        <v>22</v>
      </c>
      <c r="T3" s="2" t="s">
        <v>22</v>
      </c>
      <c r="U3" s="7">
        <f>SUM(C3:T3)</f>
        <v>122.67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>
        <v>2</v>
      </c>
      <c r="B4" t="s">
        <v>70</v>
      </c>
      <c r="C4" s="2">
        <v>90</v>
      </c>
      <c r="D4" s="2">
        <v>5</v>
      </c>
      <c r="E4" s="2">
        <f>7</f>
        <v>7</v>
      </c>
      <c r="F4" s="2" t="s">
        <v>22</v>
      </c>
      <c r="G4" s="2" t="s">
        <v>22</v>
      </c>
      <c r="H4" s="2" t="s">
        <v>22</v>
      </c>
      <c r="I4" s="2" t="s">
        <v>22</v>
      </c>
      <c r="J4" s="2" t="s">
        <v>22</v>
      </c>
      <c r="K4" s="2" t="s">
        <v>22</v>
      </c>
      <c r="L4" s="2" t="s">
        <v>22</v>
      </c>
      <c r="M4" s="2" t="s">
        <v>22</v>
      </c>
      <c r="N4" s="2" t="s">
        <v>22</v>
      </c>
      <c r="O4" s="2" t="s">
        <v>22</v>
      </c>
      <c r="P4" s="2" t="s">
        <v>22</v>
      </c>
      <c r="Q4" s="2" t="s">
        <v>22</v>
      </c>
      <c r="R4" s="2" t="s">
        <v>22</v>
      </c>
      <c r="S4" s="2" t="s">
        <v>22</v>
      </c>
      <c r="T4" s="2" t="s">
        <v>22</v>
      </c>
      <c r="U4" s="7">
        <f>SUM(C4:T4)</f>
        <v>102</v>
      </c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3">
        <v>3</v>
      </c>
      <c r="B5" t="s">
        <v>16</v>
      </c>
      <c r="C5" s="2" t="s">
        <v>22</v>
      </c>
      <c r="D5" s="2">
        <f>41+10.8</f>
        <v>51.8</v>
      </c>
      <c r="E5" s="2">
        <f>32.5</f>
        <v>32.5</v>
      </c>
      <c r="F5" s="2" t="s">
        <v>22</v>
      </c>
      <c r="G5" s="2" t="s">
        <v>22</v>
      </c>
      <c r="H5" s="2" t="s">
        <v>22</v>
      </c>
      <c r="I5" s="2" t="s">
        <v>22</v>
      </c>
      <c r="J5" s="2" t="s">
        <v>22</v>
      </c>
      <c r="K5" s="2" t="s">
        <v>22</v>
      </c>
      <c r="L5" s="2" t="s">
        <v>22</v>
      </c>
      <c r="M5" s="2" t="s">
        <v>22</v>
      </c>
      <c r="N5" s="2" t="s">
        <v>22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2" t="s">
        <v>22</v>
      </c>
      <c r="U5" s="7">
        <f>SUM(C5:T5)</f>
        <v>84.3</v>
      </c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3">
        <v>4</v>
      </c>
      <c r="B6" t="s">
        <v>5</v>
      </c>
      <c r="C6" s="2">
        <v>9.3000000000000007</v>
      </c>
      <c r="D6" s="2">
        <f>8.4+17.5+33.75</f>
        <v>59.65</v>
      </c>
      <c r="E6" s="2">
        <f>7</f>
        <v>7</v>
      </c>
      <c r="F6" s="2" t="s">
        <v>22</v>
      </c>
      <c r="G6" s="2" t="s">
        <v>22</v>
      </c>
      <c r="H6" s="2" t="s">
        <v>22</v>
      </c>
      <c r="I6" s="2" t="s">
        <v>22</v>
      </c>
      <c r="J6" s="2" t="s">
        <v>22</v>
      </c>
      <c r="K6" s="2" t="s">
        <v>22</v>
      </c>
      <c r="L6" s="2" t="s">
        <v>22</v>
      </c>
      <c r="M6" s="2" t="s">
        <v>22</v>
      </c>
      <c r="N6" s="2" t="s">
        <v>22</v>
      </c>
      <c r="O6" s="2" t="s">
        <v>22</v>
      </c>
      <c r="P6" s="2" t="s">
        <v>22</v>
      </c>
      <c r="Q6" s="2" t="s">
        <v>22</v>
      </c>
      <c r="R6" s="2" t="s">
        <v>22</v>
      </c>
      <c r="S6" s="2" t="s">
        <v>22</v>
      </c>
      <c r="T6" s="2" t="s">
        <v>22</v>
      </c>
      <c r="U6" s="7">
        <f>SUM(C6:T6)</f>
        <v>75.95</v>
      </c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3">
        <v>5</v>
      </c>
      <c r="B7" t="s">
        <v>47</v>
      </c>
      <c r="C7" s="2" t="s">
        <v>22</v>
      </c>
      <c r="D7" s="2" t="s">
        <v>22</v>
      </c>
      <c r="E7" s="2">
        <f>20+18+32.5</f>
        <v>70.5</v>
      </c>
      <c r="F7" s="2" t="s">
        <v>22</v>
      </c>
      <c r="G7" s="2" t="s">
        <v>22</v>
      </c>
      <c r="H7" s="2" t="s">
        <v>22</v>
      </c>
      <c r="I7" s="2" t="s">
        <v>22</v>
      </c>
      <c r="J7" s="2" t="s">
        <v>22</v>
      </c>
      <c r="K7" s="2" t="s">
        <v>22</v>
      </c>
      <c r="L7" s="2" t="s">
        <v>22</v>
      </c>
      <c r="M7" s="2" t="s">
        <v>22</v>
      </c>
      <c r="N7" s="2" t="s">
        <v>22</v>
      </c>
      <c r="O7" s="2" t="s">
        <v>22</v>
      </c>
      <c r="P7" s="2" t="s">
        <v>22</v>
      </c>
      <c r="Q7" s="2" t="s">
        <v>22</v>
      </c>
      <c r="R7" s="2" t="s">
        <v>22</v>
      </c>
      <c r="S7" s="2" t="s">
        <v>22</v>
      </c>
      <c r="T7" s="2" t="s">
        <v>22</v>
      </c>
      <c r="U7" s="7">
        <f>SUM(C7:T7)</f>
        <v>70.5</v>
      </c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3">
        <v>6</v>
      </c>
      <c r="B8" t="s">
        <v>17</v>
      </c>
      <c r="C8" s="2">
        <v>17.84</v>
      </c>
      <c r="D8" s="2">
        <f>22.8+6.3</f>
        <v>29.1</v>
      </c>
      <c r="E8" s="2">
        <f>20</f>
        <v>20</v>
      </c>
      <c r="F8" s="2" t="s">
        <v>22</v>
      </c>
      <c r="G8" s="2" t="s">
        <v>22</v>
      </c>
      <c r="H8" s="2" t="s">
        <v>22</v>
      </c>
      <c r="I8" s="2" t="s">
        <v>22</v>
      </c>
      <c r="J8" s="2" t="s">
        <v>22</v>
      </c>
      <c r="K8" s="2" t="s">
        <v>22</v>
      </c>
      <c r="L8" s="2" t="s">
        <v>22</v>
      </c>
      <c r="M8" s="2" t="s">
        <v>22</v>
      </c>
      <c r="N8" s="2" t="s">
        <v>22</v>
      </c>
      <c r="O8" s="2" t="s">
        <v>22</v>
      </c>
      <c r="P8" s="2" t="s">
        <v>22</v>
      </c>
      <c r="Q8" s="2" t="s">
        <v>22</v>
      </c>
      <c r="R8" s="2" t="s">
        <v>22</v>
      </c>
      <c r="S8" s="2" t="s">
        <v>22</v>
      </c>
      <c r="T8" s="2" t="s">
        <v>22</v>
      </c>
      <c r="U8" s="7">
        <f>SUM(C8:T8)</f>
        <v>66.94</v>
      </c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3">
        <v>7</v>
      </c>
      <c r="B9" t="s">
        <v>90</v>
      </c>
      <c r="C9" s="2" t="s">
        <v>22</v>
      </c>
      <c r="D9" s="2">
        <f>20.5+33.75</f>
        <v>54.25</v>
      </c>
      <c r="E9" s="2" t="s">
        <v>22</v>
      </c>
      <c r="F9" s="2" t="s">
        <v>22</v>
      </c>
      <c r="G9" s="2" t="s">
        <v>22</v>
      </c>
      <c r="H9" s="2" t="s">
        <v>22</v>
      </c>
      <c r="I9" s="2" t="s">
        <v>22</v>
      </c>
      <c r="J9" s="2" t="s">
        <v>22</v>
      </c>
      <c r="K9" s="2" t="s">
        <v>22</v>
      </c>
      <c r="L9" s="2" t="s">
        <v>22</v>
      </c>
      <c r="M9" s="2" t="s">
        <v>22</v>
      </c>
      <c r="N9" s="2" t="s">
        <v>22</v>
      </c>
      <c r="O9" s="2" t="s">
        <v>22</v>
      </c>
      <c r="P9" s="2" t="s">
        <v>22</v>
      </c>
      <c r="Q9" s="2" t="s">
        <v>22</v>
      </c>
      <c r="R9" s="2" t="s">
        <v>22</v>
      </c>
      <c r="S9" s="2" t="s">
        <v>22</v>
      </c>
      <c r="T9" s="2" t="s">
        <v>22</v>
      </c>
      <c r="U9" s="7">
        <f>SUM(C9:T9)</f>
        <v>54.25</v>
      </c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3">
        <v>8</v>
      </c>
      <c r="B10" t="s">
        <v>108</v>
      </c>
      <c r="C10" s="2" t="s">
        <v>22</v>
      </c>
      <c r="D10" s="2" t="s">
        <v>22</v>
      </c>
      <c r="E10" s="2">
        <f>20+33</f>
        <v>53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7">
        <f>SUM(C10:T10)</f>
        <v>53</v>
      </c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3">
        <v>9</v>
      </c>
      <c r="B11" t="s">
        <v>81</v>
      </c>
      <c r="C11" s="2">
        <v>49.38</v>
      </c>
      <c r="D11" s="2" t="s">
        <v>22</v>
      </c>
      <c r="E11" s="2" t="s">
        <v>22</v>
      </c>
      <c r="F11" s="2" t="s">
        <v>22</v>
      </c>
      <c r="G11" s="2" t="s">
        <v>22</v>
      </c>
      <c r="H11" s="2" t="s">
        <v>22</v>
      </c>
      <c r="I11" s="2" t="s">
        <v>22</v>
      </c>
      <c r="J11" s="2" t="s">
        <v>22</v>
      </c>
      <c r="K11" s="2" t="s">
        <v>22</v>
      </c>
      <c r="L11" s="2" t="s">
        <v>22</v>
      </c>
      <c r="M11" s="2" t="s">
        <v>22</v>
      </c>
      <c r="N11" s="2" t="s">
        <v>22</v>
      </c>
      <c r="O11" s="2" t="s">
        <v>22</v>
      </c>
      <c r="P11" s="2" t="s">
        <v>22</v>
      </c>
      <c r="Q11" s="2" t="s">
        <v>22</v>
      </c>
      <c r="R11" s="2" t="s">
        <v>22</v>
      </c>
      <c r="S11" s="2" t="s">
        <v>22</v>
      </c>
      <c r="T11" s="2" t="s">
        <v>22</v>
      </c>
      <c r="U11" s="7">
        <f>SUM(C11:T11)</f>
        <v>49.38</v>
      </c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3">
        <v>10</v>
      </c>
      <c r="B12" t="s">
        <v>111</v>
      </c>
      <c r="C12" s="2" t="s">
        <v>22</v>
      </c>
      <c r="D12" s="2" t="s">
        <v>22</v>
      </c>
      <c r="E12" s="2">
        <f>47</f>
        <v>47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7">
        <f>SUM(C12:T12)</f>
        <v>47</v>
      </c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3">
        <v>11</v>
      </c>
      <c r="B13" t="s">
        <v>63</v>
      </c>
      <c r="C13" s="2" t="s">
        <v>22</v>
      </c>
      <c r="D13" s="2" t="s">
        <v>22</v>
      </c>
      <c r="E13" s="2">
        <f>46.67</f>
        <v>46.67</v>
      </c>
      <c r="F13" s="2" t="s">
        <v>22</v>
      </c>
      <c r="G13" s="2" t="s">
        <v>22</v>
      </c>
      <c r="H13" s="2" t="s">
        <v>22</v>
      </c>
      <c r="I13" s="2" t="s">
        <v>22</v>
      </c>
      <c r="J13" s="2" t="s">
        <v>22</v>
      </c>
      <c r="K13" s="2" t="s">
        <v>22</v>
      </c>
      <c r="L13" s="2" t="s">
        <v>22</v>
      </c>
      <c r="M13" s="2" t="s">
        <v>22</v>
      </c>
      <c r="N13" s="2" t="s">
        <v>22</v>
      </c>
      <c r="O13" s="2" t="s">
        <v>22</v>
      </c>
      <c r="P13" s="2" t="s">
        <v>22</v>
      </c>
      <c r="Q13" s="2" t="s">
        <v>22</v>
      </c>
      <c r="R13" s="2" t="s">
        <v>22</v>
      </c>
      <c r="S13" s="2" t="s">
        <v>22</v>
      </c>
      <c r="T13" s="2" t="s">
        <v>22</v>
      </c>
      <c r="U13" s="7">
        <f>SUM(C13:T13)</f>
        <v>46.67</v>
      </c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3">
        <v>12</v>
      </c>
      <c r="B14" t="s">
        <v>11</v>
      </c>
      <c r="C14" s="2" t="s">
        <v>22</v>
      </c>
      <c r="D14" s="2" t="s">
        <v>22</v>
      </c>
      <c r="E14" s="2">
        <f>46.67</f>
        <v>46.67</v>
      </c>
      <c r="F14" s="2" t="s">
        <v>22</v>
      </c>
      <c r="G14" s="2" t="s">
        <v>22</v>
      </c>
      <c r="H14" s="2" t="s">
        <v>22</v>
      </c>
      <c r="I14" s="2" t="s">
        <v>22</v>
      </c>
      <c r="J14" s="2" t="s">
        <v>22</v>
      </c>
      <c r="K14" s="2" t="s">
        <v>22</v>
      </c>
      <c r="L14" s="2" t="s">
        <v>22</v>
      </c>
      <c r="M14" s="2" t="s">
        <v>22</v>
      </c>
      <c r="N14" s="2" t="s">
        <v>22</v>
      </c>
      <c r="O14" s="2" t="s">
        <v>22</v>
      </c>
      <c r="P14" s="2" t="s">
        <v>22</v>
      </c>
      <c r="Q14" s="2" t="s">
        <v>22</v>
      </c>
      <c r="R14" s="2" t="s">
        <v>22</v>
      </c>
      <c r="S14" s="2" t="s">
        <v>22</v>
      </c>
      <c r="T14" s="2" t="s">
        <v>22</v>
      </c>
      <c r="U14" s="7">
        <f>SUM(C14:T14)</f>
        <v>46.67</v>
      </c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3">
        <v>13</v>
      </c>
      <c r="B15" t="s">
        <v>4</v>
      </c>
      <c r="C15" s="2" t="s">
        <v>22</v>
      </c>
      <c r="D15" s="2">
        <v>13.8</v>
      </c>
      <c r="E15" s="2">
        <f>32.5</f>
        <v>32.5</v>
      </c>
      <c r="F15" s="2" t="s">
        <v>22</v>
      </c>
      <c r="G15" s="2" t="s">
        <v>22</v>
      </c>
      <c r="H15" s="2" t="s">
        <v>22</v>
      </c>
      <c r="I15" s="2" t="s">
        <v>22</v>
      </c>
      <c r="J15" s="2" t="s">
        <v>22</v>
      </c>
      <c r="K15" s="2" t="s">
        <v>22</v>
      </c>
      <c r="L15" s="2" t="s">
        <v>22</v>
      </c>
      <c r="M15" s="2" t="s">
        <v>22</v>
      </c>
      <c r="N15" s="2" t="s">
        <v>22</v>
      </c>
      <c r="O15" s="2" t="s">
        <v>22</v>
      </c>
      <c r="P15" s="2" t="s">
        <v>22</v>
      </c>
      <c r="Q15" s="2" t="s">
        <v>22</v>
      </c>
      <c r="R15" s="2" t="s">
        <v>22</v>
      </c>
      <c r="S15" s="2" t="s">
        <v>22</v>
      </c>
      <c r="T15" s="2" t="s">
        <v>22</v>
      </c>
      <c r="U15" s="7">
        <f>SUM(C15:T15)</f>
        <v>46.3</v>
      </c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3">
        <v>14</v>
      </c>
      <c r="B16" t="s">
        <v>51</v>
      </c>
      <c r="C16" s="2" t="s">
        <v>22</v>
      </c>
      <c r="D16" s="2">
        <f>12+33.75</f>
        <v>45.75</v>
      </c>
      <c r="E16" s="2" t="s">
        <v>22</v>
      </c>
      <c r="F16" s="2" t="s">
        <v>22</v>
      </c>
      <c r="G16" s="2" t="s">
        <v>22</v>
      </c>
      <c r="H16" s="2" t="s">
        <v>22</v>
      </c>
      <c r="I16" s="2" t="s">
        <v>22</v>
      </c>
      <c r="J16" s="2" t="s">
        <v>22</v>
      </c>
      <c r="K16" s="2" t="s">
        <v>22</v>
      </c>
      <c r="L16" s="2" t="s">
        <v>22</v>
      </c>
      <c r="M16" s="2" t="s">
        <v>22</v>
      </c>
      <c r="N16" s="2" t="s">
        <v>22</v>
      </c>
      <c r="O16" s="2" t="s">
        <v>22</v>
      </c>
      <c r="P16" s="2" t="s">
        <v>22</v>
      </c>
      <c r="Q16" s="2" t="s">
        <v>22</v>
      </c>
      <c r="R16" s="2" t="s">
        <v>22</v>
      </c>
      <c r="S16" s="2" t="s">
        <v>22</v>
      </c>
      <c r="T16" s="2" t="s">
        <v>22</v>
      </c>
      <c r="U16" s="7">
        <f>SUM(C16:T16)</f>
        <v>45.75</v>
      </c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3">
        <v>15</v>
      </c>
      <c r="B17" t="s">
        <v>104</v>
      </c>
      <c r="C17" s="2" t="s">
        <v>22</v>
      </c>
      <c r="D17" s="2">
        <v>33.6</v>
      </c>
      <c r="E17" s="2">
        <f>11</f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7">
        <f>SUM(C17:T17)</f>
        <v>44.6</v>
      </c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3">
        <v>16</v>
      </c>
      <c r="B18" t="s">
        <v>6</v>
      </c>
      <c r="C18" s="2">
        <v>26</v>
      </c>
      <c r="D18" s="2" t="s">
        <v>22</v>
      </c>
      <c r="E18" s="2">
        <f>16.2</f>
        <v>16.2</v>
      </c>
      <c r="F18" s="2" t="s">
        <v>22</v>
      </c>
      <c r="G18" s="2" t="s">
        <v>22</v>
      </c>
      <c r="H18" s="2" t="s">
        <v>22</v>
      </c>
      <c r="I18" s="2" t="s">
        <v>22</v>
      </c>
      <c r="J18" s="2" t="s">
        <v>22</v>
      </c>
      <c r="K18" s="2" t="s">
        <v>22</v>
      </c>
      <c r="L18" s="2" t="s">
        <v>22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22</v>
      </c>
      <c r="R18" s="2" t="s">
        <v>22</v>
      </c>
      <c r="S18" s="2" t="s">
        <v>22</v>
      </c>
      <c r="T18" s="2" t="s">
        <v>22</v>
      </c>
      <c r="U18" s="7">
        <f>SUM(C18:T18)</f>
        <v>42.2</v>
      </c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3">
        <v>17</v>
      </c>
      <c r="B19" t="s">
        <v>40</v>
      </c>
      <c r="C19" s="2">
        <v>19.600000000000001</v>
      </c>
      <c r="D19" s="2">
        <v>8</v>
      </c>
      <c r="E19" s="2">
        <f>11</f>
        <v>11</v>
      </c>
      <c r="F19" s="2" t="s">
        <v>22</v>
      </c>
      <c r="G19" s="2" t="s">
        <v>22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s">
        <v>22</v>
      </c>
      <c r="O19" s="2" t="s">
        <v>22</v>
      </c>
      <c r="P19" s="2" t="s">
        <v>22</v>
      </c>
      <c r="Q19" s="2" t="s">
        <v>22</v>
      </c>
      <c r="R19" s="2" t="s">
        <v>22</v>
      </c>
      <c r="S19" s="2" t="s">
        <v>22</v>
      </c>
      <c r="T19" s="2" t="s">
        <v>22</v>
      </c>
      <c r="U19" s="7">
        <f>SUM(C19:T19)</f>
        <v>38.6</v>
      </c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3">
        <v>18</v>
      </c>
      <c r="B20" t="s">
        <v>33</v>
      </c>
      <c r="C20" s="2" t="s">
        <v>22</v>
      </c>
      <c r="D20" s="2">
        <f>20.5+17.5</f>
        <v>38</v>
      </c>
      <c r="E20" s="2" t="s">
        <v>22</v>
      </c>
      <c r="F20" s="2" t="s">
        <v>22</v>
      </c>
      <c r="G20" s="2" t="s">
        <v>22</v>
      </c>
      <c r="H20" s="2" t="s">
        <v>22</v>
      </c>
      <c r="I20" s="2" t="s">
        <v>22</v>
      </c>
      <c r="J20" s="2" t="s">
        <v>22</v>
      </c>
      <c r="K20" s="2" t="s">
        <v>22</v>
      </c>
      <c r="L20" s="2" t="s">
        <v>22</v>
      </c>
      <c r="M20" s="2" t="s">
        <v>22</v>
      </c>
      <c r="N20" s="2" t="s">
        <v>22</v>
      </c>
      <c r="O20" s="2" t="s">
        <v>22</v>
      </c>
      <c r="P20" s="2" t="s">
        <v>22</v>
      </c>
      <c r="Q20" s="2" t="s">
        <v>22</v>
      </c>
      <c r="R20" s="2" t="s">
        <v>22</v>
      </c>
      <c r="S20" s="2" t="s">
        <v>22</v>
      </c>
      <c r="T20" s="2" t="s">
        <v>22</v>
      </c>
      <c r="U20" s="7">
        <f>SUM(C20:T20)</f>
        <v>38</v>
      </c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3">
        <v>19</v>
      </c>
      <c r="B21" t="s">
        <v>103</v>
      </c>
      <c r="C21" s="2" t="s">
        <v>22</v>
      </c>
      <c r="D21" s="2">
        <f>20.5+17.5</f>
        <v>38</v>
      </c>
      <c r="E21" s="2" t="s">
        <v>22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7">
        <f>SUM(C21:T21)</f>
        <v>38</v>
      </c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3">
        <v>20</v>
      </c>
      <c r="B22" t="s">
        <v>50</v>
      </c>
      <c r="C22" s="2" t="s">
        <v>22</v>
      </c>
      <c r="D22" s="2">
        <f>7.2+6.5</f>
        <v>13.7</v>
      </c>
      <c r="E22" s="2">
        <f>11+12</f>
        <v>23</v>
      </c>
      <c r="F22" s="2" t="s">
        <v>22</v>
      </c>
      <c r="G22" s="2" t="s">
        <v>22</v>
      </c>
      <c r="H22" s="2" t="s">
        <v>22</v>
      </c>
      <c r="I22" s="2" t="s">
        <v>22</v>
      </c>
      <c r="J22" s="2" t="s">
        <v>22</v>
      </c>
      <c r="K22" s="2" t="s">
        <v>22</v>
      </c>
      <c r="L22" s="2" t="s">
        <v>22</v>
      </c>
      <c r="M22" s="2" t="s">
        <v>22</v>
      </c>
      <c r="N22" s="2" t="s">
        <v>22</v>
      </c>
      <c r="O22" s="2" t="s">
        <v>22</v>
      </c>
      <c r="P22" s="2" t="s">
        <v>22</v>
      </c>
      <c r="Q22" s="2" t="s">
        <v>22</v>
      </c>
      <c r="R22" s="2" t="s">
        <v>22</v>
      </c>
      <c r="S22" s="2" t="s">
        <v>22</v>
      </c>
      <c r="T22" s="2" t="s">
        <v>22</v>
      </c>
      <c r="U22" s="7">
        <f>SUM(C22:T22)</f>
        <v>36.700000000000003</v>
      </c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3">
        <v>21</v>
      </c>
      <c r="B23" t="s">
        <v>38</v>
      </c>
      <c r="C23" s="2" t="s">
        <v>22</v>
      </c>
      <c r="D23" s="2" t="s">
        <v>22</v>
      </c>
      <c r="E23" s="2">
        <f>11+24</f>
        <v>35</v>
      </c>
      <c r="F23" s="2" t="s">
        <v>22</v>
      </c>
      <c r="G23" s="2" t="s">
        <v>22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s">
        <v>22</v>
      </c>
      <c r="N23" s="2" t="s">
        <v>22</v>
      </c>
      <c r="O23" s="2" t="s">
        <v>22</v>
      </c>
      <c r="P23" s="2" t="s">
        <v>22</v>
      </c>
      <c r="Q23" s="2" t="s">
        <v>22</v>
      </c>
      <c r="R23" s="2" t="s">
        <v>22</v>
      </c>
      <c r="S23" s="2" t="s">
        <v>22</v>
      </c>
      <c r="T23" s="2" t="s">
        <v>22</v>
      </c>
      <c r="U23" s="7">
        <f>SUM(C23:T23)</f>
        <v>35</v>
      </c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3">
        <v>22</v>
      </c>
      <c r="B24" t="s">
        <v>0</v>
      </c>
      <c r="C24" s="2">
        <v>8</v>
      </c>
      <c r="D24" s="2">
        <f>6.5+8.55</f>
        <v>15.05</v>
      </c>
      <c r="E24" s="2">
        <f>11.03</f>
        <v>11.03</v>
      </c>
      <c r="F24" s="2" t="s">
        <v>22</v>
      </c>
      <c r="G24" s="2" t="s">
        <v>22</v>
      </c>
      <c r="H24" s="2" t="s">
        <v>22</v>
      </c>
      <c r="I24" s="2" t="s">
        <v>22</v>
      </c>
      <c r="J24" s="2" t="s">
        <v>22</v>
      </c>
      <c r="K24" s="2" t="s">
        <v>22</v>
      </c>
      <c r="L24" s="2" t="s">
        <v>22</v>
      </c>
      <c r="M24" s="2" t="s">
        <v>22</v>
      </c>
      <c r="N24" s="2" t="s">
        <v>22</v>
      </c>
      <c r="O24" s="2" t="s">
        <v>22</v>
      </c>
      <c r="P24" s="2" t="s">
        <v>22</v>
      </c>
      <c r="Q24" s="2" t="s">
        <v>22</v>
      </c>
      <c r="R24" s="2" t="s">
        <v>22</v>
      </c>
      <c r="S24" s="2" t="s">
        <v>22</v>
      </c>
      <c r="T24" s="2" t="s">
        <v>22</v>
      </c>
      <c r="U24" s="7">
        <f>SUM(C24:T24)</f>
        <v>34.08</v>
      </c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3">
        <v>23</v>
      </c>
      <c r="B25" t="s">
        <v>53</v>
      </c>
      <c r="C25" s="2" t="s">
        <v>22</v>
      </c>
      <c r="D25" s="2">
        <f>33.75</f>
        <v>33.75</v>
      </c>
      <c r="E25" s="2" t="s">
        <v>22</v>
      </c>
      <c r="F25" s="2" t="s">
        <v>22</v>
      </c>
      <c r="G25" s="2" t="s">
        <v>22</v>
      </c>
      <c r="H25" s="2" t="s">
        <v>22</v>
      </c>
      <c r="I25" s="2" t="s">
        <v>22</v>
      </c>
      <c r="J25" s="2" t="s">
        <v>22</v>
      </c>
      <c r="K25" s="2" t="s">
        <v>22</v>
      </c>
      <c r="L25" s="2" t="s">
        <v>22</v>
      </c>
      <c r="M25" s="2" t="s">
        <v>22</v>
      </c>
      <c r="N25" s="2" t="s">
        <v>22</v>
      </c>
      <c r="O25" s="2" t="s">
        <v>22</v>
      </c>
      <c r="P25" s="2" t="s">
        <v>22</v>
      </c>
      <c r="Q25" s="2" t="s">
        <v>22</v>
      </c>
      <c r="R25" s="2" t="s">
        <v>22</v>
      </c>
      <c r="S25" s="2" t="s">
        <v>22</v>
      </c>
      <c r="T25" s="2" t="s">
        <v>22</v>
      </c>
      <c r="U25" s="7">
        <f>SUM(C25:T25)</f>
        <v>33.75</v>
      </c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3">
        <v>24</v>
      </c>
      <c r="B26" t="s">
        <v>69</v>
      </c>
      <c r="C26" s="2" t="s">
        <v>22</v>
      </c>
      <c r="D26" s="2" t="s">
        <v>22</v>
      </c>
      <c r="E26" s="2">
        <f>32.5</f>
        <v>32.5</v>
      </c>
      <c r="F26" s="2" t="s">
        <v>22</v>
      </c>
      <c r="G26" s="2" t="s">
        <v>22</v>
      </c>
      <c r="H26" s="2" t="s">
        <v>22</v>
      </c>
      <c r="I26" s="2" t="s">
        <v>22</v>
      </c>
      <c r="J26" s="2" t="s">
        <v>22</v>
      </c>
      <c r="K26" s="2" t="s">
        <v>22</v>
      </c>
      <c r="L26" s="2" t="s">
        <v>22</v>
      </c>
      <c r="M26" s="2" t="s">
        <v>22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22</v>
      </c>
      <c r="T26" s="2" t="s">
        <v>22</v>
      </c>
      <c r="U26" s="7">
        <f>SUM(C26:T26)</f>
        <v>32.5</v>
      </c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3">
        <v>25</v>
      </c>
      <c r="B27" t="s">
        <v>77</v>
      </c>
      <c r="C27" s="2" t="s">
        <v>22</v>
      </c>
      <c r="D27" s="2" t="s">
        <v>22</v>
      </c>
      <c r="E27" s="2">
        <f>32.5</f>
        <v>32.5</v>
      </c>
      <c r="F27" s="2" t="s">
        <v>22</v>
      </c>
      <c r="G27" s="2" t="s">
        <v>22</v>
      </c>
      <c r="H27" s="2" t="s">
        <v>22</v>
      </c>
      <c r="I27" s="2" t="s">
        <v>22</v>
      </c>
      <c r="J27" s="2" t="s">
        <v>22</v>
      </c>
      <c r="K27" s="2" t="s">
        <v>22</v>
      </c>
      <c r="L27" s="2" t="s">
        <v>22</v>
      </c>
      <c r="M27" s="2" t="s">
        <v>22</v>
      </c>
      <c r="N27" s="2" t="s">
        <v>22</v>
      </c>
      <c r="O27" s="2" t="s">
        <v>22</v>
      </c>
      <c r="P27" s="2" t="s">
        <v>22</v>
      </c>
      <c r="Q27" s="2" t="s">
        <v>22</v>
      </c>
      <c r="R27" s="2" t="s">
        <v>22</v>
      </c>
      <c r="S27" s="2" t="s">
        <v>22</v>
      </c>
      <c r="T27" s="2" t="s">
        <v>22</v>
      </c>
      <c r="U27" s="7">
        <f>SUM(C27:T27)</f>
        <v>32.5</v>
      </c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3">
        <v>26</v>
      </c>
      <c r="B28" t="s">
        <v>23</v>
      </c>
      <c r="C28" s="2" t="s">
        <v>22</v>
      </c>
      <c r="D28" s="2">
        <f>8+11.7</f>
        <v>19.7</v>
      </c>
      <c r="E28" s="2">
        <f>7+4.5</f>
        <v>11.5</v>
      </c>
      <c r="F28" s="2" t="s">
        <v>22</v>
      </c>
      <c r="G28" s="2" t="s">
        <v>22</v>
      </c>
      <c r="H28" s="2" t="s">
        <v>22</v>
      </c>
      <c r="I28" s="2" t="s">
        <v>22</v>
      </c>
      <c r="J28" s="2" t="s">
        <v>22</v>
      </c>
      <c r="K28" s="2" t="s">
        <v>22</v>
      </c>
      <c r="L28" s="2" t="s">
        <v>22</v>
      </c>
      <c r="M28" s="2" t="s">
        <v>22</v>
      </c>
      <c r="N28" s="2" t="s">
        <v>22</v>
      </c>
      <c r="O28" s="2" t="s">
        <v>22</v>
      </c>
      <c r="P28" s="2" t="s">
        <v>22</v>
      </c>
      <c r="Q28" s="2" t="s">
        <v>22</v>
      </c>
      <c r="R28" s="2" t="s">
        <v>22</v>
      </c>
      <c r="S28" s="2" t="s">
        <v>22</v>
      </c>
      <c r="T28" s="2" t="s">
        <v>22</v>
      </c>
      <c r="U28" s="7">
        <f>SUM(C28:T28)</f>
        <v>31.2</v>
      </c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3">
        <v>27</v>
      </c>
      <c r="B29" t="s">
        <v>20</v>
      </c>
      <c r="C29" s="2" t="s">
        <v>22</v>
      </c>
      <c r="D29" s="2" t="s">
        <v>22</v>
      </c>
      <c r="E29" s="2">
        <f>20+7.6</f>
        <v>27.6</v>
      </c>
      <c r="F29" s="2" t="s">
        <v>22</v>
      </c>
      <c r="G29" s="2" t="s">
        <v>22</v>
      </c>
      <c r="H29" s="2" t="s">
        <v>22</v>
      </c>
      <c r="I29" s="2" t="s">
        <v>22</v>
      </c>
      <c r="J29" s="2" t="s">
        <v>22</v>
      </c>
      <c r="K29" s="2" t="s">
        <v>22</v>
      </c>
      <c r="L29" s="2" t="s">
        <v>22</v>
      </c>
      <c r="M29" s="2" t="s">
        <v>22</v>
      </c>
      <c r="N29" s="2" t="s">
        <v>22</v>
      </c>
      <c r="O29" s="2" t="s">
        <v>22</v>
      </c>
      <c r="P29" s="2" t="s">
        <v>22</v>
      </c>
      <c r="Q29" s="2" t="s">
        <v>22</v>
      </c>
      <c r="R29" s="2" t="s">
        <v>22</v>
      </c>
      <c r="S29" s="2" t="s">
        <v>22</v>
      </c>
      <c r="T29" s="2" t="s">
        <v>22</v>
      </c>
      <c r="U29" s="7">
        <f>SUM(C29:T29)</f>
        <v>27.6</v>
      </c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3">
        <v>28</v>
      </c>
      <c r="B30" t="s">
        <v>12</v>
      </c>
      <c r="C30" s="2" t="s">
        <v>22</v>
      </c>
      <c r="D30" s="2">
        <v>17.399999999999999</v>
      </c>
      <c r="E30" s="2">
        <f>10</f>
        <v>10</v>
      </c>
      <c r="F30" s="2" t="s">
        <v>22</v>
      </c>
      <c r="G30" s="2" t="s">
        <v>22</v>
      </c>
      <c r="H30" s="2" t="s">
        <v>22</v>
      </c>
      <c r="I30" s="2" t="s">
        <v>22</v>
      </c>
      <c r="J30" s="2" t="s">
        <v>22</v>
      </c>
      <c r="K30" s="2" t="s">
        <v>22</v>
      </c>
      <c r="L30" s="2" t="s">
        <v>22</v>
      </c>
      <c r="M30" s="2" t="s">
        <v>22</v>
      </c>
      <c r="N30" s="2" t="s">
        <v>22</v>
      </c>
      <c r="O30" s="2" t="s">
        <v>22</v>
      </c>
      <c r="P30" s="2" t="s">
        <v>22</v>
      </c>
      <c r="Q30" s="2" t="s">
        <v>22</v>
      </c>
      <c r="R30" s="2" t="s">
        <v>22</v>
      </c>
      <c r="S30" s="2" t="s">
        <v>22</v>
      </c>
      <c r="T30" s="2" t="s">
        <v>22</v>
      </c>
      <c r="U30" s="7">
        <f>SUM(C30:T30)</f>
        <v>27.4</v>
      </c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3">
        <v>29</v>
      </c>
      <c r="B31" t="s">
        <v>7</v>
      </c>
      <c r="C31" s="2">
        <v>6.5</v>
      </c>
      <c r="D31" s="2">
        <v>20.5</v>
      </c>
      <c r="E31" s="2" t="s">
        <v>22</v>
      </c>
      <c r="F31" s="2" t="s">
        <v>22</v>
      </c>
      <c r="G31" s="2" t="s">
        <v>22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s">
        <v>22</v>
      </c>
      <c r="N31" s="2" t="s">
        <v>22</v>
      </c>
      <c r="O31" s="2" t="s">
        <v>22</v>
      </c>
      <c r="P31" s="2" t="s">
        <v>22</v>
      </c>
      <c r="Q31" s="2" t="s">
        <v>22</v>
      </c>
      <c r="R31" s="2" t="s">
        <v>22</v>
      </c>
      <c r="S31" s="2" t="s">
        <v>22</v>
      </c>
      <c r="T31" s="2" t="s">
        <v>22</v>
      </c>
      <c r="U31" s="7">
        <f>SUM(C31:T31)</f>
        <v>27</v>
      </c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3">
        <v>30</v>
      </c>
      <c r="B32" t="s">
        <v>29</v>
      </c>
      <c r="C32" s="2" t="s">
        <v>22</v>
      </c>
      <c r="D32" s="2">
        <f>20.5+6</f>
        <v>26.5</v>
      </c>
      <c r="E32" s="2" t="s">
        <v>22</v>
      </c>
      <c r="F32" s="2" t="s">
        <v>22</v>
      </c>
      <c r="G32" s="2" t="s">
        <v>22</v>
      </c>
      <c r="H32" s="2" t="s">
        <v>22</v>
      </c>
      <c r="I32" s="2" t="s">
        <v>22</v>
      </c>
      <c r="J32" s="2" t="s">
        <v>22</v>
      </c>
      <c r="K32" s="2" t="s">
        <v>22</v>
      </c>
      <c r="L32" s="2" t="s">
        <v>22</v>
      </c>
      <c r="M32" s="2" t="s">
        <v>22</v>
      </c>
      <c r="N32" s="2" t="s">
        <v>22</v>
      </c>
      <c r="O32" s="2" t="s">
        <v>22</v>
      </c>
      <c r="P32" s="2" t="s">
        <v>22</v>
      </c>
      <c r="Q32" s="2" t="s">
        <v>22</v>
      </c>
      <c r="R32" s="2" t="s">
        <v>22</v>
      </c>
      <c r="S32" s="2" t="s">
        <v>22</v>
      </c>
      <c r="T32" s="2" t="s">
        <v>22</v>
      </c>
      <c r="U32" s="7">
        <f>SUM(C32:T32)</f>
        <v>26.5</v>
      </c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3">
        <v>31</v>
      </c>
      <c r="B33" t="s">
        <v>41</v>
      </c>
      <c r="C33" s="2">
        <v>25.9</v>
      </c>
      <c r="D33" s="2" t="s">
        <v>22</v>
      </c>
      <c r="E33" s="2" t="s">
        <v>22</v>
      </c>
      <c r="F33" s="2" t="s">
        <v>22</v>
      </c>
      <c r="G33" s="2" t="s">
        <v>22</v>
      </c>
      <c r="H33" s="2" t="s">
        <v>22</v>
      </c>
      <c r="I33" s="2" t="s">
        <v>22</v>
      </c>
      <c r="J33" s="2" t="s">
        <v>22</v>
      </c>
      <c r="K33" s="2" t="s">
        <v>22</v>
      </c>
      <c r="L33" s="2" t="s">
        <v>22</v>
      </c>
      <c r="M33" s="2" t="s">
        <v>22</v>
      </c>
      <c r="N33" s="2" t="s">
        <v>22</v>
      </c>
      <c r="O33" s="2" t="s">
        <v>22</v>
      </c>
      <c r="P33" s="2" t="s">
        <v>22</v>
      </c>
      <c r="Q33" s="2" t="s">
        <v>22</v>
      </c>
      <c r="R33" s="2" t="s">
        <v>22</v>
      </c>
      <c r="S33" s="2" t="s">
        <v>22</v>
      </c>
      <c r="T33" s="2" t="s">
        <v>22</v>
      </c>
      <c r="U33" s="7">
        <f>SUM(C33:T33)</f>
        <v>25.9</v>
      </c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3">
        <v>32</v>
      </c>
      <c r="B34" t="s">
        <v>96</v>
      </c>
      <c r="C34" s="2">
        <v>13.64</v>
      </c>
      <c r="D34" s="2" t="s">
        <v>22</v>
      </c>
      <c r="E34" s="2">
        <f>7</f>
        <v>7</v>
      </c>
      <c r="F34" s="2" t="s">
        <v>22</v>
      </c>
      <c r="G34" s="2" t="s">
        <v>22</v>
      </c>
      <c r="H34" s="2" t="s">
        <v>22</v>
      </c>
      <c r="I34" s="2" t="s">
        <v>22</v>
      </c>
      <c r="J34" s="2" t="s">
        <v>22</v>
      </c>
      <c r="K34" s="2" t="s">
        <v>22</v>
      </c>
      <c r="L34" s="2" t="s">
        <v>22</v>
      </c>
      <c r="M34" s="2" t="s">
        <v>22</v>
      </c>
      <c r="N34" s="2" t="s">
        <v>22</v>
      </c>
      <c r="O34" s="2" t="s">
        <v>22</v>
      </c>
      <c r="P34" s="2" t="s">
        <v>22</v>
      </c>
      <c r="Q34" s="2" t="s">
        <v>22</v>
      </c>
      <c r="R34" s="2" t="s">
        <v>22</v>
      </c>
      <c r="S34" s="2" t="s">
        <v>22</v>
      </c>
      <c r="T34" s="2" t="s">
        <v>22</v>
      </c>
      <c r="U34" s="7">
        <f>SUM(C34:T34)</f>
        <v>20.64</v>
      </c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3">
        <v>33</v>
      </c>
      <c r="B35" t="s">
        <v>1</v>
      </c>
      <c r="C35" s="2" t="s">
        <v>22</v>
      </c>
      <c r="D35" s="2">
        <v>20.5</v>
      </c>
      <c r="E35" s="2" t="s">
        <v>22</v>
      </c>
      <c r="F35" s="2" t="s">
        <v>22</v>
      </c>
      <c r="G35" s="2" t="s">
        <v>22</v>
      </c>
      <c r="H35" s="2" t="s">
        <v>22</v>
      </c>
      <c r="I35" s="2" t="s">
        <v>22</v>
      </c>
      <c r="J35" s="2" t="s">
        <v>22</v>
      </c>
      <c r="K35" s="2" t="s">
        <v>22</v>
      </c>
      <c r="L35" s="2" t="s">
        <v>22</v>
      </c>
      <c r="M35" s="2" t="s">
        <v>22</v>
      </c>
      <c r="N35" s="2" t="s">
        <v>22</v>
      </c>
      <c r="O35" s="2" t="s">
        <v>22</v>
      </c>
      <c r="P35" s="2" t="s">
        <v>22</v>
      </c>
      <c r="Q35" s="2" t="s">
        <v>22</v>
      </c>
      <c r="R35" s="2" t="s">
        <v>22</v>
      </c>
      <c r="S35" s="2" t="s">
        <v>22</v>
      </c>
      <c r="T35" s="2" t="s">
        <v>22</v>
      </c>
      <c r="U35" s="7">
        <f>SUM(C35:T35)</f>
        <v>20.5</v>
      </c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3">
        <v>34</v>
      </c>
      <c r="B36" t="s">
        <v>48</v>
      </c>
      <c r="C36" s="2" t="s">
        <v>22</v>
      </c>
      <c r="D36" s="2">
        <v>18.45</v>
      </c>
      <c r="E36" s="2" t="s">
        <v>22</v>
      </c>
      <c r="F36" s="2" t="s">
        <v>22</v>
      </c>
      <c r="G36" s="2" t="s">
        <v>22</v>
      </c>
      <c r="H36" s="2" t="s">
        <v>22</v>
      </c>
      <c r="I36" s="2" t="s">
        <v>22</v>
      </c>
      <c r="J36" s="2" t="s">
        <v>22</v>
      </c>
      <c r="K36" s="2" t="s">
        <v>22</v>
      </c>
      <c r="L36" s="2" t="s">
        <v>22</v>
      </c>
      <c r="M36" s="2" t="s">
        <v>22</v>
      </c>
      <c r="N36" s="2" t="s">
        <v>22</v>
      </c>
      <c r="O36" s="2" t="s">
        <v>22</v>
      </c>
      <c r="P36" s="2" t="s">
        <v>22</v>
      </c>
      <c r="Q36" s="2" t="s">
        <v>22</v>
      </c>
      <c r="R36" s="2" t="s">
        <v>22</v>
      </c>
      <c r="S36" s="2" t="s">
        <v>22</v>
      </c>
      <c r="T36" s="2" t="s">
        <v>22</v>
      </c>
      <c r="U36" s="7">
        <f>SUM(C36:T36)</f>
        <v>18.45</v>
      </c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3">
        <v>35</v>
      </c>
      <c r="B37" t="s">
        <v>34</v>
      </c>
      <c r="C37" s="2">
        <v>12</v>
      </c>
      <c r="D37" s="2" t="s">
        <v>22</v>
      </c>
      <c r="E37" s="2">
        <f>5.6</f>
        <v>5.6</v>
      </c>
      <c r="F37" s="2" t="s">
        <v>22</v>
      </c>
      <c r="G37" s="2" t="s">
        <v>22</v>
      </c>
      <c r="H37" s="2" t="s">
        <v>22</v>
      </c>
      <c r="I37" s="2" t="s">
        <v>22</v>
      </c>
      <c r="J37" s="2" t="s">
        <v>22</v>
      </c>
      <c r="K37" s="2" t="s">
        <v>22</v>
      </c>
      <c r="L37" s="2" t="s">
        <v>22</v>
      </c>
      <c r="M37" s="2" t="s">
        <v>22</v>
      </c>
      <c r="N37" s="2" t="s">
        <v>22</v>
      </c>
      <c r="O37" s="2" t="s">
        <v>22</v>
      </c>
      <c r="P37" s="2" t="s">
        <v>22</v>
      </c>
      <c r="Q37" s="2" t="s">
        <v>22</v>
      </c>
      <c r="R37" s="2" t="s">
        <v>22</v>
      </c>
      <c r="S37" s="2" t="s">
        <v>22</v>
      </c>
      <c r="T37" s="2" t="s">
        <v>22</v>
      </c>
      <c r="U37" s="7">
        <f>SUM(C37:T37)</f>
        <v>17.600000000000001</v>
      </c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3">
        <v>36</v>
      </c>
      <c r="B38" t="s">
        <v>9</v>
      </c>
      <c r="C38" s="2">
        <v>15.4</v>
      </c>
      <c r="D38" s="2" t="s">
        <v>22</v>
      </c>
      <c r="E38" s="2" t="s">
        <v>22</v>
      </c>
      <c r="F38" s="2" t="s">
        <v>22</v>
      </c>
      <c r="G38" s="2" t="s">
        <v>22</v>
      </c>
      <c r="H38" s="2" t="s">
        <v>22</v>
      </c>
      <c r="I38" s="2" t="s">
        <v>22</v>
      </c>
      <c r="J38" s="2" t="s">
        <v>22</v>
      </c>
      <c r="K38" s="2" t="s">
        <v>22</v>
      </c>
      <c r="L38" s="2" t="s">
        <v>22</v>
      </c>
      <c r="M38" s="2" t="s">
        <v>22</v>
      </c>
      <c r="N38" s="2" t="s">
        <v>22</v>
      </c>
      <c r="O38" s="2" t="s">
        <v>22</v>
      </c>
      <c r="P38" s="2" t="s">
        <v>22</v>
      </c>
      <c r="Q38" s="2" t="s">
        <v>22</v>
      </c>
      <c r="R38" s="2" t="s">
        <v>22</v>
      </c>
      <c r="S38" s="2" t="s">
        <v>22</v>
      </c>
      <c r="T38" s="2" t="s">
        <v>22</v>
      </c>
      <c r="U38" s="7">
        <f>SUM(C38:T38)</f>
        <v>15.4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3">
        <v>37</v>
      </c>
      <c r="B39" t="s">
        <v>56</v>
      </c>
      <c r="C39" s="2" t="s">
        <v>22</v>
      </c>
      <c r="D39" s="2" t="s">
        <v>22</v>
      </c>
      <c r="E39" s="2">
        <f>15</f>
        <v>15</v>
      </c>
      <c r="F39" s="2" t="s">
        <v>22</v>
      </c>
      <c r="G39" s="2" t="s">
        <v>22</v>
      </c>
      <c r="H39" s="2" t="s">
        <v>22</v>
      </c>
      <c r="I39" s="2" t="s">
        <v>22</v>
      </c>
      <c r="J39" s="2" t="s">
        <v>22</v>
      </c>
      <c r="K39" s="2" t="s">
        <v>22</v>
      </c>
      <c r="L39" s="2" t="s">
        <v>22</v>
      </c>
      <c r="M39" s="2" t="s">
        <v>22</v>
      </c>
      <c r="N39" s="2" t="s">
        <v>22</v>
      </c>
      <c r="O39" s="2" t="s">
        <v>22</v>
      </c>
      <c r="P39" s="2" t="s">
        <v>22</v>
      </c>
      <c r="Q39" s="2" t="s">
        <v>22</v>
      </c>
      <c r="R39" s="2" t="s">
        <v>22</v>
      </c>
      <c r="S39" s="2" t="s">
        <v>22</v>
      </c>
      <c r="T39" s="2" t="s">
        <v>22</v>
      </c>
      <c r="U39" s="7">
        <f>SUM(C39:T39)</f>
        <v>15</v>
      </c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3">
        <v>38</v>
      </c>
      <c r="B40" t="s">
        <v>30</v>
      </c>
      <c r="C40" s="2" t="s">
        <v>22</v>
      </c>
      <c r="D40" s="2">
        <v>12</v>
      </c>
      <c r="E40" s="2" t="s">
        <v>22</v>
      </c>
      <c r="F40" s="2" t="s">
        <v>22</v>
      </c>
      <c r="G40" s="2" t="s">
        <v>22</v>
      </c>
      <c r="H40" s="2" t="s">
        <v>22</v>
      </c>
      <c r="I40" s="2" t="s">
        <v>22</v>
      </c>
      <c r="J40" s="2" t="s">
        <v>22</v>
      </c>
      <c r="K40" s="2" t="s">
        <v>22</v>
      </c>
      <c r="L40" s="2" t="s">
        <v>22</v>
      </c>
      <c r="M40" s="2" t="s">
        <v>22</v>
      </c>
      <c r="N40" s="2" t="s">
        <v>22</v>
      </c>
      <c r="O40" s="2" t="s">
        <v>22</v>
      </c>
      <c r="P40" s="2" t="s">
        <v>22</v>
      </c>
      <c r="Q40" s="2" t="s">
        <v>22</v>
      </c>
      <c r="R40" s="2" t="s">
        <v>22</v>
      </c>
      <c r="S40" s="2" t="s">
        <v>22</v>
      </c>
      <c r="T40" s="2" t="s">
        <v>22</v>
      </c>
      <c r="U40" s="7">
        <f>SUM(C40:T40)</f>
        <v>12</v>
      </c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3">
        <v>39</v>
      </c>
      <c r="B41" t="s">
        <v>21</v>
      </c>
      <c r="C41" s="2" t="s">
        <v>22</v>
      </c>
      <c r="D41" s="2" t="s">
        <v>22</v>
      </c>
      <c r="E41" s="2">
        <f>11</f>
        <v>11</v>
      </c>
      <c r="F41" s="2" t="s">
        <v>22</v>
      </c>
      <c r="G41" s="2" t="s">
        <v>22</v>
      </c>
      <c r="H41" s="2" t="s">
        <v>22</v>
      </c>
      <c r="I41" s="2" t="s">
        <v>22</v>
      </c>
      <c r="J41" s="2" t="s">
        <v>22</v>
      </c>
      <c r="K41" s="2" t="s">
        <v>22</v>
      </c>
      <c r="L41" s="2" t="s">
        <v>22</v>
      </c>
      <c r="M41" s="2" t="s">
        <v>22</v>
      </c>
      <c r="N41" s="2" t="s">
        <v>22</v>
      </c>
      <c r="O41" s="2" t="s">
        <v>22</v>
      </c>
      <c r="P41" s="2" t="s">
        <v>22</v>
      </c>
      <c r="Q41" s="2" t="s">
        <v>22</v>
      </c>
      <c r="R41" s="2" t="s">
        <v>22</v>
      </c>
      <c r="S41" s="2" t="s">
        <v>22</v>
      </c>
      <c r="T41" s="2" t="s">
        <v>22</v>
      </c>
      <c r="U41" s="7">
        <f>SUM(C41:T41)</f>
        <v>11</v>
      </c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3">
        <v>40</v>
      </c>
      <c r="B42" t="s">
        <v>109</v>
      </c>
      <c r="C42" s="2" t="s">
        <v>22</v>
      </c>
      <c r="D42" s="2" t="s">
        <v>22</v>
      </c>
      <c r="E42" s="2">
        <f>11</f>
        <v>11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7">
        <f>SUM(C42:T42)</f>
        <v>11</v>
      </c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3">
        <v>41</v>
      </c>
      <c r="B43" t="s">
        <v>110</v>
      </c>
      <c r="C43" s="2" t="s">
        <v>22</v>
      </c>
      <c r="D43" s="2" t="s">
        <v>22</v>
      </c>
      <c r="E43" s="2">
        <f>11</f>
        <v>11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7">
        <f>SUM(C43:T43)</f>
        <v>11</v>
      </c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3">
        <v>42</v>
      </c>
      <c r="B44" t="s">
        <v>112</v>
      </c>
      <c r="C44" s="2" t="s">
        <v>22</v>
      </c>
      <c r="D44" s="2" t="s">
        <v>22</v>
      </c>
      <c r="E44" s="2">
        <f>9</f>
        <v>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7">
        <f>SUM(C44:T44)</f>
        <v>9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3">
        <v>43</v>
      </c>
      <c r="B45" t="s">
        <v>113</v>
      </c>
      <c r="C45" s="2" t="s">
        <v>22</v>
      </c>
      <c r="D45" s="2" t="s">
        <v>22</v>
      </c>
      <c r="E45" s="2">
        <v>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7">
        <f>SUM(C45:T45)</f>
        <v>8</v>
      </c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3">
        <v>44</v>
      </c>
      <c r="B46" t="s">
        <v>79</v>
      </c>
      <c r="C46" s="2" t="s">
        <v>22</v>
      </c>
      <c r="D46" s="2" t="s">
        <v>22</v>
      </c>
      <c r="E46" s="2">
        <f>7</f>
        <v>7</v>
      </c>
      <c r="F46" s="2" t="s">
        <v>22</v>
      </c>
      <c r="G46" s="2" t="s">
        <v>22</v>
      </c>
      <c r="H46" s="2" t="s">
        <v>22</v>
      </c>
      <c r="I46" s="2" t="s">
        <v>22</v>
      </c>
      <c r="J46" s="2" t="s">
        <v>22</v>
      </c>
      <c r="K46" s="2" t="s">
        <v>22</v>
      </c>
      <c r="L46" s="2" t="s">
        <v>22</v>
      </c>
      <c r="M46" s="2" t="s">
        <v>22</v>
      </c>
      <c r="N46" s="2" t="s">
        <v>22</v>
      </c>
      <c r="O46" s="2" t="s">
        <v>22</v>
      </c>
      <c r="P46" s="2" t="s">
        <v>22</v>
      </c>
      <c r="Q46" s="2" t="s">
        <v>22</v>
      </c>
      <c r="R46" s="2" t="s">
        <v>22</v>
      </c>
      <c r="S46" s="2" t="s">
        <v>22</v>
      </c>
      <c r="T46" s="2" t="s">
        <v>22</v>
      </c>
      <c r="U46" s="7">
        <f>SUM(C46:T46)</f>
        <v>7</v>
      </c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3">
        <v>45</v>
      </c>
      <c r="B47" t="s">
        <v>105</v>
      </c>
      <c r="C47" s="2" t="s">
        <v>22</v>
      </c>
      <c r="D47" s="2">
        <v>6.5</v>
      </c>
      <c r="E47" s="2" t="s">
        <v>22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7">
        <f>SUM(C47:T47)</f>
        <v>6.5</v>
      </c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3">
        <v>46</v>
      </c>
      <c r="B48" t="s">
        <v>76</v>
      </c>
      <c r="C48" s="2" t="s">
        <v>22</v>
      </c>
      <c r="D48" s="2">
        <v>5</v>
      </c>
      <c r="E48" s="2" t="s">
        <v>22</v>
      </c>
      <c r="F48" s="2" t="s">
        <v>22</v>
      </c>
      <c r="G48" s="2" t="s">
        <v>22</v>
      </c>
      <c r="H48" s="2" t="s">
        <v>22</v>
      </c>
      <c r="I48" s="2" t="s">
        <v>22</v>
      </c>
      <c r="J48" s="2" t="s">
        <v>22</v>
      </c>
      <c r="K48" s="2" t="s">
        <v>22</v>
      </c>
      <c r="L48" s="2" t="s">
        <v>22</v>
      </c>
      <c r="M48" s="2" t="s">
        <v>22</v>
      </c>
      <c r="N48" s="2" t="s">
        <v>22</v>
      </c>
      <c r="O48" s="2" t="s">
        <v>22</v>
      </c>
      <c r="P48" s="2" t="s">
        <v>22</v>
      </c>
      <c r="Q48" s="2" t="s">
        <v>22</v>
      </c>
      <c r="R48" s="2" t="s">
        <v>22</v>
      </c>
      <c r="S48" s="2" t="s">
        <v>22</v>
      </c>
      <c r="T48" s="2" t="s">
        <v>22</v>
      </c>
      <c r="U48" s="7">
        <f>SUM(C48:T48)</f>
        <v>5</v>
      </c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3">
        <v>47</v>
      </c>
      <c r="B49" t="s">
        <v>106</v>
      </c>
      <c r="C49" s="2" t="s">
        <v>22</v>
      </c>
      <c r="D49" s="2">
        <v>5</v>
      </c>
      <c r="E49" s="2" t="s">
        <v>22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7">
        <f>SUM(C49:T49)</f>
        <v>5</v>
      </c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3">
        <v>48</v>
      </c>
      <c r="B50" t="s">
        <v>45</v>
      </c>
      <c r="C50" s="2" t="s">
        <v>22</v>
      </c>
      <c r="D50" s="2" t="s">
        <v>22</v>
      </c>
      <c r="E50" s="2" t="s">
        <v>22</v>
      </c>
      <c r="F50" s="2" t="s">
        <v>22</v>
      </c>
      <c r="G50" s="2" t="s">
        <v>22</v>
      </c>
      <c r="H50" s="2" t="s">
        <v>22</v>
      </c>
      <c r="I50" s="2" t="s">
        <v>22</v>
      </c>
      <c r="J50" s="2" t="s">
        <v>22</v>
      </c>
      <c r="K50" s="2" t="s">
        <v>22</v>
      </c>
      <c r="L50" s="2" t="s">
        <v>22</v>
      </c>
      <c r="M50" s="2" t="s">
        <v>22</v>
      </c>
      <c r="N50" s="2" t="s">
        <v>22</v>
      </c>
      <c r="O50" s="2" t="s">
        <v>22</v>
      </c>
      <c r="P50" s="2" t="s">
        <v>22</v>
      </c>
      <c r="Q50" s="2" t="s">
        <v>22</v>
      </c>
      <c r="R50" s="2" t="s">
        <v>22</v>
      </c>
      <c r="S50" s="2" t="s">
        <v>22</v>
      </c>
      <c r="T50" s="2" t="s">
        <v>22</v>
      </c>
      <c r="U50" s="7">
        <f>SUM(C50:T50)</f>
        <v>0</v>
      </c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3">
        <v>49</v>
      </c>
      <c r="B51" t="s">
        <v>67</v>
      </c>
      <c r="C51" s="2" t="s">
        <v>22</v>
      </c>
      <c r="D51" s="2" t="s">
        <v>22</v>
      </c>
      <c r="E51" s="2" t="s">
        <v>22</v>
      </c>
      <c r="F51" s="2" t="s">
        <v>22</v>
      </c>
      <c r="G51" s="2" t="s">
        <v>22</v>
      </c>
      <c r="H51" s="2" t="s">
        <v>22</v>
      </c>
      <c r="I51" s="2" t="s">
        <v>22</v>
      </c>
      <c r="J51" s="2" t="s">
        <v>22</v>
      </c>
      <c r="K51" s="2" t="s">
        <v>22</v>
      </c>
      <c r="L51" s="2" t="s">
        <v>22</v>
      </c>
      <c r="M51" s="2" t="s">
        <v>22</v>
      </c>
      <c r="N51" s="2" t="s">
        <v>22</v>
      </c>
      <c r="O51" s="2" t="s">
        <v>22</v>
      </c>
      <c r="P51" s="2" t="s">
        <v>22</v>
      </c>
      <c r="Q51" s="2" t="s">
        <v>22</v>
      </c>
      <c r="R51" s="2" t="s">
        <v>22</v>
      </c>
      <c r="S51" s="2" t="s">
        <v>22</v>
      </c>
      <c r="T51" s="2" t="s">
        <v>22</v>
      </c>
      <c r="U51" s="7">
        <f>SUM(C51:T51)</f>
        <v>0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3">
        <v>50</v>
      </c>
      <c r="B52" t="s">
        <v>15</v>
      </c>
      <c r="C52" s="2" t="s">
        <v>22</v>
      </c>
      <c r="D52" s="2" t="s">
        <v>22</v>
      </c>
      <c r="E52" s="2" t="s">
        <v>22</v>
      </c>
      <c r="F52" s="2" t="s">
        <v>22</v>
      </c>
      <c r="G52" s="2" t="s">
        <v>22</v>
      </c>
      <c r="H52" s="2" t="s">
        <v>22</v>
      </c>
      <c r="I52" s="2" t="s">
        <v>22</v>
      </c>
      <c r="J52" s="2" t="s">
        <v>22</v>
      </c>
      <c r="K52" s="2" t="s">
        <v>22</v>
      </c>
      <c r="L52" s="2" t="s">
        <v>22</v>
      </c>
      <c r="M52" s="2" t="s">
        <v>22</v>
      </c>
      <c r="N52" s="2" t="s">
        <v>22</v>
      </c>
      <c r="O52" s="2" t="s">
        <v>22</v>
      </c>
      <c r="P52" s="2" t="s">
        <v>22</v>
      </c>
      <c r="Q52" s="2" t="s">
        <v>22</v>
      </c>
      <c r="R52" s="2" t="s">
        <v>22</v>
      </c>
      <c r="S52" s="2" t="s">
        <v>22</v>
      </c>
      <c r="T52" s="2" t="s">
        <v>22</v>
      </c>
      <c r="U52" s="7">
        <f>SUM(C52:T52)</f>
        <v>0</v>
      </c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3">
        <v>51</v>
      </c>
      <c r="B53" t="s">
        <v>28</v>
      </c>
      <c r="C53" s="2" t="s">
        <v>22</v>
      </c>
      <c r="D53" s="2" t="s">
        <v>22</v>
      </c>
      <c r="E53" s="2" t="s">
        <v>22</v>
      </c>
      <c r="F53" s="2" t="s">
        <v>22</v>
      </c>
      <c r="G53" s="2" t="s">
        <v>22</v>
      </c>
      <c r="H53" s="2" t="s">
        <v>22</v>
      </c>
      <c r="I53" s="2" t="s">
        <v>22</v>
      </c>
      <c r="J53" s="2" t="s">
        <v>22</v>
      </c>
      <c r="K53" s="2" t="s">
        <v>22</v>
      </c>
      <c r="L53" s="2" t="s">
        <v>22</v>
      </c>
      <c r="M53" s="2" t="s">
        <v>22</v>
      </c>
      <c r="N53" s="2" t="s">
        <v>22</v>
      </c>
      <c r="O53" s="2" t="s">
        <v>22</v>
      </c>
      <c r="P53" s="2" t="s">
        <v>22</v>
      </c>
      <c r="Q53" s="2" t="s">
        <v>22</v>
      </c>
      <c r="R53" s="2" t="s">
        <v>22</v>
      </c>
      <c r="S53" s="2" t="s">
        <v>22</v>
      </c>
      <c r="T53" s="2" t="s">
        <v>22</v>
      </c>
      <c r="U53" s="7">
        <f>SUM(C53:T53)</f>
        <v>0</v>
      </c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3">
        <v>52</v>
      </c>
      <c r="B54" t="s">
        <v>1</v>
      </c>
      <c r="C54" s="2" t="s">
        <v>22</v>
      </c>
      <c r="D54" s="2" t="s">
        <v>22</v>
      </c>
      <c r="E54" s="2" t="s">
        <v>22</v>
      </c>
      <c r="F54" s="2" t="s">
        <v>22</v>
      </c>
      <c r="G54" s="2" t="s">
        <v>22</v>
      </c>
      <c r="H54" s="2" t="s">
        <v>22</v>
      </c>
      <c r="I54" s="2" t="s">
        <v>22</v>
      </c>
      <c r="J54" s="2" t="s">
        <v>22</v>
      </c>
      <c r="K54" s="2" t="s">
        <v>22</v>
      </c>
      <c r="L54" s="2" t="s">
        <v>22</v>
      </c>
      <c r="M54" s="2" t="s">
        <v>22</v>
      </c>
      <c r="N54" s="2" t="s">
        <v>22</v>
      </c>
      <c r="O54" s="2" t="s">
        <v>22</v>
      </c>
      <c r="P54" s="2" t="s">
        <v>22</v>
      </c>
      <c r="Q54" s="2" t="s">
        <v>22</v>
      </c>
      <c r="R54" s="2" t="s">
        <v>22</v>
      </c>
      <c r="S54" s="2" t="s">
        <v>22</v>
      </c>
      <c r="T54" s="2" t="s">
        <v>22</v>
      </c>
      <c r="U54" s="7">
        <f>SUM(C54:T54)</f>
        <v>0</v>
      </c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3">
        <v>53</v>
      </c>
      <c r="B55" t="s">
        <v>31</v>
      </c>
      <c r="C55" s="2" t="s">
        <v>22</v>
      </c>
      <c r="D55" s="2" t="s">
        <v>22</v>
      </c>
      <c r="E55" s="2" t="s">
        <v>22</v>
      </c>
      <c r="F55" s="2" t="s">
        <v>22</v>
      </c>
      <c r="G55" s="2" t="s">
        <v>22</v>
      </c>
      <c r="H55" s="2" t="s">
        <v>22</v>
      </c>
      <c r="I55" s="2" t="s">
        <v>22</v>
      </c>
      <c r="J55" s="2" t="s">
        <v>22</v>
      </c>
      <c r="K55" s="2" t="s">
        <v>22</v>
      </c>
      <c r="L55" s="2" t="s">
        <v>22</v>
      </c>
      <c r="M55" s="2" t="s">
        <v>22</v>
      </c>
      <c r="N55" s="2" t="s">
        <v>22</v>
      </c>
      <c r="O55" s="2" t="s">
        <v>22</v>
      </c>
      <c r="P55" s="2" t="s">
        <v>22</v>
      </c>
      <c r="Q55" s="2" t="s">
        <v>22</v>
      </c>
      <c r="R55" s="2" t="s">
        <v>22</v>
      </c>
      <c r="S55" s="2" t="s">
        <v>22</v>
      </c>
      <c r="T55" s="2" t="s">
        <v>22</v>
      </c>
      <c r="U55" s="7">
        <f>SUM(C55:T55)</f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3">
        <v>54</v>
      </c>
      <c r="B56" t="s">
        <v>35</v>
      </c>
      <c r="C56" s="2" t="s">
        <v>22</v>
      </c>
      <c r="D56" s="2" t="s">
        <v>22</v>
      </c>
      <c r="E56" s="2" t="s">
        <v>22</v>
      </c>
      <c r="F56" s="2" t="s">
        <v>22</v>
      </c>
      <c r="G56" s="2" t="s">
        <v>22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 t="s">
        <v>22</v>
      </c>
      <c r="O56" s="2" t="s">
        <v>22</v>
      </c>
      <c r="P56" s="2" t="s">
        <v>22</v>
      </c>
      <c r="Q56" s="2" t="s">
        <v>22</v>
      </c>
      <c r="R56" s="2" t="s">
        <v>22</v>
      </c>
      <c r="S56" s="2" t="s">
        <v>22</v>
      </c>
      <c r="T56" s="2" t="s">
        <v>22</v>
      </c>
      <c r="U56" s="7">
        <f>SUM(C56:T56)</f>
        <v>0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3">
        <v>55</v>
      </c>
      <c r="B57" t="s">
        <v>19</v>
      </c>
      <c r="C57" s="2" t="s">
        <v>22</v>
      </c>
      <c r="D57" s="2" t="s">
        <v>22</v>
      </c>
      <c r="E57" s="2" t="s">
        <v>22</v>
      </c>
      <c r="F57" s="2" t="s">
        <v>22</v>
      </c>
      <c r="G57" s="2" t="s">
        <v>22</v>
      </c>
      <c r="H57" s="2" t="s">
        <v>22</v>
      </c>
      <c r="I57" s="2" t="s">
        <v>22</v>
      </c>
      <c r="J57" s="2" t="s">
        <v>22</v>
      </c>
      <c r="K57" s="2" t="s">
        <v>22</v>
      </c>
      <c r="L57" s="2" t="s">
        <v>22</v>
      </c>
      <c r="M57" s="2" t="s">
        <v>22</v>
      </c>
      <c r="N57" s="2" t="s">
        <v>22</v>
      </c>
      <c r="O57" s="2" t="s">
        <v>22</v>
      </c>
      <c r="P57" s="2" t="s">
        <v>22</v>
      </c>
      <c r="Q57" s="2" t="s">
        <v>22</v>
      </c>
      <c r="R57" s="2" t="s">
        <v>22</v>
      </c>
      <c r="S57" s="2" t="s">
        <v>22</v>
      </c>
      <c r="T57" s="2" t="s">
        <v>22</v>
      </c>
      <c r="U57" s="7">
        <f>SUM(C57:T57)</f>
        <v>0</v>
      </c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3">
        <v>56</v>
      </c>
      <c r="B58" t="s">
        <v>85</v>
      </c>
      <c r="C58" s="2" t="s">
        <v>22</v>
      </c>
      <c r="D58" s="2" t="s">
        <v>22</v>
      </c>
      <c r="E58" s="2" t="s">
        <v>22</v>
      </c>
      <c r="F58" s="2" t="s">
        <v>22</v>
      </c>
      <c r="G58" s="2" t="s">
        <v>22</v>
      </c>
      <c r="H58" s="2" t="s">
        <v>22</v>
      </c>
      <c r="I58" s="2" t="s">
        <v>22</v>
      </c>
      <c r="J58" s="2" t="s">
        <v>22</v>
      </c>
      <c r="K58" s="2" t="s">
        <v>22</v>
      </c>
      <c r="L58" s="2" t="s">
        <v>22</v>
      </c>
      <c r="M58" s="2" t="s">
        <v>22</v>
      </c>
      <c r="N58" s="2" t="s">
        <v>22</v>
      </c>
      <c r="O58" s="2" t="s">
        <v>22</v>
      </c>
      <c r="P58" s="2" t="s">
        <v>22</v>
      </c>
      <c r="Q58" s="2" t="s">
        <v>22</v>
      </c>
      <c r="R58" s="2" t="s">
        <v>22</v>
      </c>
      <c r="S58" s="2" t="s">
        <v>22</v>
      </c>
      <c r="T58" s="2" t="s">
        <v>22</v>
      </c>
      <c r="U58" s="7">
        <f>SUM(C58:T58)</f>
        <v>0</v>
      </c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3">
        <v>57</v>
      </c>
      <c r="B59" t="s">
        <v>82</v>
      </c>
      <c r="C59" s="2" t="s">
        <v>22</v>
      </c>
      <c r="D59" s="2" t="s">
        <v>22</v>
      </c>
      <c r="E59" s="2" t="s">
        <v>22</v>
      </c>
      <c r="F59" s="2" t="s">
        <v>22</v>
      </c>
      <c r="G59" s="2" t="s">
        <v>22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 t="s">
        <v>22</v>
      </c>
      <c r="O59" s="2" t="s">
        <v>22</v>
      </c>
      <c r="P59" s="2" t="s">
        <v>22</v>
      </c>
      <c r="Q59" s="2" t="s">
        <v>22</v>
      </c>
      <c r="R59" s="2" t="s">
        <v>22</v>
      </c>
      <c r="S59" s="2" t="s">
        <v>22</v>
      </c>
      <c r="T59" s="2" t="s">
        <v>22</v>
      </c>
      <c r="U59" s="7">
        <f>SUM(C59:T59)</f>
        <v>0</v>
      </c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3">
        <v>58</v>
      </c>
      <c r="B60" t="s">
        <v>83</v>
      </c>
      <c r="C60" s="2" t="s">
        <v>22</v>
      </c>
      <c r="D60" s="2" t="s">
        <v>22</v>
      </c>
      <c r="E60" s="2" t="s">
        <v>22</v>
      </c>
      <c r="F60" s="2" t="s">
        <v>22</v>
      </c>
      <c r="G60" s="2" t="s">
        <v>22</v>
      </c>
      <c r="H60" s="2" t="s">
        <v>22</v>
      </c>
      <c r="I60" s="2" t="s">
        <v>22</v>
      </c>
      <c r="J60" s="2" t="s">
        <v>22</v>
      </c>
      <c r="K60" s="2" t="s">
        <v>22</v>
      </c>
      <c r="L60" s="2" t="s">
        <v>22</v>
      </c>
      <c r="M60" s="2" t="s">
        <v>22</v>
      </c>
      <c r="N60" s="2" t="s">
        <v>22</v>
      </c>
      <c r="O60" s="2" t="s">
        <v>22</v>
      </c>
      <c r="P60" s="2" t="s">
        <v>22</v>
      </c>
      <c r="Q60" s="2" t="s">
        <v>22</v>
      </c>
      <c r="R60" s="2" t="s">
        <v>22</v>
      </c>
      <c r="S60" s="2" t="s">
        <v>22</v>
      </c>
      <c r="T60" s="2" t="s">
        <v>22</v>
      </c>
      <c r="U60" s="7">
        <f>SUM(C60:T60)</f>
        <v>0</v>
      </c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3">
        <v>59</v>
      </c>
      <c r="B61" t="s">
        <v>68</v>
      </c>
      <c r="C61" s="2" t="s">
        <v>22</v>
      </c>
      <c r="D61" s="2" t="s">
        <v>22</v>
      </c>
      <c r="E61" s="2" t="s">
        <v>22</v>
      </c>
      <c r="F61" s="2" t="s">
        <v>22</v>
      </c>
      <c r="G61" s="2" t="s">
        <v>22</v>
      </c>
      <c r="H61" s="2" t="s">
        <v>22</v>
      </c>
      <c r="I61" s="2" t="s">
        <v>22</v>
      </c>
      <c r="J61" s="2" t="s">
        <v>22</v>
      </c>
      <c r="K61" s="2" t="s">
        <v>22</v>
      </c>
      <c r="L61" s="2" t="s">
        <v>22</v>
      </c>
      <c r="M61" s="2" t="s">
        <v>22</v>
      </c>
      <c r="N61" s="2" t="s">
        <v>22</v>
      </c>
      <c r="O61" s="2" t="s">
        <v>22</v>
      </c>
      <c r="P61" s="2" t="s">
        <v>22</v>
      </c>
      <c r="Q61" s="2" t="s">
        <v>22</v>
      </c>
      <c r="R61" s="2" t="s">
        <v>22</v>
      </c>
      <c r="S61" s="2" t="s">
        <v>22</v>
      </c>
      <c r="T61" s="2" t="s">
        <v>22</v>
      </c>
      <c r="U61" s="7">
        <f>SUM(C61:T61)</f>
        <v>0</v>
      </c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3">
        <v>60</v>
      </c>
      <c r="B62" t="s">
        <v>66</v>
      </c>
      <c r="C62" s="2" t="s">
        <v>22</v>
      </c>
      <c r="D62" s="2" t="s">
        <v>22</v>
      </c>
      <c r="E62" s="2" t="s">
        <v>22</v>
      </c>
      <c r="F62" s="2" t="s">
        <v>22</v>
      </c>
      <c r="G62" s="2" t="s">
        <v>22</v>
      </c>
      <c r="H62" s="2" t="s">
        <v>22</v>
      </c>
      <c r="I62" s="2" t="s">
        <v>22</v>
      </c>
      <c r="J62" s="2" t="s">
        <v>22</v>
      </c>
      <c r="K62" s="2" t="s">
        <v>22</v>
      </c>
      <c r="L62" s="2" t="s">
        <v>22</v>
      </c>
      <c r="M62" s="2" t="s">
        <v>22</v>
      </c>
      <c r="N62" s="2" t="s">
        <v>22</v>
      </c>
      <c r="O62" s="2" t="s">
        <v>22</v>
      </c>
      <c r="P62" s="2" t="s">
        <v>22</v>
      </c>
      <c r="Q62" s="2" t="s">
        <v>22</v>
      </c>
      <c r="R62" s="2" t="s">
        <v>22</v>
      </c>
      <c r="S62" s="2" t="s">
        <v>22</v>
      </c>
      <c r="T62" s="2" t="s">
        <v>22</v>
      </c>
      <c r="U62" s="7">
        <f>SUM(C62:T62)</f>
        <v>0</v>
      </c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3">
        <v>61</v>
      </c>
      <c r="B63" t="s">
        <v>72</v>
      </c>
      <c r="C63" s="2" t="s">
        <v>22</v>
      </c>
      <c r="D63" s="2" t="s">
        <v>22</v>
      </c>
      <c r="E63" s="2" t="s">
        <v>22</v>
      </c>
      <c r="F63" s="2" t="s">
        <v>22</v>
      </c>
      <c r="G63" s="2" t="s">
        <v>22</v>
      </c>
      <c r="H63" s="2" t="s">
        <v>22</v>
      </c>
      <c r="I63" s="2" t="s">
        <v>22</v>
      </c>
      <c r="J63" s="2" t="s">
        <v>22</v>
      </c>
      <c r="K63" s="2" t="s">
        <v>22</v>
      </c>
      <c r="L63" s="2" t="s">
        <v>22</v>
      </c>
      <c r="M63" s="2" t="s">
        <v>22</v>
      </c>
      <c r="N63" s="2" t="s">
        <v>22</v>
      </c>
      <c r="O63" s="2" t="s">
        <v>22</v>
      </c>
      <c r="P63" s="2" t="s">
        <v>22</v>
      </c>
      <c r="Q63" s="2" t="s">
        <v>22</v>
      </c>
      <c r="R63" s="2" t="s">
        <v>22</v>
      </c>
      <c r="S63" s="2" t="s">
        <v>22</v>
      </c>
      <c r="T63" s="2" t="s">
        <v>22</v>
      </c>
      <c r="U63" s="7">
        <f>SUM(C63:T63)</f>
        <v>0</v>
      </c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3">
        <v>62</v>
      </c>
      <c r="B64" t="s">
        <v>2</v>
      </c>
      <c r="C64" s="2" t="s">
        <v>22</v>
      </c>
      <c r="D64" s="2" t="s">
        <v>22</v>
      </c>
      <c r="E64" s="2" t="s">
        <v>22</v>
      </c>
      <c r="F64" s="2" t="s">
        <v>22</v>
      </c>
      <c r="G64" s="2" t="s">
        <v>22</v>
      </c>
      <c r="H64" s="2" t="s">
        <v>22</v>
      </c>
      <c r="I64" s="2" t="s">
        <v>22</v>
      </c>
      <c r="J64" s="2" t="s">
        <v>22</v>
      </c>
      <c r="K64" s="2" t="s">
        <v>22</v>
      </c>
      <c r="L64" s="2" t="s">
        <v>22</v>
      </c>
      <c r="M64" s="2" t="s">
        <v>22</v>
      </c>
      <c r="N64" s="2" t="s">
        <v>22</v>
      </c>
      <c r="O64" s="2" t="s">
        <v>22</v>
      </c>
      <c r="P64" s="2" t="s">
        <v>22</v>
      </c>
      <c r="Q64" s="2" t="s">
        <v>22</v>
      </c>
      <c r="R64" s="2" t="s">
        <v>22</v>
      </c>
      <c r="S64" s="2" t="s">
        <v>22</v>
      </c>
      <c r="T64" s="2" t="s">
        <v>22</v>
      </c>
      <c r="U64" s="7">
        <f>SUM(C64:T64)</f>
        <v>0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3">
        <v>63</v>
      </c>
      <c r="B65" t="s">
        <v>25</v>
      </c>
      <c r="C65" s="2" t="s">
        <v>22</v>
      </c>
      <c r="D65" s="2" t="s">
        <v>22</v>
      </c>
      <c r="E65" s="2" t="s">
        <v>22</v>
      </c>
      <c r="F65" s="2" t="s">
        <v>22</v>
      </c>
      <c r="G65" s="2" t="s">
        <v>22</v>
      </c>
      <c r="H65" s="2" t="s">
        <v>22</v>
      </c>
      <c r="I65" s="2" t="s">
        <v>22</v>
      </c>
      <c r="J65" s="2" t="s">
        <v>22</v>
      </c>
      <c r="K65" s="2" t="s">
        <v>22</v>
      </c>
      <c r="L65" s="2" t="s">
        <v>22</v>
      </c>
      <c r="M65" s="2" t="s">
        <v>22</v>
      </c>
      <c r="N65" s="2" t="s">
        <v>22</v>
      </c>
      <c r="O65" s="2" t="s">
        <v>22</v>
      </c>
      <c r="P65" s="2" t="s">
        <v>22</v>
      </c>
      <c r="Q65" s="2" t="s">
        <v>22</v>
      </c>
      <c r="R65" s="2" t="s">
        <v>22</v>
      </c>
      <c r="S65" s="2" t="s">
        <v>22</v>
      </c>
      <c r="T65" s="2" t="s">
        <v>22</v>
      </c>
      <c r="U65" s="7">
        <f>SUM(C65:T65)</f>
        <v>0</v>
      </c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3">
        <v>64</v>
      </c>
      <c r="B66" t="s">
        <v>59</v>
      </c>
      <c r="C66" s="2" t="s">
        <v>22</v>
      </c>
      <c r="D66" s="2" t="s">
        <v>22</v>
      </c>
      <c r="E66" s="2" t="s">
        <v>22</v>
      </c>
      <c r="F66" s="2" t="s">
        <v>22</v>
      </c>
      <c r="G66" s="2" t="s">
        <v>22</v>
      </c>
      <c r="H66" s="2" t="s">
        <v>22</v>
      </c>
      <c r="I66" s="2" t="s">
        <v>22</v>
      </c>
      <c r="J66" s="2" t="s">
        <v>22</v>
      </c>
      <c r="K66" s="2" t="s">
        <v>22</v>
      </c>
      <c r="L66" s="2" t="s">
        <v>22</v>
      </c>
      <c r="M66" s="2" t="s">
        <v>22</v>
      </c>
      <c r="N66" s="2" t="s">
        <v>22</v>
      </c>
      <c r="O66" s="2" t="s">
        <v>22</v>
      </c>
      <c r="P66" s="2" t="s">
        <v>22</v>
      </c>
      <c r="Q66" s="2" t="s">
        <v>22</v>
      </c>
      <c r="R66" s="2" t="s">
        <v>22</v>
      </c>
      <c r="S66" s="2" t="s">
        <v>22</v>
      </c>
      <c r="T66" s="2" t="s">
        <v>22</v>
      </c>
      <c r="U66" s="7">
        <f>SUM(C66:T66)</f>
        <v>0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3">
        <v>65</v>
      </c>
      <c r="B67" t="s">
        <v>60</v>
      </c>
      <c r="C67" s="2" t="s">
        <v>22</v>
      </c>
      <c r="D67" s="2" t="s">
        <v>22</v>
      </c>
      <c r="E67" s="2" t="s">
        <v>22</v>
      </c>
      <c r="F67" s="2" t="s">
        <v>22</v>
      </c>
      <c r="G67" s="2" t="s">
        <v>22</v>
      </c>
      <c r="H67" s="2" t="s">
        <v>22</v>
      </c>
      <c r="I67" s="2" t="s">
        <v>22</v>
      </c>
      <c r="J67" s="2" t="s">
        <v>22</v>
      </c>
      <c r="K67" s="2" t="s">
        <v>22</v>
      </c>
      <c r="L67" s="2" t="s">
        <v>22</v>
      </c>
      <c r="M67" s="2" t="s">
        <v>22</v>
      </c>
      <c r="N67" s="2" t="s">
        <v>22</v>
      </c>
      <c r="O67" s="2" t="s">
        <v>22</v>
      </c>
      <c r="P67" s="2" t="s">
        <v>22</v>
      </c>
      <c r="Q67" s="2" t="s">
        <v>22</v>
      </c>
      <c r="R67" s="2" t="s">
        <v>22</v>
      </c>
      <c r="S67" s="2" t="s">
        <v>22</v>
      </c>
      <c r="T67" s="2" t="s">
        <v>22</v>
      </c>
      <c r="U67" s="7">
        <f>SUM(C67:T67)</f>
        <v>0</v>
      </c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3">
        <v>66</v>
      </c>
      <c r="B68" t="s">
        <v>57</v>
      </c>
      <c r="C68" s="2" t="s">
        <v>22</v>
      </c>
      <c r="D68" s="2" t="s">
        <v>22</v>
      </c>
      <c r="E68" s="2" t="s">
        <v>22</v>
      </c>
      <c r="F68" s="2" t="s">
        <v>22</v>
      </c>
      <c r="G68" s="2" t="s">
        <v>22</v>
      </c>
      <c r="H68" s="2" t="s">
        <v>22</v>
      </c>
      <c r="I68" s="2" t="s">
        <v>22</v>
      </c>
      <c r="J68" s="2" t="s">
        <v>22</v>
      </c>
      <c r="K68" s="2" t="s">
        <v>22</v>
      </c>
      <c r="L68" s="2" t="s">
        <v>22</v>
      </c>
      <c r="M68" s="2" t="s">
        <v>22</v>
      </c>
      <c r="N68" s="2" t="s">
        <v>22</v>
      </c>
      <c r="O68" s="2" t="s">
        <v>22</v>
      </c>
      <c r="P68" s="2" t="s">
        <v>22</v>
      </c>
      <c r="Q68" s="2" t="s">
        <v>22</v>
      </c>
      <c r="R68" s="2" t="s">
        <v>22</v>
      </c>
      <c r="S68" s="2" t="s">
        <v>22</v>
      </c>
      <c r="T68" s="2" t="s">
        <v>22</v>
      </c>
      <c r="U68" s="7">
        <f>SUM(C68:T68)</f>
        <v>0</v>
      </c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3">
        <v>67</v>
      </c>
      <c r="B69" t="s">
        <v>71</v>
      </c>
      <c r="C69" s="2" t="s">
        <v>22</v>
      </c>
      <c r="D69" s="2" t="s">
        <v>22</v>
      </c>
      <c r="E69" s="2" t="s">
        <v>22</v>
      </c>
      <c r="F69" s="2" t="s">
        <v>22</v>
      </c>
      <c r="G69" s="2" t="s">
        <v>22</v>
      </c>
      <c r="H69" s="2" t="s">
        <v>22</v>
      </c>
      <c r="I69" s="2" t="s">
        <v>22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 t="s">
        <v>22</v>
      </c>
      <c r="P69" s="2" t="s">
        <v>22</v>
      </c>
      <c r="Q69" s="2" t="s">
        <v>22</v>
      </c>
      <c r="R69" s="2" t="s">
        <v>22</v>
      </c>
      <c r="S69" s="2" t="s">
        <v>22</v>
      </c>
      <c r="T69" s="2" t="s">
        <v>22</v>
      </c>
      <c r="U69" s="7">
        <f>SUM(C69:T69)</f>
        <v>0</v>
      </c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3">
        <v>68</v>
      </c>
      <c r="B70" t="s">
        <v>80</v>
      </c>
      <c r="C70" s="2" t="s">
        <v>22</v>
      </c>
      <c r="D70" s="2" t="s">
        <v>22</v>
      </c>
      <c r="E70" s="2" t="s">
        <v>22</v>
      </c>
      <c r="F70" s="2" t="s">
        <v>22</v>
      </c>
      <c r="G70" s="2" t="s">
        <v>22</v>
      </c>
      <c r="H70" s="2" t="s">
        <v>22</v>
      </c>
      <c r="I70" s="2" t="s">
        <v>22</v>
      </c>
      <c r="J70" s="2" t="s">
        <v>22</v>
      </c>
      <c r="K70" s="2" t="s">
        <v>22</v>
      </c>
      <c r="L70" s="2" t="s">
        <v>22</v>
      </c>
      <c r="M70" s="2" t="s">
        <v>22</v>
      </c>
      <c r="N70" s="2" t="s">
        <v>22</v>
      </c>
      <c r="O70" s="2" t="s">
        <v>22</v>
      </c>
      <c r="P70" s="2" t="s">
        <v>22</v>
      </c>
      <c r="Q70" s="2" t="s">
        <v>22</v>
      </c>
      <c r="R70" s="2" t="s">
        <v>22</v>
      </c>
      <c r="S70" s="2" t="s">
        <v>22</v>
      </c>
      <c r="T70" s="2" t="s">
        <v>22</v>
      </c>
      <c r="U70" s="7">
        <f>SUM(C70:T70)</f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3">
        <v>69</v>
      </c>
      <c r="B71" t="s">
        <v>84</v>
      </c>
      <c r="C71" s="2" t="s">
        <v>22</v>
      </c>
      <c r="D71" s="2" t="s">
        <v>22</v>
      </c>
      <c r="E71" s="2" t="s">
        <v>22</v>
      </c>
      <c r="F71" s="2" t="s">
        <v>22</v>
      </c>
      <c r="G71" s="2" t="s">
        <v>22</v>
      </c>
      <c r="H71" s="2" t="s">
        <v>22</v>
      </c>
      <c r="I71" s="2" t="s">
        <v>22</v>
      </c>
      <c r="J71" s="2" t="s">
        <v>22</v>
      </c>
      <c r="K71" s="2" t="s">
        <v>22</v>
      </c>
      <c r="L71" s="2" t="s">
        <v>22</v>
      </c>
      <c r="M71" s="2" t="s">
        <v>22</v>
      </c>
      <c r="N71" s="2" t="s">
        <v>22</v>
      </c>
      <c r="O71" s="2" t="s">
        <v>22</v>
      </c>
      <c r="P71" s="2" t="s">
        <v>22</v>
      </c>
      <c r="Q71" s="2" t="s">
        <v>22</v>
      </c>
      <c r="R71" s="2" t="s">
        <v>22</v>
      </c>
      <c r="S71" s="2" t="s">
        <v>22</v>
      </c>
      <c r="T71" s="2" t="s">
        <v>22</v>
      </c>
      <c r="U71" s="7">
        <f>SUM(C71:T71)</f>
        <v>0</v>
      </c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3">
        <v>70</v>
      </c>
      <c r="B72" t="s">
        <v>14</v>
      </c>
      <c r="C72" s="2" t="s">
        <v>22</v>
      </c>
      <c r="D72" s="2" t="s">
        <v>22</v>
      </c>
      <c r="E72" s="2" t="s">
        <v>22</v>
      </c>
      <c r="F72" s="2" t="s">
        <v>22</v>
      </c>
      <c r="G72" s="2" t="s">
        <v>22</v>
      </c>
      <c r="H72" s="2" t="s">
        <v>22</v>
      </c>
      <c r="I72" s="2" t="s">
        <v>22</v>
      </c>
      <c r="J72" s="2" t="s">
        <v>22</v>
      </c>
      <c r="K72" s="2" t="s">
        <v>22</v>
      </c>
      <c r="L72" s="2" t="s">
        <v>22</v>
      </c>
      <c r="M72" s="2" t="s">
        <v>22</v>
      </c>
      <c r="N72" s="2" t="s">
        <v>22</v>
      </c>
      <c r="O72" s="2" t="s">
        <v>22</v>
      </c>
      <c r="P72" s="2" t="s">
        <v>22</v>
      </c>
      <c r="Q72" s="2" t="s">
        <v>22</v>
      </c>
      <c r="R72" s="2" t="s">
        <v>22</v>
      </c>
      <c r="S72" s="2" t="s">
        <v>22</v>
      </c>
      <c r="T72" s="2" t="s">
        <v>22</v>
      </c>
      <c r="U72" s="7">
        <f>SUM(C72:T72)</f>
        <v>0</v>
      </c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3">
        <v>71</v>
      </c>
      <c r="B73" t="s">
        <v>37</v>
      </c>
      <c r="C73" s="2" t="s">
        <v>22</v>
      </c>
      <c r="D73" s="2" t="s">
        <v>22</v>
      </c>
      <c r="E73" s="2" t="s">
        <v>22</v>
      </c>
      <c r="F73" s="2" t="s">
        <v>22</v>
      </c>
      <c r="G73" s="2" t="s">
        <v>22</v>
      </c>
      <c r="H73" s="2" t="s">
        <v>22</v>
      </c>
      <c r="I73" s="2" t="s">
        <v>22</v>
      </c>
      <c r="J73" s="2" t="s">
        <v>22</v>
      </c>
      <c r="K73" s="2" t="s">
        <v>22</v>
      </c>
      <c r="L73" s="2" t="s">
        <v>22</v>
      </c>
      <c r="M73" s="2" t="s">
        <v>22</v>
      </c>
      <c r="N73" s="2" t="s">
        <v>22</v>
      </c>
      <c r="O73" s="2" t="s">
        <v>22</v>
      </c>
      <c r="P73" s="2" t="s">
        <v>22</v>
      </c>
      <c r="Q73" s="2" t="s">
        <v>22</v>
      </c>
      <c r="R73" s="2" t="s">
        <v>22</v>
      </c>
      <c r="S73" s="2" t="s">
        <v>22</v>
      </c>
      <c r="T73" s="2" t="s">
        <v>22</v>
      </c>
      <c r="U73" s="7">
        <f>SUM(C73:T73)</f>
        <v>0</v>
      </c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3">
        <v>72</v>
      </c>
      <c r="B74" t="s">
        <v>62</v>
      </c>
      <c r="C74" s="2" t="s">
        <v>22</v>
      </c>
      <c r="D74" s="2" t="s">
        <v>22</v>
      </c>
      <c r="E74" s="2" t="s">
        <v>22</v>
      </c>
      <c r="F74" s="2" t="s">
        <v>22</v>
      </c>
      <c r="G74" s="2" t="s">
        <v>22</v>
      </c>
      <c r="H74" s="2" t="s">
        <v>22</v>
      </c>
      <c r="I74" s="2" t="s">
        <v>22</v>
      </c>
      <c r="J74" s="2" t="s">
        <v>22</v>
      </c>
      <c r="K74" s="2" t="s">
        <v>22</v>
      </c>
      <c r="L74" s="2" t="s">
        <v>22</v>
      </c>
      <c r="M74" s="2" t="s">
        <v>22</v>
      </c>
      <c r="N74" s="2" t="s">
        <v>22</v>
      </c>
      <c r="O74" s="2" t="s">
        <v>22</v>
      </c>
      <c r="P74" s="2" t="s">
        <v>22</v>
      </c>
      <c r="Q74" s="2" t="s">
        <v>22</v>
      </c>
      <c r="R74" s="2" t="s">
        <v>22</v>
      </c>
      <c r="S74" s="2" t="s">
        <v>22</v>
      </c>
      <c r="T74" s="2" t="s">
        <v>22</v>
      </c>
      <c r="U74" s="7">
        <f>SUM(C74:T74)</f>
        <v>0</v>
      </c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3">
        <v>73</v>
      </c>
      <c r="B75" t="s">
        <v>31</v>
      </c>
      <c r="C75" s="2" t="s">
        <v>22</v>
      </c>
      <c r="D75" s="2" t="s">
        <v>22</v>
      </c>
      <c r="E75" s="2" t="s">
        <v>22</v>
      </c>
      <c r="F75" s="2" t="s">
        <v>22</v>
      </c>
      <c r="G75" s="2" t="s">
        <v>22</v>
      </c>
      <c r="H75" s="2" t="s">
        <v>22</v>
      </c>
      <c r="I75" s="2" t="s">
        <v>22</v>
      </c>
      <c r="J75" s="2" t="s">
        <v>22</v>
      </c>
      <c r="K75" s="2" t="s">
        <v>22</v>
      </c>
      <c r="L75" s="2" t="s">
        <v>22</v>
      </c>
      <c r="M75" s="2" t="s">
        <v>22</v>
      </c>
      <c r="N75" s="2" t="s">
        <v>22</v>
      </c>
      <c r="O75" s="2" t="s">
        <v>22</v>
      </c>
      <c r="P75" s="2" t="s">
        <v>22</v>
      </c>
      <c r="Q75" s="2" t="s">
        <v>22</v>
      </c>
      <c r="R75" s="2" t="s">
        <v>22</v>
      </c>
      <c r="S75" s="2" t="s">
        <v>22</v>
      </c>
      <c r="T75" s="2" t="s">
        <v>22</v>
      </c>
      <c r="U75" s="7">
        <f>SUM(C75:T75)</f>
        <v>0</v>
      </c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3">
        <v>74</v>
      </c>
      <c r="B76" t="s">
        <v>58</v>
      </c>
      <c r="C76" s="2" t="s">
        <v>22</v>
      </c>
      <c r="D76" s="2" t="s">
        <v>22</v>
      </c>
      <c r="E76" s="2" t="s">
        <v>22</v>
      </c>
      <c r="F76" s="2" t="s">
        <v>22</v>
      </c>
      <c r="G76" s="2" t="s">
        <v>22</v>
      </c>
      <c r="H76" s="2" t="s">
        <v>22</v>
      </c>
      <c r="I76" s="2" t="s">
        <v>22</v>
      </c>
      <c r="J76" s="2" t="s">
        <v>22</v>
      </c>
      <c r="K76" s="2" t="s">
        <v>22</v>
      </c>
      <c r="L76" s="2" t="s">
        <v>22</v>
      </c>
      <c r="M76" s="2" t="s">
        <v>22</v>
      </c>
      <c r="N76" s="2" t="s">
        <v>22</v>
      </c>
      <c r="O76" s="2" t="s">
        <v>22</v>
      </c>
      <c r="P76" s="2" t="s">
        <v>22</v>
      </c>
      <c r="Q76" s="2" t="s">
        <v>22</v>
      </c>
      <c r="R76" s="2" t="s">
        <v>22</v>
      </c>
      <c r="S76" s="2" t="s">
        <v>22</v>
      </c>
      <c r="T76" s="2" t="s">
        <v>22</v>
      </c>
      <c r="U76" s="7">
        <f>SUM(C76:T76)</f>
        <v>0</v>
      </c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3">
        <v>75</v>
      </c>
      <c r="B77" t="s">
        <v>78</v>
      </c>
      <c r="C77" s="2" t="s">
        <v>22</v>
      </c>
      <c r="D77" s="2" t="s">
        <v>22</v>
      </c>
      <c r="E77" s="2" t="s">
        <v>22</v>
      </c>
      <c r="F77" s="2" t="s">
        <v>22</v>
      </c>
      <c r="G77" s="2" t="s">
        <v>22</v>
      </c>
      <c r="H77" s="2" t="s">
        <v>22</v>
      </c>
      <c r="I77" s="2" t="s">
        <v>22</v>
      </c>
      <c r="J77" s="2" t="s">
        <v>22</v>
      </c>
      <c r="K77" s="2" t="s">
        <v>22</v>
      </c>
      <c r="L77" s="2" t="s">
        <v>22</v>
      </c>
      <c r="M77" s="2" t="s">
        <v>22</v>
      </c>
      <c r="N77" s="2" t="s">
        <v>22</v>
      </c>
      <c r="O77" s="2" t="s">
        <v>22</v>
      </c>
      <c r="P77" s="2" t="s">
        <v>22</v>
      </c>
      <c r="Q77" s="2" t="s">
        <v>22</v>
      </c>
      <c r="R77" s="2" t="s">
        <v>22</v>
      </c>
      <c r="S77" s="2" t="s">
        <v>22</v>
      </c>
      <c r="T77" s="2" t="s">
        <v>22</v>
      </c>
      <c r="U77" s="7">
        <f>SUM(C77:T77)</f>
        <v>0</v>
      </c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3">
        <v>76</v>
      </c>
      <c r="B78" t="s">
        <v>87</v>
      </c>
      <c r="C78" s="2" t="s">
        <v>22</v>
      </c>
      <c r="D78" s="2" t="s">
        <v>22</v>
      </c>
      <c r="E78" s="2" t="s">
        <v>22</v>
      </c>
      <c r="F78" s="2" t="s">
        <v>22</v>
      </c>
      <c r="G78" s="2" t="s">
        <v>22</v>
      </c>
      <c r="H78" s="2" t="s">
        <v>22</v>
      </c>
      <c r="I78" s="2" t="s">
        <v>22</v>
      </c>
      <c r="J78" s="2" t="s">
        <v>22</v>
      </c>
      <c r="K78" s="2" t="s">
        <v>22</v>
      </c>
      <c r="L78" s="2" t="s">
        <v>22</v>
      </c>
      <c r="M78" s="2" t="s">
        <v>22</v>
      </c>
      <c r="N78" s="2" t="s">
        <v>22</v>
      </c>
      <c r="O78" s="2" t="s">
        <v>22</v>
      </c>
      <c r="P78" s="2" t="s">
        <v>22</v>
      </c>
      <c r="Q78" s="2" t="s">
        <v>22</v>
      </c>
      <c r="R78" s="2" t="s">
        <v>22</v>
      </c>
      <c r="S78" s="2" t="s">
        <v>22</v>
      </c>
      <c r="T78" s="2" t="s">
        <v>22</v>
      </c>
      <c r="U78" s="7">
        <f>SUM(C78:T78)</f>
        <v>0</v>
      </c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3">
        <v>77</v>
      </c>
      <c r="B79" t="s">
        <v>97</v>
      </c>
      <c r="C79" s="2" t="s">
        <v>22</v>
      </c>
      <c r="D79" s="2" t="s">
        <v>22</v>
      </c>
      <c r="E79" s="2" t="s">
        <v>22</v>
      </c>
      <c r="F79" s="2" t="s">
        <v>22</v>
      </c>
      <c r="G79" s="2" t="s">
        <v>22</v>
      </c>
      <c r="H79" s="2" t="s">
        <v>22</v>
      </c>
      <c r="I79" s="2" t="s">
        <v>22</v>
      </c>
      <c r="J79" s="2" t="s">
        <v>22</v>
      </c>
      <c r="K79" s="2" t="s">
        <v>22</v>
      </c>
      <c r="L79" s="2" t="s">
        <v>22</v>
      </c>
      <c r="M79" s="2" t="s">
        <v>22</v>
      </c>
      <c r="N79" s="2" t="s">
        <v>22</v>
      </c>
      <c r="O79" s="2" t="s">
        <v>22</v>
      </c>
      <c r="P79" s="2" t="s">
        <v>22</v>
      </c>
      <c r="Q79" s="2" t="s">
        <v>22</v>
      </c>
      <c r="R79" s="2" t="s">
        <v>22</v>
      </c>
      <c r="S79" s="2" t="s">
        <v>22</v>
      </c>
      <c r="T79" s="2" t="s">
        <v>22</v>
      </c>
      <c r="U79" s="7">
        <f>SUM(C79:T79)</f>
        <v>0</v>
      </c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3">
        <v>78</v>
      </c>
      <c r="B80" t="s">
        <v>36</v>
      </c>
      <c r="C80" s="2" t="s">
        <v>22</v>
      </c>
      <c r="D80" s="2" t="s">
        <v>22</v>
      </c>
      <c r="E80" s="2" t="s">
        <v>22</v>
      </c>
      <c r="F80" s="2" t="s">
        <v>22</v>
      </c>
      <c r="G80" s="2" t="s">
        <v>22</v>
      </c>
      <c r="H80" s="2" t="s">
        <v>22</v>
      </c>
      <c r="I80" s="2" t="s">
        <v>22</v>
      </c>
      <c r="J80" s="2" t="s">
        <v>22</v>
      </c>
      <c r="K80" s="2" t="s">
        <v>22</v>
      </c>
      <c r="L80" s="2" t="s">
        <v>22</v>
      </c>
      <c r="M80" s="2" t="s">
        <v>22</v>
      </c>
      <c r="N80" s="2" t="s">
        <v>22</v>
      </c>
      <c r="O80" s="2" t="s">
        <v>22</v>
      </c>
      <c r="P80" s="2" t="s">
        <v>22</v>
      </c>
      <c r="Q80" s="2" t="s">
        <v>22</v>
      </c>
      <c r="R80" s="2" t="s">
        <v>22</v>
      </c>
      <c r="S80" s="2" t="s">
        <v>22</v>
      </c>
      <c r="T80" s="2" t="s">
        <v>22</v>
      </c>
      <c r="U80" s="7">
        <f>SUM(C80:T80)</f>
        <v>0</v>
      </c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3">
        <v>79</v>
      </c>
      <c r="B81" t="s">
        <v>46</v>
      </c>
      <c r="C81" s="2" t="s">
        <v>22</v>
      </c>
      <c r="D81" s="2" t="s">
        <v>22</v>
      </c>
      <c r="E81" s="2" t="s">
        <v>22</v>
      </c>
      <c r="F81" s="2" t="s">
        <v>22</v>
      </c>
      <c r="G81" s="2" t="s">
        <v>22</v>
      </c>
      <c r="H81" s="2" t="s">
        <v>22</v>
      </c>
      <c r="I81" s="2" t="s">
        <v>22</v>
      </c>
      <c r="J81" s="2" t="s">
        <v>22</v>
      </c>
      <c r="K81" s="2" t="s">
        <v>22</v>
      </c>
      <c r="L81" s="2" t="s">
        <v>22</v>
      </c>
      <c r="M81" s="2" t="s">
        <v>22</v>
      </c>
      <c r="N81" s="2" t="s">
        <v>22</v>
      </c>
      <c r="O81" s="2" t="s">
        <v>22</v>
      </c>
      <c r="P81" s="2" t="s">
        <v>22</v>
      </c>
      <c r="Q81" s="2" t="s">
        <v>22</v>
      </c>
      <c r="R81" s="2" t="s">
        <v>22</v>
      </c>
      <c r="S81" s="2" t="s">
        <v>22</v>
      </c>
      <c r="T81" s="2" t="s">
        <v>22</v>
      </c>
      <c r="U81" s="7">
        <f>SUM(C81:T81)</f>
        <v>0</v>
      </c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3">
        <v>80</v>
      </c>
      <c r="B82" t="s">
        <v>13</v>
      </c>
      <c r="C82" s="2" t="s">
        <v>22</v>
      </c>
      <c r="D82" s="2" t="s">
        <v>22</v>
      </c>
      <c r="E82" s="2" t="s">
        <v>22</v>
      </c>
      <c r="F82" s="2" t="s">
        <v>22</v>
      </c>
      <c r="G82" s="2" t="s">
        <v>22</v>
      </c>
      <c r="H82" s="2" t="s">
        <v>22</v>
      </c>
      <c r="I82" s="2" t="s">
        <v>22</v>
      </c>
      <c r="J82" s="2" t="s">
        <v>22</v>
      </c>
      <c r="K82" s="2" t="s">
        <v>22</v>
      </c>
      <c r="L82" s="2" t="s">
        <v>22</v>
      </c>
      <c r="M82" s="2" t="s">
        <v>22</v>
      </c>
      <c r="N82" s="2" t="s">
        <v>22</v>
      </c>
      <c r="O82" s="2" t="s">
        <v>22</v>
      </c>
      <c r="P82" s="2" t="s">
        <v>22</v>
      </c>
      <c r="Q82" s="2" t="s">
        <v>22</v>
      </c>
      <c r="R82" s="2" t="s">
        <v>22</v>
      </c>
      <c r="S82" s="2" t="s">
        <v>22</v>
      </c>
      <c r="T82" s="2" t="s">
        <v>22</v>
      </c>
      <c r="U82" s="7">
        <f>SUM(C82:T82)</f>
        <v>0</v>
      </c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3">
        <v>81</v>
      </c>
      <c r="B83" t="s">
        <v>42</v>
      </c>
      <c r="C83" s="2" t="s">
        <v>22</v>
      </c>
      <c r="D83" s="2" t="s">
        <v>22</v>
      </c>
      <c r="E83" s="2" t="s">
        <v>22</v>
      </c>
      <c r="F83" s="2" t="s">
        <v>22</v>
      </c>
      <c r="G83" s="2" t="s">
        <v>22</v>
      </c>
      <c r="H83" s="2" t="s">
        <v>22</v>
      </c>
      <c r="I83" s="2" t="s">
        <v>22</v>
      </c>
      <c r="J83" s="2" t="s">
        <v>22</v>
      </c>
      <c r="K83" s="2" t="s">
        <v>22</v>
      </c>
      <c r="L83" s="2" t="s">
        <v>22</v>
      </c>
      <c r="M83" s="2" t="s">
        <v>22</v>
      </c>
      <c r="N83" s="2" t="s">
        <v>22</v>
      </c>
      <c r="O83" s="2" t="s">
        <v>22</v>
      </c>
      <c r="P83" s="2" t="s">
        <v>22</v>
      </c>
      <c r="Q83" s="2" t="s">
        <v>22</v>
      </c>
      <c r="R83" s="2" t="s">
        <v>22</v>
      </c>
      <c r="S83" s="2" t="s">
        <v>22</v>
      </c>
      <c r="T83" s="2" t="s">
        <v>22</v>
      </c>
      <c r="U83" s="7">
        <f>SUM(C83:T83)</f>
        <v>0</v>
      </c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3">
        <v>82</v>
      </c>
      <c r="B84" t="s">
        <v>55</v>
      </c>
      <c r="C84" s="2" t="s">
        <v>22</v>
      </c>
      <c r="D84" s="2" t="s">
        <v>22</v>
      </c>
      <c r="E84" s="2" t="s">
        <v>22</v>
      </c>
      <c r="F84" s="2" t="s">
        <v>22</v>
      </c>
      <c r="G84" s="2" t="s">
        <v>22</v>
      </c>
      <c r="H84" s="2" t="s">
        <v>22</v>
      </c>
      <c r="I84" s="2" t="s">
        <v>22</v>
      </c>
      <c r="J84" s="2" t="s">
        <v>22</v>
      </c>
      <c r="K84" s="2" t="s">
        <v>22</v>
      </c>
      <c r="L84" s="2" t="s">
        <v>22</v>
      </c>
      <c r="M84" s="2" t="s">
        <v>22</v>
      </c>
      <c r="N84" s="2" t="s">
        <v>22</v>
      </c>
      <c r="O84" s="2" t="s">
        <v>22</v>
      </c>
      <c r="P84" s="2" t="s">
        <v>22</v>
      </c>
      <c r="Q84" s="2" t="s">
        <v>22</v>
      </c>
      <c r="R84" s="2" t="s">
        <v>22</v>
      </c>
      <c r="S84" s="2" t="s">
        <v>22</v>
      </c>
      <c r="T84" s="2" t="s">
        <v>22</v>
      </c>
      <c r="U84" s="7">
        <f>SUM(C84:T84)</f>
        <v>0</v>
      </c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3">
        <v>83</v>
      </c>
      <c r="B85" t="s">
        <v>61</v>
      </c>
      <c r="C85" s="2" t="s">
        <v>22</v>
      </c>
      <c r="D85" s="2" t="s">
        <v>22</v>
      </c>
      <c r="E85" s="2" t="s">
        <v>22</v>
      </c>
      <c r="F85" s="2" t="s">
        <v>22</v>
      </c>
      <c r="G85" s="2" t="s">
        <v>22</v>
      </c>
      <c r="H85" s="2" t="s">
        <v>22</v>
      </c>
      <c r="I85" s="2" t="s">
        <v>22</v>
      </c>
      <c r="J85" s="2" t="s">
        <v>22</v>
      </c>
      <c r="K85" s="2" t="s">
        <v>22</v>
      </c>
      <c r="L85" s="2" t="s">
        <v>22</v>
      </c>
      <c r="M85" s="2" t="s">
        <v>22</v>
      </c>
      <c r="N85" s="2" t="s">
        <v>22</v>
      </c>
      <c r="O85" s="2" t="s">
        <v>22</v>
      </c>
      <c r="P85" s="2" t="s">
        <v>22</v>
      </c>
      <c r="Q85" s="2" t="s">
        <v>22</v>
      </c>
      <c r="R85" s="2" t="s">
        <v>22</v>
      </c>
      <c r="S85" s="2" t="s">
        <v>22</v>
      </c>
      <c r="T85" s="2" t="s">
        <v>22</v>
      </c>
      <c r="U85" s="7">
        <f>SUM(C85:T85)</f>
        <v>0</v>
      </c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3">
        <v>84</v>
      </c>
      <c r="B86" t="s">
        <v>24</v>
      </c>
      <c r="C86" s="2" t="s">
        <v>22</v>
      </c>
      <c r="D86" s="2" t="s">
        <v>22</v>
      </c>
      <c r="E86" s="2" t="s">
        <v>22</v>
      </c>
      <c r="F86" s="2" t="s">
        <v>22</v>
      </c>
      <c r="G86" s="2" t="s">
        <v>22</v>
      </c>
      <c r="H86" s="2" t="s">
        <v>22</v>
      </c>
      <c r="I86" s="2" t="s">
        <v>22</v>
      </c>
      <c r="J86" s="2" t="s">
        <v>22</v>
      </c>
      <c r="K86" s="2" t="s">
        <v>22</v>
      </c>
      <c r="L86" s="2" t="s">
        <v>22</v>
      </c>
      <c r="M86" s="2" t="s">
        <v>22</v>
      </c>
      <c r="N86" s="2" t="s">
        <v>22</v>
      </c>
      <c r="O86" s="2" t="s">
        <v>22</v>
      </c>
      <c r="P86" s="2" t="s">
        <v>22</v>
      </c>
      <c r="Q86" s="2" t="s">
        <v>22</v>
      </c>
      <c r="R86" s="2" t="s">
        <v>22</v>
      </c>
      <c r="S86" s="2" t="s">
        <v>22</v>
      </c>
      <c r="T86" s="2" t="s">
        <v>22</v>
      </c>
      <c r="U86" s="7">
        <f>SUM(C86:T86)</f>
        <v>0</v>
      </c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3">
        <v>85</v>
      </c>
      <c r="B87" t="s">
        <v>18</v>
      </c>
      <c r="C87" s="2" t="s">
        <v>22</v>
      </c>
      <c r="D87" s="2" t="s">
        <v>22</v>
      </c>
      <c r="E87" s="2" t="s">
        <v>22</v>
      </c>
      <c r="F87" s="2" t="s">
        <v>22</v>
      </c>
      <c r="G87" s="2" t="s">
        <v>22</v>
      </c>
      <c r="H87" s="2" t="s">
        <v>22</v>
      </c>
      <c r="I87" s="2" t="s">
        <v>22</v>
      </c>
      <c r="J87" s="2" t="s">
        <v>22</v>
      </c>
      <c r="K87" s="2" t="s">
        <v>22</v>
      </c>
      <c r="L87" s="2" t="s">
        <v>22</v>
      </c>
      <c r="M87" s="2" t="s">
        <v>22</v>
      </c>
      <c r="N87" s="2" t="s">
        <v>22</v>
      </c>
      <c r="O87" s="2" t="s">
        <v>22</v>
      </c>
      <c r="P87" s="2" t="s">
        <v>22</v>
      </c>
      <c r="Q87" s="2" t="s">
        <v>22</v>
      </c>
      <c r="R87" s="2" t="s">
        <v>22</v>
      </c>
      <c r="S87" s="2" t="s">
        <v>22</v>
      </c>
      <c r="T87" s="2" t="s">
        <v>22</v>
      </c>
      <c r="U87" s="7">
        <f>SUM(C87:T87)</f>
        <v>0</v>
      </c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3">
        <v>86</v>
      </c>
      <c r="B88" t="s">
        <v>86</v>
      </c>
      <c r="C88" s="2" t="s">
        <v>22</v>
      </c>
      <c r="D88" s="2" t="s">
        <v>22</v>
      </c>
      <c r="E88" s="2" t="s">
        <v>22</v>
      </c>
      <c r="F88" s="2" t="s">
        <v>22</v>
      </c>
      <c r="G88" s="2" t="s">
        <v>22</v>
      </c>
      <c r="H88" s="2" t="s">
        <v>22</v>
      </c>
      <c r="I88" s="2" t="s">
        <v>22</v>
      </c>
      <c r="J88" s="2" t="s">
        <v>22</v>
      </c>
      <c r="K88" s="2" t="s">
        <v>22</v>
      </c>
      <c r="L88" s="2" t="s">
        <v>22</v>
      </c>
      <c r="M88" s="2" t="s">
        <v>22</v>
      </c>
      <c r="N88" s="2" t="s">
        <v>22</v>
      </c>
      <c r="O88" s="2" t="s">
        <v>22</v>
      </c>
      <c r="P88" s="2" t="s">
        <v>22</v>
      </c>
      <c r="Q88" s="2" t="s">
        <v>22</v>
      </c>
      <c r="R88" s="2" t="s">
        <v>22</v>
      </c>
      <c r="S88" s="2" t="s">
        <v>22</v>
      </c>
      <c r="T88" s="2" t="s">
        <v>22</v>
      </c>
      <c r="U88" s="7">
        <f>SUM(C88:T88)</f>
        <v>0</v>
      </c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3">
        <v>87</v>
      </c>
      <c r="B89" t="s">
        <v>26</v>
      </c>
      <c r="C89" s="2" t="s">
        <v>22</v>
      </c>
      <c r="D89" s="2" t="s">
        <v>22</v>
      </c>
      <c r="E89" s="2" t="s">
        <v>22</v>
      </c>
      <c r="F89" s="2" t="s">
        <v>22</v>
      </c>
      <c r="G89" s="2" t="s">
        <v>22</v>
      </c>
      <c r="H89" s="2" t="s">
        <v>22</v>
      </c>
      <c r="I89" s="2" t="s">
        <v>22</v>
      </c>
      <c r="J89" s="2" t="s">
        <v>22</v>
      </c>
      <c r="K89" s="2" t="s">
        <v>22</v>
      </c>
      <c r="L89" s="2" t="s">
        <v>22</v>
      </c>
      <c r="M89" s="2" t="s">
        <v>22</v>
      </c>
      <c r="N89" s="2" t="s">
        <v>22</v>
      </c>
      <c r="O89" s="2" t="s">
        <v>22</v>
      </c>
      <c r="P89" s="2" t="s">
        <v>22</v>
      </c>
      <c r="Q89" s="2" t="s">
        <v>22</v>
      </c>
      <c r="R89" s="2" t="s">
        <v>22</v>
      </c>
      <c r="S89" s="2" t="s">
        <v>22</v>
      </c>
      <c r="T89" s="2" t="s">
        <v>22</v>
      </c>
      <c r="U89" s="7">
        <f>SUM(C89:T89)</f>
        <v>0</v>
      </c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3">
        <v>88</v>
      </c>
      <c r="B90" t="s">
        <v>27</v>
      </c>
      <c r="C90" s="2" t="s">
        <v>22</v>
      </c>
      <c r="D90" s="2" t="s">
        <v>22</v>
      </c>
      <c r="E90" s="2" t="s">
        <v>22</v>
      </c>
      <c r="F90" s="2" t="s">
        <v>22</v>
      </c>
      <c r="G90" s="2" t="s">
        <v>22</v>
      </c>
      <c r="H90" s="2" t="s">
        <v>22</v>
      </c>
      <c r="I90" s="2" t="s">
        <v>22</v>
      </c>
      <c r="J90" s="2" t="s">
        <v>22</v>
      </c>
      <c r="K90" s="2" t="s">
        <v>22</v>
      </c>
      <c r="L90" s="2" t="s">
        <v>22</v>
      </c>
      <c r="M90" s="2" t="s">
        <v>22</v>
      </c>
      <c r="N90" s="2" t="s">
        <v>22</v>
      </c>
      <c r="O90" s="2" t="s">
        <v>22</v>
      </c>
      <c r="P90" s="2" t="s">
        <v>22</v>
      </c>
      <c r="Q90" s="2" t="s">
        <v>22</v>
      </c>
      <c r="R90" s="2" t="s">
        <v>22</v>
      </c>
      <c r="S90" s="2" t="s">
        <v>22</v>
      </c>
      <c r="T90" s="2" t="s">
        <v>22</v>
      </c>
      <c r="U90" s="7">
        <f>SUM(C90:T90)</f>
        <v>0</v>
      </c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3">
        <v>89</v>
      </c>
      <c r="B91" t="s">
        <v>55</v>
      </c>
      <c r="C91" s="2" t="s">
        <v>22</v>
      </c>
      <c r="D91" s="2" t="s">
        <v>22</v>
      </c>
      <c r="E91" s="2" t="s">
        <v>22</v>
      </c>
      <c r="F91" s="2" t="s">
        <v>22</v>
      </c>
      <c r="G91" s="2" t="s">
        <v>22</v>
      </c>
      <c r="H91" s="2" t="s">
        <v>22</v>
      </c>
      <c r="I91" s="2" t="s">
        <v>22</v>
      </c>
      <c r="J91" s="2" t="s">
        <v>22</v>
      </c>
      <c r="K91" s="2" t="s">
        <v>22</v>
      </c>
      <c r="L91" s="2" t="s">
        <v>22</v>
      </c>
      <c r="M91" s="2" t="s">
        <v>22</v>
      </c>
      <c r="N91" s="2" t="s">
        <v>22</v>
      </c>
      <c r="O91" s="2" t="s">
        <v>22</v>
      </c>
      <c r="P91" s="2" t="s">
        <v>22</v>
      </c>
      <c r="Q91" s="2" t="s">
        <v>22</v>
      </c>
      <c r="R91" s="2" t="s">
        <v>22</v>
      </c>
      <c r="S91" s="2" t="s">
        <v>22</v>
      </c>
      <c r="T91" s="2" t="s">
        <v>22</v>
      </c>
      <c r="U91" s="7">
        <f>SUM(C91:T91)</f>
        <v>0</v>
      </c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3">
        <v>90</v>
      </c>
      <c r="B92" t="s">
        <v>100</v>
      </c>
      <c r="C92" s="2" t="s">
        <v>22</v>
      </c>
      <c r="D92" s="2" t="s">
        <v>22</v>
      </c>
      <c r="E92" s="2" t="s">
        <v>22</v>
      </c>
      <c r="F92" s="2" t="s">
        <v>22</v>
      </c>
      <c r="G92" s="2" t="s">
        <v>22</v>
      </c>
      <c r="H92" s="2" t="s">
        <v>22</v>
      </c>
      <c r="I92" s="2" t="s">
        <v>22</v>
      </c>
      <c r="J92" s="2" t="s">
        <v>22</v>
      </c>
      <c r="K92" s="2" t="s">
        <v>22</v>
      </c>
      <c r="L92" s="2" t="s">
        <v>22</v>
      </c>
      <c r="M92" s="2" t="s">
        <v>22</v>
      </c>
      <c r="N92" s="2" t="s">
        <v>22</v>
      </c>
      <c r="O92" s="2" t="s">
        <v>22</v>
      </c>
      <c r="P92" s="2" t="s">
        <v>22</v>
      </c>
      <c r="Q92" s="2" t="s">
        <v>22</v>
      </c>
      <c r="R92" s="2" t="s">
        <v>22</v>
      </c>
      <c r="S92" s="2" t="s">
        <v>22</v>
      </c>
      <c r="T92" s="2" t="s">
        <v>22</v>
      </c>
      <c r="U92" s="7">
        <f>SUM(C92:T92)</f>
        <v>0</v>
      </c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3">
        <v>91</v>
      </c>
      <c r="B93" t="s">
        <v>101</v>
      </c>
      <c r="C93" s="2" t="s">
        <v>22</v>
      </c>
      <c r="D93" s="2" t="s">
        <v>22</v>
      </c>
      <c r="E93" s="2" t="s">
        <v>22</v>
      </c>
      <c r="F93" s="2" t="s">
        <v>22</v>
      </c>
      <c r="G93" s="2" t="s">
        <v>22</v>
      </c>
      <c r="H93" s="2" t="s">
        <v>22</v>
      </c>
      <c r="I93" s="2" t="s">
        <v>22</v>
      </c>
      <c r="J93" s="2" t="s">
        <v>22</v>
      </c>
      <c r="K93" s="2" t="s">
        <v>22</v>
      </c>
      <c r="L93" s="2" t="s">
        <v>22</v>
      </c>
      <c r="M93" s="2" t="s">
        <v>22</v>
      </c>
      <c r="N93" s="2" t="s">
        <v>22</v>
      </c>
      <c r="O93" s="2" t="s">
        <v>22</v>
      </c>
      <c r="P93" s="2" t="s">
        <v>22</v>
      </c>
      <c r="Q93" s="2" t="s">
        <v>22</v>
      </c>
      <c r="R93" s="2" t="s">
        <v>22</v>
      </c>
      <c r="S93" s="2" t="s">
        <v>22</v>
      </c>
      <c r="T93" s="2" t="s">
        <v>22</v>
      </c>
      <c r="U93" s="7">
        <f>SUM(C93:T93)</f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3">
        <v>92</v>
      </c>
      <c r="B94" t="s">
        <v>39</v>
      </c>
      <c r="C94" s="2" t="s">
        <v>22</v>
      </c>
      <c r="D94" s="2" t="s">
        <v>22</v>
      </c>
      <c r="E94" s="2" t="s">
        <v>22</v>
      </c>
      <c r="F94" s="2" t="s">
        <v>22</v>
      </c>
      <c r="G94" s="2" t="s">
        <v>22</v>
      </c>
      <c r="H94" s="2" t="s">
        <v>22</v>
      </c>
      <c r="I94" s="2" t="s">
        <v>22</v>
      </c>
      <c r="J94" s="2" t="s">
        <v>22</v>
      </c>
      <c r="K94" s="2" t="s">
        <v>22</v>
      </c>
      <c r="L94" s="2" t="s">
        <v>22</v>
      </c>
      <c r="M94" s="2" t="s">
        <v>22</v>
      </c>
      <c r="N94" s="2" t="s">
        <v>22</v>
      </c>
      <c r="O94" s="2" t="s">
        <v>22</v>
      </c>
      <c r="P94" s="2" t="s">
        <v>22</v>
      </c>
      <c r="Q94" s="2" t="s">
        <v>22</v>
      </c>
      <c r="R94" s="2" t="s">
        <v>22</v>
      </c>
      <c r="S94" s="2" t="s">
        <v>22</v>
      </c>
      <c r="T94" s="2" t="s">
        <v>22</v>
      </c>
      <c r="U94" s="7">
        <f>SUM(C94:T94)</f>
        <v>0</v>
      </c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3">
        <v>93</v>
      </c>
      <c r="B95" t="s">
        <v>10</v>
      </c>
      <c r="C95" s="2" t="s">
        <v>22</v>
      </c>
      <c r="D95" s="2" t="s">
        <v>22</v>
      </c>
      <c r="E95" s="2" t="s">
        <v>22</v>
      </c>
      <c r="F95" s="2" t="s">
        <v>22</v>
      </c>
      <c r="G95" s="2" t="s">
        <v>22</v>
      </c>
      <c r="H95" s="2" t="s">
        <v>22</v>
      </c>
      <c r="I95" s="2" t="s">
        <v>22</v>
      </c>
      <c r="J95" s="2" t="s">
        <v>22</v>
      </c>
      <c r="K95" s="2" t="s">
        <v>22</v>
      </c>
      <c r="L95" s="2" t="s">
        <v>22</v>
      </c>
      <c r="M95" s="2" t="s">
        <v>22</v>
      </c>
      <c r="N95" s="2" t="s">
        <v>22</v>
      </c>
      <c r="O95" s="2" t="s">
        <v>22</v>
      </c>
      <c r="P95" s="2" t="s">
        <v>22</v>
      </c>
      <c r="Q95" s="2" t="s">
        <v>22</v>
      </c>
      <c r="R95" s="2" t="s">
        <v>22</v>
      </c>
      <c r="S95" s="2" t="s">
        <v>22</v>
      </c>
      <c r="T95" s="2" t="s">
        <v>22</v>
      </c>
      <c r="U95" s="7">
        <f>SUM(C95:T95)</f>
        <v>0</v>
      </c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3">
        <v>94</v>
      </c>
      <c r="B96" t="s">
        <v>102</v>
      </c>
      <c r="C96" s="2" t="s">
        <v>22</v>
      </c>
      <c r="D96" s="2" t="s">
        <v>22</v>
      </c>
      <c r="E96" s="2" t="s">
        <v>22</v>
      </c>
      <c r="F96" s="2" t="s">
        <v>22</v>
      </c>
      <c r="G96" s="2" t="s">
        <v>22</v>
      </c>
      <c r="H96" s="2" t="s">
        <v>22</v>
      </c>
      <c r="I96" s="2" t="s">
        <v>22</v>
      </c>
      <c r="J96" s="2" t="s">
        <v>22</v>
      </c>
      <c r="K96" s="2" t="s">
        <v>22</v>
      </c>
      <c r="L96" s="2" t="s">
        <v>22</v>
      </c>
      <c r="M96" s="2" t="s">
        <v>22</v>
      </c>
      <c r="N96" s="2" t="s">
        <v>22</v>
      </c>
      <c r="O96" s="2" t="s">
        <v>22</v>
      </c>
      <c r="P96" s="2" t="s">
        <v>22</v>
      </c>
      <c r="Q96" s="2" t="s">
        <v>22</v>
      </c>
      <c r="R96" s="2" t="s">
        <v>22</v>
      </c>
      <c r="S96" s="2" t="s">
        <v>22</v>
      </c>
      <c r="T96" s="2" t="s">
        <v>22</v>
      </c>
      <c r="U96" s="7">
        <f>SUM(C96:T96)</f>
        <v>0</v>
      </c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3">
        <v>95</v>
      </c>
      <c r="B97" t="s">
        <v>43</v>
      </c>
      <c r="C97" s="2" t="s">
        <v>22</v>
      </c>
      <c r="D97" s="2" t="s">
        <v>22</v>
      </c>
      <c r="E97" s="2" t="s">
        <v>22</v>
      </c>
      <c r="F97" s="2" t="s">
        <v>22</v>
      </c>
      <c r="G97" s="2" t="s">
        <v>22</v>
      </c>
      <c r="H97" s="2" t="s">
        <v>22</v>
      </c>
      <c r="I97" s="2" t="s">
        <v>22</v>
      </c>
      <c r="J97" s="2" t="s">
        <v>22</v>
      </c>
      <c r="K97" s="2" t="s">
        <v>22</v>
      </c>
      <c r="L97" s="2" t="s">
        <v>22</v>
      </c>
      <c r="M97" s="2" t="s">
        <v>22</v>
      </c>
      <c r="N97" s="2" t="s">
        <v>22</v>
      </c>
      <c r="O97" s="2" t="s">
        <v>22</v>
      </c>
      <c r="P97" s="2" t="s">
        <v>22</v>
      </c>
      <c r="Q97" s="2" t="s">
        <v>22</v>
      </c>
      <c r="R97" s="2" t="s">
        <v>22</v>
      </c>
      <c r="S97" s="2" t="s">
        <v>22</v>
      </c>
      <c r="T97" s="2" t="s">
        <v>22</v>
      </c>
      <c r="U97" s="7">
        <f>SUM(C97:T97)</f>
        <v>0</v>
      </c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3">
        <v>96</v>
      </c>
      <c r="B98" t="s">
        <v>54</v>
      </c>
      <c r="C98" s="2" t="s">
        <v>22</v>
      </c>
      <c r="D98" s="2" t="s">
        <v>22</v>
      </c>
      <c r="E98" s="2" t="s">
        <v>22</v>
      </c>
      <c r="F98" s="2" t="s">
        <v>22</v>
      </c>
      <c r="G98" s="2" t="s">
        <v>22</v>
      </c>
      <c r="H98" s="2" t="s">
        <v>22</v>
      </c>
      <c r="I98" s="2" t="s">
        <v>22</v>
      </c>
      <c r="J98" s="2" t="s">
        <v>22</v>
      </c>
      <c r="K98" s="2" t="s">
        <v>22</v>
      </c>
      <c r="L98" s="2" t="s">
        <v>22</v>
      </c>
      <c r="M98" s="2" t="s">
        <v>22</v>
      </c>
      <c r="N98" s="2" t="s">
        <v>22</v>
      </c>
      <c r="O98" s="2" t="s">
        <v>22</v>
      </c>
      <c r="P98" s="2" t="s">
        <v>22</v>
      </c>
      <c r="Q98" s="2" t="s">
        <v>22</v>
      </c>
      <c r="R98" s="2" t="s">
        <v>22</v>
      </c>
      <c r="S98" s="2" t="s">
        <v>22</v>
      </c>
      <c r="T98" s="2" t="s">
        <v>22</v>
      </c>
      <c r="U98" s="7">
        <f>SUM(C98:T98)</f>
        <v>0</v>
      </c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3">
        <v>97</v>
      </c>
      <c r="B99" t="s">
        <v>44</v>
      </c>
      <c r="C99" s="2" t="s">
        <v>22</v>
      </c>
      <c r="D99" s="2" t="s">
        <v>22</v>
      </c>
      <c r="E99" s="2" t="s">
        <v>22</v>
      </c>
      <c r="F99" s="2" t="s">
        <v>22</v>
      </c>
      <c r="G99" s="2" t="s">
        <v>22</v>
      </c>
      <c r="H99" s="2" t="s">
        <v>22</v>
      </c>
      <c r="I99" s="2" t="s">
        <v>22</v>
      </c>
      <c r="J99" s="2" t="s">
        <v>22</v>
      </c>
      <c r="K99" s="2" t="s">
        <v>22</v>
      </c>
      <c r="L99" s="2" t="s">
        <v>22</v>
      </c>
      <c r="M99" s="2" t="s">
        <v>22</v>
      </c>
      <c r="N99" s="2" t="s">
        <v>22</v>
      </c>
      <c r="O99" s="2" t="s">
        <v>22</v>
      </c>
      <c r="P99" s="2" t="s">
        <v>22</v>
      </c>
      <c r="Q99" s="2" t="s">
        <v>22</v>
      </c>
      <c r="R99" s="2" t="s">
        <v>22</v>
      </c>
      <c r="S99" s="2" t="s">
        <v>22</v>
      </c>
      <c r="T99" s="2" t="s">
        <v>22</v>
      </c>
      <c r="U99" s="7">
        <f>SUM(C99:T99)</f>
        <v>0</v>
      </c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3">
        <v>98</v>
      </c>
      <c r="B100" t="s">
        <v>73</v>
      </c>
      <c r="C100" s="2" t="s">
        <v>22</v>
      </c>
      <c r="D100" s="2" t="s">
        <v>22</v>
      </c>
      <c r="E100" s="2" t="s">
        <v>22</v>
      </c>
      <c r="F100" s="2" t="s">
        <v>22</v>
      </c>
      <c r="G100" s="2" t="s">
        <v>22</v>
      </c>
      <c r="H100" s="2" t="s">
        <v>22</v>
      </c>
      <c r="I100" s="2" t="s">
        <v>22</v>
      </c>
      <c r="J100" s="2" t="s">
        <v>22</v>
      </c>
      <c r="K100" s="2" t="s">
        <v>22</v>
      </c>
      <c r="L100" s="2" t="s">
        <v>22</v>
      </c>
      <c r="M100" s="2" t="s">
        <v>22</v>
      </c>
      <c r="N100" s="2" t="s">
        <v>22</v>
      </c>
      <c r="O100" s="2" t="s">
        <v>22</v>
      </c>
      <c r="P100" s="2" t="s">
        <v>22</v>
      </c>
      <c r="Q100" s="2" t="s">
        <v>22</v>
      </c>
      <c r="R100" s="2" t="s">
        <v>22</v>
      </c>
      <c r="S100" s="2" t="s">
        <v>22</v>
      </c>
      <c r="T100" s="2" t="s">
        <v>22</v>
      </c>
      <c r="U100" s="7">
        <f>SUM(C100:T100)</f>
        <v>0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5">
      <c r="A101" s="3">
        <v>99</v>
      </c>
      <c r="B101" t="s">
        <v>49</v>
      </c>
      <c r="C101" s="2" t="s">
        <v>22</v>
      </c>
      <c r="D101" s="2" t="s">
        <v>22</v>
      </c>
      <c r="E101" s="2" t="s">
        <v>22</v>
      </c>
      <c r="F101" s="2" t="s">
        <v>22</v>
      </c>
      <c r="G101" s="2" t="s">
        <v>22</v>
      </c>
      <c r="H101" s="2" t="s">
        <v>22</v>
      </c>
      <c r="I101" s="2" t="s">
        <v>22</v>
      </c>
      <c r="J101" s="2" t="s">
        <v>22</v>
      </c>
      <c r="K101" s="2" t="s">
        <v>22</v>
      </c>
      <c r="L101" s="2" t="s">
        <v>22</v>
      </c>
      <c r="M101" s="2" t="s">
        <v>22</v>
      </c>
      <c r="N101" s="2" t="s">
        <v>22</v>
      </c>
      <c r="O101" s="2" t="s">
        <v>22</v>
      </c>
      <c r="P101" s="2" t="s">
        <v>22</v>
      </c>
      <c r="Q101" s="2" t="s">
        <v>22</v>
      </c>
      <c r="R101" s="2" t="s">
        <v>22</v>
      </c>
      <c r="S101" s="2" t="s">
        <v>22</v>
      </c>
      <c r="T101" s="2" t="s">
        <v>22</v>
      </c>
      <c r="U101" s="7">
        <f>SUM(C101:T101)</f>
        <v>0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5">
      <c r="A102" s="3">
        <v>100</v>
      </c>
      <c r="B102" t="s">
        <v>89</v>
      </c>
      <c r="C102" s="2" t="s">
        <v>22</v>
      </c>
      <c r="D102" s="2" t="s">
        <v>22</v>
      </c>
      <c r="E102" s="2" t="s">
        <v>22</v>
      </c>
      <c r="F102" s="2" t="s">
        <v>22</v>
      </c>
      <c r="G102" s="2" t="s">
        <v>22</v>
      </c>
      <c r="H102" s="2" t="s">
        <v>22</v>
      </c>
      <c r="I102" s="2" t="s">
        <v>22</v>
      </c>
      <c r="J102" s="2" t="s">
        <v>22</v>
      </c>
      <c r="K102" s="2" t="s">
        <v>22</v>
      </c>
      <c r="L102" s="2" t="s">
        <v>22</v>
      </c>
      <c r="M102" s="2" t="s">
        <v>22</v>
      </c>
      <c r="N102" s="2" t="s">
        <v>22</v>
      </c>
      <c r="O102" s="2" t="s">
        <v>22</v>
      </c>
      <c r="P102" s="2" t="s">
        <v>22</v>
      </c>
      <c r="Q102" s="2" t="s">
        <v>22</v>
      </c>
      <c r="R102" s="2" t="s">
        <v>22</v>
      </c>
      <c r="S102" s="2" t="s">
        <v>22</v>
      </c>
      <c r="T102" s="2" t="s">
        <v>22</v>
      </c>
      <c r="U102" s="7">
        <f>SUM(C102:T102)</f>
        <v>0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</sheetData>
  <sortState xmlns:xlrd2="http://schemas.microsoft.com/office/spreadsheetml/2017/richdata2" ref="A3:U102">
    <sortCondition descending="1" ref="U3:U1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6F85-5C09-46C8-9C1C-A5DA6031658D}">
  <dimension ref="A1:AE103"/>
  <sheetViews>
    <sheetView topLeftCell="G1" workbookViewId="0">
      <selection activeCell="A3" sqref="A3:A93"/>
    </sheetView>
  </sheetViews>
  <sheetFormatPr defaultRowHeight="15" x14ac:dyDescent="0.25"/>
  <cols>
    <col min="2" max="2" width="23" customWidth="1"/>
    <col min="3" max="3" width="9.42578125" style="3" bestFit="1" customWidth="1"/>
    <col min="4" max="5" width="9.42578125" style="3" customWidth="1"/>
    <col min="6" max="9" width="13" style="3" customWidth="1"/>
    <col min="10" max="10" width="11.7109375" style="3" customWidth="1"/>
    <col min="11" max="11" width="12" style="3" customWidth="1"/>
    <col min="12" max="14" width="13" style="3" customWidth="1"/>
    <col min="15" max="15" width="10.140625" style="3" customWidth="1"/>
    <col min="16" max="16" width="10" style="3" customWidth="1"/>
    <col min="17" max="18" width="13" style="3" customWidth="1"/>
    <col min="19" max="20" width="11" style="3" customWidth="1"/>
    <col min="21" max="21" width="9.140625" style="3"/>
  </cols>
  <sheetData>
    <row r="1" spans="1:31" ht="24" x14ac:dyDescent="0.4">
      <c r="B1" s="1" t="s">
        <v>3</v>
      </c>
    </row>
    <row r="2" spans="1:31" x14ac:dyDescent="0.25">
      <c r="A2" s="4" t="s">
        <v>64</v>
      </c>
      <c r="B2" s="4" t="s">
        <v>65</v>
      </c>
      <c r="C2" s="5">
        <v>45799</v>
      </c>
      <c r="D2" s="5">
        <v>45806</v>
      </c>
      <c r="E2" s="5">
        <v>45813</v>
      </c>
      <c r="F2" s="5">
        <v>45820</v>
      </c>
      <c r="G2" s="5" t="s">
        <v>52</v>
      </c>
      <c r="H2" s="5">
        <v>45834</v>
      </c>
      <c r="I2" s="5">
        <v>45841</v>
      </c>
      <c r="J2" s="5" t="s">
        <v>74</v>
      </c>
      <c r="K2" s="5">
        <v>45848</v>
      </c>
      <c r="L2" s="5">
        <v>45855</v>
      </c>
      <c r="M2" s="5" t="s">
        <v>88</v>
      </c>
      <c r="N2" s="5" t="s">
        <v>92</v>
      </c>
      <c r="O2" s="5" t="s">
        <v>91</v>
      </c>
      <c r="P2" s="5" t="s">
        <v>93</v>
      </c>
      <c r="Q2" s="5" t="s">
        <v>95</v>
      </c>
      <c r="R2" s="5" t="s">
        <v>94</v>
      </c>
      <c r="S2" s="5" t="s">
        <v>98</v>
      </c>
      <c r="T2" s="5" t="s">
        <v>99</v>
      </c>
      <c r="U2" s="4" t="s">
        <v>8</v>
      </c>
    </row>
    <row r="3" spans="1:31" x14ac:dyDescent="0.25">
      <c r="A3" s="3">
        <v>1</v>
      </c>
      <c r="B3" t="s">
        <v>0</v>
      </c>
      <c r="C3" s="2">
        <v>97.5</v>
      </c>
      <c r="D3" s="2">
        <v>52.25</v>
      </c>
      <c r="E3" s="2">
        <v>20.5</v>
      </c>
      <c r="F3" s="2" t="s">
        <v>22</v>
      </c>
      <c r="G3" s="2">
        <v>21</v>
      </c>
      <c r="H3" s="2">
        <v>16</v>
      </c>
      <c r="I3" s="2">
        <f>42.5+27</f>
        <v>69.5</v>
      </c>
      <c r="J3" s="2">
        <f>125+25</f>
        <v>150</v>
      </c>
      <c r="K3" s="2">
        <v>10</v>
      </c>
      <c r="L3" s="2">
        <f>22.5+19</f>
        <v>41.5</v>
      </c>
      <c r="M3" s="2" t="s">
        <v>22</v>
      </c>
      <c r="N3" s="2">
        <v>19</v>
      </c>
      <c r="O3" s="2">
        <v>15</v>
      </c>
      <c r="P3" s="2">
        <v>15</v>
      </c>
      <c r="Q3" s="2">
        <f>20</f>
        <v>20</v>
      </c>
      <c r="R3" s="2">
        <f>20</f>
        <v>20</v>
      </c>
      <c r="S3" s="2">
        <f>18.75+15</f>
        <v>33.75</v>
      </c>
      <c r="T3" s="3" t="s">
        <v>22</v>
      </c>
      <c r="U3" s="2">
        <f t="shared" ref="U3:U34" si="0">SUM(C3:T3)</f>
        <v>601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>
        <v>2</v>
      </c>
      <c r="B4" t="s">
        <v>45</v>
      </c>
      <c r="C4" s="2" t="s">
        <v>22</v>
      </c>
      <c r="D4" s="2" t="s">
        <v>22</v>
      </c>
      <c r="E4" s="2">
        <v>8.66</v>
      </c>
      <c r="F4" s="2">
        <v>26.5</v>
      </c>
      <c r="G4" s="2">
        <v>85</v>
      </c>
      <c r="H4" s="2" t="s">
        <v>22</v>
      </c>
      <c r="I4" s="2">
        <f>123.32+12.75</f>
        <v>136.07</v>
      </c>
      <c r="J4" s="2" t="s">
        <v>22</v>
      </c>
      <c r="K4" s="2" t="s">
        <v>22</v>
      </c>
      <c r="L4" s="2" t="s">
        <v>22</v>
      </c>
      <c r="M4" s="2">
        <v>80</v>
      </c>
      <c r="N4" s="2" t="s">
        <v>22</v>
      </c>
      <c r="O4" s="2" t="s">
        <v>22</v>
      </c>
      <c r="P4" s="2" t="s">
        <v>22</v>
      </c>
      <c r="Q4" s="2">
        <f>20.5+92.5+8.5</f>
        <v>121.5</v>
      </c>
      <c r="R4" s="2" t="s">
        <v>22</v>
      </c>
      <c r="S4" s="2">
        <f>55+14.5</f>
        <v>69.5</v>
      </c>
      <c r="T4" s="3" t="s">
        <v>22</v>
      </c>
      <c r="U4" s="2">
        <f t="shared" si="0"/>
        <v>527.23</v>
      </c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3">
        <v>3</v>
      </c>
      <c r="B5" t="s">
        <v>6</v>
      </c>
      <c r="C5" s="2">
        <v>5</v>
      </c>
      <c r="D5" s="2" t="s">
        <v>22</v>
      </c>
      <c r="E5" s="2" t="s">
        <v>22</v>
      </c>
      <c r="F5" s="2" t="s">
        <v>22</v>
      </c>
      <c r="G5" s="2" t="s">
        <v>22</v>
      </c>
      <c r="H5" s="2">
        <v>9</v>
      </c>
      <c r="I5" s="2" t="s">
        <v>22</v>
      </c>
      <c r="J5" s="2">
        <f>125+25</f>
        <v>150</v>
      </c>
      <c r="K5" s="2">
        <f>33+65+17.5</f>
        <v>115.5</v>
      </c>
      <c r="L5" s="2" t="s">
        <v>22</v>
      </c>
      <c r="M5" s="2">
        <v>80</v>
      </c>
      <c r="N5" s="2">
        <v>5.75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3" t="s">
        <v>22</v>
      </c>
      <c r="U5" s="2">
        <f t="shared" si="0"/>
        <v>365.25</v>
      </c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3">
        <v>4</v>
      </c>
      <c r="B6" t="s">
        <v>7</v>
      </c>
      <c r="C6" s="2">
        <v>5</v>
      </c>
      <c r="D6" s="2" t="s">
        <v>22</v>
      </c>
      <c r="E6" s="2" t="s">
        <v>22</v>
      </c>
      <c r="F6" s="2" t="s">
        <v>22</v>
      </c>
      <c r="G6" s="2">
        <f>85+21.25</f>
        <v>106.25</v>
      </c>
      <c r="H6" s="2">
        <v>40</v>
      </c>
      <c r="I6" s="2" t="s">
        <v>22</v>
      </c>
      <c r="J6" s="2">
        <v>55</v>
      </c>
      <c r="K6" s="2">
        <v>17.5</v>
      </c>
      <c r="L6" s="2">
        <v>27</v>
      </c>
      <c r="M6" s="2" t="s">
        <v>22</v>
      </c>
      <c r="N6" s="2">
        <v>20</v>
      </c>
      <c r="O6" s="2">
        <v>41.25</v>
      </c>
      <c r="P6" s="2">
        <v>50</v>
      </c>
      <c r="Q6" s="2" t="s">
        <v>22</v>
      </c>
      <c r="R6" s="2" t="s">
        <v>22</v>
      </c>
      <c r="S6" s="2" t="s">
        <v>22</v>
      </c>
      <c r="T6" s="3" t="s">
        <v>22</v>
      </c>
      <c r="U6" s="2">
        <f t="shared" si="0"/>
        <v>362</v>
      </c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3">
        <v>5</v>
      </c>
      <c r="B7" t="s">
        <v>79</v>
      </c>
      <c r="C7" s="2" t="s">
        <v>22</v>
      </c>
      <c r="D7" s="2" t="s">
        <v>22</v>
      </c>
      <c r="E7" s="2" t="s">
        <v>22</v>
      </c>
      <c r="F7" s="2" t="s">
        <v>22</v>
      </c>
      <c r="G7" s="2" t="s">
        <v>22</v>
      </c>
      <c r="H7" s="2" t="s">
        <v>22</v>
      </c>
      <c r="I7" s="2" t="s">
        <v>22</v>
      </c>
      <c r="J7" s="2">
        <v>125</v>
      </c>
      <c r="K7" s="2" t="s">
        <v>22</v>
      </c>
      <c r="L7" s="2">
        <v>9.33</v>
      </c>
      <c r="M7" s="2" t="s">
        <v>22</v>
      </c>
      <c r="N7" s="2">
        <f>4.25+40</f>
        <v>44.25</v>
      </c>
      <c r="O7" s="2">
        <v>80</v>
      </c>
      <c r="P7" s="2">
        <v>45</v>
      </c>
      <c r="Q7" s="2" t="s">
        <v>22</v>
      </c>
      <c r="R7" s="2" t="s">
        <v>22</v>
      </c>
      <c r="S7" s="2" t="s">
        <v>22</v>
      </c>
      <c r="T7" s="3" t="s">
        <v>22</v>
      </c>
      <c r="U7" s="2">
        <f t="shared" si="0"/>
        <v>303.58000000000004</v>
      </c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3">
        <v>6</v>
      </c>
      <c r="B8" t="s">
        <v>4</v>
      </c>
      <c r="C8" s="2">
        <v>50</v>
      </c>
      <c r="D8" s="2" t="s">
        <v>22</v>
      </c>
      <c r="E8" s="2" t="s">
        <v>22</v>
      </c>
      <c r="F8" s="2" t="s">
        <v>22</v>
      </c>
      <c r="G8" s="2" t="s">
        <v>22</v>
      </c>
      <c r="H8" s="2" t="s">
        <v>22</v>
      </c>
      <c r="I8" s="2">
        <v>6.75</v>
      </c>
      <c r="J8" s="2" t="s">
        <v>22</v>
      </c>
      <c r="K8" s="2">
        <f>33+17.5</f>
        <v>50.5</v>
      </c>
      <c r="L8" s="2">
        <f>27+9.33</f>
        <v>36.33</v>
      </c>
      <c r="M8" s="2" t="s">
        <v>22</v>
      </c>
      <c r="N8" s="2" t="s">
        <v>22</v>
      </c>
      <c r="O8" s="2" t="s">
        <v>22</v>
      </c>
      <c r="P8" s="2">
        <v>45</v>
      </c>
      <c r="Q8" s="2">
        <f>92.5+5.25</f>
        <v>97.75</v>
      </c>
      <c r="R8" s="2" t="s">
        <v>22</v>
      </c>
      <c r="S8" s="2">
        <f>14.5</f>
        <v>14.5</v>
      </c>
      <c r="T8" s="3" t="s">
        <v>22</v>
      </c>
      <c r="U8" s="2">
        <f t="shared" si="0"/>
        <v>300.83</v>
      </c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3">
        <v>7</v>
      </c>
      <c r="B9" t="s">
        <v>69</v>
      </c>
      <c r="C9" s="2" t="s">
        <v>22</v>
      </c>
      <c r="D9" s="2" t="s">
        <v>22</v>
      </c>
      <c r="E9" s="2" t="s">
        <v>22</v>
      </c>
      <c r="F9" s="2" t="s">
        <v>22</v>
      </c>
      <c r="G9" s="2" t="s">
        <v>22</v>
      </c>
      <c r="H9" s="2" t="s">
        <v>22</v>
      </c>
      <c r="I9" s="2">
        <v>42.5</v>
      </c>
      <c r="J9" s="2">
        <v>125</v>
      </c>
      <c r="K9" s="2" t="s">
        <v>22</v>
      </c>
      <c r="L9" s="2" t="s">
        <v>22</v>
      </c>
      <c r="M9" s="2" t="s">
        <v>22</v>
      </c>
      <c r="N9" s="2" t="s">
        <v>22</v>
      </c>
      <c r="O9" s="2">
        <v>82.5</v>
      </c>
      <c r="P9" s="2" t="s">
        <v>22</v>
      </c>
      <c r="Q9" s="2" t="s">
        <v>22</v>
      </c>
      <c r="R9" s="2" t="s">
        <v>22</v>
      </c>
      <c r="S9" s="2">
        <f>18.75</f>
        <v>18.75</v>
      </c>
      <c r="T9" s="3" t="s">
        <v>22</v>
      </c>
      <c r="U9" s="2">
        <f t="shared" si="0"/>
        <v>268.75</v>
      </c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3">
        <v>8</v>
      </c>
      <c r="B10" t="s">
        <v>47</v>
      </c>
      <c r="C10" s="2" t="s">
        <v>22</v>
      </c>
      <c r="D10" s="2" t="s">
        <v>22</v>
      </c>
      <c r="E10" s="2">
        <v>8.66</v>
      </c>
      <c r="F10" s="2">
        <f>6+20</f>
        <v>26</v>
      </c>
      <c r="G10" s="2">
        <f>9.5+42.5</f>
        <v>52</v>
      </c>
      <c r="H10" s="2" t="s">
        <v>22</v>
      </c>
      <c r="I10" s="2">
        <v>9.25</v>
      </c>
      <c r="J10" s="2">
        <v>125</v>
      </c>
      <c r="K10" s="2" t="s">
        <v>22</v>
      </c>
      <c r="L10" s="2" t="s">
        <v>22</v>
      </c>
      <c r="M10" s="2">
        <v>38</v>
      </c>
      <c r="N10" s="2">
        <v>9.25</v>
      </c>
      <c r="O10" s="2" t="s">
        <v>22</v>
      </c>
      <c r="P10" s="2" t="s">
        <v>22</v>
      </c>
      <c r="Q10" s="2" t="s">
        <v>22</v>
      </c>
      <c r="R10" s="2" t="s">
        <v>22</v>
      </c>
      <c r="S10" s="2" t="s">
        <v>22</v>
      </c>
      <c r="T10" s="3" t="s">
        <v>22</v>
      </c>
      <c r="U10" s="2">
        <f t="shared" si="0"/>
        <v>268.15999999999997</v>
      </c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3">
        <v>9</v>
      </c>
      <c r="B11" t="s">
        <v>67</v>
      </c>
      <c r="C11" s="2" t="s">
        <v>22</v>
      </c>
      <c r="D11" s="2" t="s">
        <v>22</v>
      </c>
      <c r="E11" s="2" t="s">
        <v>22</v>
      </c>
      <c r="F11" s="2" t="s">
        <v>22</v>
      </c>
      <c r="G11" s="2" t="s">
        <v>22</v>
      </c>
      <c r="H11" s="2">
        <f>61.33+80</f>
        <v>141.32999999999998</v>
      </c>
      <c r="I11" s="2">
        <v>20</v>
      </c>
      <c r="J11" s="2" t="s">
        <v>22</v>
      </c>
      <c r="K11" s="2" t="s">
        <v>22</v>
      </c>
      <c r="L11" s="2" t="s">
        <v>22</v>
      </c>
      <c r="M11" s="2" t="s">
        <v>22</v>
      </c>
      <c r="N11" s="2">
        <v>60</v>
      </c>
      <c r="O11" s="2" t="s">
        <v>22</v>
      </c>
      <c r="P11" s="2" t="s">
        <v>22</v>
      </c>
      <c r="Q11" s="2">
        <v>5.25</v>
      </c>
      <c r="R11" s="2" t="s">
        <v>22</v>
      </c>
      <c r="S11" s="2">
        <f>14.5</f>
        <v>14.5</v>
      </c>
      <c r="T11" s="2">
        <f>16+6.85</f>
        <v>22.85</v>
      </c>
      <c r="U11" s="2">
        <f t="shared" si="0"/>
        <v>263.93</v>
      </c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3">
        <v>10</v>
      </c>
      <c r="B12" t="s">
        <v>16</v>
      </c>
      <c r="C12" s="2">
        <v>8</v>
      </c>
      <c r="D12" s="2" t="s">
        <v>22</v>
      </c>
      <c r="E12" s="2">
        <f>9.5+56.66+8.66</f>
        <v>74.819999999999993</v>
      </c>
      <c r="F12" s="2" t="s">
        <v>22</v>
      </c>
      <c r="G12" s="2" t="s">
        <v>22</v>
      </c>
      <c r="H12" s="2" t="s">
        <v>22</v>
      </c>
      <c r="I12" s="2">
        <v>6.75</v>
      </c>
      <c r="J12" s="2">
        <v>55</v>
      </c>
      <c r="K12" s="2" t="s">
        <v>22</v>
      </c>
      <c r="L12" s="2">
        <v>9.33</v>
      </c>
      <c r="M12" s="2" t="s">
        <v>22</v>
      </c>
      <c r="N12" s="2" t="s">
        <v>22</v>
      </c>
      <c r="O12" s="2">
        <v>22.85</v>
      </c>
      <c r="P12" s="2" t="s">
        <v>22</v>
      </c>
      <c r="Q12" s="2">
        <v>25</v>
      </c>
      <c r="R12" s="2">
        <f>20</f>
        <v>20</v>
      </c>
      <c r="S12" s="2" t="s">
        <v>22</v>
      </c>
      <c r="T12" s="2" t="s">
        <v>22</v>
      </c>
      <c r="U12" s="2">
        <f t="shared" si="0"/>
        <v>221.75</v>
      </c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3">
        <v>11</v>
      </c>
      <c r="B13" t="s">
        <v>29</v>
      </c>
      <c r="C13" s="2" t="s">
        <v>22</v>
      </c>
      <c r="D13" s="2">
        <v>108.11</v>
      </c>
      <c r="E13" s="2">
        <v>8.66</v>
      </c>
      <c r="F13" s="2">
        <v>20</v>
      </c>
      <c r="G13" s="2" t="s">
        <v>22</v>
      </c>
      <c r="H13" s="2" t="s">
        <v>22</v>
      </c>
      <c r="I13" s="2">
        <v>20</v>
      </c>
      <c r="J13" s="2" t="s">
        <v>22</v>
      </c>
      <c r="K13" s="2" t="s">
        <v>22</v>
      </c>
      <c r="L13" s="2" t="s">
        <v>22</v>
      </c>
      <c r="M13" s="2" t="s">
        <v>22</v>
      </c>
      <c r="N13" s="2" t="s">
        <v>22</v>
      </c>
      <c r="O13" s="2" t="s">
        <v>22</v>
      </c>
      <c r="P13" s="2" t="s">
        <v>22</v>
      </c>
      <c r="Q13" s="2">
        <f>10+5.25</f>
        <v>15.25</v>
      </c>
      <c r="R13" s="2">
        <f>16.66</f>
        <v>16.66</v>
      </c>
      <c r="S13" s="2">
        <f>10</f>
        <v>10</v>
      </c>
      <c r="T13" s="2" t="s">
        <v>22</v>
      </c>
      <c r="U13" s="2">
        <f t="shared" si="0"/>
        <v>198.67999999999998</v>
      </c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3">
        <v>12</v>
      </c>
      <c r="B14" t="s">
        <v>15</v>
      </c>
      <c r="C14" s="2">
        <v>9</v>
      </c>
      <c r="D14" s="2" t="s">
        <v>22</v>
      </c>
      <c r="E14" s="2" t="s">
        <v>22</v>
      </c>
      <c r="F14" s="2" t="s">
        <v>22</v>
      </c>
      <c r="G14" s="2">
        <v>18.5</v>
      </c>
      <c r="H14" s="2" t="s">
        <v>22</v>
      </c>
      <c r="I14" s="2" t="s">
        <v>22</v>
      </c>
      <c r="J14" s="2">
        <f>55+25</f>
        <v>80</v>
      </c>
      <c r="K14" s="2" t="s">
        <v>22</v>
      </c>
      <c r="L14" s="2" t="s">
        <v>22</v>
      </c>
      <c r="M14" s="2" t="s">
        <v>22</v>
      </c>
      <c r="N14" s="2" t="s">
        <v>22</v>
      </c>
      <c r="O14" s="2">
        <v>80</v>
      </c>
      <c r="P14" s="2" t="s">
        <v>22</v>
      </c>
      <c r="Q14" s="2" t="s">
        <v>22</v>
      </c>
      <c r="R14" s="2" t="s">
        <v>22</v>
      </c>
      <c r="S14" s="2" t="s">
        <v>22</v>
      </c>
      <c r="T14" s="2" t="s">
        <v>22</v>
      </c>
      <c r="U14" s="2">
        <f t="shared" si="0"/>
        <v>187.5</v>
      </c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3">
        <v>13</v>
      </c>
      <c r="B15" t="s">
        <v>34</v>
      </c>
      <c r="C15" s="2" t="s">
        <v>22</v>
      </c>
      <c r="D15" s="2" t="s">
        <v>22</v>
      </c>
      <c r="E15" s="2">
        <v>9.5</v>
      </c>
      <c r="F15" s="2" t="s">
        <v>22</v>
      </c>
      <c r="G15" s="2" t="s">
        <v>22</v>
      </c>
      <c r="H15" s="2">
        <v>40</v>
      </c>
      <c r="I15" s="2">
        <f>61.66+9+20</f>
        <v>90.66</v>
      </c>
      <c r="J15" s="2" t="s">
        <v>22</v>
      </c>
      <c r="K15" s="2" t="s">
        <v>22</v>
      </c>
      <c r="L15" s="2">
        <v>11</v>
      </c>
      <c r="M15" s="2">
        <v>16</v>
      </c>
      <c r="N15" s="2" t="s">
        <v>22</v>
      </c>
      <c r="O15" s="2" t="s">
        <v>22</v>
      </c>
      <c r="P15" s="2" t="s">
        <v>22</v>
      </c>
      <c r="Q15" s="2">
        <f>15+2.75</f>
        <v>17.75</v>
      </c>
      <c r="R15" s="2" t="s">
        <v>22</v>
      </c>
      <c r="S15" s="2" t="s">
        <v>22</v>
      </c>
      <c r="T15" s="2" t="s">
        <v>22</v>
      </c>
      <c r="U15" s="2">
        <f t="shared" si="0"/>
        <v>184.91</v>
      </c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3">
        <v>14</v>
      </c>
      <c r="B16" t="s">
        <v>28</v>
      </c>
      <c r="C16" s="2" t="s">
        <v>22</v>
      </c>
      <c r="D16" s="2">
        <v>23.11</v>
      </c>
      <c r="E16" s="2" t="s">
        <v>22</v>
      </c>
      <c r="F16" s="2" t="s">
        <v>22</v>
      </c>
      <c r="G16" s="2">
        <f>6.5+21.25</f>
        <v>27.75</v>
      </c>
      <c r="H16" s="2" t="s">
        <v>22</v>
      </c>
      <c r="I16" s="2" t="s">
        <v>22</v>
      </c>
      <c r="J16" s="2" t="s">
        <v>22</v>
      </c>
      <c r="K16" s="2" t="s">
        <v>22</v>
      </c>
      <c r="L16" s="2" t="s">
        <v>22</v>
      </c>
      <c r="M16" s="2" t="s">
        <v>22</v>
      </c>
      <c r="N16" s="2">
        <v>60</v>
      </c>
      <c r="O16" s="2" t="s">
        <v>22</v>
      </c>
      <c r="P16" s="2" t="s">
        <v>22</v>
      </c>
      <c r="Q16" s="2" t="s">
        <v>22</v>
      </c>
      <c r="R16" s="2" t="s">
        <v>22</v>
      </c>
      <c r="S16" s="2">
        <f>18.75+55</f>
        <v>73.75</v>
      </c>
      <c r="T16" s="2" t="s">
        <v>22</v>
      </c>
      <c r="U16" s="2">
        <f t="shared" si="0"/>
        <v>184.61</v>
      </c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3">
        <v>15</v>
      </c>
      <c r="B17" t="s">
        <v>1</v>
      </c>
      <c r="C17" s="2">
        <f>25+36.25</f>
        <v>61.25</v>
      </c>
      <c r="D17" s="2" t="s">
        <v>22</v>
      </c>
      <c r="E17" s="2">
        <f>48.33+8.66</f>
        <v>56.989999999999995</v>
      </c>
      <c r="F17" s="2" t="s">
        <v>22</v>
      </c>
      <c r="G17" s="2" t="s">
        <v>22</v>
      </c>
      <c r="H17" s="2" t="s">
        <v>22</v>
      </c>
      <c r="I17" s="2" t="s">
        <v>22</v>
      </c>
      <c r="J17" s="2" t="s">
        <v>22</v>
      </c>
      <c r="K17" s="2" t="s">
        <v>22</v>
      </c>
      <c r="L17" s="2" t="s">
        <v>22</v>
      </c>
      <c r="M17" s="2" t="s">
        <v>22</v>
      </c>
      <c r="N17" s="2">
        <v>60</v>
      </c>
      <c r="O17" s="2" t="s">
        <v>22</v>
      </c>
      <c r="P17" s="2" t="s">
        <v>22</v>
      </c>
      <c r="Q17" s="2" t="s">
        <v>22</v>
      </c>
      <c r="R17" s="2" t="s">
        <v>22</v>
      </c>
      <c r="S17" s="2" t="s">
        <v>22</v>
      </c>
      <c r="T17" s="2" t="s">
        <v>22</v>
      </c>
      <c r="U17" s="2">
        <f t="shared" si="0"/>
        <v>178.24</v>
      </c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3">
        <v>16</v>
      </c>
      <c r="B18" t="s">
        <v>21</v>
      </c>
      <c r="C18" s="2" t="s">
        <v>22</v>
      </c>
      <c r="D18" s="2">
        <v>65.25</v>
      </c>
      <c r="E18" s="2" t="s">
        <v>22</v>
      </c>
      <c r="F18" s="2" t="s">
        <v>22</v>
      </c>
      <c r="G18" s="2" t="s">
        <v>22</v>
      </c>
      <c r="H18" s="2" t="s">
        <v>22</v>
      </c>
      <c r="I18" s="2" t="s">
        <v>22</v>
      </c>
      <c r="J18" s="2">
        <v>75</v>
      </c>
      <c r="K18" s="2" t="s">
        <v>22</v>
      </c>
      <c r="L18" s="2">
        <v>22.5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22</v>
      </c>
      <c r="R18" s="2" t="s">
        <v>22</v>
      </c>
      <c r="S18" s="2" t="s">
        <v>22</v>
      </c>
      <c r="T18" s="2" t="s">
        <v>22</v>
      </c>
      <c r="U18" s="2">
        <f t="shared" si="0"/>
        <v>162.75</v>
      </c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3">
        <v>17</v>
      </c>
      <c r="B19" t="s">
        <v>33</v>
      </c>
      <c r="C19" s="2" t="s">
        <v>22</v>
      </c>
      <c r="D19" s="2" t="s">
        <v>22</v>
      </c>
      <c r="E19" s="2">
        <f>20.5+56.66</f>
        <v>77.16</v>
      </c>
      <c r="F19" s="2" t="s">
        <v>22</v>
      </c>
      <c r="G19" s="2">
        <v>21.25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s">
        <v>22</v>
      </c>
      <c r="O19" s="2" t="s">
        <v>22</v>
      </c>
      <c r="P19" s="2" t="s">
        <v>22</v>
      </c>
      <c r="Q19" s="2" t="s">
        <v>22</v>
      </c>
      <c r="R19" s="2">
        <v>60</v>
      </c>
      <c r="S19" s="2" t="s">
        <v>22</v>
      </c>
      <c r="T19" s="2" t="s">
        <v>22</v>
      </c>
      <c r="U19" s="2">
        <f t="shared" si="0"/>
        <v>158.41</v>
      </c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3">
        <v>18</v>
      </c>
      <c r="B20" t="s">
        <v>31</v>
      </c>
      <c r="C20" s="2" t="s">
        <v>22</v>
      </c>
      <c r="D20" s="2" t="s">
        <v>22</v>
      </c>
      <c r="E20" s="2">
        <v>8.66</v>
      </c>
      <c r="F20" s="2">
        <v>10</v>
      </c>
      <c r="G20" s="2">
        <v>13</v>
      </c>
      <c r="H20" s="2">
        <v>61.33</v>
      </c>
      <c r="I20" s="2" t="s">
        <v>22</v>
      </c>
      <c r="J20" s="2" t="s">
        <v>22</v>
      </c>
      <c r="K20" s="2" t="s">
        <v>22</v>
      </c>
      <c r="L20" s="2">
        <v>9.33</v>
      </c>
      <c r="M20" s="2" t="s">
        <v>22</v>
      </c>
      <c r="N20" s="2" t="s">
        <v>22</v>
      </c>
      <c r="O20" s="2">
        <v>22.85</v>
      </c>
      <c r="P20" s="2">
        <v>17.329999999999998</v>
      </c>
      <c r="Q20" s="2" t="s">
        <v>22</v>
      </c>
      <c r="R20" s="2" t="s">
        <v>22</v>
      </c>
      <c r="S20" s="2" t="s">
        <v>22</v>
      </c>
      <c r="T20" s="2">
        <v>14.75</v>
      </c>
      <c r="U20" s="2">
        <f t="shared" si="0"/>
        <v>157.25</v>
      </c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3">
        <v>19</v>
      </c>
      <c r="B21" t="s">
        <v>50</v>
      </c>
      <c r="C21" s="2" t="s">
        <v>22</v>
      </c>
      <c r="D21" s="2" t="s">
        <v>22</v>
      </c>
      <c r="E21" s="2" t="s">
        <v>22</v>
      </c>
      <c r="F21" s="2" t="s">
        <v>22</v>
      </c>
      <c r="G21" s="2" t="s">
        <v>22</v>
      </c>
      <c r="H21" s="2" t="s">
        <v>22</v>
      </c>
      <c r="I21" s="2" t="s">
        <v>22</v>
      </c>
      <c r="J21" s="2">
        <f>55+25</f>
        <v>80</v>
      </c>
      <c r="K21" s="2" t="s">
        <v>22</v>
      </c>
      <c r="L21" s="2" t="s">
        <v>22</v>
      </c>
      <c r="M21" s="2" t="s">
        <v>22</v>
      </c>
      <c r="N21" s="2">
        <v>20</v>
      </c>
      <c r="O21" s="2">
        <v>41.25</v>
      </c>
      <c r="P21" s="2" t="s">
        <v>22</v>
      </c>
      <c r="Q21" s="2" t="s">
        <v>22</v>
      </c>
      <c r="R21" s="2" t="s">
        <v>22</v>
      </c>
      <c r="S21" s="2">
        <f>14.5</f>
        <v>14.5</v>
      </c>
      <c r="T21" s="2" t="s">
        <v>22</v>
      </c>
      <c r="U21" s="2">
        <f t="shared" si="0"/>
        <v>155.75</v>
      </c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3">
        <v>20</v>
      </c>
      <c r="B22" t="s">
        <v>35</v>
      </c>
      <c r="C22" s="2" t="s">
        <v>22</v>
      </c>
      <c r="D22" s="2" t="s">
        <v>22</v>
      </c>
      <c r="E22" s="2">
        <v>56.66</v>
      </c>
      <c r="F22" s="2">
        <v>46.66</v>
      </c>
      <c r="G22" s="2" t="s">
        <v>22</v>
      </c>
      <c r="H22" s="2" t="s">
        <v>22</v>
      </c>
      <c r="I22" s="2" t="s">
        <v>22</v>
      </c>
      <c r="J22" s="2" t="s">
        <v>22</v>
      </c>
      <c r="K22" s="2" t="s">
        <v>22</v>
      </c>
      <c r="L22" s="2" t="s">
        <v>22</v>
      </c>
      <c r="M22" s="2" t="s">
        <v>22</v>
      </c>
      <c r="N22" s="2">
        <v>20</v>
      </c>
      <c r="O22" s="2" t="s">
        <v>22</v>
      </c>
      <c r="P22" s="2" t="s">
        <v>22</v>
      </c>
      <c r="Q22" s="2">
        <v>24.25</v>
      </c>
      <c r="R22" s="2" t="s">
        <v>22</v>
      </c>
      <c r="S22" s="2" t="s">
        <v>22</v>
      </c>
      <c r="T22" s="2" t="s">
        <v>22</v>
      </c>
      <c r="U22" s="2">
        <f t="shared" si="0"/>
        <v>147.57</v>
      </c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3">
        <v>21</v>
      </c>
      <c r="B23" t="s">
        <v>23</v>
      </c>
      <c r="C23" s="2" t="s">
        <v>22</v>
      </c>
      <c r="D23" s="2">
        <v>38.11</v>
      </c>
      <c r="E23" s="2" t="s">
        <v>22</v>
      </c>
      <c r="F23" s="2" t="s">
        <v>22</v>
      </c>
      <c r="G23" s="2" t="s">
        <v>22</v>
      </c>
      <c r="H23" s="2" t="s">
        <v>22</v>
      </c>
      <c r="I23" s="2">
        <v>42.5</v>
      </c>
      <c r="J23" s="2" t="s">
        <v>22</v>
      </c>
      <c r="K23" s="2" t="s">
        <v>22</v>
      </c>
      <c r="L23" s="2" t="s">
        <v>22</v>
      </c>
      <c r="M23" s="2">
        <v>9</v>
      </c>
      <c r="N23" s="2" t="s">
        <v>22</v>
      </c>
      <c r="O23" s="2" t="s">
        <v>22</v>
      </c>
      <c r="P23" s="2" t="s">
        <v>22</v>
      </c>
      <c r="Q23" s="2">
        <f>20.5+24.25+8.5</f>
        <v>53.25</v>
      </c>
      <c r="R23" s="2" t="s">
        <v>22</v>
      </c>
      <c r="S23" s="2" t="s">
        <v>22</v>
      </c>
      <c r="T23" s="2" t="s">
        <v>22</v>
      </c>
      <c r="U23" s="2">
        <f t="shared" si="0"/>
        <v>142.86000000000001</v>
      </c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3">
        <v>22</v>
      </c>
      <c r="B24" t="s">
        <v>19</v>
      </c>
      <c r="C24" s="2">
        <v>5</v>
      </c>
      <c r="D24" s="2" t="s">
        <v>22</v>
      </c>
      <c r="E24" s="2" t="s">
        <v>22</v>
      </c>
      <c r="F24" s="2">
        <v>12</v>
      </c>
      <c r="G24" s="2">
        <v>8.5</v>
      </c>
      <c r="H24" s="2" t="s">
        <v>22</v>
      </c>
      <c r="I24" s="2" t="s">
        <v>22</v>
      </c>
      <c r="J24" s="2" t="s">
        <v>22</v>
      </c>
      <c r="K24" s="2">
        <v>17.5</v>
      </c>
      <c r="L24" s="2">
        <f>27+45</f>
        <v>72</v>
      </c>
      <c r="M24" s="2" t="s">
        <v>22</v>
      </c>
      <c r="N24" s="2" t="s">
        <v>22</v>
      </c>
      <c r="O24" s="2" t="s">
        <v>22</v>
      </c>
      <c r="P24" s="2" t="s">
        <v>22</v>
      </c>
      <c r="Q24" s="2">
        <v>24.25</v>
      </c>
      <c r="R24" s="2" t="s">
        <v>22</v>
      </c>
      <c r="S24" s="2" t="s">
        <v>22</v>
      </c>
      <c r="T24" s="2" t="s">
        <v>22</v>
      </c>
      <c r="U24" s="2">
        <f t="shared" si="0"/>
        <v>139.25</v>
      </c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3">
        <v>23</v>
      </c>
      <c r="B25" t="s">
        <v>85</v>
      </c>
      <c r="C25" s="2" t="s">
        <v>22</v>
      </c>
      <c r="D25" s="2" t="s">
        <v>22</v>
      </c>
      <c r="E25" s="2" t="s">
        <v>22</v>
      </c>
      <c r="F25" s="2" t="s">
        <v>22</v>
      </c>
      <c r="G25" s="2" t="s">
        <v>22</v>
      </c>
      <c r="H25" s="2" t="s">
        <v>22</v>
      </c>
      <c r="I25" s="2" t="s">
        <v>22</v>
      </c>
      <c r="J25" s="2">
        <v>25</v>
      </c>
      <c r="K25" s="2" t="s">
        <v>22</v>
      </c>
      <c r="L25" s="2" t="s">
        <v>22</v>
      </c>
      <c r="M25" s="2">
        <v>41.25</v>
      </c>
      <c r="N25" s="2" t="s">
        <v>22</v>
      </c>
      <c r="O25" s="2" t="s">
        <v>22</v>
      </c>
      <c r="P25" s="2">
        <v>45</v>
      </c>
      <c r="Q25" s="2" t="s">
        <v>22</v>
      </c>
      <c r="R25" s="2">
        <f>16.66</f>
        <v>16.66</v>
      </c>
      <c r="S25" s="2" t="s">
        <v>22</v>
      </c>
      <c r="T25" s="2" t="s">
        <v>22</v>
      </c>
      <c r="U25" s="2">
        <f t="shared" si="0"/>
        <v>127.91</v>
      </c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3">
        <v>24</v>
      </c>
      <c r="B26" t="s">
        <v>76</v>
      </c>
      <c r="C26" s="2" t="s">
        <v>22</v>
      </c>
      <c r="D26" s="2" t="s">
        <v>22</v>
      </c>
      <c r="E26" s="2" t="s">
        <v>22</v>
      </c>
      <c r="F26" s="2" t="s">
        <v>22</v>
      </c>
      <c r="G26" s="2" t="s">
        <v>22</v>
      </c>
      <c r="H26" s="2" t="s">
        <v>22</v>
      </c>
      <c r="I26" s="2" t="s">
        <v>22</v>
      </c>
      <c r="J26" s="2">
        <v>125</v>
      </c>
      <c r="K26" s="2" t="s">
        <v>22</v>
      </c>
      <c r="L26" s="2" t="s">
        <v>22</v>
      </c>
      <c r="M26" s="2" t="s">
        <v>22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22</v>
      </c>
      <c r="T26" s="2" t="s">
        <v>22</v>
      </c>
      <c r="U26" s="2">
        <f t="shared" si="0"/>
        <v>125</v>
      </c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3">
        <v>25</v>
      </c>
      <c r="B27" t="s">
        <v>82</v>
      </c>
      <c r="C27" s="2" t="s">
        <v>22</v>
      </c>
      <c r="D27" s="2" t="s">
        <v>22</v>
      </c>
      <c r="E27" s="2" t="s">
        <v>22</v>
      </c>
      <c r="F27" s="2" t="s">
        <v>22</v>
      </c>
      <c r="G27" s="2" t="s">
        <v>22</v>
      </c>
      <c r="H27" s="2" t="s">
        <v>22</v>
      </c>
      <c r="I27" s="2" t="s">
        <v>22</v>
      </c>
      <c r="J27" s="2">
        <v>125</v>
      </c>
      <c r="K27" s="2" t="s">
        <v>22</v>
      </c>
      <c r="L27" s="2" t="s">
        <v>22</v>
      </c>
      <c r="M27" s="2" t="s">
        <v>22</v>
      </c>
      <c r="N27" s="2" t="s">
        <v>22</v>
      </c>
      <c r="O27" s="2" t="s">
        <v>22</v>
      </c>
      <c r="P27" s="2" t="s">
        <v>22</v>
      </c>
      <c r="Q27" s="2" t="s">
        <v>22</v>
      </c>
      <c r="R27" s="2" t="s">
        <v>22</v>
      </c>
      <c r="S27" s="2" t="s">
        <v>22</v>
      </c>
      <c r="T27" s="2" t="s">
        <v>22</v>
      </c>
      <c r="U27" s="2">
        <f t="shared" si="0"/>
        <v>125</v>
      </c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3">
        <v>26</v>
      </c>
      <c r="B28" t="s">
        <v>83</v>
      </c>
      <c r="C28" s="2" t="s">
        <v>22</v>
      </c>
      <c r="D28" s="2" t="s">
        <v>22</v>
      </c>
      <c r="E28" s="2" t="s">
        <v>22</v>
      </c>
      <c r="F28" s="2" t="s">
        <v>22</v>
      </c>
      <c r="G28" s="2" t="s">
        <v>22</v>
      </c>
      <c r="H28" s="2" t="s">
        <v>22</v>
      </c>
      <c r="I28" s="2" t="s">
        <v>22</v>
      </c>
      <c r="J28" s="2">
        <v>125</v>
      </c>
      <c r="K28" s="2" t="s">
        <v>22</v>
      </c>
      <c r="L28" s="2" t="s">
        <v>22</v>
      </c>
      <c r="M28" s="2" t="s">
        <v>22</v>
      </c>
      <c r="N28" s="2" t="s">
        <v>22</v>
      </c>
      <c r="O28" s="2" t="s">
        <v>22</v>
      </c>
      <c r="P28" s="2" t="s">
        <v>22</v>
      </c>
      <c r="Q28" s="2" t="s">
        <v>22</v>
      </c>
      <c r="R28" s="2" t="s">
        <v>22</v>
      </c>
      <c r="S28" s="2" t="s">
        <v>22</v>
      </c>
      <c r="T28" s="2" t="s">
        <v>22</v>
      </c>
      <c r="U28" s="2">
        <f t="shared" si="0"/>
        <v>125</v>
      </c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3">
        <v>27</v>
      </c>
      <c r="B29" t="s">
        <v>68</v>
      </c>
      <c r="C29" s="2" t="s">
        <v>22</v>
      </c>
      <c r="D29" s="2" t="s">
        <v>22</v>
      </c>
      <c r="E29" s="2" t="s">
        <v>22</v>
      </c>
      <c r="F29" s="2" t="s">
        <v>22</v>
      </c>
      <c r="G29" s="2" t="s">
        <v>22</v>
      </c>
      <c r="H29" s="2">
        <v>80</v>
      </c>
      <c r="I29" s="2" t="s">
        <v>22</v>
      </c>
      <c r="J29" s="2" t="s">
        <v>22</v>
      </c>
      <c r="K29" s="2" t="s">
        <v>22</v>
      </c>
      <c r="L29" s="2" t="s">
        <v>22</v>
      </c>
      <c r="M29" s="2">
        <v>41.25</v>
      </c>
      <c r="N29" s="2" t="s">
        <v>22</v>
      </c>
      <c r="O29" s="2" t="s">
        <v>22</v>
      </c>
      <c r="P29" s="2" t="s">
        <v>22</v>
      </c>
      <c r="Q29" s="2" t="s">
        <v>22</v>
      </c>
      <c r="R29" s="2" t="s">
        <v>22</v>
      </c>
      <c r="S29" s="2" t="s">
        <v>22</v>
      </c>
      <c r="T29" s="2" t="s">
        <v>22</v>
      </c>
      <c r="U29" s="2">
        <f t="shared" si="0"/>
        <v>121.25</v>
      </c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3">
        <v>28</v>
      </c>
      <c r="B30" t="s">
        <v>66</v>
      </c>
      <c r="C30" s="2" t="s">
        <v>22</v>
      </c>
      <c r="D30" s="2" t="s">
        <v>22</v>
      </c>
      <c r="E30" s="2" t="s">
        <v>22</v>
      </c>
      <c r="F30" s="2" t="s">
        <v>22</v>
      </c>
      <c r="G30" s="2" t="s">
        <v>22</v>
      </c>
      <c r="H30" s="2">
        <v>61.33</v>
      </c>
      <c r="I30" s="2">
        <v>9.25</v>
      </c>
      <c r="J30" s="2" t="s">
        <v>22</v>
      </c>
      <c r="K30" s="2" t="s">
        <v>22</v>
      </c>
      <c r="L30" s="2" t="s">
        <v>22</v>
      </c>
      <c r="M30" s="2" t="s">
        <v>22</v>
      </c>
      <c r="N30" s="2" t="s">
        <v>22</v>
      </c>
      <c r="O30" s="2" t="s">
        <v>22</v>
      </c>
      <c r="P30" s="2">
        <v>50</v>
      </c>
      <c r="Q30" s="2" t="s">
        <v>22</v>
      </c>
      <c r="R30" s="2" t="s">
        <v>22</v>
      </c>
      <c r="S30" s="2" t="s">
        <v>22</v>
      </c>
      <c r="T30" s="2" t="s">
        <v>22</v>
      </c>
      <c r="U30" s="2">
        <f t="shared" si="0"/>
        <v>120.58</v>
      </c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3">
        <v>29</v>
      </c>
      <c r="B31" t="s">
        <v>30</v>
      </c>
      <c r="C31" s="2" t="s">
        <v>22</v>
      </c>
      <c r="D31" s="2">
        <v>23.11</v>
      </c>
      <c r="E31" s="2" t="s">
        <v>22</v>
      </c>
      <c r="F31" s="2" t="s">
        <v>22</v>
      </c>
      <c r="G31" s="2" t="s">
        <v>22</v>
      </c>
      <c r="H31" s="2" t="s">
        <v>22</v>
      </c>
      <c r="I31" s="2">
        <v>9.25</v>
      </c>
      <c r="J31" s="2">
        <v>55</v>
      </c>
      <c r="K31" s="2">
        <v>33</v>
      </c>
      <c r="L31" s="2" t="s">
        <v>22</v>
      </c>
      <c r="M31" s="2" t="s">
        <v>22</v>
      </c>
      <c r="N31" s="2" t="s">
        <v>22</v>
      </c>
      <c r="O31" s="2" t="s">
        <v>22</v>
      </c>
      <c r="P31" s="2" t="s">
        <v>22</v>
      </c>
      <c r="Q31" s="2" t="s">
        <v>22</v>
      </c>
      <c r="R31" s="2" t="s">
        <v>22</v>
      </c>
      <c r="S31" s="2" t="s">
        <v>22</v>
      </c>
      <c r="T31" s="2" t="s">
        <v>22</v>
      </c>
      <c r="U31" s="2">
        <f t="shared" si="0"/>
        <v>120.36</v>
      </c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3">
        <v>30</v>
      </c>
      <c r="B32" t="s">
        <v>75</v>
      </c>
      <c r="C32" s="2" t="s">
        <v>22</v>
      </c>
      <c r="D32" s="2" t="s">
        <v>22</v>
      </c>
      <c r="E32" s="2" t="s">
        <v>22</v>
      </c>
      <c r="F32" s="2" t="s">
        <v>22</v>
      </c>
      <c r="G32" s="2" t="s">
        <v>22</v>
      </c>
      <c r="H32" s="2" t="s">
        <v>22</v>
      </c>
      <c r="I32" s="2" t="s">
        <v>22</v>
      </c>
      <c r="J32" s="2">
        <v>75</v>
      </c>
      <c r="K32" s="2" t="s">
        <v>22</v>
      </c>
      <c r="L32" s="2" t="s">
        <v>22</v>
      </c>
      <c r="M32" s="2" t="s">
        <v>22</v>
      </c>
      <c r="N32" s="2" t="s">
        <v>22</v>
      </c>
      <c r="O32" s="2" t="s">
        <v>22</v>
      </c>
      <c r="P32" s="2" t="s">
        <v>22</v>
      </c>
      <c r="Q32" s="2">
        <v>24.25</v>
      </c>
      <c r="R32" s="2">
        <f>20</f>
        <v>20</v>
      </c>
      <c r="S32" s="2" t="s">
        <v>22</v>
      </c>
      <c r="T32" s="2" t="s">
        <v>22</v>
      </c>
      <c r="U32" s="2">
        <f t="shared" si="0"/>
        <v>119.25</v>
      </c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3">
        <v>31</v>
      </c>
      <c r="B33" t="s">
        <v>72</v>
      </c>
      <c r="C33" s="2" t="s">
        <v>22</v>
      </c>
      <c r="D33" s="2" t="s">
        <v>22</v>
      </c>
      <c r="E33" s="2" t="s">
        <v>22</v>
      </c>
      <c r="F33" s="2" t="s">
        <v>22</v>
      </c>
      <c r="G33" s="2" t="s">
        <v>22</v>
      </c>
      <c r="H33" s="2" t="s">
        <v>22</v>
      </c>
      <c r="I33" s="2">
        <v>12.75</v>
      </c>
      <c r="J33" s="2" t="s">
        <v>22</v>
      </c>
      <c r="K33" s="2">
        <v>65</v>
      </c>
      <c r="L33" s="2" t="s">
        <v>22</v>
      </c>
      <c r="M33" s="2">
        <v>41.25</v>
      </c>
      <c r="N33" s="2" t="s">
        <v>22</v>
      </c>
      <c r="O33" s="2" t="s">
        <v>22</v>
      </c>
      <c r="P33" s="2" t="s">
        <v>22</v>
      </c>
      <c r="Q33" s="2" t="s">
        <v>22</v>
      </c>
      <c r="R33" s="2" t="s">
        <v>22</v>
      </c>
      <c r="S33" s="2" t="s">
        <v>22</v>
      </c>
      <c r="T33" s="2" t="s">
        <v>22</v>
      </c>
      <c r="U33" s="2">
        <f t="shared" si="0"/>
        <v>119</v>
      </c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3">
        <v>32</v>
      </c>
      <c r="B34" t="s">
        <v>2</v>
      </c>
      <c r="C34" s="2">
        <f>30+36.25</f>
        <v>66.25</v>
      </c>
      <c r="D34" s="2" t="s">
        <v>22</v>
      </c>
      <c r="E34" s="2" t="s">
        <v>22</v>
      </c>
      <c r="F34" s="2" t="s">
        <v>22</v>
      </c>
      <c r="G34" s="2">
        <v>5.5</v>
      </c>
      <c r="H34" s="2" t="s">
        <v>22</v>
      </c>
      <c r="I34" s="2">
        <v>12.75</v>
      </c>
      <c r="J34" s="2" t="s">
        <v>22</v>
      </c>
      <c r="K34" s="2" t="s">
        <v>22</v>
      </c>
      <c r="L34" s="2" t="s">
        <v>22</v>
      </c>
      <c r="M34" s="2" t="s">
        <v>22</v>
      </c>
      <c r="N34" s="2">
        <v>3.25</v>
      </c>
      <c r="O34" s="2">
        <v>22.85</v>
      </c>
      <c r="P34" s="2" t="s">
        <v>22</v>
      </c>
      <c r="Q34" s="2">
        <v>4</v>
      </c>
      <c r="R34" s="2" t="s">
        <v>22</v>
      </c>
      <c r="S34" s="2" t="s">
        <v>22</v>
      </c>
      <c r="T34" s="2" t="s">
        <v>22</v>
      </c>
      <c r="U34" s="2">
        <f t="shared" si="0"/>
        <v>114.6</v>
      </c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3">
        <v>33</v>
      </c>
      <c r="B35" t="s">
        <v>25</v>
      </c>
      <c r="C35" s="2" t="s">
        <v>22</v>
      </c>
      <c r="D35" s="2">
        <v>108.11</v>
      </c>
      <c r="E35" s="2" t="s">
        <v>22</v>
      </c>
      <c r="F35" s="2" t="s">
        <v>22</v>
      </c>
      <c r="G35" s="2" t="s">
        <v>22</v>
      </c>
      <c r="H35" s="2" t="s">
        <v>22</v>
      </c>
      <c r="I35" s="2" t="s">
        <v>22</v>
      </c>
      <c r="J35" s="2" t="s">
        <v>22</v>
      </c>
      <c r="K35" s="2" t="s">
        <v>22</v>
      </c>
      <c r="L35" s="2" t="s">
        <v>22</v>
      </c>
      <c r="M35" s="2" t="s">
        <v>22</v>
      </c>
      <c r="N35" s="2" t="s">
        <v>22</v>
      </c>
      <c r="O35" s="2" t="s">
        <v>22</v>
      </c>
      <c r="P35" s="2" t="s">
        <v>22</v>
      </c>
      <c r="Q35" s="2">
        <v>4</v>
      </c>
      <c r="R35" s="2" t="s">
        <v>22</v>
      </c>
      <c r="S35" s="2" t="s">
        <v>22</v>
      </c>
      <c r="T35" s="2" t="s">
        <v>22</v>
      </c>
      <c r="U35" s="2">
        <f t="shared" ref="U35:U66" si="1">SUM(C35:T35)</f>
        <v>112.11</v>
      </c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3">
        <v>34</v>
      </c>
      <c r="B36" t="s">
        <v>9</v>
      </c>
      <c r="C36" s="2">
        <v>25</v>
      </c>
      <c r="D36" s="2" t="s">
        <v>22</v>
      </c>
      <c r="E36" s="2" t="s">
        <v>22</v>
      </c>
      <c r="F36" s="2">
        <v>16</v>
      </c>
      <c r="G36" s="2" t="s">
        <v>22</v>
      </c>
      <c r="H36" s="2" t="s">
        <v>22</v>
      </c>
      <c r="I36" s="2" t="s">
        <v>22</v>
      </c>
      <c r="J36" s="2">
        <v>55</v>
      </c>
      <c r="K36" s="2" t="s">
        <v>22</v>
      </c>
      <c r="L36" s="2" t="s">
        <v>22</v>
      </c>
      <c r="M36" s="2" t="s">
        <v>22</v>
      </c>
      <c r="N36" s="2">
        <v>9.25</v>
      </c>
      <c r="O36" s="2" t="s">
        <v>22</v>
      </c>
      <c r="P36" s="2" t="s">
        <v>22</v>
      </c>
      <c r="Q36" s="2" t="s">
        <v>22</v>
      </c>
      <c r="R36" s="2" t="s">
        <v>22</v>
      </c>
      <c r="S36" s="2" t="s">
        <v>22</v>
      </c>
      <c r="T36" s="2" t="s">
        <v>22</v>
      </c>
      <c r="U36" s="2">
        <f t="shared" si="1"/>
        <v>105.25</v>
      </c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3">
        <v>35</v>
      </c>
      <c r="B37" t="s">
        <v>53</v>
      </c>
      <c r="C37" s="2" t="s">
        <v>22</v>
      </c>
      <c r="D37" s="2" t="s">
        <v>22</v>
      </c>
      <c r="E37" s="2" t="s">
        <v>22</v>
      </c>
      <c r="F37" s="2">
        <f>22+40</f>
        <v>62</v>
      </c>
      <c r="G37" s="2" t="s">
        <v>22</v>
      </c>
      <c r="H37" s="2" t="s">
        <v>22</v>
      </c>
      <c r="I37" s="2" t="s">
        <v>22</v>
      </c>
      <c r="J37" s="2" t="s">
        <v>22</v>
      </c>
      <c r="K37" s="2" t="s">
        <v>22</v>
      </c>
      <c r="L37" s="2" t="s">
        <v>22</v>
      </c>
      <c r="M37" s="2">
        <v>41.25</v>
      </c>
      <c r="N37" s="2" t="s">
        <v>22</v>
      </c>
      <c r="O37" s="2" t="s">
        <v>22</v>
      </c>
      <c r="P37" s="2" t="s">
        <v>22</v>
      </c>
      <c r="Q37" s="2" t="s">
        <v>22</v>
      </c>
      <c r="R37" s="2" t="s">
        <v>22</v>
      </c>
      <c r="S37" s="2" t="s">
        <v>22</v>
      </c>
      <c r="T37" s="2" t="s">
        <v>22</v>
      </c>
      <c r="U37" s="2">
        <f t="shared" si="1"/>
        <v>103.25</v>
      </c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3">
        <v>36</v>
      </c>
      <c r="B38" t="s">
        <v>63</v>
      </c>
      <c r="C38" s="2" t="s">
        <v>22</v>
      </c>
      <c r="D38" s="2" t="s">
        <v>22</v>
      </c>
      <c r="E38" s="2" t="s">
        <v>22</v>
      </c>
      <c r="F38" s="2" t="s">
        <v>22</v>
      </c>
      <c r="G38" s="2">
        <v>21.25</v>
      </c>
      <c r="H38" s="2" t="s">
        <v>22</v>
      </c>
      <c r="I38" s="2" t="s">
        <v>22</v>
      </c>
      <c r="J38" s="2">
        <v>75</v>
      </c>
      <c r="K38" s="2" t="s">
        <v>22</v>
      </c>
      <c r="L38" s="2" t="s">
        <v>22</v>
      </c>
      <c r="M38" s="2" t="s">
        <v>22</v>
      </c>
      <c r="N38" s="2">
        <v>3.25</v>
      </c>
      <c r="O38" s="2" t="s">
        <v>22</v>
      </c>
      <c r="P38" s="2" t="s">
        <v>22</v>
      </c>
      <c r="Q38" s="2" t="s">
        <v>22</v>
      </c>
      <c r="R38" s="2" t="s">
        <v>22</v>
      </c>
      <c r="S38" s="2" t="s">
        <v>22</v>
      </c>
      <c r="T38" s="2" t="s">
        <v>22</v>
      </c>
      <c r="U38" s="2">
        <f t="shared" si="1"/>
        <v>99.5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3">
        <v>37</v>
      </c>
      <c r="B39" t="s">
        <v>59</v>
      </c>
      <c r="C39" s="2" t="s">
        <v>22</v>
      </c>
      <c r="D39" s="2" t="s">
        <v>22</v>
      </c>
      <c r="E39" s="2" t="s">
        <v>22</v>
      </c>
      <c r="F39" s="2">
        <v>23.33</v>
      </c>
      <c r="G39" s="2" t="s">
        <v>22</v>
      </c>
      <c r="H39" s="2" t="s">
        <v>22</v>
      </c>
      <c r="I39" s="2" t="s">
        <v>22</v>
      </c>
      <c r="J39" s="2">
        <v>75</v>
      </c>
      <c r="K39" s="2" t="s">
        <v>22</v>
      </c>
      <c r="L39" s="2" t="s">
        <v>22</v>
      </c>
      <c r="M39" s="2" t="s">
        <v>22</v>
      </c>
      <c r="N39" s="2" t="s">
        <v>22</v>
      </c>
      <c r="O39" s="2" t="s">
        <v>22</v>
      </c>
      <c r="P39" s="2" t="s">
        <v>22</v>
      </c>
      <c r="Q39" s="2" t="s">
        <v>22</v>
      </c>
      <c r="R39" s="2" t="s">
        <v>22</v>
      </c>
      <c r="S39" s="2" t="s">
        <v>22</v>
      </c>
      <c r="T39" s="2" t="s">
        <v>22</v>
      </c>
      <c r="U39" s="2">
        <f t="shared" si="1"/>
        <v>98.33</v>
      </c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3">
        <v>38</v>
      </c>
      <c r="B40" t="s">
        <v>32</v>
      </c>
      <c r="C40" s="2" t="s">
        <v>22</v>
      </c>
      <c r="D40" s="2">
        <v>41.25</v>
      </c>
      <c r="E40" s="2" t="s">
        <v>22</v>
      </c>
      <c r="F40" s="2" t="s">
        <v>22</v>
      </c>
      <c r="G40" s="2">
        <v>13</v>
      </c>
      <c r="H40" s="2" t="s">
        <v>22</v>
      </c>
      <c r="I40" s="2" t="s">
        <v>22</v>
      </c>
      <c r="J40" s="2" t="s">
        <v>22</v>
      </c>
      <c r="K40" s="2" t="s">
        <v>22</v>
      </c>
      <c r="L40" s="2" t="s">
        <v>22</v>
      </c>
      <c r="M40" s="2">
        <v>38</v>
      </c>
      <c r="N40" s="2">
        <v>4.25</v>
      </c>
      <c r="O40" s="2" t="s">
        <v>22</v>
      </c>
      <c r="P40" s="2" t="s">
        <v>22</v>
      </c>
      <c r="Q40" s="2" t="s">
        <v>22</v>
      </c>
      <c r="R40" s="2" t="s">
        <v>22</v>
      </c>
      <c r="S40" s="2" t="s">
        <v>22</v>
      </c>
      <c r="T40" s="2" t="s">
        <v>22</v>
      </c>
      <c r="U40" s="2">
        <f t="shared" si="1"/>
        <v>96.5</v>
      </c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3">
        <v>39</v>
      </c>
      <c r="B41" t="s">
        <v>60</v>
      </c>
      <c r="C41" s="2" t="s">
        <v>22</v>
      </c>
      <c r="D41" s="2" t="s">
        <v>22</v>
      </c>
      <c r="E41" s="2" t="s">
        <v>22</v>
      </c>
      <c r="F41" s="2" t="s">
        <v>22</v>
      </c>
      <c r="G41" s="2">
        <v>26.5</v>
      </c>
      <c r="H41" s="2" t="s">
        <v>22</v>
      </c>
      <c r="I41" s="2" t="s">
        <v>22</v>
      </c>
      <c r="J41" s="2">
        <f>25+25</f>
        <v>50</v>
      </c>
      <c r="K41" s="2" t="s">
        <v>22</v>
      </c>
      <c r="L41" s="2">
        <v>18.66</v>
      </c>
      <c r="M41" s="2" t="s">
        <v>22</v>
      </c>
      <c r="N41" s="2" t="s">
        <v>22</v>
      </c>
      <c r="O41" s="2" t="s">
        <v>22</v>
      </c>
      <c r="P41" s="2" t="s">
        <v>22</v>
      </c>
      <c r="Q41" s="2" t="s">
        <v>22</v>
      </c>
      <c r="R41" s="2" t="s">
        <v>22</v>
      </c>
      <c r="S41" s="2" t="s">
        <v>22</v>
      </c>
      <c r="T41" s="2" t="s">
        <v>22</v>
      </c>
      <c r="U41" s="2">
        <f t="shared" si="1"/>
        <v>95.16</v>
      </c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3">
        <v>40</v>
      </c>
      <c r="B42" t="s">
        <v>40</v>
      </c>
      <c r="C42" s="2" t="s">
        <v>22</v>
      </c>
      <c r="D42" s="2" t="s">
        <v>22</v>
      </c>
      <c r="E42" s="2">
        <v>18</v>
      </c>
      <c r="F42" s="2" t="s">
        <v>22</v>
      </c>
      <c r="G42" s="2">
        <v>9.5</v>
      </c>
      <c r="H42" s="2" t="s">
        <v>22</v>
      </c>
      <c r="I42" s="2" t="s">
        <v>22</v>
      </c>
      <c r="J42" s="2" t="s">
        <v>22</v>
      </c>
      <c r="K42" s="2" t="s">
        <v>22</v>
      </c>
      <c r="L42" s="2">
        <v>9.33</v>
      </c>
      <c r="M42" s="2" t="s">
        <v>22</v>
      </c>
      <c r="N42" s="2" t="s">
        <v>22</v>
      </c>
      <c r="O42" s="2">
        <v>22.85</v>
      </c>
      <c r="P42" s="2" t="s">
        <v>22</v>
      </c>
      <c r="Q42" s="2">
        <v>4</v>
      </c>
      <c r="R42" s="2">
        <f>20</f>
        <v>20</v>
      </c>
      <c r="S42" s="2" t="s">
        <v>22</v>
      </c>
      <c r="T42" s="2">
        <v>9.35</v>
      </c>
      <c r="U42" s="2">
        <f t="shared" si="1"/>
        <v>93.03</v>
      </c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3">
        <v>41</v>
      </c>
      <c r="B43" t="s">
        <v>51</v>
      </c>
      <c r="C43" s="2" t="s">
        <v>22</v>
      </c>
      <c r="D43" s="2" t="s">
        <v>22</v>
      </c>
      <c r="E43" s="2" t="s">
        <v>22</v>
      </c>
      <c r="F43" s="2">
        <v>8</v>
      </c>
      <c r="G43" s="2" t="s">
        <v>22</v>
      </c>
      <c r="H43" s="2">
        <v>40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22</v>
      </c>
      <c r="N43" s="2">
        <f>5.75+20</f>
        <v>25.75</v>
      </c>
      <c r="O43" s="2" t="s">
        <v>22</v>
      </c>
      <c r="P43" s="2" t="s">
        <v>22</v>
      </c>
      <c r="Q43" s="2" t="s">
        <v>22</v>
      </c>
      <c r="R43" s="2" t="s">
        <v>22</v>
      </c>
      <c r="S43" s="2">
        <f>18.75</f>
        <v>18.75</v>
      </c>
      <c r="T43" s="2" t="s">
        <v>22</v>
      </c>
      <c r="U43" s="2">
        <f t="shared" si="1"/>
        <v>92.5</v>
      </c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3">
        <v>42</v>
      </c>
      <c r="B44" t="s">
        <v>5</v>
      </c>
      <c r="C44" s="2">
        <v>33</v>
      </c>
      <c r="D44" s="2" t="s">
        <v>22</v>
      </c>
      <c r="E44" s="2">
        <v>8.66</v>
      </c>
      <c r="F44" s="2">
        <v>5</v>
      </c>
      <c r="G44" s="2" t="s">
        <v>22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>
        <v>38</v>
      </c>
      <c r="N44" s="2">
        <v>3.25</v>
      </c>
      <c r="O44" s="2" t="s">
        <v>22</v>
      </c>
      <c r="P44" s="2" t="s">
        <v>22</v>
      </c>
      <c r="Q44" s="2">
        <v>2.75</v>
      </c>
      <c r="R44" s="2" t="s">
        <v>22</v>
      </c>
      <c r="S44" s="2" t="s">
        <v>22</v>
      </c>
      <c r="T44" s="2" t="s">
        <v>22</v>
      </c>
      <c r="U44" s="2">
        <f t="shared" si="1"/>
        <v>90.66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3">
        <v>43</v>
      </c>
      <c r="B45" t="s">
        <v>70</v>
      </c>
      <c r="C45" s="2" t="s">
        <v>22</v>
      </c>
      <c r="D45" s="2" t="s">
        <v>22</v>
      </c>
      <c r="E45" s="2" t="s">
        <v>22</v>
      </c>
      <c r="F45" s="2" t="s">
        <v>22</v>
      </c>
      <c r="G45" s="2" t="s">
        <v>22</v>
      </c>
      <c r="H45" s="2" t="s">
        <v>22</v>
      </c>
      <c r="I45" s="2">
        <v>42.5</v>
      </c>
      <c r="J45" s="2" t="s">
        <v>22</v>
      </c>
      <c r="K45" s="2" t="s">
        <v>22</v>
      </c>
      <c r="L45" s="2" t="s">
        <v>22</v>
      </c>
      <c r="M45" s="2" t="s">
        <v>22</v>
      </c>
      <c r="N45" s="2">
        <v>20</v>
      </c>
      <c r="O45" s="2" t="s">
        <v>22</v>
      </c>
      <c r="P45" s="2" t="s">
        <v>22</v>
      </c>
      <c r="Q45" s="2">
        <v>25</v>
      </c>
      <c r="R45" s="2" t="s">
        <v>22</v>
      </c>
      <c r="S45" s="2" t="s">
        <v>22</v>
      </c>
      <c r="T45" s="2" t="s">
        <v>22</v>
      </c>
      <c r="U45" s="2">
        <f t="shared" si="1"/>
        <v>87.5</v>
      </c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3">
        <v>44</v>
      </c>
      <c r="B46" t="s">
        <v>57</v>
      </c>
      <c r="C46" s="2" t="s">
        <v>22</v>
      </c>
      <c r="D46" s="2" t="s">
        <v>22</v>
      </c>
      <c r="E46" s="2" t="s">
        <v>22</v>
      </c>
      <c r="F46" s="2">
        <v>20</v>
      </c>
      <c r="G46" s="2">
        <v>18.5</v>
      </c>
      <c r="H46" s="2" t="s">
        <v>22</v>
      </c>
      <c r="I46" s="2" t="s">
        <v>22</v>
      </c>
      <c r="J46" s="2" t="s">
        <v>22</v>
      </c>
      <c r="K46" s="2" t="s">
        <v>22</v>
      </c>
      <c r="L46" s="2">
        <v>18.66</v>
      </c>
      <c r="M46" s="2" t="s">
        <v>22</v>
      </c>
      <c r="N46" s="2">
        <v>4.25</v>
      </c>
      <c r="O46" s="2">
        <v>22.85</v>
      </c>
      <c r="P46" s="2" t="s">
        <v>22</v>
      </c>
      <c r="Q46" s="2">
        <v>2.75</v>
      </c>
      <c r="R46" s="2" t="s">
        <v>22</v>
      </c>
      <c r="S46" s="2" t="s">
        <v>22</v>
      </c>
      <c r="T46" s="2" t="s">
        <v>22</v>
      </c>
      <c r="U46" s="2">
        <f t="shared" si="1"/>
        <v>87.009999999999991</v>
      </c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3">
        <v>45</v>
      </c>
      <c r="B47" t="s">
        <v>71</v>
      </c>
      <c r="C47" s="2" t="s">
        <v>22</v>
      </c>
      <c r="D47" s="2" t="s">
        <v>22</v>
      </c>
      <c r="E47" s="2" t="s">
        <v>22</v>
      </c>
      <c r="F47" s="2" t="s">
        <v>22</v>
      </c>
      <c r="G47" s="2" t="s">
        <v>22</v>
      </c>
      <c r="H47" s="2" t="s">
        <v>22</v>
      </c>
      <c r="I47" s="2">
        <v>12</v>
      </c>
      <c r="J47" s="2">
        <v>55</v>
      </c>
      <c r="K47" s="2" t="s">
        <v>22</v>
      </c>
      <c r="L47" s="2" t="s">
        <v>22</v>
      </c>
      <c r="M47" s="2" t="s">
        <v>22</v>
      </c>
      <c r="N47" s="2" t="s">
        <v>22</v>
      </c>
      <c r="O47" s="2" t="s">
        <v>22</v>
      </c>
      <c r="P47" s="2" t="s">
        <v>22</v>
      </c>
      <c r="Q47" s="2" t="s">
        <v>22</v>
      </c>
      <c r="R47" s="2" t="s">
        <v>22</v>
      </c>
      <c r="S47" s="2">
        <f>14.5</f>
        <v>14.5</v>
      </c>
      <c r="T47" s="2" t="s">
        <v>22</v>
      </c>
      <c r="U47" s="2">
        <f t="shared" si="1"/>
        <v>81.5</v>
      </c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3">
        <v>46</v>
      </c>
      <c r="B48" t="s">
        <v>48</v>
      </c>
      <c r="C48" s="2" t="s">
        <v>22</v>
      </c>
      <c r="D48" s="2" t="s">
        <v>22</v>
      </c>
      <c r="E48" s="2" t="s">
        <v>22</v>
      </c>
      <c r="F48" s="2" t="s">
        <v>22</v>
      </c>
      <c r="G48" s="2">
        <v>14</v>
      </c>
      <c r="H48" s="2" t="s">
        <v>22</v>
      </c>
      <c r="I48" s="2">
        <v>17</v>
      </c>
      <c r="J48" s="2" t="s">
        <v>22</v>
      </c>
      <c r="K48" s="2">
        <v>17.5</v>
      </c>
      <c r="L48" s="2" t="s">
        <v>22</v>
      </c>
      <c r="M48" s="2" t="s">
        <v>22</v>
      </c>
      <c r="N48" s="2">
        <f>20+12</f>
        <v>32</v>
      </c>
      <c r="O48" s="2" t="s">
        <v>22</v>
      </c>
      <c r="P48" s="2" t="s">
        <v>22</v>
      </c>
      <c r="Q48" s="2" t="s">
        <v>22</v>
      </c>
      <c r="R48" s="2" t="s">
        <v>22</v>
      </c>
      <c r="S48" s="2" t="s">
        <v>22</v>
      </c>
      <c r="T48" s="2" t="s">
        <v>22</v>
      </c>
      <c r="U48" s="2">
        <f t="shared" si="1"/>
        <v>80.5</v>
      </c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3">
        <v>47</v>
      </c>
      <c r="B49" t="s">
        <v>38</v>
      </c>
      <c r="C49" s="2" t="s">
        <v>22</v>
      </c>
      <c r="D49" s="2" t="s">
        <v>22</v>
      </c>
      <c r="E49" s="2">
        <v>18</v>
      </c>
      <c r="F49" s="2" t="s">
        <v>22</v>
      </c>
      <c r="G49" s="2" t="s">
        <v>22</v>
      </c>
      <c r="H49" s="2" t="s">
        <v>22</v>
      </c>
      <c r="I49" s="2" t="s">
        <v>22</v>
      </c>
      <c r="J49" s="2" t="s">
        <v>22</v>
      </c>
      <c r="K49" s="2" t="s">
        <v>22</v>
      </c>
      <c r="L49" s="2" t="s">
        <v>22</v>
      </c>
      <c r="M49" s="2" t="s">
        <v>22</v>
      </c>
      <c r="N49" s="2" t="s">
        <v>22</v>
      </c>
      <c r="O49" s="2">
        <v>22.85</v>
      </c>
      <c r="P49" s="2">
        <v>17.329999999999998</v>
      </c>
      <c r="Q49" s="2" t="s">
        <v>22</v>
      </c>
      <c r="R49" s="2" t="s">
        <v>22</v>
      </c>
      <c r="S49" s="2">
        <f>14.5</f>
        <v>14.5</v>
      </c>
      <c r="T49" s="2">
        <v>5.05</v>
      </c>
      <c r="U49" s="2">
        <f t="shared" si="1"/>
        <v>77.73</v>
      </c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3">
        <v>48</v>
      </c>
      <c r="B50" t="s">
        <v>77</v>
      </c>
      <c r="C50" s="2" t="s">
        <v>22</v>
      </c>
      <c r="D50" s="2" t="s">
        <v>22</v>
      </c>
      <c r="E50" s="2" t="s">
        <v>22</v>
      </c>
      <c r="F50" s="2" t="s">
        <v>22</v>
      </c>
      <c r="G50" s="2" t="s">
        <v>22</v>
      </c>
      <c r="H50" s="2" t="s">
        <v>22</v>
      </c>
      <c r="I50" s="2" t="s">
        <v>22</v>
      </c>
      <c r="J50" s="2">
        <v>75</v>
      </c>
      <c r="K50" s="2" t="s">
        <v>22</v>
      </c>
      <c r="L50" s="2" t="s">
        <v>22</v>
      </c>
      <c r="M50" s="2" t="s">
        <v>22</v>
      </c>
      <c r="N50" s="2" t="s">
        <v>22</v>
      </c>
      <c r="O50" s="2" t="s">
        <v>22</v>
      </c>
      <c r="P50" s="2" t="s">
        <v>22</v>
      </c>
      <c r="Q50" s="2" t="s">
        <v>22</v>
      </c>
      <c r="R50" s="2" t="s">
        <v>22</v>
      </c>
      <c r="S50" s="2" t="s">
        <v>22</v>
      </c>
      <c r="T50" s="2" t="s">
        <v>22</v>
      </c>
      <c r="U50" s="2">
        <f t="shared" si="1"/>
        <v>75</v>
      </c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3">
        <v>49</v>
      </c>
      <c r="B51" t="s">
        <v>80</v>
      </c>
      <c r="C51" s="2" t="s">
        <v>22</v>
      </c>
      <c r="D51" s="2" t="s">
        <v>22</v>
      </c>
      <c r="E51" s="2" t="s">
        <v>22</v>
      </c>
      <c r="F51" s="2" t="s">
        <v>22</v>
      </c>
      <c r="G51" s="2" t="s">
        <v>22</v>
      </c>
      <c r="H51" s="2" t="s">
        <v>22</v>
      </c>
      <c r="I51" s="2" t="s">
        <v>22</v>
      </c>
      <c r="J51" s="2">
        <v>75</v>
      </c>
      <c r="K51" s="2" t="s">
        <v>22</v>
      </c>
      <c r="L51" s="2" t="s">
        <v>22</v>
      </c>
      <c r="M51" s="2" t="s">
        <v>22</v>
      </c>
      <c r="N51" s="2" t="s">
        <v>22</v>
      </c>
      <c r="O51" s="2" t="s">
        <v>22</v>
      </c>
      <c r="P51" s="2" t="s">
        <v>22</v>
      </c>
      <c r="Q51" s="2" t="s">
        <v>22</v>
      </c>
      <c r="R51" s="2" t="s">
        <v>22</v>
      </c>
      <c r="S51" s="2" t="s">
        <v>22</v>
      </c>
      <c r="T51" s="2" t="s">
        <v>22</v>
      </c>
      <c r="U51" s="2">
        <f t="shared" si="1"/>
        <v>75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3">
        <v>50</v>
      </c>
      <c r="B52" t="s">
        <v>81</v>
      </c>
      <c r="C52" s="2" t="s">
        <v>22</v>
      </c>
      <c r="D52" s="2" t="s">
        <v>22</v>
      </c>
      <c r="E52" s="2" t="s">
        <v>22</v>
      </c>
      <c r="F52" s="2" t="s">
        <v>22</v>
      </c>
      <c r="G52" s="2" t="s">
        <v>22</v>
      </c>
      <c r="H52" s="2" t="s">
        <v>22</v>
      </c>
      <c r="I52" s="2" t="s">
        <v>22</v>
      </c>
      <c r="J52" s="2">
        <v>75</v>
      </c>
      <c r="K52" s="2" t="s">
        <v>22</v>
      </c>
      <c r="L52" s="2" t="s">
        <v>22</v>
      </c>
      <c r="M52" s="2" t="s">
        <v>22</v>
      </c>
      <c r="N52" s="2" t="s">
        <v>22</v>
      </c>
      <c r="O52" s="2" t="s">
        <v>22</v>
      </c>
      <c r="P52" s="2" t="s">
        <v>22</v>
      </c>
      <c r="Q52" s="2" t="s">
        <v>22</v>
      </c>
      <c r="R52" s="2" t="s">
        <v>22</v>
      </c>
      <c r="S52" s="2" t="s">
        <v>22</v>
      </c>
      <c r="T52" s="2" t="s">
        <v>22</v>
      </c>
      <c r="U52" s="2">
        <f t="shared" si="1"/>
        <v>75</v>
      </c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3">
        <v>51</v>
      </c>
      <c r="B53" t="s">
        <v>84</v>
      </c>
      <c r="C53" s="2" t="s">
        <v>22</v>
      </c>
      <c r="D53" s="2" t="s">
        <v>22</v>
      </c>
      <c r="E53" s="2" t="s">
        <v>22</v>
      </c>
      <c r="F53" s="2" t="s">
        <v>22</v>
      </c>
      <c r="G53" s="2" t="s">
        <v>22</v>
      </c>
      <c r="H53" s="2" t="s">
        <v>22</v>
      </c>
      <c r="I53" s="2" t="s">
        <v>22</v>
      </c>
      <c r="J53" s="2">
        <v>75</v>
      </c>
      <c r="K53" s="2" t="s">
        <v>22</v>
      </c>
      <c r="L53" s="2" t="s">
        <v>22</v>
      </c>
      <c r="M53" s="2" t="s">
        <v>22</v>
      </c>
      <c r="N53" s="2" t="s">
        <v>22</v>
      </c>
      <c r="O53" s="2" t="s">
        <v>22</v>
      </c>
      <c r="P53" s="2" t="s">
        <v>22</v>
      </c>
      <c r="Q53" s="2" t="s">
        <v>22</v>
      </c>
      <c r="R53" s="2" t="s">
        <v>22</v>
      </c>
      <c r="S53" s="2" t="s">
        <v>22</v>
      </c>
      <c r="T53" s="2" t="s">
        <v>22</v>
      </c>
      <c r="U53" s="2">
        <f t="shared" si="1"/>
        <v>75</v>
      </c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3">
        <v>52</v>
      </c>
      <c r="B54" t="s">
        <v>56</v>
      </c>
      <c r="C54" s="2" t="s">
        <v>22</v>
      </c>
      <c r="D54" s="2" t="s">
        <v>22</v>
      </c>
      <c r="E54" s="2" t="s">
        <v>22</v>
      </c>
      <c r="F54" s="2">
        <v>20</v>
      </c>
      <c r="G54" s="2" t="s">
        <v>22</v>
      </c>
      <c r="H54" s="2" t="s">
        <v>22</v>
      </c>
      <c r="I54" s="2" t="s">
        <v>22</v>
      </c>
      <c r="J54" s="2" t="s">
        <v>22</v>
      </c>
      <c r="K54" s="2" t="s">
        <v>22</v>
      </c>
      <c r="L54" s="2">
        <v>22.5</v>
      </c>
      <c r="M54" s="2" t="s">
        <v>22</v>
      </c>
      <c r="N54" s="2" t="s">
        <v>22</v>
      </c>
      <c r="O54" s="2" t="s">
        <v>22</v>
      </c>
      <c r="P54" s="2" t="s">
        <v>22</v>
      </c>
      <c r="Q54" s="2">
        <f>20.5+8.5</f>
        <v>29</v>
      </c>
      <c r="R54" s="2" t="s">
        <v>22</v>
      </c>
      <c r="S54" s="2" t="s">
        <v>22</v>
      </c>
      <c r="T54" s="2" t="s">
        <v>22</v>
      </c>
      <c r="U54" s="2">
        <f t="shared" si="1"/>
        <v>71.5</v>
      </c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3">
        <v>53</v>
      </c>
      <c r="B55" t="s">
        <v>14</v>
      </c>
      <c r="C55" s="2">
        <v>9</v>
      </c>
      <c r="D55" s="2" t="s">
        <v>22</v>
      </c>
      <c r="E55" s="2" t="s">
        <v>22</v>
      </c>
      <c r="F55" s="2" t="s">
        <v>22</v>
      </c>
      <c r="G55" s="2" t="s">
        <v>22</v>
      </c>
      <c r="H55" s="2" t="s">
        <v>22</v>
      </c>
      <c r="I55" s="2" t="s">
        <v>22</v>
      </c>
      <c r="J55" s="2" t="s">
        <v>22</v>
      </c>
      <c r="K55" s="2" t="s">
        <v>22</v>
      </c>
      <c r="L55" s="2">
        <v>9.33</v>
      </c>
      <c r="M55" s="2">
        <v>38</v>
      </c>
      <c r="N55" s="2" t="s">
        <v>22</v>
      </c>
      <c r="O55" s="2" t="s">
        <v>22</v>
      </c>
      <c r="P55" s="2" t="s">
        <v>22</v>
      </c>
      <c r="Q55" s="2" t="s">
        <v>22</v>
      </c>
      <c r="R55" s="2" t="s">
        <v>22</v>
      </c>
      <c r="S55" s="2">
        <f>14.5</f>
        <v>14.5</v>
      </c>
      <c r="T55" s="2" t="s">
        <v>22</v>
      </c>
      <c r="U55" s="2">
        <f t="shared" si="1"/>
        <v>70.83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3">
        <v>54</v>
      </c>
      <c r="B56" t="s">
        <v>37</v>
      </c>
      <c r="C56" s="2" t="s">
        <v>22</v>
      </c>
      <c r="D56" s="2" t="s">
        <v>22</v>
      </c>
      <c r="E56" s="2">
        <v>48.33</v>
      </c>
      <c r="F56" s="2">
        <v>9</v>
      </c>
      <c r="G56" s="2" t="s">
        <v>22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>
        <v>9.25</v>
      </c>
      <c r="O56" s="2" t="s">
        <v>22</v>
      </c>
      <c r="P56" s="2" t="s">
        <v>22</v>
      </c>
      <c r="Q56" s="2" t="s">
        <v>22</v>
      </c>
      <c r="R56" s="2" t="s">
        <v>22</v>
      </c>
      <c r="S56" s="2" t="s">
        <v>22</v>
      </c>
      <c r="T56" s="2" t="s">
        <v>22</v>
      </c>
      <c r="U56" s="2">
        <f t="shared" si="1"/>
        <v>66.58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3">
        <v>55</v>
      </c>
      <c r="B57" t="s">
        <v>62</v>
      </c>
      <c r="C57" s="2" t="s">
        <v>22</v>
      </c>
      <c r="D57" s="2" t="s">
        <v>22</v>
      </c>
      <c r="E57" s="2" t="s">
        <v>22</v>
      </c>
      <c r="F57" s="2" t="s">
        <v>22</v>
      </c>
      <c r="G57" s="2">
        <v>21.25</v>
      </c>
      <c r="H57" s="2" t="s">
        <v>22</v>
      </c>
      <c r="I57" s="2" t="s">
        <v>22</v>
      </c>
      <c r="J57" s="2" t="s">
        <v>22</v>
      </c>
      <c r="K57" s="2" t="s">
        <v>22</v>
      </c>
      <c r="L57" s="2">
        <v>27</v>
      </c>
      <c r="M57" s="2" t="s">
        <v>22</v>
      </c>
      <c r="N57" s="2" t="s">
        <v>22</v>
      </c>
      <c r="O57" s="2" t="s">
        <v>22</v>
      </c>
      <c r="P57" s="2">
        <v>17.329999999999998</v>
      </c>
      <c r="Q57" s="2" t="s">
        <v>22</v>
      </c>
      <c r="R57" s="2" t="s">
        <v>22</v>
      </c>
      <c r="S57" s="2" t="s">
        <v>22</v>
      </c>
      <c r="T57" s="2" t="s">
        <v>22</v>
      </c>
      <c r="U57" s="2">
        <f t="shared" si="1"/>
        <v>65.58</v>
      </c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3">
        <v>56</v>
      </c>
      <c r="B58" t="s">
        <v>31</v>
      </c>
      <c r="C58" s="2" t="s">
        <v>22</v>
      </c>
      <c r="D58" s="2">
        <v>23.11</v>
      </c>
      <c r="E58" s="2" t="s">
        <v>22</v>
      </c>
      <c r="F58" s="2" t="s">
        <v>22</v>
      </c>
      <c r="G58" s="2" t="s">
        <v>22</v>
      </c>
      <c r="H58" s="2" t="s">
        <v>22</v>
      </c>
      <c r="I58" s="2" t="s">
        <v>22</v>
      </c>
      <c r="J58" s="2" t="s">
        <v>22</v>
      </c>
      <c r="K58" s="2" t="s">
        <v>22</v>
      </c>
      <c r="L58" s="2">
        <v>9.33</v>
      </c>
      <c r="M58" s="2" t="s">
        <v>22</v>
      </c>
      <c r="N58" s="2">
        <v>9.25</v>
      </c>
      <c r="O58" s="2" t="s">
        <v>22</v>
      </c>
      <c r="P58" s="2" t="s">
        <v>22</v>
      </c>
      <c r="Q58" s="2">
        <v>4</v>
      </c>
      <c r="R58" s="2" t="s">
        <v>22</v>
      </c>
      <c r="S58" s="2">
        <f>14.5</f>
        <v>14.5</v>
      </c>
      <c r="T58" s="2" t="s">
        <v>22</v>
      </c>
      <c r="U58" s="2">
        <f t="shared" si="1"/>
        <v>60.19</v>
      </c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3">
        <v>57</v>
      </c>
      <c r="B59" t="s">
        <v>58</v>
      </c>
      <c r="C59" s="2" t="s">
        <v>22</v>
      </c>
      <c r="D59" s="2" t="s">
        <v>22</v>
      </c>
      <c r="E59" s="2" t="s">
        <v>22</v>
      </c>
      <c r="F59" s="2">
        <v>16</v>
      </c>
      <c r="G59" s="2" t="s">
        <v>22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>
        <v>20</v>
      </c>
      <c r="O59" s="2" t="s">
        <v>22</v>
      </c>
      <c r="P59" s="2" t="s">
        <v>22</v>
      </c>
      <c r="Q59" s="2" t="s">
        <v>22</v>
      </c>
      <c r="R59" s="2" t="s">
        <v>22</v>
      </c>
      <c r="S59" s="2">
        <f>18.75+5</f>
        <v>23.75</v>
      </c>
      <c r="T59" s="2" t="s">
        <v>22</v>
      </c>
      <c r="U59" s="2">
        <f t="shared" si="1"/>
        <v>59.75</v>
      </c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3">
        <v>58</v>
      </c>
      <c r="B60" t="s">
        <v>20</v>
      </c>
      <c r="C60" s="2">
        <v>40</v>
      </c>
      <c r="D60" s="2" t="s">
        <v>22</v>
      </c>
      <c r="E60" s="2" t="s">
        <v>22</v>
      </c>
      <c r="F60" s="2" t="s">
        <v>22</v>
      </c>
      <c r="G60" s="2">
        <v>10</v>
      </c>
      <c r="H60" s="2" t="s">
        <v>22</v>
      </c>
      <c r="I60" s="2" t="s">
        <v>22</v>
      </c>
      <c r="J60" s="2" t="s">
        <v>22</v>
      </c>
      <c r="K60" s="2" t="s">
        <v>22</v>
      </c>
      <c r="L60" s="2" t="s">
        <v>22</v>
      </c>
      <c r="M60" s="2" t="s">
        <v>22</v>
      </c>
      <c r="N60" s="2">
        <v>9</v>
      </c>
      <c r="O60" s="2" t="s">
        <v>22</v>
      </c>
      <c r="P60" s="2" t="s">
        <v>22</v>
      </c>
      <c r="Q60" s="2" t="s">
        <v>22</v>
      </c>
      <c r="R60" s="2" t="s">
        <v>22</v>
      </c>
      <c r="S60" s="2" t="s">
        <v>22</v>
      </c>
      <c r="T60" s="2" t="s">
        <v>22</v>
      </c>
      <c r="U60" s="2">
        <f t="shared" si="1"/>
        <v>59</v>
      </c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3">
        <v>59</v>
      </c>
      <c r="B61" t="s">
        <v>96</v>
      </c>
      <c r="C61" s="2" t="s">
        <v>22</v>
      </c>
      <c r="D61" s="2" t="s">
        <v>22</v>
      </c>
      <c r="E61" s="2" t="s">
        <v>22</v>
      </c>
      <c r="F61" s="2" t="s">
        <v>22</v>
      </c>
      <c r="G61" s="2" t="s">
        <v>22</v>
      </c>
      <c r="H61" s="2" t="s">
        <v>22</v>
      </c>
      <c r="I61" s="2" t="s">
        <v>22</v>
      </c>
      <c r="J61" s="2" t="s">
        <v>22</v>
      </c>
      <c r="K61" s="2" t="s">
        <v>22</v>
      </c>
      <c r="L61" s="2" t="s">
        <v>22</v>
      </c>
      <c r="M61" s="2" t="s">
        <v>22</v>
      </c>
      <c r="N61" s="2" t="s">
        <v>22</v>
      </c>
      <c r="O61" s="2" t="s">
        <v>22</v>
      </c>
      <c r="P61" s="2" t="s">
        <v>22</v>
      </c>
      <c r="Q61" s="2">
        <v>5.25</v>
      </c>
      <c r="R61" s="2" t="s">
        <v>22</v>
      </c>
      <c r="S61" s="2">
        <f>37.5+14.5</f>
        <v>52</v>
      </c>
      <c r="T61" s="2" t="s">
        <v>22</v>
      </c>
      <c r="U61" s="2">
        <f t="shared" si="1"/>
        <v>57.25</v>
      </c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3">
        <v>60</v>
      </c>
      <c r="B62" t="s">
        <v>78</v>
      </c>
      <c r="C62" s="2" t="s">
        <v>22</v>
      </c>
      <c r="D62" s="2" t="s">
        <v>22</v>
      </c>
      <c r="E62" s="2" t="s">
        <v>22</v>
      </c>
      <c r="F62" s="2" t="s">
        <v>22</v>
      </c>
      <c r="G62" s="2" t="s">
        <v>22</v>
      </c>
      <c r="H62" s="2" t="s">
        <v>22</v>
      </c>
      <c r="I62" s="2" t="s">
        <v>22</v>
      </c>
      <c r="J62" s="2">
        <v>55</v>
      </c>
      <c r="K62" s="2" t="s">
        <v>22</v>
      </c>
      <c r="L62" s="2" t="s">
        <v>22</v>
      </c>
      <c r="M62" s="2" t="s">
        <v>22</v>
      </c>
      <c r="N62" s="2" t="s">
        <v>22</v>
      </c>
      <c r="O62" s="2" t="s">
        <v>22</v>
      </c>
      <c r="P62" s="2" t="s">
        <v>22</v>
      </c>
      <c r="Q62" s="2" t="s">
        <v>22</v>
      </c>
      <c r="R62" s="2" t="s">
        <v>22</v>
      </c>
      <c r="S62" s="2" t="s">
        <v>22</v>
      </c>
      <c r="T62" s="2" t="s">
        <v>22</v>
      </c>
      <c r="U62" s="2">
        <f t="shared" si="1"/>
        <v>55</v>
      </c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3">
        <v>61</v>
      </c>
      <c r="B63" t="s">
        <v>87</v>
      </c>
      <c r="C63" s="2" t="s">
        <v>22</v>
      </c>
      <c r="D63" s="2" t="s">
        <v>22</v>
      </c>
      <c r="E63" s="2" t="s">
        <v>22</v>
      </c>
      <c r="F63" s="2" t="s">
        <v>22</v>
      </c>
      <c r="G63" s="2" t="s">
        <v>22</v>
      </c>
      <c r="H63" s="2" t="s">
        <v>22</v>
      </c>
      <c r="I63" s="2" t="s">
        <v>22</v>
      </c>
      <c r="J63" s="2" t="s">
        <v>22</v>
      </c>
      <c r="K63" s="2">
        <v>17.5</v>
      </c>
      <c r="L63" s="2">
        <v>22.5</v>
      </c>
      <c r="M63" s="2" t="s">
        <v>22</v>
      </c>
      <c r="N63" s="2" t="s">
        <v>22</v>
      </c>
      <c r="O63" s="2" t="s">
        <v>22</v>
      </c>
      <c r="P63" s="2" t="s">
        <v>22</v>
      </c>
      <c r="Q63" s="2" t="s">
        <v>22</v>
      </c>
      <c r="R63" s="2" t="s">
        <v>22</v>
      </c>
      <c r="S63" s="2">
        <f>14.5</f>
        <v>14.5</v>
      </c>
      <c r="T63" s="2" t="s">
        <v>22</v>
      </c>
      <c r="U63" s="2">
        <f t="shared" si="1"/>
        <v>54.5</v>
      </c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3">
        <v>62</v>
      </c>
      <c r="B64" t="s">
        <v>12</v>
      </c>
      <c r="C64" s="2">
        <v>12.5</v>
      </c>
      <c r="D64" s="2" t="s">
        <v>22</v>
      </c>
      <c r="E64" s="2" t="s">
        <v>22</v>
      </c>
      <c r="F64" s="2">
        <v>32</v>
      </c>
      <c r="G64" s="2" t="s">
        <v>22</v>
      </c>
      <c r="H64" s="2" t="s">
        <v>22</v>
      </c>
      <c r="I64" s="2">
        <v>6.75</v>
      </c>
      <c r="J64" s="2" t="s">
        <v>22</v>
      </c>
      <c r="K64" s="2" t="s">
        <v>22</v>
      </c>
      <c r="L64" s="2" t="s">
        <v>22</v>
      </c>
      <c r="M64" s="2" t="s">
        <v>22</v>
      </c>
      <c r="N64" s="2" t="s">
        <v>22</v>
      </c>
      <c r="O64" s="2" t="s">
        <v>22</v>
      </c>
      <c r="P64" s="2" t="s">
        <v>22</v>
      </c>
      <c r="Q64" s="2">
        <v>2.75</v>
      </c>
      <c r="R64" s="2" t="s">
        <v>22</v>
      </c>
      <c r="S64" s="2" t="s">
        <v>22</v>
      </c>
      <c r="T64" s="2" t="s">
        <v>22</v>
      </c>
      <c r="U64" s="2">
        <f t="shared" si="1"/>
        <v>54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3">
        <v>63</v>
      </c>
      <c r="B65" t="s">
        <v>97</v>
      </c>
      <c r="C65" s="2" t="s">
        <v>22</v>
      </c>
      <c r="D65" s="2" t="s">
        <v>22</v>
      </c>
      <c r="E65" s="2" t="s">
        <v>22</v>
      </c>
      <c r="F65" s="2" t="s">
        <v>22</v>
      </c>
      <c r="G65" s="2" t="s">
        <v>22</v>
      </c>
      <c r="H65" s="2" t="s">
        <v>22</v>
      </c>
      <c r="I65" s="2" t="s">
        <v>22</v>
      </c>
      <c r="J65" s="2" t="s">
        <v>22</v>
      </c>
      <c r="K65" s="2" t="s">
        <v>22</v>
      </c>
      <c r="L65" s="2" t="s">
        <v>22</v>
      </c>
      <c r="M65" s="2" t="s">
        <v>22</v>
      </c>
      <c r="N65" s="2" t="s">
        <v>22</v>
      </c>
      <c r="O65" s="2" t="s">
        <v>22</v>
      </c>
      <c r="P65" s="2">
        <v>50</v>
      </c>
      <c r="Q65" s="2" t="s">
        <v>22</v>
      </c>
      <c r="R65" s="2" t="s">
        <v>22</v>
      </c>
      <c r="S65" s="2" t="s">
        <v>22</v>
      </c>
      <c r="T65" s="2" t="s">
        <v>22</v>
      </c>
      <c r="U65" s="2">
        <f t="shared" si="1"/>
        <v>50</v>
      </c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3">
        <v>64</v>
      </c>
      <c r="B66" t="s">
        <v>36</v>
      </c>
      <c r="C66" s="2" t="s">
        <v>22</v>
      </c>
      <c r="D66" s="2" t="s">
        <v>22</v>
      </c>
      <c r="E66" s="2">
        <v>48.33</v>
      </c>
      <c r="F66" s="2" t="s">
        <v>22</v>
      </c>
      <c r="G66" s="2" t="s">
        <v>22</v>
      </c>
      <c r="H66" s="2" t="s">
        <v>22</v>
      </c>
      <c r="I66" s="2" t="s">
        <v>22</v>
      </c>
      <c r="J66" s="2" t="s">
        <v>22</v>
      </c>
      <c r="K66" s="2" t="s">
        <v>22</v>
      </c>
      <c r="L66" s="2" t="s">
        <v>22</v>
      </c>
      <c r="M66" s="2" t="s">
        <v>22</v>
      </c>
      <c r="N66" s="2" t="s">
        <v>22</v>
      </c>
      <c r="O66" s="2" t="s">
        <v>22</v>
      </c>
      <c r="P66" s="2" t="s">
        <v>22</v>
      </c>
      <c r="Q66" s="2" t="s">
        <v>22</v>
      </c>
      <c r="R66" s="2" t="s">
        <v>22</v>
      </c>
      <c r="S66" s="2" t="s">
        <v>22</v>
      </c>
      <c r="T66" s="2" t="s">
        <v>22</v>
      </c>
      <c r="U66" s="2">
        <f t="shared" si="1"/>
        <v>48.33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3">
        <v>65</v>
      </c>
      <c r="B67" t="s">
        <v>46</v>
      </c>
      <c r="C67" s="2" t="s">
        <v>22</v>
      </c>
      <c r="D67" s="2" t="s">
        <v>22</v>
      </c>
      <c r="E67" s="2">
        <v>8.66</v>
      </c>
      <c r="F67" s="2" t="s">
        <v>22</v>
      </c>
      <c r="G67" s="2" t="s">
        <v>22</v>
      </c>
      <c r="H67" s="2" t="s">
        <v>22</v>
      </c>
      <c r="I67" s="2" t="s">
        <v>22</v>
      </c>
      <c r="J67" s="2" t="s">
        <v>22</v>
      </c>
      <c r="K67" s="2" t="s">
        <v>22</v>
      </c>
      <c r="L67" s="2">
        <v>18.66</v>
      </c>
      <c r="M67" s="2" t="s">
        <v>22</v>
      </c>
      <c r="N67" s="2" t="s">
        <v>22</v>
      </c>
      <c r="O67" s="2" t="s">
        <v>22</v>
      </c>
      <c r="P67" s="2" t="s">
        <v>22</v>
      </c>
      <c r="Q67" s="2" t="s">
        <v>22</v>
      </c>
      <c r="R67" s="2">
        <f>20</f>
        <v>20</v>
      </c>
      <c r="S67" s="2" t="s">
        <v>22</v>
      </c>
      <c r="T67" s="2" t="s">
        <v>22</v>
      </c>
      <c r="U67" s="2">
        <f t="shared" ref="U67:U93" si="2">SUM(C67:T67)</f>
        <v>47.32</v>
      </c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3">
        <v>66</v>
      </c>
      <c r="B68" t="s">
        <v>13</v>
      </c>
      <c r="C68" s="2">
        <v>12.5</v>
      </c>
      <c r="D68" s="2" t="s">
        <v>22</v>
      </c>
      <c r="E68" s="2" t="s">
        <v>22</v>
      </c>
      <c r="F68" s="2" t="s">
        <v>22</v>
      </c>
      <c r="G68" s="2" t="s">
        <v>22</v>
      </c>
      <c r="H68" s="2" t="s">
        <v>22</v>
      </c>
      <c r="I68" s="2" t="s">
        <v>22</v>
      </c>
      <c r="J68" s="2" t="s">
        <v>22</v>
      </c>
      <c r="K68" s="2">
        <v>33</v>
      </c>
      <c r="L68" s="2" t="s">
        <v>22</v>
      </c>
      <c r="M68" s="2" t="s">
        <v>22</v>
      </c>
      <c r="N68" s="2" t="s">
        <v>22</v>
      </c>
      <c r="O68" s="2" t="s">
        <v>22</v>
      </c>
      <c r="P68" s="2" t="s">
        <v>22</v>
      </c>
      <c r="Q68" s="2" t="s">
        <v>22</v>
      </c>
      <c r="R68" s="2" t="s">
        <v>22</v>
      </c>
      <c r="S68" s="2" t="s">
        <v>22</v>
      </c>
      <c r="T68" s="2" t="s">
        <v>22</v>
      </c>
      <c r="U68" s="2">
        <f t="shared" si="2"/>
        <v>45.5</v>
      </c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3">
        <v>67</v>
      </c>
      <c r="B69" t="s">
        <v>42</v>
      </c>
      <c r="C69" s="2" t="s">
        <v>22</v>
      </c>
      <c r="D69" s="2" t="s">
        <v>22</v>
      </c>
      <c r="E69" s="2">
        <v>8.66</v>
      </c>
      <c r="F69" s="2" t="s">
        <v>22</v>
      </c>
      <c r="G69" s="2" t="s">
        <v>22</v>
      </c>
      <c r="H69" s="2" t="s">
        <v>22</v>
      </c>
      <c r="I69" s="2">
        <v>12.75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>
        <v>22.85</v>
      </c>
      <c r="P69" s="2" t="s">
        <v>22</v>
      </c>
      <c r="Q69" s="2" t="s">
        <v>22</v>
      </c>
      <c r="R69" s="2" t="s">
        <v>22</v>
      </c>
      <c r="S69" s="2" t="s">
        <v>22</v>
      </c>
      <c r="T69" s="2" t="s">
        <v>22</v>
      </c>
      <c r="U69" s="2">
        <f t="shared" si="2"/>
        <v>44.260000000000005</v>
      </c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3">
        <v>68</v>
      </c>
      <c r="B70" t="s">
        <v>55</v>
      </c>
      <c r="C70" s="2" t="s">
        <v>22</v>
      </c>
      <c r="D70" s="2" t="s">
        <v>22</v>
      </c>
      <c r="E70" s="2" t="s">
        <v>22</v>
      </c>
      <c r="F70" s="2">
        <v>5</v>
      </c>
      <c r="G70" s="2">
        <v>8.5</v>
      </c>
      <c r="H70" s="2" t="s">
        <v>22</v>
      </c>
      <c r="I70" s="2" t="s">
        <v>22</v>
      </c>
      <c r="J70" s="2" t="s">
        <v>22</v>
      </c>
      <c r="K70" s="2" t="s">
        <v>22</v>
      </c>
      <c r="L70" s="2" t="s">
        <v>22</v>
      </c>
      <c r="M70" s="2" t="s">
        <v>22</v>
      </c>
      <c r="N70" s="2" t="s">
        <v>22</v>
      </c>
      <c r="O70" s="2" t="s">
        <v>22</v>
      </c>
      <c r="P70" s="2" t="s">
        <v>22</v>
      </c>
      <c r="Q70" s="2">
        <f>20.5+8.5</f>
        <v>29</v>
      </c>
      <c r="R70" s="2" t="s">
        <v>22</v>
      </c>
      <c r="S70" s="2" t="s">
        <v>22</v>
      </c>
      <c r="T70" s="2" t="s">
        <v>22</v>
      </c>
      <c r="U70" s="2">
        <f t="shared" si="2"/>
        <v>42.5</v>
      </c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3">
        <v>69</v>
      </c>
      <c r="B71" t="s">
        <v>1</v>
      </c>
      <c r="C71" s="2" t="s">
        <v>22</v>
      </c>
      <c r="D71" s="2" t="s">
        <v>22</v>
      </c>
      <c r="E71" s="2" t="s">
        <v>22</v>
      </c>
      <c r="F71" s="2" t="s">
        <v>22</v>
      </c>
      <c r="G71" s="2">
        <v>21.25</v>
      </c>
      <c r="H71" s="2" t="s">
        <v>22</v>
      </c>
      <c r="I71" s="2">
        <v>9.25</v>
      </c>
      <c r="J71" s="2" t="s">
        <v>22</v>
      </c>
      <c r="K71" s="2" t="s">
        <v>22</v>
      </c>
      <c r="L71" s="2">
        <v>9.33</v>
      </c>
      <c r="M71" s="2" t="s">
        <v>22</v>
      </c>
      <c r="N71" s="2" t="s">
        <v>22</v>
      </c>
      <c r="O71" s="2" t="s">
        <v>22</v>
      </c>
      <c r="P71" s="2" t="s">
        <v>22</v>
      </c>
      <c r="Q71" s="2" t="s">
        <v>22</v>
      </c>
      <c r="R71" s="2" t="s">
        <v>22</v>
      </c>
      <c r="S71" s="2" t="s">
        <v>22</v>
      </c>
      <c r="T71" s="2" t="s">
        <v>22</v>
      </c>
      <c r="U71" s="2">
        <f t="shared" si="2"/>
        <v>39.83</v>
      </c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3">
        <v>70</v>
      </c>
      <c r="B72" t="s">
        <v>61</v>
      </c>
      <c r="C72" s="2" t="s">
        <v>22</v>
      </c>
      <c r="D72" s="2" t="s">
        <v>22</v>
      </c>
      <c r="E72" s="2" t="s">
        <v>22</v>
      </c>
      <c r="F72" s="2" t="s">
        <v>22</v>
      </c>
      <c r="G72" s="2">
        <v>5.5</v>
      </c>
      <c r="H72" s="2" t="s">
        <v>22</v>
      </c>
      <c r="I72" s="2" t="s">
        <v>22</v>
      </c>
      <c r="J72" s="2" t="s">
        <v>22</v>
      </c>
      <c r="K72" s="2" t="s">
        <v>22</v>
      </c>
      <c r="L72" s="2">
        <v>27</v>
      </c>
      <c r="M72" s="2" t="s">
        <v>22</v>
      </c>
      <c r="N72" s="2" t="s">
        <v>22</v>
      </c>
      <c r="O72" s="2" t="s">
        <v>22</v>
      </c>
      <c r="P72" s="2" t="s">
        <v>22</v>
      </c>
      <c r="Q72" s="2" t="s">
        <v>22</v>
      </c>
      <c r="R72" s="2" t="s">
        <v>22</v>
      </c>
      <c r="S72" s="2" t="s">
        <v>22</v>
      </c>
      <c r="T72" s="2" t="s">
        <v>22</v>
      </c>
      <c r="U72" s="2">
        <f t="shared" si="2"/>
        <v>32.5</v>
      </c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3">
        <v>71</v>
      </c>
      <c r="B73" t="s">
        <v>24</v>
      </c>
      <c r="C73" s="2" t="s">
        <v>22</v>
      </c>
      <c r="D73" s="2">
        <v>23.11</v>
      </c>
      <c r="E73" s="2" t="s">
        <v>22</v>
      </c>
      <c r="F73" s="2" t="s">
        <v>22</v>
      </c>
      <c r="G73" s="2" t="s">
        <v>22</v>
      </c>
      <c r="H73" s="2" t="s">
        <v>22</v>
      </c>
      <c r="I73" s="2" t="s">
        <v>22</v>
      </c>
      <c r="J73" s="2" t="s">
        <v>22</v>
      </c>
      <c r="K73" s="2" t="s">
        <v>22</v>
      </c>
      <c r="L73" s="2">
        <v>9.33</v>
      </c>
      <c r="M73" s="2" t="s">
        <v>22</v>
      </c>
      <c r="N73" s="2" t="s">
        <v>22</v>
      </c>
      <c r="O73" s="2" t="s">
        <v>22</v>
      </c>
      <c r="P73" s="2" t="s">
        <v>22</v>
      </c>
      <c r="Q73" s="2" t="s">
        <v>22</v>
      </c>
      <c r="R73" s="2" t="s">
        <v>22</v>
      </c>
      <c r="S73" s="2" t="s">
        <v>22</v>
      </c>
      <c r="T73" s="2" t="s">
        <v>22</v>
      </c>
      <c r="U73" s="2">
        <f t="shared" si="2"/>
        <v>32.44</v>
      </c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3">
        <v>72</v>
      </c>
      <c r="B74" t="s">
        <v>18</v>
      </c>
      <c r="C74" s="2">
        <v>6.5</v>
      </c>
      <c r="D74" s="2" t="s">
        <v>22</v>
      </c>
      <c r="E74" s="2" t="s">
        <v>22</v>
      </c>
      <c r="F74" s="2" t="s">
        <v>22</v>
      </c>
      <c r="G74" s="2" t="s">
        <v>22</v>
      </c>
      <c r="H74" s="2" t="s">
        <v>22</v>
      </c>
      <c r="I74" s="2" t="s">
        <v>22</v>
      </c>
      <c r="J74" s="2" t="s">
        <v>22</v>
      </c>
      <c r="K74" s="2" t="s">
        <v>22</v>
      </c>
      <c r="L74" s="2" t="s">
        <v>22</v>
      </c>
      <c r="M74" s="2" t="s">
        <v>22</v>
      </c>
      <c r="N74" s="2" t="s">
        <v>22</v>
      </c>
      <c r="O74" s="2" t="s">
        <v>22</v>
      </c>
      <c r="P74" s="2" t="s">
        <v>22</v>
      </c>
      <c r="Q74" s="2" t="s">
        <v>22</v>
      </c>
      <c r="R74" s="2">
        <v>16.66</v>
      </c>
      <c r="S74" s="2" t="s">
        <v>22</v>
      </c>
      <c r="T74" s="2">
        <v>4</v>
      </c>
      <c r="U74" s="2">
        <f t="shared" si="2"/>
        <v>27.16</v>
      </c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3">
        <v>73</v>
      </c>
      <c r="B75" t="s">
        <v>86</v>
      </c>
      <c r="C75" s="2" t="s">
        <v>22</v>
      </c>
      <c r="D75" s="2" t="s">
        <v>22</v>
      </c>
      <c r="E75" s="2" t="s">
        <v>22</v>
      </c>
      <c r="F75" s="2" t="s">
        <v>22</v>
      </c>
      <c r="G75" s="2" t="s">
        <v>22</v>
      </c>
      <c r="H75" s="2" t="s">
        <v>22</v>
      </c>
      <c r="I75" s="2" t="s">
        <v>22</v>
      </c>
      <c r="J75" s="2">
        <v>25</v>
      </c>
      <c r="K75" s="2" t="s">
        <v>22</v>
      </c>
      <c r="L75" s="2" t="s">
        <v>22</v>
      </c>
      <c r="M75" s="2" t="s">
        <v>22</v>
      </c>
      <c r="N75" s="2" t="s">
        <v>22</v>
      </c>
      <c r="O75" s="2" t="s">
        <v>22</v>
      </c>
      <c r="P75" s="2" t="s">
        <v>22</v>
      </c>
      <c r="Q75" s="2" t="s">
        <v>22</v>
      </c>
      <c r="R75" s="2" t="s">
        <v>22</v>
      </c>
      <c r="S75" s="2" t="s">
        <v>22</v>
      </c>
      <c r="T75" s="2" t="s">
        <v>22</v>
      </c>
      <c r="U75" s="2">
        <f t="shared" si="2"/>
        <v>25</v>
      </c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3">
        <v>74</v>
      </c>
      <c r="B76" t="s">
        <v>26</v>
      </c>
      <c r="C76" s="2" t="s">
        <v>22</v>
      </c>
      <c r="D76" s="2">
        <v>23.11</v>
      </c>
      <c r="E76" s="2" t="s">
        <v>22</v>
      </c>
      <c r="F76" s="2" t="s">
        <v>22</v>
      </c>
      <c r="G76" s="2" t="s">
        <v>22</v>
      </c>
      <c r="H76" s="2" t="s">
        <v>22</v>
      </c>
      <c r="I76" s="2" t="s">
        <v>22</v>
      </c>
      <c r="J76" s="2" t="s">
        <v>22</v>
      </c>
      <c r="K76" s="2" t="s">
        <v>22</v>
      </c>
      <c r="L76" s="2" t="s">
        <v>22</v>
      </c>
      <c r="M76" s="2" t="s">
        <v>22</v>
      </c>
      <c r="N76" s="2" t="s">
        <v>22</v>
      </c>
      <c r="O76" s="2" t="s">
        <v>22</v>
      </c>
      <c r="P76" s="2" t="s">
        <v>22</v>
      </c>
      <c r="Q76" s="2" t="s">
        <v>22</v>
      </c>
      <c r="R76" s="2" t="s">
        <v>22</v>
      </c>
      <c r="S76" s="2" t="s">
        <v>22</v>
      </c>
      <c r="T76" s="2" t="s">
        <v>22</v>
      </c>
      <c r="U76" s="2">
        <f t="shared" si="2"/>
        <v>23.11</v>
      </c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3">
        <v>75</v>
      </c>
      <c r="B77" t="s">
        <v>27</v>
      </c>
      <c r="C77" s="2" t="s">
        <v>22</v>
      </c>
      <c r="D77" s="2">
        <v>23.11</v>
      </c>
      <c r="E77" s="2" t="s">
        <v>22</v>
      </c>
      <c r="F77" s="2" t="s">
        <v>22</v>
      </c>
      <c r="G77" s="2" t="s">
        <v>22</v>
      </c>
      <c r="H77" s="2" t="s">
        <v>22</v>
      </c>
      <c r="I77" s="2" t="s">
        <v>22</v>
      </c>
      <c r="J77" s="2" t="s">
        <v>22</v>
      </c>
      <c r="K77" s="2" t="s">
        <v>22</v>
      </c>
      <c r="L77" s="2" t="s">
        <v>22</v>
      </c>
      <c r="M77" s="2" t="s">
        <v>22</v>
      </c>
      <c r="N77" s="2" t="s">
        <v>22</v>
      </c>
      <c r="O77" s="2" t="s">
        <v>22</v>
      </c>
      <c r="P77" s="2" t="s">
        <v>22</v>
      </c>
      <c r="Q77" s="2" t="s">
        <v>22</v>
      </c>
      <c r="R77" s="2" t="s">
        <v>22</v>
      </c>
      <c r="S77" s="2" t="s">
        <v>22</v>
      </c>
      <c r="T77" s="2" t="s">
        <v>22</v>
      </c>
      <c r="U77" s="2">
        <f t="shared" si="2"/>
        <v>23.11</v>
      </c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3">
        <v>76</v>
      </c>
      <c r="B78" t="s">
        <v>17</v>
      </c>
      <c r="C78" s="2">
        <v>6.5</v>
      </c>
      <c r="D78" s="2" t="s">
        <v>22</v>
      </c>
      <c r="E78" s="2">
        <v>8.66</v>
      </c>
      <c r="F78" s="2" t="s">
        <v>22</v>
      </c>
      <c r="G78" s="2">
        <v>6.5</v>
      </c>
      <c r="H78" s="2" t="s">
        <v>22</v>
      </c>
      <c r="I78" s="2" t="s">
        <v>22</v>
      </c>
      <c r="J78" s="2" t="s">
        <v>22</v>
      </c>
      <c r="K78" s="2" t="s">
        <v>22</v>
      </c>
      <c r="L78" s="2" t="s">
        <v>22</v>
      </c>
      <c r="M78" s="2" t="s">
        <v>22</v>
      </c>
      <c r="N78" s="2" t="s">
        <v>22</v>
      </c>
      <c r="O78" s="2" t="s">
        <v>22</v>
      </c>
      <c r="P78" s="2" t="s">
        <v>22</v>
      </c>
      <c r="Q78" s="2" t="s">
        <v>22</v>
      </c>
      <c r="R78" s="2" t="s">
        <v>22</v>
      </c>
      <c r="S78" s="2" t="s">
        <v>22</v>
      </c>
      <c r="T78" s="2" t="s">
        <v>22</v>
      </c>
      <c r="U78" s="2">
        <f t="shared" si="2"/>
        <v>21.66</v>
      </c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3">
        <v>77</v>
      </c>
      <c r="B79" t="s">
        <v>55</v>
      </c>
      <c r="C79" s="2" t="s">
        <v>22</v>
      </c>
      <c r="D79" s="2" t="s">
        <v>22</v>
      </c>
      <c r="E79" s="2" t="s">
        <v>22</v>
      </c>
      <c r="F79" s="2" t="s">
        <v>22</v>
      </c>
      <c r="G79" s="2" t="s">
        <v>22</v>
      </c>
      <c r="H79" s="2" t="s">
        <v>22</v>
      </c>
      <c r="I79" s="2">
        <v>20</v>
      </c>
      <c r="J79" s="2" t="s">
        <v>22</v>
      </c>
      <c r="K79" s="2" t="s">
        <v>22</v>
      </c>
      <c r="L79" s="2" t="s">
        <v>22</v>
      </c>
      <c r="M79" s="2" t="s">
        <v>22</v>
      </c>
      <c r="N79" s="2" t="s">
        <v>22</v>
      </c>
      <c r="O79" s="2" t="s">
        <v>22</v>
      </c>
      <c r="P79" s="2" t="s">
        <v>22</v>
      </c>
      <c r="Q79" s="2" t="s">
        <v>22</v>
      </c>
      <c r="R79" s="2" t="s">
        <v>22</v>
      </c>
      <c r="S79" s="2" t="s">
        <v>22</v>
      </c>
      <c r="T79" s="2" t="s">
        <v>22</v>
      </c>
      <c r="U79" s="2">
        <f t="shared" si="2"/>
        <v>20</v>
      </c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3">
        <v>78</v>
      </c>
      <c r="B80" t="s">
        <v>90</v>
      </c>
      <c r="C80" s="2" t="s">
        <v>22</v>
      </c>
      <c r="D80" s="2" t="s">
        <v>22</v>
      </c>
      <c r="E80" s="2" t="s">
        <v>22</v>
      </c>
      <c r="F80" s="2" t="s">
        <v>22</v>
      </c>
      <c r="G80" s="2" t="s">
        <v>22</v>
      </c>
      <c r="H80" s="2" t="s">
        <v>22</v>
      </c>
      <c r="I80" s="2" t="s">
        <v>22</v>
      </c>
      <c r="J80" s="2" t="s">
        <v>22</v>
      </c>
      <c r="K80" s="2" t="s">
        <v>22</v>
      </c>
      <c r="L80" s="2" t="s">
        <v>22</v>
      </c>
      <c r="M80" s="2" t="s">
        <v>22</v>
      </c>
      <c r="N80" s="2">
        <v>20</v>
      </c>
      <c r="O80" s="2" t="s">
        <v>22</v>
      </c>
      <c r="P80" s="2" t="s">
        <v>22</v>
      </c>
      <c r="Q80" s="2" t="s">
        <v>22</v>
      </c>
      <c r="R80" s="2" t="s">
        <v>22</v>
      </c>
      <c r="S80" s="2" t="s">
        <v>22</v>
      </c>
      <c r="T80" s="2" t="s">
        <v>22</v>
      </c>
      <c r="U80" s="2">
        <f t="shared" si="2"/>
        <v>20</v>
      </c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3">
        <v>79</v>
      </c>
      <c r="B81" t="s">
        <v>100</v>
      </c>
      <c r="C81" s="2" t="s">
        <v>22</v>
      </c>
      <c r="D81" s="2" t="s">
        <v>22</v>
      </c>
      <c r="E81" s="2" t="s">
        <v>22</v>
      </c>
      <c r="F81" s="2" t="s">
        <v>22</v>
      </c>
      <c r="G81" s="2" t="s">
        <v>22</v>
      </c>
      <c r="H81" s="2" t="s">
        <v>22</v>
      </c>
      <c r="I81" s="2" t="s">
        <v>22</v>
      </c>
      <c r="J81" s="2" t="s">
        <v>22</v>
      </c>
      <c r="K81" s="2" t="s">
        <v>22</v>
      </c>
      <c r="L81" s="2" t="s">
        <v>22</v>
      </c>
      <c r="M81" s="2" t="s">
        <v>22</v>
      </c>
      <c r="N81" s="2" t="s">
        <v>22</v>
      </c>
      <c r="O81" s="2" t="s">
        <v>22</v>
      </c>
      <c r="P81" s="2" t="s">
        <v>22</v>
      </c>
      <c r="Q81" s="2" t="s">
        <v>22</v>
      </c>
      <c r="R81" s="2" t="s">
        <v>22</v>
      </c>
      <c r="S81" s="2">
        <f>18.75</f>
        <v>18.75</v>
      </c>
      <c r="T81" s="2" t="s">
        <v>22</v>
      </c>
      <c r="U81" s="2">
        <f t="shared" si="2"/>
        <v>18.75</v>
      </c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3">
        <v>80</v>
      </c>
      <c r="B82" t="s">
        <v>101</v>
      </c>
      <c r="C82" s="2" t="s">
        <v>22</v>
      </c>
      <c r="D82" s="2" t="s">
        <v>22</v>
      </c>
      <c r="E82" s="2" t="s">
        <v>22</v>
      </c>
      <c r="F82" s="2" t="s">
        <v>22</v>
      </c>
      <c r="G82" s="2" t="s">
        <v>22</v>
      </c>
      <c r="H82" s="2" t="s">
        <v>22</v>
      </c>
      <c r="I82" s="2" t="s">
        <v>22</v>
      </c>
      <c r="J82" s="2" t="s">
        <v>22</v>
      </c>
      <c r="K82" s="2" t="s">
        <v>22</v>
      </c>
      <c r="L82" s="2" t="s">
        <v>22</v>
      </c>
      <c r="M82" s="2" t="s">
        <v>22</v>
      </c>
      <c r="N82" s="2" t="s">
        <v>22</v>
      </c>
      <c r="O82" s="2" t="s">
        <v>22</v>
      </c>
      <c r="P82" s="2" t="s">
        <v>22</v>
      </c>
      <c r="Q82" s="2" t="s">
        <v>22</v>
      </c>
      <c r="R82" s="2" t="s">
        <v>22</v>
      </c>
      <c r="S82" s="2">
        <v>18.75</v>
      </c>
      <c r="T82" s="2" t="s">
        <v>22</v>
      </c>
      <c r="U82" s="2">
        <f t="shared" si="2"/>
        <v>18.75</v>
      </c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3">
        <v>81</v>
      </c>
      <c r="B83" t="s">
        <v>39</v>
      </c>
      <c r="C83" s="2" t="s">
        <v>22</v>
      </c>
      <c r="D83" s="2" t="s">
        <v>22</v>
      </c>
      <c r="E83" s="2">
        <v>18</v>
      </c>
      <c r="F83" s="2" t="s">
        <v>22</v>
      </c>
      <c r="G83" s="2" t="s">
        <v>22</v>
      </c>
      <c r="H83" s="2" t="s">
        <v>22</v>
      </c>
      <c r="I83" s="2" t="s">
        <v>22</v>
      </c>
      <c r="J83" s="2" t="s">
        <v>22</v>
      </c>
      <c r="K83" s="2" t="s">
        <v>22</v>
      </c>
      <c r="L83" s="2" t="s">
        <v>22</v>
      </c>
      <c r="M83" s="2" t="s">
        <v>22</v>
      </c>
      <c r="N83" s="2" t="s">
        <v>22</v>
      </c>
      <c r="O83" s="2" t="s">
        <v>22</v>
      </c>
      <c r="P83" s="2" t="s">
        <v>22</v>
      </c>
      <c r="Q83" s="2" t="s">
        <v>22</v>
      </c>
      <c r="R83" s="2" t="s">
        <v>22</v>
      </c>
      <c r="S83" s="2" t="s">
        <v>22</v>
      </c>
      <c r="T83" s="2" t="s">
        <v>22</v>
      </c>
      <c r="U83" s="2">
        <f t="shared" si="2"/>
        <v>18</v>
      </c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3">
        <v>82</v>
      </c>
      <c r="B84" t="s">
        <v>41</v>
      </c>
      <c r="C84" s="2" t="s">
        <v>22</v>
      </c>
      <c r="D84" s="2" t="s">
        <v>22</v>
      </c>
      <c r="E84" s="2">
        <v>18</v>
      </c>
      <c r="F84" s="2" t="s">
        <v>22</v>
      </c>
      <c r="G84" s="2" t="s">
        <v>22</v>
      </c>
      <c r="H84" s="2" t="s">
        <v>22</v>
      </c>
      <c r="I84" s="2" t="s">
        <v>22</v>
      </c>
      <c r="J84" s="2" t="s">
        <v>22</v>
      </c>
      <c r="K84" s="2" t="s">
        <v>22</v>
      </c>
      <c r="L84" s="2" t="s">
        <v>22</v>
      </c>
      <c r="M84" s="2" t="s">
        <v>22</v>
      </c>
      <c r="N84" s="2" t="s">
        <v>22</v>
      </c>
      <c r="O84" s="2" t="s">
        <v>22</v>
      </c>
      <c r="P84" s="2" t="s">
        <v>22</v>
      </c>
      <c r="Q84" s="2" t="s">
        <v>22</v>
      </c>
      <c r="R84" s="2" t="s">
        <v>22</v>
      </c>
      <c r="S84" s="2" t="s">
        <v>22</v>
      </c>
      <c r="T84" s="2" t="s">
        <v>22</v>
      </c>
      <c r="U84" s="2">
        <f t="shared" si="2"/>
        <v>18</v>
      </c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3">
        <v>83</v>
      </c>
      <c r="B85" t="s">
        <v>10</v>
      </c>
      <c r="C85" s="2">
        <v>17.5</v>
      </c>
      <c r="D85" s="2" t="s">
        <v>22</v>
      </c>
      <c r="E85" s="2" t="s">
        <v>22</v>
      </c>
      <c r="F85" s="2" t="s">
        <v>22</v>
      </c>
      <c r="G85" s="2" t="s">
        <v>22</v>
      </c>
      <c r="H85" s="2" t="s">
        <v>22</v>
      </c>
      <c r="I85" s="2" t="s">
        <v>22</v>
      </c>
      <c r="J85" s="2" t="s">
        <v>22</v>
      </c>
      <c r="K85" s="2" t="s">
        <v>22</v>
      </c>
      <c r="L85" s="2" t="s">
        <v>22</v>
      </c>
      <c r="M85" s="2" t="s">
        <v>22</v>
      </c>
      <c r="N85" s="2" t="s">
        <v>22</v>
      </c>
      <c r="O85" s="2" t="s">
        <v>22</v>
      </c>
      <c r="P85" s="2" t="s">
        <v>22</v>
      </c>
      <c r="Q85" s="2" t="s">
        <v>22</v>
      </c>
      <c r="R85" s="2" t="s">
        <v>22</v>
      </c>
      <c r="S85" s="2" t="s">
        <v>22</v>
      </c>
      <c r="T85" s="2" t="s">
        <v>22</v>
      </c>
      <c r="U85" s="2">
        <f t="shared" si="2"/>
        <v>17.5</v>
      </c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3">
        <v>84</v>
      </c>
      <c r="B86" t="s">
        <v>11</v>
      </c>
      <c r="C86" s="2">
        <v>17.5</v>
      </c>
      <c r="D86" s="2" t="s">
        <v>22</v>
      </c>
      <c r="E86" s="2" t="s">
        <v>22</v>
      </c>
      <c r="F86" s="2" t="s">
        <v>22</v>
      </c>
      <c r="G86" s="2" t="s">
        <v>22</v>
      </c>
      <c r="H86" s="2" t="s">
        <v>22</v>
      </c>
      <c r="I86" s="2" t="s">
        <v>22</v>
      </c>
      <c r="J86" s="2" t="s">
        <v>22</v>
      </c>
      <c r="K86" s="2" t="s">
        <v>22</v>
      </c>
      <c r="L86" s="2" t="s">
        <v>22</v>
      </c>
      <c r="M86" s="2" t="s">
        <v>22</v>
      </c>
      <c r="N86" s="2" t="s">
        <v>22</v>
      </c>
      <c r="O86" s="2" t="s">
        <v>22</v>
      </c>
      <c r="P86" s="2" t="s">
        <v>22</v>
      </c>
      <c r="Q86" s="2" t="s">
        <v>22</v>
      </c>
      <c r="R86" s="2" t="s">
        <v>22</v>
      </c>
      <c r="S86" s="2" t="s">
        <v>22</v>
      </c>
      <c r="T86" s="2" t="s">
        <v>22</v>
      </c>
      <c r="U86" s="2">
        <f t="shared" si="2"/>
        <v>17.5</v>
      </c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3">
        <v>85</v>
      </c>
      <c r="B87" t="s">
        <v>102</v>
      </c>
      <c r="C87" s="2" t="s">
        <v>22</v>
      </c>
      <c r="D87" s="2" t="s">
        <v>22</v>
      </c>
      <c r="E87" s="2" t="s">
        <v>22</v>
      </c>
      <c r="F87" s="2" t="s">
        <v>22</v>
      </c>
      <c r="G87" s="2" t="s">
        <v>22</v>
      </c>
      <c r="H87" s="2" t="s">
        <v>22</v>
      </c>
      <c r="I87" s="2" t="s">
        <v>22</v>
      </c>
      <c r="J87" s="2" t="s">
        <v>22</v>
      </c>
      <c r="K87" s="2" t="s">
        <v>22</v>
      </c>
      <c r="L87" s="2" t="s">
        <v>22</v>
      </c>
      <c r="M87" s="2" t="s">
        <v>22</v>
      </c>
      <c r="N87" s="2" t="s">
        <v>22</v>
      </c>
      <c r="O87" s="2" t="s">
        <v>22</v>
      </c>
      <c r="P87" s="2" t="s">
        <v>22</v>
      </c>
      <c r="Q87" s="2" t="s">
        <v>22</v>
      </c>
      <c r="R87" s="2" t="s">
        <v>22</v>
      </c>
      <c r="S87" s="2">
        <v>14.5</v>
      </c>
      <c r="T87" s="2" t="s">
        <v>22</v>
      </c>
      <c r="U87" s="2">
        <f t="shared" si="2"/>
        <v>14.5</v>
      </c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3">
        <v>86</v>
      </c>
      <c r="B88" t="s">
        <v>43</v>
      </c>
      <c r="C88" s="2" t="s">
        <v>22</v>
      </c>
      <c r="D88" s="2" t="s">
        <v>22</v>
      </c>
      <c r="E88" s="2">
        <v>8.66</v>
      </c>
      <c r="F88" s="2" t="s">
        <v>22</v>
      </c>
      <c r="G88" s="2" t="s">
        <v>22</v>
      </c>
      <c r="H88" s="2" t="s">
        <v>22</v>
      </c>
      <c r="I88" s="2" t="s">
        <v>22</v>
      </c>
      <c r="J88" s="2" t="s">
        <v>22</v>
      </c>
      <c r="K88" s="2" t="s">
        <v>22</v>
      </c>
      <c r="L88" s="2" t="s">
        <v>22</v>
      </c>
      <c r="M88" s="2" t="s">
        <v>22</v>
      </c>
      <c r="N88" s="2">
        <v>5.75</v>
      </c>
      <c r="O88" s="2" t="s">
        <v>22</v>
      </c>
      <c r="P88" s="2" t="s">
        <v>22</v>
      </c>
      <c r="Q88" s="2" t="s">
        <v>22</v>
      </c>
      <c r="R88" s="2" t="s">
        <v>22</v>
      </c>
      <c r="S88" s="2" t="s">
        <v>22</v>
      </c>
      <c r="T88" s="2" t="s">
        <v>22</v>
      </c>
      <c r="U88" s="2">
        <f t="shared" si="2"/>
        <v>14.41</v>
      </c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3">
        <v>87</v>
      </c>
      <c r="B89" t="s">
        <v>54</v>
      </c>
      <c r="C89" s="2" t="s">
        <v>22</v>
      </c>
      <c r="D89" s="2" t="s">
        <v>22</v>
      </c>
      <c r="E89" s="2" t="s">
        <v>22</v>
      </c>
      <c r="F89" s="2">
        <v>7</v>
      </c>
      <c r="G89" s="2" t="s">
        <v>22</v>
      </c>
      <c r="H89" s="2" t="s">
        <v>22</v>
      </c>
      <c r="I89" s="2" t="s">
        <v>22</v>
      </c>
      <c r="J89" s="2" t="s">
        <v>22</v>
      </c>
      <c r="K89" s="2" t="s">
        <v>22</v>
      </c>
      <c r="L89" s="2" t="s">
        <v>22</v>
      </c>
      <c r="M89" s="2" t="s">
        <v>22</v>
      </c>
      <c r="N89" s="2">
        <v>3.25</v>
      </c>
      <c r="O89" s="2" t="s">
        <v>22</v>
      </c>
      <c r="P89" s="2" t="s">
        <v>22</v>
      </c>
      <c r="Q89" s="2" t="s">
        <v>22</v>
      </c>
      <c r="R89" s="2" t="s">
        <v>22</v>
      </c>
      <c r="S89" s="2" t="s">
        <v>22</v>
      </c>
      <c r="T89" s="2" t="s">
        <v>22</v>
      </c>
      <c r="U89" s="2">
        <f t="shared" si="2"/>
        <v>10.25</v>
      </c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3">
        <v>88</v>
      </c>
      <c r="B90" t="s">
        <v>44</v>
      </c>
      <c r="C90" s="2" t="s">
        <v>22</v>
      </c>
      <c r="D90" s="2" t="s">
        <v>22</v>
      </c>
      <c r="E90" s="2">
        <v>8.66</v>
      </c>
      <c r="F90" s="2" t="s">
        <v>22</v>
      </c>
      <c r="G90" s="2" t="s">
        <v>22</v>
      </c>
      <c r="H90" s="2" t="s">
        <v>22</v>
      </c>
      <c r="I90" s="2" t="s">
        <v>22</v>
      </c>
      <c r="J90" s="2" t="s">
        <v>22</v>
      </c>
      <c r="K90" s="2" t="s">
        <v>22</v>
      </c>
      <c r="L90" s="2" t="s">
        <v>22</v>
      </c>
      <c r="M90" s="2" t="s">
        <v>22</v>
      </c>
      <c r="N90" s="2" t="s">
        <v>22</v>
      </c>
      <c r="O90" s="2" t="s">
        <v>22</v>
      </c>
      <c r="P90" s="2" t="s">
        <v>22</v>
      </c>
      <c r="Q90" s="2" t="s">
        <v>22</v>
      </c>
      <c r="R90" s="2" t="s">
        <v>22</v>
      </c>
      <c r="S90" s="2" t="s">
        <v>22</v>
      </c>
      <c r="T90" s="2" t="s">
        <v>22</v>
      </c>
      <c r="U90" s="2">
        <f t="shared" si="2"/>
        <v>8.66</v>
      </c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3">
        <v>89</v>
      </c>
      <c r="B91" t="s">
        <v>73</v>
      </c>
      <c r="C91" s="2" t="s">
        <v>22</v>
      </c>
      <c r="D91" s="2" t="s">
        <v>22</v>
      </c>
      <c r="E91" s="2" t="s">
        <v>22</v>
      </c>
      <c r="F91" s="2" t="s">
        <v>22</v>
      </c>
      <c r="G91" s="2" t="s">
        <v>22</v>
      </c>
      <c r="H91" s="2" t="s">
        <v>22</v>
      </c>
      <c r="I91" s="2">
        <v>6.75</v>
      </c>
      <c r="J91" s="2" t="s">
        <v>22</v>
      </c>
      <c r="K91" s="2" t="s">
        <v>22</v>
      </c>
      <c r="L91" s="2" t="s">
        <v>22</v>
      </c>
      <c r="M91" s="2" t="s">
        <v>22</v>
      </c>
      <c r="N91" s="2" t="s">
        <v>22</v>
      </c>
      <c r="O91" s="2" t="s">
        <v>22</v>
      </c>
      <c r="P91" s="2" t="s">
        <v>22</v>
      </c>
      <c r="Q91" s="2" t="s">
        <v>22</v>
      </c>
      <c r="R91" s="2" t="s">
        <v>22</v>
      </c>
      <c r="S91" s="2" t="s">
        <v>22</v>
      </c>
      <c r="T91" s="2" t="s">
        <v>22</v>
      </c>
      <c r="U91" s="2">
        <f t="shared" si="2"/>
        <v>6.75</v>
      </c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3">
        <v>90</v>
      </c>
      <c r="B92" t="s">
        <v>49</v>
      </c>
      <c r="C92" s="2" t="s">
        <v>22</v>
      </c>
      <c r="D92" s="2" t="s">
        <v>22</v>
      </c>
      <c r="E92" s="2" t="s">
        <v>22</v>
      </c>
      <c r="F92" s="2" t="s">
        <v>22</v>
      </c>
      <c r="G92" s="2" t="s">
        <v>22</v>
      </c>
      <c r="H92" s="2" t="s">
        <v>22</v>
      </c>
      <c r="I92" s="2" t="s">
        <v>22</v>
      </c>
      <c r="J92" s="2" t="s">
        <v>22</v>
      </c>
      <c r="K92" s="2" t="s">
        <v>22</v>
      </c>
      <c r="L92" s="2" t="s">
        <v>22</v>
      </c>
      <c r="M92" s="2" t="s">
        <v>22</v>
      </c>
      <c r="N92" s="2">
        <v>5.75</v>
      </c>
      <c r="O92" s="2" t="s">
        <v>22</v>
      </c>
      <c r="P92" s="2" t="s">
        <v>22</v>
      </c>
      <c r="Q92" s="2" t="s">
        <v>22</v>
      </c>
      <c r="R92" s="2" t="s">
        <v>22</v>
      </c>
      <c r="S92" s="2" t="s">
        <v>22</v>
      </c>
      <c r="T92" s="2" t="s">
        <v>22</v>
      </c>
      <c r="U92" s="2">
        <f t="shared" si="2"/>
        <v>5.75</v>
      </c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3">
        <v>91</v>
      </c>
      <c r="B93" t="s">
        <v>89</v>
      </c>
      <c r="C93" s="2" t="s">
        <v>22</v>
      </c>
      <c r="D93" s="2" t="s">
        <v>22</v>
      </c>
      <c r="E93" s="2" t="s">
        <v>22</v>
      </c>
      <c r="F93" s="2" t="s">
        <v>22</v>
      </c>
      <c r="G93" s="2" t="s">
        <v>22</v>
      </c>
      <c r="H93" s="2" t="s">
        <v>22</v>
      </c>
      <c r="I93" s="2" t="s">
        <v>22</v>
      </c>
      <c r="J93" s="2" t="s">
        <v>22</v>
      </c>
      <c r="K93" s="2" t="s">
        <v>22</v>
      </c>
      <c r="L93" s="2" t="s">
        <v>22</v>
      </c>
      <c r="M93" s="2" t="s">
        <v>22</v>
      </c>
      <c r="N93" s="2">
        <v>4.25</v>
      </c>
      <c r="O93" s="2" t="s">
        <v>22</v>
      </c>
      <c r="P93" s="2" t="s">
        <v>22</v>
      </c>
      <c r="Q93" s="2" t="s">
        <v>22</v>
      </c>
      <c r="R93" s="2" t="s">
        <v>22</v>
      </c>
      <c r="S93" s="2" t="s">
        <v>22</v>
      </c>
      <c r="T93" s="2" t="s">
        <v>22</v>
      </c>
      <c r="U93" s="2">
        <f t="shared" si="2"/>
        <v>4.25</v>
      </c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3:3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3:3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3:3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3:3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3:3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3:3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3:3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</sheetData>
  <sortState xmlns:xlrd2="http://schemas.microsoft.com/office/spreadsheetml/2017/richdata2" ref="A3:U93">
    <sortCondition descending="1" ref="U3:U9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AF1B-63EA-49B6-9B3A-691E7C90AC70}">
  <dimension ref="A1"/>
  <sheetViews>
    <sheetView workbookViewId="0"/>
  </sheetViews>
  <sheetFormatPr defaultRowHeight="15" x14ac:dyDescent="0.25"/>
  <sheetData>
    <row r="1" spans="1:1" x14ac:dyDescent="0.25">
      <c r="A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Results</vt:lpstr>
      <vt:lpstr>2025 Results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Kleinjan</dc:creator>
  <cp:lastModifiedBy>Brent Kleinjan</cp:lastModifiedBy>
  <dcterms:created xsi:type="dcterms:W3CDTF">2025-05-27T16:17:01Z</dcterms:created>
  <dcterms:modified xsi:type="dcterms:W3CDTF">2026-06-02T16:35:25Z</dcterms:modified>
</cp:coreProperties>
</file>