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walker\Desktop\"/>
    </mc:Choice>
  </mc:AlternateContent>
  <xr:revisionPtr revIDLastSave="0" documentId="13_ncr:1_{C2969799-4A98-4007-8648-AC292527F51F}" xr6:coauthVersionLast="45" xr6:coauthVersionMax="45" xr10:uidLastSave="{00000000-0000-0000-0000-000000000000}"/>
  <bookViews>
    <workbookView xWindow="-120" yWindow="-120" windowWidth="25440" windowHeight="15390" activeTab="2" xr2:uid="{00000000-000D-0000-FFFF-FFFF00000000}"/>
  </bookViews>
  <sheets>
    <sheet name="Eligibility" sheetId="1" r:id="rId1"/>
    <sheet name="Loan Amt Calc" sheetId="2" r:id="rId2"/>
    <sheet name="Forgivability Estimate" sheetId="5" r:id="rId3"/>
    <sheet name="Estimated Forgivability" sheetId="4" state="hidden" r:id="rId4"/>
    <sheet name="NAICS 72" sheetId="3" state="hidden" r:id="rId5"/>
  </sheets>
  <definedNames>
    <definedName name="_xlnm.Print_Area" localSheetId="0">Eligibility!$A$1:$H$45</definedName>
    <definedName name="_xlnm.Print_Area" localSheetId="2">'Forgivability Estimate'!$A$1:$E$33</definedName>
    <definedName name="_xlnm.Print_Area" localSheetId="1">'Loan Amt Calc'!$A$1:$N$39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5" l="1"/>
  <c r="E15" i="5"/>
  <c r="E7" i="5" a="1"/>
  <c r="E7" i="5" s="1"/>
  <c r="E5" i="5" a="1"/>
  <c r="E5" i="5" s="1"/>
  <c r="G20" i="1" l="1"/>
  <c r="G22" i="1"/>
  <c r="G23" i="1"/>
  <c r="G24" i="1"/>
  <c r="G21" i="1"/>
  <c r="B1" i="2"/>
  <c r="C12" i="2"/>
  <c r="D12" i="2"/>
  <c r="E12" i="2"/>
  <c r="F12" i="2"/>
  <c r="G12" i="2"/>
  <c r="H12" i="2"/>
  <c r="I12" i="2"/>
  <c r="J12" i="2"/>
  <c r="K12" i="2"/>
  <c r="L12" i="2"/>
  <c r="M12" i="2"/>
  <c r="B12" i="2"/>
  <c r="N11" i="2"/>
  <c r="G25" i="1" l="1"/>
  <c r="G17" i="1" s="1"/>
  <c r="N16" i="2" l="1"/>
  <c r="E6" i="5" s="1"/>
  <c r="E8" i="5" s="1"/>
  <c r="N10" i="2"/>
  <c r="N19" i="2"/>
  <c r="N20" i="2"/>
  <c r="N21" i="2"/>
  <c r="N22" i="2"/>
  <c r="N9" i="2"/>
  <c r="M7" i="4"/>
  <c r="L7" i="4"/>
  <c r="K7" i="4"/>
  <c r="J7" i="4"/>
  <c r="I7" i="4"/>
  <c r="H7" i="4"/>
  <c r="G7" i="4"/>
  <c r="F7" i="4"/>
  <c r="N7" i="4" s="1"/>
  <c r="E7" i="4"/>
  <c r="D7" i="4"/>
  <c r="C7" i="4"/>
  <c r="B7" i="4"/>
  <c r="N6" i="4"/>
  <c r="N5" i="4"/>
  <c r="N4" i="4"/>
  <c r="N23" i="2" l="1"/>
  <c r="N12" i="2"/>
  <c r="N25" i="2" l="1"/>
  <c r="N27" i="2" s="1"/>
  <c r="E17" i="5" s="1"/>
  <c r="C23" i="2"/>
  <c r="D23" i="2"/>
  <c r="E23" i="2"/>
  <c r="F23" i="2"/>
  <c r="G23" i="2"/>
  <c r="H23" i="2"/>
  <c r="I23" i="2"/>
  <c r="J23" i="2"/>
  <c r="K23" i="2"/>
  <c r="L23" i="2"/>
  <c r="M23" i="2"/>
  <c r="B23"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<sst xmlns="http://schemas.openxmlformats.org/spreadsheetml/2006/main" count="108" uniqueCount="83">
  <si>
    <t>ELIGIBIITY</t>
  </si>
  <si>
    <t>Was your business in operation prior to February 15, 2020?</t>
  </si>
  <si>
    <t>Yes</t>
  </si>
  <si>
    <t>No</t>
  </si>
  <si>
    <t>Did your business have payroll reportable to the IRS as of February 15, 2020?</t>
  </si>
  <si>
    <t>to</t>
  </si>
  <si>
    <t>Health Care Benefits (Including Insurance Premiums) Paid</t>
  </si>
  <si>
    <t>Retirement Benefits Paid</t>
  </si>
  <si>
    <t>State or Local Taxes Assessed on Employee Compensation</t>
  </si>
  <si>
    <t>Wages or Salary (Gross pay)</t>
  </si>
  <si>
    <t>Employee Commissions Paid</t>
  </si>
  <si>
    <t>12 Month Average</t>
  </si>
  <si>
    <t xml:space="preserve">Wages paid to sole proprietor or independent contractors </t>
  </si>
  <si>
    <t>Type of Business Organization</t>
  </si>
  <si>
    <t>Corporation</t>
  </si>
  <si>
    <t>Limited Liability Corporation</t>
  </si>
  <si>
    <t>Sole Proprietorship</t>
  </si>
  <si>
    <t>Partnership</t>
  </si>
  <si>
    <t>Tribal Organization</t>
  </si>
  <si>
    <t>OTHER COSTS</t>
  </si>
  <si>
    <t>Mortgage Payments</t>
  </si>
  <si>
    <t>Rent</t>
  </si>
  <si>
    <t>Utility Payments</t>
  </si>
  <si>
    <t>Veteran's Organization 501(c)(19)</t>
  </si>
  <si>
    <t>Non-Profit Orgainzation 501(c)(3)</t>
  </si>
  <si>
    <t>Independent Contractor</t>
  </si>
  <si>
    <t>Hotels (except Casino Hotels) and Motels</t>
  </si>
  <si>
    <t>Casino Hotels</t>
  </si>
  <si>
    <t>Bed-and-Breakfast Inns</t>
  </si>
  <si>
    <t>All Other Traveler Accommodation</t>
  </si>
  <si>
    <t>RV (Recreational Vehicle) Parks and Campgrounds</t>
  </si>
  <si>
    <t>Recreational and Vacation Camps (except Campgrounds)</t>
  </si>
  <si>
    <t>Rooming and Boarding Houses</t>
  </si>
  <si>
    <t>Food Service Contractors</t>
  </si>
  <si>
    <t>Caterers</t>
  </si>
  <si>
    <t>Mobile Food Services</t>
  </si>
  <si>
    <t>Drinking Places (Alcoholic Beverages)</t>
  </si>
  <si>
    <t>Full-Service Restaurants</t>
  </si>
  <si>
    <t>Limited-Service Restaurants</t>
  </si>
  <si>
    <t>Cafeterias, Grill Buffets, and Buffets</t>
  </si>
  <si>
    <t>Snack and Nonalcoholic Beverage Bars</t>
  </si>
  <si>
    <t>TOTAL OTHER COSTS</t>
  </si>
  <si>
    <t>Based on your answers to the questions above, your business is considered:</t>
  </si>
  <si>
    <r>
      <t xml:space="preserve">Is your business classified as an Accomodation or Food Service business       (NAICS code beginning with 72)?                                                                                                 </t>
    </r>
    <r>
      <rPr>
        <sz val="8"/>
        <color theme="1"/>
        <rFont val="Arial"/>
        <family val="2"/>
      </rPr>
      <t>Such businesses include:Hotels (except Casino Hotels) and Motels, Casino Hotels, Bed-and-Breakfast Inns, All Other Traveler Accommodation, RV (Recreational Vehicle) Parks and Campgrounds, Recreational and Vacation Camps (except Campgrounds), Rooming and Boarding Houses, Food Service Contractors, Caterers, Mobile Food Services, Drinking Places (Alcoholic Beverages), Full-Service Restaurants, Limited-Service Restaurants, Cafeterias, Grill Buffets, and Buffets, Snack and Nonalcoholic Beverage Bars.</t>
    </r>
  </si>
  <si>
    <r>
      <t>If your business is a non-profit organization, did it receive Medicaid reimbursements from eligibiity for loans?</t>
    </r>
    <r>
      <rPr>
        <i/>
        <sz val="12"/>
        <color theme="1"/>
        <rFont val="Arial"/>
        <family val="2"/>
      </rPr>
      <t xml:space="preserve"> (If you are not a non-profit, answer "No")</t>
    </r>
  </si>
  <si>
    <t>Number of employees whose salary, wages, or other paid income is MORE than $100,000 annually:</t>
  </si>
  <si>
    <t>(Include ONLY those employees whose salary, wages, or other paid income does not exceed $100,000 annually)</t>
  </si>
  <si>
    <t>MAXIMUM LOAN AMOUNT (Total Payroll Cost X 2.5):</t>
  </si>
  <si>
    <t>How many employees do you currently have?</t>
  </si>
  <si>
    <t>Answer all questions, even if you do not feel they apply to your business.</t>
  </si>
  <si>
    <r>
      <t xml:space="preserve">PAID COMPENSATION COSTS FOR EMPLOYEES WHO MAKE </t>
    </r>
    <r>
      <rPr>
        <b/>
        <u/>
        <sz val="14"/>
        <color theme="0"/>
        <rFont val="Arial"/>
        <family val="2"/>
      </rPr>
      <t>LESS</t>
    </r>
    <r>
      <rPr>
        <b/>
        <sz val="14"/>
        <color theme="0"/>
        <rFont val="Arial"/>
        <family val="2"/>
      </rPr>
      <t xml:space="preserve"> THAN $100,000 ANNUALLY</t>
    </r>
  </si>
  <si>
    <t>OTHER COMPENSATION COSTS FOR ALL EMPLOYEES (REGARDLESS OF SALARY LEVEL)</t>
  </si>
  <si>
    <r>
      <t xml:space="preserve">ALLOWABLE PAID COMPENSATION FOR EMPLOYEES WHO MAKE </t>
    </r>
    <r>
      <rPr>
        <b/>
        <u/>
        <sz val="14"/>
        <color theme="0"/>
        <rFont val="Arial"/>
        <family val="2"/>
      </rPr>
      <t>MORE</t>
    </r>
    <r>
      <rPr>
        <b/>
        <sz val="14"/>
        <color theme="0"/>
        <rFont val="Arial"/>
        <family val="2"/>
      </rPr>
      <t xml:space="preserve"> THAN $100,000 ANNUALLY</t>
    </r>
  </si>
  <si>
    <t>Vacation, Family, or Medical Leave Paid (if not included above)</t>
  </si>
  <si>
    <t>TOTAL AVERAGE MONTHLY ALLOWABLE PAYROLL COSTS</t>
  </si>
  <si>
    <t>BUSINESS NAME</t>
  </si>
  <si>
    <t>DATE OF APPLICATION</t>
  </si>
  <si>
    <t>BUSINESS NAME:</t>
  </si>
  <si>
    <t>DATE OF APPLICATION:</t>
  </si>
  <si>
    <t xml:space="preserve">I certify that the information provided in this application and the information that I have provided in all supporting documents and forms is true and accurate.  I realize that the penalty for knowingly making a false statement to obtain a guaranteed loan from SBA is that I may be fined up to $250,000 and/or be put in jail for up to 5 years under 18 USC § 1001 and if false statements are submitted to a Federally insured institution, I may be fined up to $1,000,000 and/or be put in jail for up to 30 years under 18 USC § 1014. </t>
  </si>
  <si>
    <t>Borrower</t>
  </si>
  <si>
    <t>ACCURACY CERTIFICATION</t>
  </si>
  <si>
    <t>BORROWER</t>
  </si>
  <si>
    <t>DATE</t>
  </si>
  <si>
    <t>Date</t>
  </si>
  <si>
    <r>
      <t>If the answer to Question 5 is "Yes", does any one physical location of your business have more that 500 employees?</t>
    </r>
    <r>
      <rPr>
        <i/>
        <sz val="12"/>
        <color theme="1"/>
        <rFont val="Arial"/>
        <family val="2"/>
      </rPr>
      <t xml:space="preserve">  If the answer to Q5 is "No", select "No".</t>
    </r>
  </si>
  <si>
    <t>Total paid compensation for employees who make less than $100,000 annually:</t>
  </si>
  <si>
    <t>MAXIMUM FORGIVEABLE PAYROLL COSTS</t>
  </si>
  <si>
    <t>PAYROLL</t>
  </si>
  <si>
    <t>OTHER ITEMS</t>
  </si>
  <si>
    <t>For the items below, what amount will be paid over the eight (8) week period, beginning from the date of your note?</t>
  </si>
  <si>
    <t>Mortgage Interest Payments on debt that existed prior to February 15, 2020?</t>
  </si>
  <si>
    <t>Rent payments on leases that existing before February 15, 2020?</t>
  </si>
  <si>
    <t>Utility payments  or utilities that were being provided prior to February 15, 2020?</t>
  </si>
  <si>
    <t>MAXIMUM FORGIVEABLE OF ALLOWABLE OTHER OPERATING COSTS</t>
  </si>
  <si>
    <t>ESTIMATION ACKNOWLEDGEMENT</t>
  </si>
  <si>
    <t>This amount is strictly an estimate bases on the criteria of the Paycheck Protection Program and the numbers you have provided us.  It is in no way to be construed as a commitment by Peoples Bank that the estimated amount above will be forgiven in its entirety.  The final amount to be forgive will be determined by the Small Business Administration based on proof (provided by you) that the estimated expenditures above have been incurred by your business in the time frame allotted by the Paycheck Protection Program.</t>
  </si>
  <si>
    <t>Total other compensation costs:</t>
  </si>
  <si>
    <r>
      <rPr>
        <b/>
        <u/>
        <sz val="14"/>
        <color theme="1"/>
        <rFont val="Arial"/>
        <family val="2"/>
      </rPr>
      <t>ESTIMATE</t>
    </r>
    <r>
      <rPr>
        <b/>
        <sz val="14"/>
        <color theme="1"/>
        <rFont val="Arial"/>
        <family val="2"/>
      </rPr>
      <t xml:space="preserve"> OF THE TOTAL AMOUNT FORGIVEABLE UNDER THE PAYROLL PROTECTION PROGRAM:                                                                                                                                             </t>
    </r>
    <r>
      <rPr>
        <b/>
        <sz val="10"/>
        <color theme="1"/>
        <rFont val="Arial"/>
        <family val="2"/>
      </rPr>
      <t>(This amount will be the lesser of the total maximum amount forgivable and the loan amount)</t>
    </r>
  </si>
  <si>
    <t>TOTAL PAID COMPENSATION FOR EMPLOYEES WHO MAKE LESS THAN $100,000 ANNUALLY</t>
  </si>
  <si>
    <t>TOTAL OTHER      COMPENSATION COSTS</t>
  </si>
  <si>
    <t>TOTAL ALLOWABLE PAID COMPENSATION (SALARY, WAGES, OR OTHER PAID INCOME) FOR EMPLOYEES WHO MAKE OVER $100,000 ANNUALLY ($8,333.33 per month maximum per employee):</t>
  </si>
  <si>
    <t>Total allowable paid compensation (salary, wages, or other paid income) for employees who make over $100,000 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</si>
</sst>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_([$$-409]* #,##0.00_);_([$$-409]* \(#,##0.00\);_([$$-409]* &quot;-&quot;??_);_(@_)"/>
  </numFmts>
  <fonts count="23" x14ac:knownFonts="1">
    <font>
      <sz val="11"/>
      <color theme="1"/>
      <name val="Calibri"/>
      <family val="2"/>
      <scheme val="minor"/>
    </font>
    <font>
      <sz val="12"/>
      <color theme="1"/>
      <name val="Arial"/>
      <family val="2"/>
    </font>
    <font>
      <b/>
      <sz val="12"/>
      <color theme="0"/>
      <name val="Arial"/>
      <family val="2"/>
    </font>
    <font>
      <b/>
      <sz val="12"/>
      <color theme="1"/>
      <name val="Arial"/>
      <family val="2"/>
    </font>
    <font>
      <b/>
      <sz val="14"/>
      <color theme="0"/>
      <name val="Arial"/>
      <family val="2"/>
    </font>
    <font>
      <b/>
      <sz val="16"/>
      <color theme="0"/>
      <name val="Arial"/>
      <family val="2"/>
    </font>
    <font>
      <sz val="11"/>
      <color theme="1"/>
      <name val="Arial"/>
      <family val="2"/>
    </font>
    <font>
      <b/>
      <sz val="11"/>
      <color theme="0"/>
      <name val="Arial"/>
      <family val="2"/>
    </font>
    <font>
      <sz val="11"/>
      <color theme="0"/>
      <name val="Arial"/>
      <family val="2"/>
    </font>
    <font>
      <b/>
      <sz val="11"/>
      <color theme="1"/>
      <name val="Arial"/>
      <family val="2"/>
    </font>
    <font>
      <sz val="8"/>
      <color theme="1"/>
      <name val="Arial"/>
      <family val="2"/>
    </font>
    <font>
      <i/>
      <sz val="12"/>
      <color theme="1"/>
      <name val="Arial"/>
      <family val="2"/>
    </font>
    <font>
      <b/>
      <sz val="11"/>
      <color rgb="FFFFC000"/>
      <name val="Arial"/>
      <family val="2"/>
    </font>
    <font>
      <b/>
      <sz val="11"/>
      <name val="Arial"/>
      <family val="2"/>
    </font>
    <font>
      <b/>
      <u/>
      <sz val="14"/>
      <color theme="0"/>
      <name val="Arial"/>
      <family val="2"/>
    </font>
    <font>
      <sz val="14"/>
      <color theme="1"/>
      <name val="Arial"/>
      <family val="2"/>
    </font>
    <font>
      <b/>
      <sz val="14"/>
      <color theme="1"/>
      <name val="Arial"/>
      <family val="2"/>
    </font>
    <font>
      <b/>
      <u/>
      <sz val="12"/>
      <color theme="1"/>
      <name val="Arial"/>
      <family val="2"/>
    </font>
    <font>
      <b/>
      <u/>
      <sz val="14"/>
      <color theme="1"/>
      <name val="Arial"/>
      <family val="2"/>
    </font>
    <font>
      <b/>
      <sz val="20"/>
      <color theme="0"/>
      <name val="Arial"/>
      <family val="2"/>
    </font>
    <font>
      <sz val="16"/>
      <color theme="0"/>
      <name val="Arial"/>
      <family val="2"/>
    </font>
    <font>
      <b/>
      <sz val="10"/>
      <color theme="1"/>
      <name val="Arial"/>
      <family val="2"/>
    </font>
    <font>
      <b/>
      <sz val="18"/>
      <color theme="1"/>
      <name val="Arial"/>
      <family val="2"/>
    </font>
  </fonts>
  <fills count="11">
    <fill>
      <patternFill patternType="none"/>
    </fill>
    <fill>
      <patternFill patternType="gray125"/>
    </fill>
    <fill>
      <patternFill patternType="solid">
        <fgColor rgb="FFFFFFCC"/>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EAEAEA"/>
        <bgColor indexed="64"/>
      </patternFill>
    </fill>
    <fill>
      <patternFill patternType="solid">
        <fgColor rgb="FFFFFFD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medium">
        <color indexed="64"/>
      </left>
      <right style="medium">
        <color indexed="64"/>
      </right>
      <top style="thin">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24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left" vertical="center"/>
    </xf>
    <xf numFmtId="165" fontId="3" fillId="4" borderId="2" xfId="0" applyNumberFormat="1" applyFont="1" applyFill="1" applyBorder="1" applyAlignment="1">
      <alignment horizontal="center" vertical="center" wrapText="1"/>
    </xf>
    <xf numFmtId="0" fontId="1" fillId="0" borderId="0" xfId="0" applyFont="1" applyAlignment="1">
      <alignment vertical="center"/>
    </xf>
    <xf numFmtId="0" fontId="6" fillId="0" borderId="0" xfId="0" applyFont="1"/>
    <xf numFmtId="0" fontId="6" fillId="0" borderId="0" xfId="0" applyFont="1" applyAlignment="1">
      <alignment horizontal="center"/>
    </xf>
    <xf numFmtId="0" fontId="7" fillId="3" borderId="13" xfId="0" applyFont="1" applyFill="1" applyBorder="1"/>
    <xf numFmtId="0" fontId="6" fillId="3" borderId="14" xfId="0" applyFont="1" applyFill="1" applyBorder="1" applyAlignment="1">
      <alignment horizontal="center"/>
    </xf>
    <xf numFmtId="0" fontId="6" fillId="3" borderId="15" xfId="0" applyFont="1" applyFill="1" applyBorder="1" applyAlignment="1">
      <alignment horizontal="center"/>
    </xf>
    <xf numFmtId="164" fontId="6" fillId="0" borderId="0" xfId="0" applyNumberFormat="1" applyFont="1"/>
    <xf numFmtId="165" fontId="6" fillId="0" borderId="22" xfId="0" applyNumberFormat="1" applyFont="1" applyBorder="1" applyAlignment="1" applyProtection="1">
      <alignment horizontal="center" vertical="center" wrapText="1"/>
      <protection locked="0"/>
    </xf>
    <xf numFmtId="165" fontId="6" fillId="0" borderId="23" xfId="0" applyNumberFormat="1" applyFont="1" applyBorder="1" applyAlignment="1" applyProtection="1">
      <alignment horizontal="center" vertical="center" wrapText="1"/>
      <protection locked="0"/>
    </xf>
    <xf numFmtId="165" fontId="6" fillId="0" borderId="24" xfId="0" applyNumberFormat="1" applyFont="1" applyBorder="1" applyAlignment="1" applyProtection="1">
      <alignment horizontal="center" vertical="center" wrapText="1"/>
      <protection locked="0"/>
    </xf>
    <xf numFmtId="0" fontId="6" fillId="0" borderId="0" xfId="0" applyFont="1" applyAlignment="1">
      <alignment vertical="top" wrapText="1"/>
    </xf>
    <xf numFmtId="165" fontId="6" fillId="0" borderId="27" xfId="0" applyNumberFormat="1" applyFont="1" applyBorder="1" applyAlignment="1" applyProtection="1">
      <alignment horizontal="center" vertical="center" wrapText="1"/>
      <protection locked="0"/>
    </xf>
    <xf numFmtId="165" fontId="6" fillId="0" borderId="28" xfId="0" applyNumberFormat="1" applyFont="1" applyBorder="1" applyAlignment="1" applyProtection="1">
      <alignment horizontal="center" vertical="center" wrapText="1"/>
      <protection locked="0"/>
    </xf>
    <xf numFmtId="165" fontId="6" fillId="0" borderId="29" xfId="0" applyNumberFormat="1" applyFont="1" applyBorder="1" applyAlignment="1" applyProtection="1">
      <alignment horizontal="center" vertical="center" wrapText="1"/>
      <protection locked="0"/>
    </xf>
    <xf numFmtId="165" fontId="9" fillId="4" borderId="26" xfId="0" applyNumberFormat="1" applyFont="1" applyFill="1" applyBorder="1" applyAlignment="1">
      <alignment horizontal="center" vertical="center" wrapText="1"/>
    </xf>
    <xf numFmtId="165" fontId="6" fillId="0" borderId="31" xfId="0" applyNumberFormat="1" applyFont="1" applyBorder="1" applyAlignment="1" applyProtection="1">
      <alignment horizontal="center" vertical="center" wrapText="1"/>
      <protection locked="0"/>
    </xf>
    <xf numFmtId="165" fontId="6" fillId="0" borderId="32" xfId="0" applyNumberFormat="1" applyFont="1" applyBorder="1" applyAlignment="1" applyProtection="1">
      <alignment horizontal="center" vertical="center" wrapText="1"/>
      <protection locked="0"/>
    </xf>
    <xf numFmtId="165" fontId="6" fillId="0" borderId="33" xfId="0" applyNumberFormat="1" applyFont="1" applyBorder="1" applyAlignment="1" applyProtection="1">
      <alignment horizontal="center" vertical="center" wrapText="1"/>
      <protection locked="0"/>
    </xf>
    <xf numFmtId="0" fontId="9" fillId="0" borderId="12" xfId="0" applyFont="1" applyBorder="1" applyAlignment="1">
      <alignment vertical="center"/>
    </xf>
    <xf numFmtId="0" fontId="9" fillId="0" borderId="0" xfId="0" applyFont="1" applyAlignment="1">
      <alignment vertical="top"/>
    </xf>
    <xf numFmtId="0" fontId="6" fillId="0" borderId="35" xfId="0" applyFont="1" applyBorder="1" applyAlignment="1">
      <alignment vertical="center"/>
    </xf>
    <xf numFmtId="165" fontId="9" fillId="4" borderId="21" xfId="0" applyNumberFormat="1" applyFont="1" applyFill="1" applyBorder="1" applyAlignment="1">
      <alignment horizontal="center" vertical="center" wrapText="1"/>
    </xf>
    <xf numFmtId="0" fontId="6" fillId="0" borderId="0" xfId="0" applyFont="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165" fontId="9" fillId="4" borderId="30" xfId="0" applyNumberFormat="1" applyFont="1" applyFill="1" applyBorder="1" applyAlignment="1">
      <alignment horizontal="center" vertical="center" wrapText="1"/>
    </xf>
    <xf numFmtId="165" fontId="9" fillId="4" borderId="38" xfId="0" applyNumberFormat="1" applyFont="1" applyFill="1" applyBorder="1" applyAlignment="1">
      <alignment horizontal="center" vertical="center"/>
    </xf>
    <xf numFmtId="165" fontId="9" fillId="4" borderId="39" xfId="0" applyNumberFormat="1" applyFont="1" applyFill="1" applyBorder="1" applyAlignment="1">
      <alignment horizontal="center" vertical="center"/>
    </xf>
    <xf numFmtId="165" fontId="9" fillId="4" borderId="40" xfId="0" applyNumberFormat="1" applyFont="1" applyFill="1" applyBorder="1" applyAlignment="1">
      <alignment horizontal="center" vertical="center"/>
    </xf>
    <xf numFmtId="165" fontId="9" fillId="4" borderId="12" xfId="0" applyNumberFormat="1" applyFont="1" applyFill="1" applyBorder="1" applyAlignment="1">
      <alignment horizontal="center" vertical="center" wrapText="1"/>
    </xf>
    <xf numFmtId="0" fontId="6" fillId="0" borderId="0" xfId="0" quotePrefix="1" applyFont="1" applyAlignment="1">
      <alignment horizontal="right"/>
    </xf>
    <xf numFmtId="0" fontId="6" fillId="0" borderId="0" xfId="0" applyFont="1" applyAlignment="1">
      <alignment horizontal="right"/>
    </xf>
    <xf numFmtId="165" fontId="6" fillId="0" borderId="0" xfId="0" applyNumberFormat="1" applyFont="1" applyAlignment="1">
      <alignment horizontal="center"/>
    </xf>
    <xf numFmtId="165" fontId="6" fillId="0" borderId="0" xfId="0" applyNumberFormat="1" applyFont="1" applyAlignment="1">
      <alignment horizontal="right"/>
    </xf>
    <xf numFmtId="0" fontId="1" fillId="0" borderId="0" xfId="0" applyFont="1"/>
    <xf numFmtId="0" fontId="1" fillId="0" borderId="0" xfId="0" applyFont="1" applyAlignment="1">
      <alignment vertical="center"/>
    </xf>
    <xf numFmtId="0" fontId="6" fillId="0" borderId="0" xfId="0" applyFont="1"/>
    <xf numFmtId="0" fontId="6" fillId="3" borderId="5" xfId="0" applyFont="1" applyFill="1" applyBorder="1"/>
    <xf numFmtId="0" fontId="8" fillId="3" borderId="7" xfId="0" applyFont="1" applyFill="1" applyBorder="1" applyAlignment="1">
      <alignment horizontal="center"/>
    </xf>
    <xf numFmtId="0" fontId="8" fillId="3" borderId="0" xfId="0" applyFont="1" applyFill="1" applyBorder="1" applyAlignment="1">
      <alignment horizontal="center"/>
    </xf>
    <xf numFmtId="0" fontId="8" fillId="3" borderId="8" xfId="0" applyFont="1" applyFill="1" applyBorder="1" applyAlignment="1">
      <alignment horizontal="center"/>
    </xf>
    <xf numFmtId="164" fontId="6" fillId="3" borderId="5" xfId="0" applyNumberFormat="1" applyFont="1" applyFill="1" applyBorder="1"/>
    <xf numFmtId="164" fontId="8" fillId="3" borderId="7" xfId="0" applyNumberFormat="1" applyFont="1" applyFill="1" applyBorder="1" applyAlignment="1">
      <alignment horizontal="center"/>
    </xf>
    <xf numFmtId="164" fontId="8" fillId="3" borderId="0" xfId="0" applyNumberFormat="1" applyFont="1" applyFill="1" applyBorder="1" applyAlignment="1">
      <alignment horizontal="center"/>
    </xf>
    <xf numFmtId="164" fontId="8" fillId="3" borderId="8" xfId="0" applyNumberFormat="1" applyFont="1" applyFill="1" applyBorder="1" applyAlignment="1">
      <alignment horizontal="center"/>
    </xf>
    <xf numFmtId="165" fontId="6" fillId="0" borderId="22" xfId="0" applyNumberFormat="1" applyFont="1" applyBorder="1" applyAlignment="1" applyProtection="1">
      <alignment horizontal="center" vertical="center" wrapText="1"/>
      <protection locked="0"/>
    </xf>
    <xf numFmtId="165" fontId="9" fillId="4" borderId="25" xfId="0" applyNumberFormat="1" applyFont="1" applyFill="1" applyBorder="1" applyAlignment="1">
      <alignment horizontal="center" vertical="center" wrapText="1"/>
    </xf>
    <xf numFmtId="0" fontId="6" fillId="0" borderId="0" xfId="0" applyFont="1" applyAlignment="1">
      <alignment vertical="top" wrapText="1"/>
    </xf>
    <xf numFmtId="165" fontId="6" fillId="0" borderId="27" xfId="0" applyNumberFormat="1" applyFont="1" applyBorder="1" applyAlignment="1" applyProtection="1">
      <alignment horizontal="center" vertical="center" wrapText="1"/>
      <protection locked="0"/>
    </xf>
    <xf numFmtId="165" fontId="6" fillId="0" borderId="31" xfId="0" applyNumberFormat="1" applyFont="1" applyBorder="1" applyAlignment="1" applyProtection="1">
      <alignment horizontal="center" vertical="center" wrapText="1"/>
      <protection locked="0"/>
    </xf>
    <xf numFmtId="165" fontId="9" fillId="4" borderId="16" xfId="0" applyNumberFormat="1" applyFont="1" applyFill="1" applyBorder="1" applyAlignment="1">
      <alignment horizontal="center" vertical="center"/>
    </xf>
    <xf numFmtId="165" fontId="9" fillId="4" borderId="17" xfId="0" applyNumberFormat="1" applyFont="1" applyFill="1" applyBorder="1" applyAlignment="1">
      <alignment horizontal="center" vertical="center"/>
    </xf>
    <xf numFmtId="165" fontId="9" fillId="4" borderId="18" xfId="0" applyNumberFormat="1" applyFont="1" applyFill="1" applyBorder="1" applyAlignment="1">
      <alignment horizontal="center" vertical="center"/>
    </xf>
    <xf numFmtId="165" fontId="9" fillId="4" borderId="21" xfId="0" applyNumberFormat="1" applyFont="1" applyFill="1" applyBorder="1" applyAlignment="1">
      <alignment horizontal="center" vertical="center" wrapText="1"/>
    </xf>
    <xf numFmtId="0" fontId="6" fillId="0" borderId="0" xfId="0" applyFont="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5" borderId="2"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xf>
    <xf numFmtId="0" fontId="3" fillId="0" borderId="0" xfId="0" applyFont="1" applyBorder="1" applyAlignment="1">
      <alignment horizontal="right" vertical="center"/>
    </xf>
    <xf numFmtId="0" fontId="1" fillId="2" borderId="0" xfId="0" applyFont="1" applyFill="1" applyBorder="1"/>
    <xf numFmtId="0" fontId="1" fillId="6" borderId="0" xfId="0" applyFont="1" applyFill="1"/>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right" vertical="center"/>
    </xf>
    <xf numFmtId="0" fontId="2" fillId="7" borderId="2" xfId="0" applyFont="1" applyFill="1" applyBorder="1" applyAlignment="1">
      <alignment horizontal="center" vertical="center"/>
    </xf>
    <xf numFmtId="0" fontId="1" fillId="0" borderId="0" xfId="0" applyFont="1" applyBorder="1" applyAlignment="1">
      <alignment horizontal="center"/>
    </xf>
    <xf numFmtId="0" fontId="1" fillId="0" borderId="0" xfId="0" applyFont="1" applyBorder="1" applyAlignment="1">
      <alignment horizontal="right" vertical="center"/>
    </xf>
    <xf numFmtId="0" fontId="1" fillId="0" borderId="1" xfId="0" applyFont="1" applyBorder="1" applyAlignment="1">
      <alignment horizontal="center" vertical="center"/>
    </xf>
    <xf numFmtId="0" fontId="3" fillId="0" borderId="0" xfId="0" applyFont="1" applyBorder="1" applyAlignment="1">
      <alignment horizontal="left"/>
    </xf>
    <xf numFmtId="0" fontId="9" fillId="0" borderId="0" xfId="0" applyFont="1" applyAlignment="1">
      <alignment vertical="center"/>
    </xf>
    <xf numFmtId="0" fontId="4" fillId="3" borderId="13" xfId="0" applyFont="1" applyFill="1" applyBorder="1" applyAlignment="1">
      <alignment vertical="center"/>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15" fillId="0" borderId="0" xfId="0" applyFont="1" applyAlignment="1">
      <alignment vertical="center"/>
    </xf>
    <xf numFmtId="0" fontId="12" fillId="3" borderId="13" xfId="0" applyFont="1" applyFill="1" applyBorder="1" applyAlignment="1">
      <alignment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8" borderId="21" xfId="0" applyFont="1" applyFill="1" applyBorder="1" applyAlignment="1">
      <alignment vertical="center" wrapText="1"/>
    </xf>
    <xf numFmtId="0" fontId="6" fillId="8" borderId="26" xfId="0" applyFont="1" applyFill="1" applyBorder="1" applyAlignment="1">
      <alignment vertical="center" wrapText="1"/>
    </xf>
    <xf numFmtId="0" fontId="6" fillId="8" borderId="30" xfId="0" applyFont="1" applyFill="1" applyBorder="1" applyAlignment="1">
      <alignment vertical="center" wrapText="1"/>
    </xf>
    <xf numFmtId="0" fontId="9" fillId="8" borderId="12" xfId="0" applyFont="1" applyFill="1" applyBorder="1" applyAlignment="1">
      <alignment vertical="center" wrapText="1"/>
    </xf>
    <xf numFmtId="0" fontId="6" fillId="6" borderId="0" xfId="0" applyFont="1" applyFill="1"/>
    <xf numFmtId="0" fontId="15" fillId="6" borderId="0" xfId="0" applyFont="1" applyFill="1" applyAlignment="1">
      <alignment vertical="center"/>
    </xf>
    <xf numFmtId="0" fontId="6" fillId="6" borderId="0" xfId="0" applyFont="1" applyFill="1" applyAlignment="1">
      <alignment vertical="center"/>
    </xf>
    <xf numFmtId="164" fontId="6" fillId="6" borderId="0" xfId="0" applyNumberFormat="1" applyFont="1" applyFill="1"/>
    <xf numFmtId="0" fontId="6" fillId="6" borderId="0" xfId="0" applyFont="1" applyFill="1" applyAlignment="1">
      <alignment vertical="top" wrapText="1"/>
    </xf>
    <xf numFmtId="0" fontId="9" fillId="6" borderId="0" xfId="0" applyFont="1" applyFill="1" applyAlignment="1">
      <alignment vertical="top"/>
    </xf>
    <xf numFmtId="0" fontId="9" fillId="6" borderId="0" xfId="0" applyFont="1" applyFill="1" applyAlignment="1">
      <alignment vertical="center"/>
    </xf>
    <xf numFmtId="0" fontId="6" fillId="6" borderId="0" xfId="0" applyFont="1" applyFill="1" applyAlignment="1">
      <alignment horizontal="center"/>
    </xf>
    <xf numFmtId="0" fontId="9" fillId="6" borderId="0" xfId="0" applyFont="1" applyFill="1" applyAlignment="1">
      <alignment vertical="top" wrapText="1"/>
    </xf>
    <xf numFmtId="0" fontId="9" fillId="0" borderId="0" xfId="0" applyFont="1" applyAlignment="1">
      <alignment vertical="top" wrapText="1"/>
    </xf>
    <xf numFmtId="165" fontId="9" fillId="4" borderId="6" xfId="0" applyNumberFormat="1" applyFont="1" applyFill="1" applyBorder="1" applyAlignment="1">
      <alignment horizontal="center" vertical="center" wrapText="1"/>
    </xf>
    <xf numFmtId="165" fontId="9" fillId="4" borderId="38" xfId="0" applyNumberFormat="1" applyFont="1" applyFill="1" applyBorder="1" applyAlignment="1" applyProtection="1">
      <alignment horizontal="center" vertical="center" wrapText="1"/>
    </xf>
    <xf numFmtId="165" fontId="9" fillId="4" borderId="39" xfId="0" applyNumberFormat="1" applyFont="1" applyFill="1" applyBorder="1" applyAlignment="1" applyProtection="1">
      <alignment horizontal="center" vertical="center" wrapText="1"/>
    </xf>
    <xf numFmtId="165" fontId="9" fillId="4" borderId="40" xfId="0" applyNumberFormat="1" applyFont="1" applyFill="1" applyBorder="1" applyAlignment="1" applyProtection="1">
      <alignment horizontal="center" vertical="center" wrapText="1"/>
    </xf>
    <xf numFmtId="0" fontId="9" fillId="8" borderId="2" xfId="0" applyFont="1" applyFill="1" applyBorder="1" applyAlignment="1">
      <alignment vertical="center" wrapText="1"/>
    </xf>
    <xf numFmtId="165" fontId="3" fillId="4" borderId="2" xfId="0" applyNumberFormat="1"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protection locked="0"/>
    </xf>
    <xf numFmtId="0" fontId="9" fillId="0" borderId="7" xfId="0" applyFont="1" applyFill="1" applyBorder="1" applyAlignment="1">
      <alignment vertical="center" wrapText="1"/>
    </xf>
    <xf numFmtId="165" fontId="9" fillId="0" borderId="0" xfId="0" applyNumberFormat="1" applyFont="1" applyFill="1" applyBorder="1" applyAlignment="1" applyProtection="1">
      <alignment horizontal="center" vertical="center" wrapText="1"/>
    </xf>
    <xf numFmtId="165" fontId="3" fillId="0" borderId="8" xfId="0" applyNumberFormat="1" applyFont="1" applyFill="1" applyBorder="1" applyAlignment="1" applyProtection="1">
      <alignment horizontal="center" vertical="center" wrapText="1"/>
    </xf>
    <xf numFmtId="0" fontId="9" fillId="0" borderId="0" xfId="0" applyFont="1" applyFill="1" applyAlignment="1">
      <alignment vertical="top" wrapText="1"/>
    </xf>
    <xf numFmtId="0" fontId="9" fillId="0" borderId="7" xfId="0" applyFont="1" applyFill="1" applyBorder="1" applyAlignment="1">
      <alignment vertical="center"/>
    </xf>
    <xf numFmtId="0" fontId="9" fillId="0" borderId="0" xfId="0" applyFont="1" applyFill="1" applyBorder="1" applyAlignment="1">
      <alignment vertical="center"/>
    </xf>
    <xf numFmtId="165" fontId="9" fillId="0" borderId="8" xfId="0" applyNumberFormat="1" applyFont="1" applyFill="1" applyBorder="1" applyAlignment="1">
      <alignment horizontal="center" vertical="center"/>
    </xf>
    <xf numFmtId="0" fontId="6" fillId="0" borderId="0" xfId="0" applyFont="1" applyFill="1" applyAlignment="1">
      <alignment vertical="center"/>
    </xf>
    <xf numFmtId="0" fontId="6" fillId="0" borderId="9" xfId="0" applyFont="1" applyFill="1" applyBorder="1" applyAlignment="1">
      <alignment horizontal="center"/>
    </xf>
    <xf numFmtId="0" fontId="6" fillId="0" borderId="0" xfId="0" applyFont="1" applyFill="1" applyBorder="1" applyAlignment="1">
      <alignment horizontal="center" vertical="center"/>
    </xf>
    <xf numFmtId="0" fontId="6" fillId="0" borderId="9" xfId="0" applyFont="1" applyFill="1" applyBorder="1"/>
    <xf numFmtId="0" fontId="6" fillId="0" borderId="7" xfId="0" applyFont="1" applyFill="1" applyBorder="1"/>
    <xf numFmtId="0" fontId="6" fillId="0" borderId="0" xfId="0" applyFont="1" applyFill="1" applyBorder="1" applyAlignment="1">
      <alignment horizontal="center"/>
    </xf>
    <xf numFmtId="0" fontId="6" fillId="0" borderId="8" xfId="0" applyFont="1" applyFill="1" applyBorder="1" applyAlignment="1">
      <alignment horizontal="center"/>
    </xf>
    <xf numFmtId="0" fontId="13" fillId="0" borderId="46" xfId="0" applyFont="1" applyFill="1" applyBorder="1" applyAlignment="1" applyProtection="1">
      <alignment horizontal="center" vertical="center"/>
      <protection locked="0"/>
    </xf>
    <xf numFmtId="165" fontId="3" fillId="4" borderId="6" xfId="0" applyNumberFormat="1" applyFont="1" applyFill="1" applyBorder="1" applyAlignment="1">
      <alignment horizontal="center" vertical="center"/>
    </xf>
    <xf numFmtId="165" fontId="16" fillId="4" borderId="2" xfId="0" applyNumberFormat="1" applyFont="1" applyFill="1" applyBorder="1" applyAlignment="1">
      <alignment vertical="center"/>
    </xf>
    <xf numFmtId="0" fontId="1" fillId="0" borderId="42" xfId="0" applyFont="1" applyBorder="1"/>
    <xf numFmtId="0" fontId="17" fillId="0" borderId="0" xfId="0" applyFont="1" applyBorder="1" applyAlignment="1">
      <alignment horizontal="left"/>
    </xf>
    <xf numFmtId="0" fontId="6" fillId="0" borderId="0" xfId="0" applyFont="1" applyFill="1"/>
    <xf numFmtId="0" fontId="6" fillId="0" borderId="0" xfId="0" applyFont="1" applyFill="1" applyAlignment="1">
      <alignment horizontal="center"/>
    </xf>
    <xf numFmtId="0" fontId="6" fillId="0" borderId="42" xfId="0" applyFont="1" applyBorder="1"/>
    <xf numFmtId="0" fontId="6" fillId="0" borderId="42" xfId="0" applyFont="1" applyBorder="1" applyAlignment="1">
      <alignment horizontal="center"/>
    </xf>
    <xf numFmtId="0" fontId="18" fillId="0" borderId="0" xfId="0" applyFont="1"/>
    <xf numFmtId="0" fontId="16" fillId="0" borderId="0" xfId="0" applyFont="1"/>
    <xf numFmtId="0" fontId="16" fillId="0" borderId="0" xfId="0" applyFont="1" applyFill="1" applyBorder="1" applyAlignment="1">
      <alignment vertical="center"/>
    </xf>
    <xf numFmtId="0" fontId="1" fillId="0" borderId="34" xfId="0" applyFont="1" applyBorder="1" applyAlignment="1">
      <alignment horizontal="left" vertical="center" wrapText="1"/>
    </xf>
    <xf numFmtId="0" fontId="1" fillId="0" borderId="34" xfId="0" applyFont="1" applyBorder="1" applyAlignment="1">
      <alignment horizontal="left" vertical="center"/>
    </xf>
    <xf numFmtId="0" fontId="1" fillId="0" borderId="34" xfId="0" applyFont="1" applyBorder="1" applyAlignment="1">
      <alignment vertical="center"/>
    </xf>
    <xf numFmtId="0" fontId="1" fillId="0" borderId="34" xfId="0" applyFont="1" applyBorder="1" applyAlignment="1">
      <alignment vertical="center" wrapText="1"/>
    </xf>
    <xf numFmtId="0" fontId="9" fillId="0" borderId="0" xfId="0" applyFont="1" applyAlignment="1">
      <alignment horizontal="left"/>
    </xf>
    <xf numFmtId="0" fontId="16" fillId="0" borderId="0" xfId="0" applyFont="1" applyAlignment="1">
      <alignment horizontal="left"/>
    </xf>
    <xf numFmtId="0" fontId="3" fillId="0" borderId="0" xfId="0" applyFont="1" applyAlignment="1">
      <alignment vertical="center"/>
    </xf>
    <xf numFmtId="165" fontId="9" fillId="0" borderId="46" xfId="0" applyNumberFormat="1" applyFont="1" applyFill="1" applyBorder="1" applyAlignment="1" applyProtection="1">
      <alignment horizontal="center" vertical="center" wrapText="1"/>
    </xf>
    <xf numFmtId="165" fontId="9" fillId="10" borderId="46" xfId="0" applyNumberFormat="1" applyFont="1" applyFill="1" applyBorder="1" applyAlignment="1" applyProtection="1">
      <alignment vertical="center"/>
      <protection locked="0"/>
    </xf>
    <xf numFmtId="165" fontId="9" fillId="10" borderId="49" xfId="0" applyNumberFormat="1" applyFont="1" applyFill="1" applyBorder="1" applyAlignment="1" applyProtection="1">
      <alignment vertical="center"/>
      <protection locked="0"/>
    </xf>
    <xf numFmtId="165" fontId="9" fillId="10" borderId="53" xfId="0" applyNumberFormat="1" applyFont="1" applyFill="1" applyBorder="1" applyAlignment="1" applyProtection="1">
      <alignment vertical="center"/>
      <protection locked="0"/>
    </xf>
    <xf numFmtId="0" fontId="3" fillId="0" borderId="0" xfId="0" applyFont="1" applyBorder="1" applyAlignment="1" applyProtection="1">
      <alignment horizontal="left" vertical="center"/>
    </xf>
    <xf numFmtId="0" fontId="6" fillId="0" borderId="0" xfId="0" applyFont="1" applyFill="1" applyProtection="1"/>
    <xf numFmtId="0" fontId="3" fillId="0" borderId="0" xfId="0" applyFont="1" applyBorder="1" applyAlignment="1" applyProtection="1">
      <alignment vertical="center"/>
    </xf>
    <xf numFmtId="0" fontId="1" fillId="0" borderId="0" xfId="0" applyFont="1" applyBorder="1" applyAlignment="1" applyProtection="1">
      <alignment vertical="center"/>
    </xf>
    <xf numFmtId="0" fontId="5" fillId="3" borderId="13" xfId="0" applyFont="1" applyFill="1" applyBorder="1" applyProtection="1"/>
    <xf numFmtId="0" fontId="5" fillId="3" borderId="14" xfId="0" applyFont="1" applyFill="1" applyBorder="1" applyProtection="1"/>
    <xf numFmtId="0" fontId="19" fillId="3" borderId="15" xfId="0" applyFont="1" applyFill="1" applyBorder="1" applyProtection="1"/>
    <xf numFmtId="0" fontId="9" fillId="0" borderId="0" xfId="0" applyFont="1" applyFill="1" applyAlignment="1" applyProtection="1">
      <alignment vertical="top" wrapText="1"/>
    </xf>
    <xf numFmtId="165" fontId="9" fillId="0" borderId="49" xfId="0" applyNumberFormat="1" applyFont="1" applyFill="1" applyBorder="1" applyAlignment="1" applyProtection="1">
      <alignment vertical="center"/>
    </xf>
    <xf numFmtId="0" fontId="6" fillId="0" borderId="0" xfId="0" applyFont="1" applyFill="1" applyAlignment="1" applyProtection="1">
      <alignment vertical="center"/>
    </xf>
    <xf numFmtId="165" fontId="9" fillId="0" borderId="53" xfId="0" applyNumberFormat="1" applyFont="1" applyFill="1" applyBorder="1" applyAlignment="1" applyProtection="1">
      <alignment horizontal="center" vertical="center"/>
    </xf>
    <xf numFmtId="0" fontId="9" fillId="0" borderId="0" xfId="0" applyFont="1" applyFill="1" applyAlignment="1" applyProtection="1">
      <alignment vertical="top"/>
    </xf>
    <xf numFmtId="165" fontId="15" fillId="4" borderId="2" xfId="0" applyNumberFormat="1" applyFont="1" applyFill="1" applyBorder="1" applyAlignment="1" applyProtection="1">
      <alignment vertical="center"/>
    </xf>
    <xf numFmtId="0" fontId="5" fillId="3" borderId="56" xfId="0" applyFont="1" applyFill="1" applyBorder="1" applyAlignment="1" applyProtection="1">
      <alignment vertical="center" wrapText="1"/>
    </xf>
    <xf numFmtId="0" fontId="5" fillId="3" borderId="59" xfId="0" applyFont="1" applyFill="1" applyBorder="1" applyAlignment="1" applyProtection="1">
      <alignment vertical="center" wrapText="1"/>
    </xf>
    <xf numFmtId="0" fontId="20" fillId="3" borderId="57" xfId="0" applyFont="1" applyFill="1" applyBorder="1" applyProtection="1"/>
    <xf numFmtId="165" fontId="22" fillId="4" borderId="2" xfId="0" applyNumberFormat="1" applyFont="1" applyFill="1" applyBorder="1" applyAlignment="1" applyProtection="1">
      <alignment vertical="center"/>
    </xf>
    <xf numFmtId="0" fontId="9" fillId="0" borderId="0" xfId="0" applyFont="1" applyFill="1" applyAlignment="1" applyProtection="1">
      <alignment vertical="center"/>
    </xf>
    <xf numFmtId="0" fontId="17" fillId="0" borderId="0" xfId="0" applyFont="1" applyFill="1" applyProtection="1"/>
    <xf numFmtId="0" fontId="17" fillId="0" borderId="0" xfId="0" applyFont="1" applyProtection="1"/>
    <xf numFmtId="0" fontId="6" fillId="0" borderId="0" xfId="0" applyFont="1" applyAlignment="1" applyProtection="1">
      <alignment horizontal="center"/>
    </xf>
    <xf numFmtId="0" fontId="6" fillId="0" borderId="0" xfId="0" applyFont="1" applyProtection="1"/>
    <xf numFmtId="0" fontId="6" fillId="0" borderId="0" xfId="0" quotePrefix="1" applyFont="1" applyAlignment="1" applyProtection="1">
      <alignment horizontal="right"/>
    </xf>
    <xf numFmtId="165" fontId="6" fillId="0" borderId="0" xfId="0" applyNumberFormat="1" applyFont="1" applyAlignment="1" applyProtection="1">
      <alignment horizontal="right"/>
    </xf>
    <xf numFmtId="0" fontId="15" fillId="0" borderId="0" xfId="0" applyFont="1" applyAlignment="1" applyProtection="1">
      <alignment vertical="top" wrapText="1"/>
    </xf>
    <xf numFmtId="0" fontId="6" fillId="0" borderId="0" xfId="0" applyFont="1" applyAlignment="1" applyProtection="1">
      <alignment horizontal="right"/>
    </xf>
    <xf numFmtId="165" fontId="6" fillId="0" borderId="0" xfId="0" applyNumberFormat="1" applyFont="1" applyAlignment="1" applyProtection="1">
      <alignment horizontal="center"/>
    </xf>
    <xf numFmtId="0" fontId="6" fillId="0" borderId="0" xfId="0" applyFont="1" applyBorder="1" applyAlignment="1" applyProtection="1">
      <alignment horizontal="center"/>
    </xf>
    <xf numFmtId="0" fontId="6" fillId="0" borderId="42" xfId="0" applyFont="1" applyBorder="1" applyProtection="1"/>
    <xf numFmtId="0" fontId="6" fillId="0" borderId="0" xfId="0" applyFont="1" applyBorder="1" applyProtection="1"/>
    <xf numFmtId="0" fontId="6" fillId="0" borderId="42" xfId="0" applyFont="1" applyBorder="1" applyAlignment="1" applyProtection="1">
      <alignment horizontal="center"/>
    </xf>
    <xf numFmtId="0" fontId="16" fillId="0" borderId="0" xfId="0" applyFont="1" applyProtection="1"/>
    <xf numFmtId="0" fontId="16" fillId="0" borderId="0" xfId="0" applyFont="1" applyAlignment="1" applyProtection="1">
      <alignment horizontal="left"/>
    </xf>
    <xf numFmtId="0" fontId="9" fillId="0" borderId="0" xfId="0" applyFont="1" applyAlignment="1" applyProtection="1">
      <alignment horizontal="left"/>
    </xf>
    <xf numFmtId="0" fontId="1" fillId="6" borderId="0" xfId="0" applyFont="1" applyFill="1" applyBorder="1" applyAlignment="1" applyProtection="1">
      <alignment vertical="center"/>
    </xf>
    <xf numFmtId="0" fontId="6" fillId="6" borderId="0" xfId="0" applyFont="1" applyFill="1" applyProtection="1"/>
    <xf numFmtId="0" fontId="9" fillId="6" borderId="0" xfId="0" applyFont="1" applyFill="1" applyAlignment="1" applyProtection="1">
      <alignment vertical="top" wrapText="1"/>
    </xf>
    <xf numFmtId="0" fontId="6" fillId="6" borderId="0" xfId="0" applyFont="1" applyFill="1" applyAlignment="1" applyProtection="1">
      <alignment vertical="center"/>
    </xf>
    <xf numFmtId="0" fontId="9" fillId="6" borderId="0" xfId="0" applyFont="1" applyFill="1" applyAlignment="1" applyProtection="1">
      <alignment vertical="center"/>
    </xf>
    <xf numFmtId="0" fontId="6" fillId="6" borderId="0" xfId="0" applyFont="1" applyFill="1" applyAlignment="1" applyProtection="1">
      <alignment horizontal="center"/>
    </xf>
    <xf numFmtId="0" fontId="15" fillId="6" borderId="0" xfId="0" applyFont="1" applyFill="1" applyAlignment="1" applyProtection="1">
      <alignment vertical="top" wrapText="1"/>
    </xf>
    <xf numFmtId="0" fontId="6" fillId="6" borderId="0" xfId="0" applyFont="1" applyFill="1" applyBorder="1" applyAlignment="1" applyProtection="1">
      <alignment horizontal="center"/>
    </xf>
    <xf numFmtId="14" fontId="3" fillId="0" borderId="9" xfId="0" applyNumberFormat="1" applyFont="1" applyBorder="1" applyAlignment="1" applyProtection="1">
      <alignment vertical="center"/>
      <protection locked="0"/>
    </xf>
    <xf numFmtId="0" fontId="1" fillId="0" borderId="0" xfId="0" applyFont="1" applyAlignment="1">
      <alignment horizontal="left" vertical="top" wrapText="1"/>
    </xf>
    <xf numFmtId="0" fontId="1" fillId="0" borderId="3" xfId="0" applyFont="1" applyBorder="1" applyAlignment="1">
      <alignment horizontal="left" vertical="center" wrapText="1"/>
    </xf>
    <xf numFmtId="0" fontId="1" fillId="0" borderId="41" xfId="0" applyFont="1" applyBorder="1" applyAlignment="1">
      <alignment horizontal="left" vertical="center" wrapText="1"/>
    </xf>
    <xf numFmtId="0" fontId="1" fillId="0" borderId="3" xfId="0" applyFont="1" applyBorder="1" applyAlignment="1">
      <alignment horizontal="left" vertical="center"/>
    </xf>
    <xf numFmtId="0" fontId="1" fillId="0" borderId="41" xfId="0" applyFont="1" applyBorder="1" applyAlignment="1">
      <alignment horizontal="left" vertical="center"/>
    </xf>
    <xf numFmtId="0" fontId="1" fillId="0" borderId="3" xfId="0" applyFont="1" applyBorder="1" applyAlignment="1">
      <alignment vertical="center"/>
    </xf>
    <xf numFmtId="0" fontId="1" fillId="0" borderId="41" xfId="0" applyFont="1" applyBorder="1" applyAlignment="1">
      <alignment vertical="center"/>
    </xf>
    <xf numFmtId="0" fontId="1" fillId="0" borderId="3" xfId="0" applyFont="1" applyBorder="1" applyAlignment="1">
      <alignment vertical="center" wrapText="1"/>
    </xf>
    <xf numFmtId="0" fontId="1" fillId="0" borderId="41" xfId="0" applyFont="1" applyBorder="1" applyAlignment="1">
      <alignment vertical="center" wrapText="1"/>
    </xf>
    <xf numFmtId="0" fontId="3" fillId="0" borderId="0" xfId="0" applyFont="1" applyBorder="1" applyAlignment="1">
      <alignment horizontal="left" vertical="center"/>
    </xf>
    <xf numFmtId="0" fontId="5" fillId="3" borderId="13" xfId="0" applyFont="1" applyFill="1" applyBorder="1" applyAlignment="1">
      <alignment horizontal="center"/>
    </xf>
    <xf numFmtId="0" fontId="5" fillId="3" borderId="14" xfId="0" applyFont="1" applyFill="1" applyBorder="1" applyAlignment="1">
      <alignment horizontal="center"/>
    </xf>
    <xf numFmtId="0" fontId="5" fillId="3" borderId="15" xfId="0" applyFont="1" applyFill="1" applyBorder="1" applyAlignment="1">
      <alignment horizontal="center"/>
    </xf>
    <xf numFmtId="0" fontId="3" fillId="0" borderId="9" xfId="0" applyFont="1" applyBorder="1" applyAlignment="1" applyProtection="1">
      <alignment horizontal="left" vertical="center"/>
      <protection locked="0"/>
    </xf>
    <xf numFmtId="0" fontId="15" fillId="0" borderId="0" xfId="0" applyFont="1" applyAlignment="1">
      <alignment horizontal="left" vertical="top" wrapText="1"/>
    </xf>
    <xf numFmtId="0" fontId="16" fillId="8" borderId="38" xfId="0" applyFont="1" applyFill="1" applyBorder="1" applyAlignment="1">
      <alignment vertical="center"/>
    </xf>
    <xf numFmtId="0" fontId="16" fillId="8" borderId="39" xfId="0" applyFont="1" applyFill="1" applyBorder="1" applyAlignment="1">
      <alignment vertical="center"/>
    </xf>
    <xf numFmtId="0" fontId="16" fillId="8" borderId="45" xfId="0" applyFont="1" applyFill="1" applyBorder="1" applyAlignment="1">
      <alignment vertical="center"/>
    </xf>
    <xf numFmtId="0" fontId="9" fillId="0" borderId="9" xfId="0" applyFont="1" applyBorder="1" applyAlignment="1" applyProtection="1">
      <alignment horizontal="center" vertical="center"/>
      <protection locked="0"/>
    </xf>
    <xf numFmtId="14" fontId="9" fillId="0" borderId="14" xfId="0" applyNumberFormat="1"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164" fontId="8" fillId="3" borderId="5" xfId="0" applyNumberFormat="1" applyFont="1" applyFill="1" applyBorder="1" applyAlignment="1">
      <alignment horizontal="center" wrapText="1"/>
    </xf>
    <xf numFmtId="0" fontId="9" fillId="9" borderId="19" xfId="0" applyFont="1" applyFill="1" applyBorder="1" applyAlignment="1">
      <alignment vertical="center"/>
    </xf>
    <xf numFmtId="0" fontId="9" fillId="9" borderId="20" xfId="0" applyFont="1" applyFill="1" applyBorder="1" applyAlignment="1">
      <alignment vertical="center"/>
    </xf>
    <xf numFmtId="0" fontId="9" fillId="9" borderId="43" xfId="0" applyFont="1" applyFill="1" applyBorder="1" applyAlignment="1">
      <alignment vertical="center"/>
    </xf>
    <xf numFmtId="0" fontId="9" fillId="9" borderId="10" xfId="0" applyFont="1" applyFill="1" applyBorder="1" applyAlignment="1">
      <alignment vertical="center"/>
    </xf>
    <xf numFmtId="0" fontId="9" fillId="9" borderId="11" xfId="0" applyFont="1" applyFill="1" applyBorder="1" applyAlignment="1">
      <alignment vertical="center"/>
    </xf>
    <xf numFmtId="0" fontId="9" fillId="9" borderId="44" xfId="0" applyFont="1" applyFill="1" applyBorder="1" applyAlignment="1">
      <alignment vertical="center"/>
    </xf>
    <xf numFmtId="0" fontId="3" fillId="0" borderId="9" xfId="0" applyFont="1" applyBorder="1" applyAlignment="1" applyProtection="1">
      <alignment horizontal="center" vertical="center"/>
      <protection locked="0"/>
    </xf>
    <xf numFmtId="0" fontId="9" fillId="0" borderId="47" xfId="0" applyFont="1" applyFill="1" applyBorder="1" applyAlignment="1" applyProtection="1">
      <alignment vertical="center" wrapText="1"/>
    </xf>
    <xf numFmtId="0" fontId="9" fillId="0" borderId="61" xfId="0" applyFont="1" applyFill="1" applyBorder="1" applyAlignment="1" applyProtection="1">
      <alignment vertical="center" wrapText="1"/>
    </xf>
    <xf numFmtId="0" fontId="9" fillId="0" borderId="52" xfId="0" applyFont="1" applyFill="1" applyBorder="1" applyAlignment="1" applyProtection="1">
      <alignment vertical="center" wrapText="1"/>
    </xf>
    <xf numFmtId="0" fontId="15" fillId="4" borderId="13" xfId="0" applyFont="1" applyFill="1" applyBorder="1" applyAlignment="1" applyProtection="1">
      <alignment vertical="center" wrapText="1"/>
    </xf>
    <xf numFmtId="0" fontId="15" fillId="4" borderId="14" xfId="0" applyFont="1" applyFill="1" applyBorder="1" applyAlignment="1" applyProtection="1">
      <alignment vertical="center" wrapText="1"/>
    </xf>
    <xf numFmtId="0" fontId="15" fillId="4" borderId="15" xfId="0" applyFont="1" applyFill="1" applyBorder="1" applyAlignment="1" applyProtection="1">
      <alignment vertical="center" wrapText="1"/>
    </xf>
    <xf numFmtId="0" fontId="9" fillId="0" borderId="54" xfId="0" applyFont="1" applyFill="1" applyBorder="1" applyAlignment="1" applyProtection="1">
      <alignment vertical="center" wrapText="1"/>
    </xf>
    <xf numFmtId="0" fontId="9" fillId="0" borderId="60" xfId="0" applyFont="1" applyFill="1" applyBorder="1" applyAlignment="1" applyProtection="1">
      <alignment vertical="center" wrapText="1"/>
    </xf>
    <xf numFmtId="0" fontId="9" fillId="0" borderId="50" xfId="0" applyFont="1" applyFill="1" applyBorder="1" applyAlignment="1" applyProtection="1">
      <alignment vertical="center" wrapText="1"/>
    </xf>
    <xf numFmtId="0" fontId="9" fillId="0" borderId="55" xfId="0" applyFont="1" applyFill="1" applyBorder="1" applyAlignment="1" applyProtection="1">
      <alignment vertical="center" wrapText="1"/>
    </xf>
    <xf numFmtId="0" fontId="9" fillId="0" borderId="41" xfId="0" applyFont="1" applyFill="1" applyBorder="1" applyAlignment="1" applyProtection="1">
      <alignment vertical="center" wrapText="1"/>
    </xf>
    <xf numFmtId="0" fontId="9" fillId="0" borderId="51" xfId="0" applyFont="1" applyFill="1" applyBorder="1" applyAlignment="1" applyProtection="1">
      <alignment vertical="center" wrapText="1"/>
    </xf>
    <xf numFmtId="0" fontId="12" fillId="3" borderId="48" xfId="0" applyFont="1" applyFill="1" applyBorder="1" applyAlignment="1" applyProtection="1">
      <alignment horizontal="left" vertical="center" wrapText="1"/>
    </xf>
    <xf numFmtId="0" fontId="12" fillId="3" borderId="9" xfId="0" applyFont="1" applyFill="1" applyBorder="1" applyAlignment="1" applyProtection="1">
      <alignment horizontal="left" vertical="center" wrapText="1"/>
    </xf>
    <xf numFmtId="0" fontId="12" fillId="3" borderId="58" xfId="0" applyFont="1" applyFill="1" applyBorder="1" applyAlignment="1" applyProtection="1">
      <alignment horizontal="left" vertical="center" wrapText="1"/>
    </xf>
    <xf numFmtId="0" fontId="11" fillId="0" borderId="0" xfId="0" applyFont="1" applyFill="1" applyAlignment="1" applyProtection="1">
      <alignment horizontal="left" vertical="top" wrapText="1"/>
    </xf>
    <xf numFmtId="0" fontId="11" fillId="0" borderId="0" xfId="0" applyFont="1" applyAlignment="1" applyProtection="1">
      <alignment vertical="top" wrapText="1"/>
    </xf>
    <xf numFmtId="0" fontId="16" fillId="4" borderId="13" xfId="0" applyFont="1" applyFill="1" applyBorder="1" applyAlignment="1" applyProtection="1">
      <alignment vertical="center" wrapText="1"/>
    </xf>
    <xf numFmtId="0" fontId="16" fillId="4" borderId="14" xfId="0" applyFont="1" applyFill="1" applyBorder="1" applyAlignment="1" applyProtection="1">
      <alignment vertical="center" wrapText="1"/>
    </xf>
    <xf numFmtId="0" fontId="16" fillId="4" borderId="15" xfId="0" applyFont="1" applyFill="1" applyBorder="1" applyAlignment="1" applyProtection="1">
      <alignment vertical="center" wrapText="1"/>
    </xf>
    <xf numFmtId="0" fontId="15" fillId="4" borderId="13" xfId="0" applyFont="1" applyFill="1" applyBorder="1" applyAlignment="1" applyProtection="1">
      <alignment vertical="center"/>
    </xf>
    <xf numFmtId="0" fontId="15" fillId="4" borderId="14" xfId="0" applyFont="1" applyFill="1" applyBorder="1" applyAlignment="1" applyProtection="1">
      <alignment vertical="center"/>
    </xf>
    <xf numFmtId="0" fontId="15" fillId="4" borderId="15" xfId="0" applyFont="1" applyFill="1" applyBorder="1" applyAlignment="1" applyProtection="1">
      <alignment vertical="center"/>
    </xf>
  </cellXfs>
  <cellStyles count="1">
    <cellStyle name="Normal" xfId="0" builtinId="0"/>
  </cellStyles>
  <dxfs count="6">
    <dxf>
      <font>
        <color theme="1"/>
      </font>
      <fill>
        <patternFill>
          <bgColor theme="0"/>
        </patternFill>
      </fill>
    </dxf>
    <dxf>
      <font>
        <color theme="1"/>
      </font>
      <fill>
        <patternFill>
          <bgColor theme="0"/>
        </patternFill>
      </fill>
    </dxf>
    <dxf>
      <font>
        <color theme="1"/>
      </font>
      <fill>
        <patternFill>
          <bgColor theme="0"/>
        </patternFill>
      </fill>
    </dxf>
    <dxf>
      <font>
        <b/>
        <i val="0"/>
        <color theme="0"/>
      </font>
      <fill>
        <patternFill>
          <bgColor rgb="FF00B050"/>
        </patternFill>
      </fill>
    </dxf>
    <dxf>
      <font>
        <b/>
        <i val="0"/>
        <color theme="0"/>
      </font>
      <fill>
        <patternFill>
          <bgColor rgb="FFFF0000"/>
        </patternFill>
      </fill>
    </dxf>
    <dxf>
      <font>
        <b/>
        <i val="0"/>
        <color theme="0"/>
      </font>
      <fill>
        <patternFill>
          <bgColor theme="0"/>
        </patternFill>
      </fill>
    </dxf>
  </dxfs>
  <tableStyles count="0" defaultTableStyle="TableStyleMedium2" defaultPivotStyle="PivotStyleLight16"/>
  <colors>
    <mruColors>
      <color rgb="FFFFFFD9"/>
      <color rgb="FFFFFFCC"/>
      <color rgb="FFFFFFFB"/>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3A8DFC1-70F5-4A6B-AF37-EB77BCE6B160}">
  <we:reference id="wa104379727" version="1.0.0.0" store="en-US" storeType="OMEX"/>
  <we:alternateReferences>
    <we:reference id="wa104379727" version="1.0.0.0" store="wa104379727"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0"/>
  <sheetViews>
    <sheetView showGridLines="0" topLeftCell="A36" workbookViewId="0">
      <selection activeCell="G13" sqref="G13"/>
    </sheetView>
  </sheetViews>
  <sheetFormatPr defaultColWidth="0" defaultRowHeight="15" zeroHeight="1" x14ac:dyDescent="0.2"/>
  <cols>
    <col min="1" max="2" width="3.28515625" style="2" customWidth="1"/>
    <col min="3" max="3" width="22.7109375" style="39" customWidth="1"/>
    <col min="4" max="4" width="19.140625" style="39" customWidth="1"/>
    <col min="5" max="5" width="42.5703125" style="2" customWidth="1"/>
    <col min="6" max="6" width="6.28515625" style="39" customWidth="1"/>
    <col min="7" max="7" width="35" style="2" bestFit="1" customWidth="1"/>
    <col min="8" max="8" width="3.42578125" style="2" customWidth="1"/>
    <col min="9" max="9" width="4.42578125" style="71" customWidth="1"/>
    <col min="10" max="16384" width="5" style="2" hidden="1"/>
  </cols>
  <sheetData>
    <row r="1" spans="1:9 16383:16383" s="40" customFormat="1" ht="30" customHeight="1" thickBot="1" x14ac:dyDescent="0.3">
      <c r="A1" s="198" t="s">
        <v>57</v>
      </c>
      <c r="B1" s="198"/>
      <c r="C1" s="198"/>
      <c r="D1" s="202"/>
      <c r="E1" s="202"/>
      <c r="F1" s="202"/>
      <c r="G1" s="202"/>
      <c r="H1" s="68"/>
      <c r="I1" s="73"/>
    </row>
    <row r="2" spans="1:9 16383:16383" s="40" customFormat="1" ht="30" customHeight="1" thickBot="1" x14ac:dyDescent="0.3">
      <c r="A2" s="198" t="s">
        <v>58</v>
      </c>
      <c r="B2" s="198"/>
      <c r="C2" s="198"/>
      <c r="D2" s="188"/>
      <c r="E2" s="68"/>
      <c r="F2" s="68"/>
      <c r="G2" s="68"/>
      <c r="H2" s="68"/>
      <c r="I2" s="73"/>
    </row>
    <row r="3" spans="1:9 16383:16383" s="39" customFormat="1" ht="26.25" customHeight="1" thickBot="1" x14ac:dyDescent="0.25">
      <c r="A3" s="65"/>
      <c r="B3" s="65"/>
      <c r="C3" s="65"/>
      <c r="D3" s="65"/>
      <c r="E3" s="65"/>
      <c r="F3" s="65"/>
      <c r="G3" s="65"/>
      <c r="H3" s="65"/>
      <c r="I3" s="71"/>
    </row>
    <row r="4" spans="1:9 16383:16383" ht="21" thickBot="1" x14ac:dyDescent="0.35">
      <c r="A4" s="199" t="s">
        <v>0</v>
      </c>
      <c r="B4" s="200"/>
      <c r="C4" s="200"/>
      <c r="D4" s="200"/>
      <c r="E4" s="200"/>
      <c r="F4" s="200"/>
      <c r="G4" s="200"/>
      <c r="H4" s="201"/>
      <c r="XFC4" s="71"/>
    </row>
    <row r="5" spans="1:9 16383:16383" x14ac:dyDescent="0.2">
      <c r="A5" s="65"/>
      <c r="B5" s="76"/>
      <c r="C5" s="76"/>
      <c r="D5" s="76"/>
      <c r="E5" s="65"/>
      <c r="F5" s="65"/>
      <c r="G5" s="66"/>
      <c r="H5" s="65"/>
      <c r="XFC5" s="71"/>
    </row>
    <row r="6" spans="1:9 16383:16383" s="39" customFormat="1" x14ac:dyDescent="0.2">
      <c r="A6" s="65"/>
      <c r="B6" s="76"/>
      <c r="C6" s="76"/>
      <c r="D6" s="76"/>
      <c r="E6" s="65"/>
      <c r="F6" s="65"/>
      <c r="G6" s="66"/>
      <c r="H6" s="65"/>
      <c r="I6" s="71"/>
      <c r="XFC6" s="71"/>
    </row>
    <row r="7" spans="1:9 16383:16383" s="39" customFormat="1" ht="15.75" x14ac:dyDescent="0.25">
      <c r="A7" s="65"/>
      <c r="B7" s="79" t="s">
        <v>49</v>
      </c>
      <c r="C7" s="79"/>
      <c r="D7" s="79"/>
      <c r="E7" s="65"/>
      <c r="F7" s="65"/>
      <c r="G7" s="66"/>
      <c r="H7" s="65"/>
      <c r="I7" s="71"/>
      <c r="XFC7" s="71"/>
    </row>
    <row r="8" spans="1:9 16383:16383" s="39" customFormat="1" x14ac:dyDescent="0.2">
      <c r="A8" s="65"/>
      <c r="B8" s="76"/>
      <c r="C8" s="76"/>
      <c r="D8" s="76"/>
      <c r="E8" s="65"/>
      <c r="F8" s="65"/>
      <c r="G8" s="66"/>
      <c r="H8" s="65"/>
      <c r="I8" s="71"/>
      <c r="XFC8" s="71"/>
    </row>
    <row r="9" spans="1:9 16383:16383" s="3" customFormat="1" ht="45" customHeight="1" x14ac:dyDescent="0.25">
      <c r="A9" s="67"/>
      <c r="B9" s="78">
        <v>1</v>
      </c>
      <c r="C9" s="192" t="s">
        <v>1</v>
      </c>
      <c r="D9" s="193"/>
      <c r="E9" s="193"/>
      <c r="F9" s="136"/>
      <c r="G9" s="108" t="s">
        <v>2</v>
      </c>
      <c r="H9" s="67"/>
      <c r="I9" s="72"/>
      <c r="XFC9" s="72"/>
    </row>
    <row r="10" spans="1:9 16383:16383" s="3" customFormat="1" ht="45" customHeight="1" x14ac:dyDescent="0.25">
      <c r="A10" s="67"/>
      <c r="B10" s="78">
        <v>2</v>
      </c>
      <c r="C10" s="192" t="s">
        <v>4</v>
      </c>
      <c r="D10" s="193"/>
      <c r="E10" s="193"/>
      <c r="F10" s="136"/>
      <c r="G10" s="108" t="s">
        <v>2</v>
      </c>
      <c r="H10" s="67"/>
      <c r="I10" s="72"/>
      <c r="XFC10" s="72"/>
    </row>
    <row r="11" spans="1:9 16383:16383" s="5" customFormat="1" ht="45" customHeight="1" x14ac:dyDescent="0.25">
      <c r="A11" s="68"/>
      <c r="B11" s="78">
        <v>3</v>
      </c>
      <c r="C11" s="194" t="s">
        <v>13</v>
      </c>
      <c r="D11" s="195"/>
      <c r="E11" s="195"/>
      <c r="F11" s="137"/>
      <c r="G11" s="108" t="s">
        <v>15</v>
      </c>
      <c r="H11" s="68"/>
      <c r="I11" s="73"/>
      <c r="XFC11" s="73"/>
    </row>
    <row r="12" spans="1:9 16383:16383" s="3" customFormat="1" ht="45" customHeight="1" x14ac:dyDescent="0.25">
      <c r="A12" s="67"/>
      <c r="B12" s="78">
        <v>4</v>
      </c>
      <c r="C12" s="192" t="s">
        <v>48</v>
      </c>
      <c r="D12" s="193"/>
      <c r="E12" s="193"/>
      <c r="F12" s="136"/>
      <c r="G12" s="108">
        <v>0</v>
      </c>
      <c r="H12" s="67"/>
      <c r="I12" s="72"/>
      <c r="XFC12" s="72"/>
    </row>
    <row r="13" spans="1:9 16383:16383" s="3" customFormat="1" ht="104.25" customHeight="1" x14ac:dyDescent="0.25">
      <c r="A13" s="67"/>
      <c r="B13" s="78">
        <v>5</v>
      </c>
      <c r="C13" s="190" t="s">
        <v>43</v>
      </c>
      <c r="D13" s="191"/>
      <c r="E13" s="191"/>
      <c r="F13" s="135"/>
      <c r="G13" s="108" t="s">
        <v>3</v>
      </c>
      <c r="H13" s="67"/>
      <c r="I13" s="72"/>
      <c r="XFC13" s="72"/>
    </row>
    <row r="14" spans="1:9 16383:16383" s="3" customFormat="1" ht="45" customHeight="1" x14ac:dyDescent="0.25">
      <c r="A14" s="67"/>
      <c r="B14" s="78">
        <v>6</v>
      </c>
      <c r="C14" s="190" t="s">
        <v>65</v>
      </c>
      <c r="D14" s="191"/>
      <c r="E14" s="191"/>
      <c r="F14" s="135"/>
      <c r="G14" s="108" t="s">
        <v>3</v>
      </c>
      <c r="H14" s="67"/>
      <c r="I14" s="72"/>
      <c r="XFC14" s="72"/>
    </row>
    <row r="15" spans="1:9 16383:16383" ht="45" customHeight="1" x14ac:dyDescent="0.2">
      <c r="A15" s="65"/>
      <c r="B15" s="78">
        <v>7</v>
      </c>
      <c r="C15" s="196" t="s">
        <v>44</v>
      </c>
      <c r="D15" s="197"/>
      <c r="E15" s="197"/>
      <c r="F15" s="138"/>
      <c r="G15" s="108" t="s">
        <v>3</v>
      </c>
      <c r="H15" s="65"/>
      <c r="XFC15" s="71"/>
    </row>
    <row r="16" spans="1:9 16383:16383" ht="25.5" customHeight="1" thickBot="1" x14ac:dyDescent="0.25">
      <c r="A16" s="65"/>
      <c r="B16" s="76"/>
      <c r="C16" s="76"/>
      <c r="D16" s="76"/>
      <c r="E16" s="65"/>
      <c r="F16" s="65"/>
      <c r="G16" s="66"/>
      <c r="H16" s="65"/>
      <c r="XFC16" s="71"/>
    </row>
    <row r="17" spans="1:9 16383:16383" s="64" customFormat="1" ht="30" customHeight="1" thickBot="1" x14ac:dyDescent="0.3">
      <c r="A17" s="77"/>
      <c r="B17" s="77"/>
      <c r="C17" s="77"/>
      <c r="D17" s="77"/>
      <c r="E17" s="69" t="s">
        <v>42</v>
      </c>
      <c r="F17" s="69"/>
      <c r="G17" s="75" t="str">
        <f>+IF(SUM(G25)=0,"",IF(SUM(G25)&gt;=10,"INELIGIBLE","ELIGIBLE"))</f>
        <v>ELIGIBLE</v>
      </c>
      <c r="H17" s="77"/>
      <c r="I17" s="74"/>
      <c r="XFC17" s="74"/>
    </row>
    <row r="18" spans="1:9 16383:16383" x14ac:dyDescent="0.2">
      <c r="A18" s="65"/>
      <c r="B18" s="76"/>
      <c r="C18" s="76"/>
      <c r="D18" s="76"/>
      <c r="E18" s="65"/>
      <c r="F18" s="65"/>
      <c r="G18" s="66"/>
      <c r="H18" s="65"/>
      <c r="XFC18" s="71"/>
    </row>
    <row r="19" spans="1:9 16383:16383" ht="15.75" hidden="1" thickBot="1" x14ac:dyDescent="0.25">
      <c r="A19" s="65"/>
      <c r="B19" s="76"/>
      <c r="C19" s="76"/>
      <c r="D19" s="76"/>
      <c r="E19" s="65"/>
      <c r="F19" s="65"/>
      <c r="G19" s="66"/>
      <c r="H19" s="65"/>
      <c r="XFC19" s="71"/>
    </row>
    <row r="20" spans="1:9 16383:16383" hidden="1" x14ac:dyDescent="0.2">
      <c r="A20" s="65"/>
      <c r="B20" s="76"/>
      <c r="C20" s="76"/>
      <c r="D20" s="76"/>
      <c r="E20" s="70"/>
      <c r="F20" s="70"/>
      <c r="G20" s="60">
        <f>+IF(G9="",0,IF(G9="YES",1,10))</f>
        <v>1</v>
      </c>
      <c r="H20" s="65"/>
      <c r="XFC20" s="71"/>
    </row>
    <row r="21" spans="1:9 16383:16383" hidden="1" x14ac:dyDescent="0.2">
      <c r="A21" s="65"/>
      <c r="B21" s="76"/>
      <c r="C21" s="76"/>
      <c r="D21" s="76"/>
      <c r="E21" s="70" t="s">
        <v>2</v>
      </c>
      <c r="F21" s="70"/>
      <c r="G21" s="61">
        <f>+IF(G10="",0,IF(G10="YES",1,10))</f>
        <v>1</v>
      </c>
      <c r="H21" s="65"/>
      <c r="XFC21" s="71"/>
    </row>
    <row r="22" spans="1:9 16383:16383" hidden="1" x14ac:dyDescent="0.2">
      <c r="A22" s="65"/>
      <c r="B22" s="76"/>
      <c r="C22" s="76"/>
      <c r="D22" s="76"/>
      <c r="E22" s="70" t="s">
        <v>3</v>
      </c>
      <c r="F22" s="70"/>
      <c r="G22" s="61">
        <f>+IF(AND(G12="",G13=""),0,IF(AND(G12&lt;500,G13="yes",G14="no"),1,IF(AND(G12&gt;500,G13="No"),10,0)))</f>
        <v>0</v>
      </c>
      <c r="H22" s="65"/>
      <c r="XFC22" s="71"/>
    </row>
    <row r="23" spans="1:9 16383:16383" hidden="1" x14ac:dyDescent="0.2">
      <c r="A23" s="65"/>
      <c r="B23" s="76"/>
      <c r="C23" s="76"/>
      <c r="D23" s="76"/>
      <c r="E23" s="70"/>
      <c r="F23" s="70"/>
      <c r="G23" s="61">
        <f>+IF(AND(G13="",G14=""),0,IF(AND(G13="yes",G14="No"),1,IF(AND(G13="yes",G14="yes"),10,0)))</f>
        <v>0</v>
      </c>
      <c r="H23" s="65"/>
      <c r="XFC23" s="71"/>
    </row>
    <row r="24" spans="1:9 16383:16383" ht="15.75" hidden="1" thickBot="1" x14ac:dyDescent="0.25">
      <c r="A24" s="65"/>
      <c r="B24" s="76"/>
      <c r="C24" s="76"/>
      <c r="D24" s="76"/>
      <c r="E24" s="70" t="s">
        <v>16</v>
      </c>
      <c r="F24" s="70"/>
      <c r="G24" s="62">
        <f>+IF(G15="",0,IF(G15="No",1,10))</f>
        <v>1</v>
      </c>
      <c r="H24" s="65"/>
      <c r="XFC24" s="71"/>
    </row>
    <row r="25" spans="1:9 16383:16383" ht="15.75" hidden="1" thickBot="1" x14ac:dyDescent="0.25">
      <c r="A25" s="65"/>
      <c r="B25" s="76"/>
      <c r="C25" s="76"/>
      <c r="D25" s="76"/>
      <c r="E25" s="70" t="s">
        <v>25</v>
      </c>
      <c r="F25" s="70"/>
      <c r="G25" s="63">
        <f>SUM(G20:G24)</f>
        <v>3</v>
      </c>
      <c r="H25" s="65"/>
      <c r="XFC25" s="71"/>
    </row>
    <row r="26" spans="1:9 16383:16383" hidden="1" x14ac:dyDescent="0.2">
      <c r="A26" s="65"/>
      <c r="B26" s="76"/>
      <c r="C26" s="76"/>
      <c r="D26" s="76"/>
      <c r="E26" s="70" t="s">
        <v>17</v>
      </c>
      <c r="F26" s="70"/>
      <c r="G26" s="66"/>
      <c r="H26" s="65"/>
      <c r="XFC26" s="71"/>
    </row>
    <row r="27" spans="1:9 16383:16383" hidden="1" x14ac:dyDescent="0.2">
      <c r="A27" s="65"/>
      <c r="B27" s="76"/>
      <c r="C27" s="76"/>
      <c r="D27" s="76"/>
      <c r="E27" s="70" t="s">
        <v>14</v>
      </c>
      <c r="F27" s="70"/>
      <c r="G27" s="66"/>
      <c r="H27" s="65"/>
      <c r="XFC27" s="71"/>
    </row>
    <row r="28" spans="1:9 16383:16383" hidden="1" x14ac:dyDescent="0.2">
      <c r="A28" s="65"/>
      <c r="B28" s="76"/>
      <c r="C28" s="76"/>
      <c r="D28" s="76"/>
      <c r="E28" s="70" t="s">
        <v>15</v>
      </c>
      <c r="F28" s="70"/>
      <c r="G28" s="66"/>
      <c r="H28" s="65"/>
      <c r="XFC28" s="71"/>
    </row>
    <row r="29" spans="1:9 16383:16383" hidden="1" x14ac:dyDescent="0.2">
      <c r="A29" s="65"/>
      <c r="B29" s="76"/>
      <c r="C29" s="76"/>
      <c r="D29" s="76"/>
      <c r="E29" s="70" t="s">
        <v>24</v>
      </c>
      <c r="F29" s="70"/>
      <c r="G29" s="66"/>
      <c r="H29" s="65"/>
      <c r="XFC29" s="71"/>
    </row>
    <row r="30" spans="1:9 16383:16383" hidden="1" x14ac:dyDescent="0.2">
      <c r="A30" s="65"/>
      <c r="B30" s="76"/>
      <c r="C30" s="76"/>
      <c r="D30" s="76"/>
      <c r="E30" s="70" t="s">
        <v>23</v>
      </c>
      <c r="F30" s="70"/>
      <c r="G30" s="66"/>
      <c r="H30" s="65"/>
      <c r="XFC30" s="71"/>
    </row>
    <row r="31" spans="1:9 16383:16383" hidden="1" x14ac:dyDescent="0.2">
      <c r="A31" s="65"/>
      <c r="B31" s="76"/>
      <c r="C31" s="76"/>
      <c r="D31" s="76"/>
      <c r="E31" s="70" t="s">
        <v>18</v>
      </c>
      <c r="F31" s="70"/>
      <c r="G31" s="66"/>
      <c r="H31" s="65"/>
      <c r="XFC31" s="71"/>
    </row>
    <row r="32" spans="1:9 16383:16383" hidden="1" x14ac:dyDescent="0.2">
      <c r="A32" s="65"/>
      <c r="B32" s="76"/>
      <c r="C32" s="76"/>
      <c r="D32" s="76"/>
      <c r="E32" s="70"/>
      <c r="F32" s="70"/>
      <c r="G32" s="66"/>
      <c r="H32" s="65"/>
      <c r="XFC32" s="71"/>
    </row>
    <row r="33" spans="1:9 16383:16383" hidden="1" x14ac:dyDescent="0.2">
      <c r="A33" s="65"/>
      <c r="B33" s="76"/>
      <c r="C33" s="76"/>
      <c r="D33" s="76"/>
      <c r="E33" s="70"/>
      <c r="F33" s="70"/>
      <c r="G33" s="66"/>
      <c r="H33" s="65"/>
      <c r="XFC33" s="71"/>
    </row>
    <row r="34" spans="1:9 16383:16383" hidden="1" x14ac:dyDescent="0.2">
      <c r="A34" s="65"/>
      <c r="B34" s="76"/>
      <c r="C34" s="76"/>
      <c r="D34" s="76"/>
      <c r="E34" s="65"/>
      <c r="F34" s="65"/>
      <c r="G34" s="66"/>
      <c r="H34" s="65"/>
      <c r="XFC34" s="71"/>
    </row>
    <row r="35" spans="1:9 16383:16383" s="39" customFormat="1" hidden="1" x14ac:dyDescent="0.2">
      <c r="A35" s="65"/>
      <c r="B35" s="76"/>
      <c r="C35" s="76"/>
      <c r="D35" s="76"/>
      <c r="E35" s="65"/>
      <c r="F35" s="65"/>
      <c r="G35" s="66"/>
      <c r="H35" s="65"/>
      <c r="I35" s="71"/>
      <c r="XFC35" s="71"/>
    </row>
    <row r="36" spans="1:9 16383:16383" s="39" customFormat="1" x14ac:dyDescent="0.2">
      <c r="A36" s="65"/>
      <c r="B36" s="76"/>
      <c r="C36" s="76"/>
      <c r="D36" s="76"/>
      <c r="E36" s="65"/>
      <c r="F36" s="65"/>
      <c r="G36" s="66"/>
      <c r="H36" s="65"/>
      <c r="I36" s="71"/>
      <c r="XFC36" s="71"/>
    </row>
    <row r="37" spans="1:9 16383:16383" s="39" customFormat="1" x14ac:dyDescent="0.2">
      <c r="A37" s="65"/>
      <c r="B37" s="76"/>
      <c r="C37" s="76"/>
      <c r="D37" s="76"/>
      <c r="E37" s="65"/>
      <c r="F37" s="65"/>
      <c r="G37" s="66"/>
      <c r="H37" s="65"/>
      <c r="I37" s="71"/>
      <c r="XFC37" s="71"/>
    </row>
    <row r="38" spans="1:9 16383:16383" ht="15.75" x14ac:dyDescent="0.25">
      <c r="A38" s="65"/>
      <c r="B38" s="76"/>
      <c r="C38" s="127" t="s">
        <v>61</v>
      </c>
      <c r="D38" s="76"/>
      <c r="E38" s="65"/>
      <c r="F38" s="65"/>
      <c r="G38" s="66"/>
      <c r="H38" s="65"/>
      <c r="XFC38" s="71"/>
    </row>
    <row r="39" spans="1:9 16383:16383" ht="6.75" customHeight="1" x14ac:dyDescent="0.2">
      <c r="XFC39" s="71"/>
    </row>
    <row r="40" spans="1:9 16383:16383" ht="87" customHeight="1" x14ac:dyDescent="0.2">
      <c r="C40" s="189" t="s">
        <v>59</v>
      </c>
      <c r="D40" s="189"/>
      <c r="E40" s="189"/>
      <c r="F40" s="189"/>
      <c r="G40" s="189"/>
      <c r="XFC40" s="71"/>
    </row>
    <row r="41" spans="1:9 16383:16383" x14ac:dyDescent="0.2">
      <c r="XFC41" s="71"/>
    </row>
    <row r="42" spans="1:9 16383:16383" x14ac:dyDescent="0.2">
      <c r="XFC42" s="71"/>
    </row>
    <row r="43" spans="1:9 16383:16383" x14ac:dyDescent="0.2">
      <c r="C43" s="126"/>
      <c r="D43" s="126"/>
      <c r="E43" s="126"/>
      <c r="F43" s="65"/>
      <c r="G43" s="126"/>
      <c r="XFC43" s="71"/>
    </row>
    <row r="44" spans="1:9 16383:16383" ht="21" customHeight="1" x14ac:dyDescent="0.2">
      <c r="C44" s="141" t="s">
        <v>60</v>
      </c>
      <c r="G44" s="141" t="s">
        <v>64</v>
      </c>
      <c r="XFC44" s="71"/>
    </row>
    <row r="45" spans="1:9 16383:16383" x14ac:dyDescent="0.2">
      <c r="XFC45" s="71"/>
    </row>
    <row r="46" spans="1:9 16383:16383" hidden="1" x14ac:dyDescent="0.2">
      <c r="XFC46" s="71"/>
    </row>
    <row r="47" spans="1:9 16383:16383" hidden="1" x14ac:dyDescent="0.2">
      <c r="XFC47" s="71"/>
    </row>
    <row r="48" spans="1:9 16383:16383" hidden="1" x14ac:dyDescent="0.2">
      <c r="XFC48" s="71"/>
    </row>
    <row r="49" spans="16383:16383" hidden="1" x14ac:dyDescent="0.2">
      <c r="XFC49" s="71"/>
    </row>
    <row r="50" spans="16383:16383" hidden="1" x14ac:dyDescent="0.2">
      <c r="XFC50" s="71"/>
    </row>
    <row r="51" spans="16383:16383" hidden="1" x14ac:dyDescent="0.2">
      <c r="XFC51" s="71"/>
    </row>
    <row r="52" spans="16383:16383" hidden="1" x14ac:dyDescent="0.2">
      <c r="XFC52" s="71"/>
    </row>
    <row r="53" spans="16383:16383" hidden="1" x14ac:dyDescent="0.2"/>
    <row r="54" spans="16383:16383" hidden="1" x14ac:dyDescent="0.2"/>
    <row r="55" spans="16383:16383" hidden="1" x14ac:dyDescent="0.2"/>
    <row r="56" spans="16383:16383" hidden="1" x14ac:dyDescent="0.2"/>
    <row r="57" spans="16383:16383" hidden="1" x14ac:dyDescent="0.2"/>
    <row r="58" spans="16383:16383" hidden="1" x14ac:dyDescent="0.2"/>
    <row r="59" spans="16383:16383" hidden="1" x14ac:dyDescent="0.2"/>
    <row r="60" spans="16383:16383" hidden="1" x14ac:dyDescent="0.2"/>
    <row r="61" spans="16383:16383" hidden="1" x14ac:dyDescent="0.2"/>
    <row r="62" spans="16383:16383" hidden="1" x14ac:dyDescent="0.2"/>
    <row r="63" spans="16383:16383" hidden="1" x14ac:dyDescent="0.2"/>
    <row r="64" spans="16383:16383"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sheetData>
  <sheetProtection sheet="1" selectLockedCells="1"/>
  <mergeCells count="12">
    <mergeCell ref="A2:C2"/>
    <mergeCell ref="A1:C1"/>
    <mergeCell ref="A4:H4"/>
    <mergeCell ref="C9:E9"/>
    <mergeCell ref="C12:E12"/>
    <mergeCell ref="D1:G1"/>
    <mergeCell ref="C40:G40"/>
    <mergeCell ref="C13:E13"/>
    <mergeCell ref="C14:E14"/>
    <mergeCell ref="C10:E10"/>
    <mergeCell ref="C11:E11"/>
    <mergeCell ref="C15:E15"/>
  </mergeCells>
  <conditionalFormatting sqref="G17">
    <cfRule type="expression" dxfId="5" priority="1">
      <formula>$G$25=0</formula>
    </cfRule>
    <cfRule type="expression" dxfId="4" priority="3">
      <formula>$G$25&gt;=10</formula>
    </cfRule>
    <cfRule type="expression" dxfId="3" priority="4">
      <formula>AND($G$25&gt;2,$G$25&lt;10,$G$15&gt;0)</formula>
    </cfRule>
  </conditionalFormatting>
  <dataValidations count="2">
    <dataValidation type="list" allowBlank="1" showInputMessage="1" showErrorMessage="1" sqref="G11" xr:uid="{00000000-0002-0000-0000-000000000000}">
      <formula1>$E$23:$E$31</formula1>
    </dataValidation>
    <dataValidation type="list" allowBlank="1" showInputMessage="1" showErrorMessage="1" sqref="G9:G11 G13:G15" xr:uid="{00000000-0002-0000-0000-000001000000}">
      <formula1>$E$20:$E$22</formula1>
    </dataValidation>
  </dataValidations>
  <pageMargins left="0.45" right="0.45" top="0.75" bottom="0.75" header="0.3" footer="0.3"/>
  <pageSetup scale="71"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3"/>
  <sheetViews>
    <sheetView showGridLines="0" workbookViewId="0">
      <selection activeCell="B2" sqref="B2:C2"/>
    </sheetView>
  </sheetViews>
  <sheetFormatPr defaultColWidth="0" defaultRowHeight="14.25" zeroHeight="1" x14ac:dyDescent="0.2"/>
  <cols>
    <col min="1" max="1" width="36.7109375" style="6" customWidth="1"/>
    <col min="2" max="10" width="15.7109375" style="7" bestFit="1" customWidth="1"/>
    <col min="11" max="11" width="16.5703125" style="7" bestFit="1" customWidth="1"/>
    <col min="12" max="13" width="15.7109375" style="7" bestFit="1" customWidth="1"/>
    <col min="14" max="14" width="21.140625" style="7" bestFit="1" customWidth="1"/>
    <col min="15" max="15" width="3.7109375" style="92" customWidth="1"/>
    <col min="16" max="16384" width="9.140625" style="6" hidden="1"/>
  </cols>
  <sheetData>
    <row r="1" spans="1:15" s="59" customFormat="1" ht="37.5" customHeight="1" thickBot="1" x14ac:dyDescent="0.3">
      <c r="A1" s="134" t="s">
        <v>55</v>
      </c>
      <c r="B1" s="207" t="str">
        <f>+IF(Eligibility!D1&gt;0,Eligibility!D1," ")</f>
        <v xml:space="preserve"> </v>
      </c>
      <c r="C1" s="207"/>
      <c r="D1" s="207"/>
      <c r="E1" s="207"/>
      <c r="F1" s="207"/>
      <c r="G1" s="207"/>
      <c r="H1" s="207"/>
      <c r="I1" s="118"/>
      <c r="J1" s="118"/>
      <c r="K1" s="118"/>
      <c r="L1" s="118"/>
      <c r="M1" s="118"/>
      <c r="N1" s="118"/>
      <c r="O1" s="94"/>
    </row>
    <row r="2" spans="1:15" s="59" customFormat="1" ht="37.5" customHeight="1" thickBot="1" x14ac:dyDescent="0.3">
      <c r="A2" s="134" t="s">
        <v>56</v>
      </c>
      <c r="B2" s="208"/>
      <c r="C2" s="209"/>
      <c r="D2" s="118"/>
      <c r="E2" s="118"/>
      <c r="F2" s="118"/>
      <c r="G2" s="118"/>
      <c r="H2" s="118"/>
      <c r="I2" s="118"/>
      <c r="J2" s="118"/>
      <c r="K2" s="118"/>
      <c r="L2" s="118"/>
      <c r="M2" s="118"/>
      <c r="N2" s="118"/>
      <c r="O2" s="94"/>
    </row>
    <row r="3" spans="1:15" s="41" customFormat="1" ht="37.5" customHeight="1" thickBot="1" x14ac:dyDescent="0.25">
      <c r="A3" s="119"/>
      <c r="B3" s="117"/>
      <c r="C3" s="117"/>
      <c r="D3" s="117"/>
      <c r="E3" s="117"/>
      <c r="F3" s="117"/>
      <c r="G3" s="117"/>
      <c r="H3" s="117"/>
      <c r="I3" s="117"/>
      <c r="J3" s="117"/>
      <c r="K3" s="117"/>
      <c r="L3" s="117"/>
      <c r="M3" s="117"/>
      <c r="N3" s="117"/>
      <c r="O3" s="92"/>
    </row>
    <row r="4" spans="1:15" s="84" customFormat="1" ht="27" customHeight="1" thickBot="1" x14ac:dyDescent="0.3">
      <c r="A4" s="81" t="s">
        <v>50</v>
      </c>
      <c r="B4" s="82"/>
      <c r="C4" s="82"/>
      <c r="D4" s="82"/>
      <c r="E4" s="82"/>
      <c r="F4" s="82"/>
      <c r="G4" s="82"/>
      <c r="H4" s="82"/>
      <c r="I4" s="82"/>
      <c r="J4" s="82"/>
      <c r="K4" s="82"/>
      <c r="L4" s="82"/>
      <c r="M4" s="82"/>
      <c r="N4" s="83"/>
      <c r="O4" s="93"/>
    </row>
    <row r="5" spans="1:15" s="59" customFormat="1" ht="19.5" customHeight="1" thickBot="1" x14ac:dyDescent="0.3">
      <c r="A5" s="85" t="s">
        <v>46</v>
      </c>
      <c r="B5" s="86"/>
      <c r="C5" s="86"/>
      <c r="D5" s="86"/>
      <c r="E5" s="86"/>
      <c r="F5" s="86"/>
      <c r="G5" s="86"/>
      <c r="H5" s="86"/>
      <c r="I5" s="86"/>
      <c r="J5" s="86"/>
      <c r="K5" s="86"/>
      <c r="L5" s="86"/>
      <c r="M5" s="86"/>
      <c r="N5" s="87"/>
      <c r="O5" s="94"/>
    </row>
    <row r="6" spans="1:15" s="11" customFormat="1" x14ac:dyDescent="0.2">
      <c r="A6" s="46"/>
      <c r="B6" s="47">
        <v>43525</v>
      </c>
      <c r="C6" s="48">
        <v>43556</v>
      </c>
      <c r="D6" s="48">
        <v>43586</v>
      </c>
      <c r="E6" s="48">
        <v>43617</v>
      </c>
      <c r="F6" s="48">
        <v>43647</v>
      </c>
      <c r="G6" s="48">
        <v>43678</v>
      </c>
      <c r="H6" s="48">
        <v>43709</v>
      </c>
      <c r="I6" s="48">
        <v>43739</v>
      </c>
      <c r="J6" s="48">
        <v>43770</v>
      </c>
      <c r="K6" s="48">
        <v>43800</v>
      </c>
      <c r="L6" s="48">
        <v>43831</v>
      </c>
      <c r="M6" s="49">
        <v>43862</v>
      </c>
      <c r="N6" s="210" t="s">
        <v>11</v>
      </c>
      <c r="O6" s="95"/>
    </row>
    <row r="7" spans="1:15" x14ac:dyDescent="0.2">
      <c r="A7" s="42"/>
      <c r="B7" s="43" t="s">
        <v>5</v>
      </c>
      <c r="C7" s="44" t="s">
        <v>5</v>
      </c>
      <c r="D7" s="44" t="s">
        <v>5</v>
      </c>
      <c r="E7" s="44" t="s">
        <v>5</v>
      </c>
      <c r="F7" s="44" t="s">
        <v>5</v>
      </c>
      <c r="G7" s="44" t="s">
        <v>5</v>
      </c>
      <c r="H7" s="44" t="s">
        <v>5</v>
      </c>
      <c r="I7" s="44" t="s">
        <v>5</v>
      </c>
      <c r="J7" s="44" t="s">
        <v>5</v>
      </c>
      <c r="K7" s="44" t="s">
        <v>5</v>
      </c>
      <c r="L7" s="44" t="s">
        <v>5</v>
      </c>
      <c r="M7" s="45" t="s">
        <v>5</v>
      </c>
      <c r="N7" s="210"/>
    </row>
    <row r="8" spans="1:15" s="11" customFormat="1" ht="15" thickBot="1" x14ac:dyDescent="0.25">
      <c r="A8" s="46"/>
      <c r="B8" s="47">
        <v>43555</v>
      </c>
      <c r="C8" s="48">
        <v>43585</v>
      </c>
      <c r="D8" s="48">
        <v>43616</v>
      </c>
      <c r="E8" s="48">
        <v>43646</v>
      </c>
      <c r="F8" s="48">
        <v>43677</v>
      </c>
      <c r="G8" s="48">
        <v>43708</v>
      </c>
      <c r="H8" s="48">
        <v>43738</v>
      </c>
      <c r="I8" s="48">
        <v>43769</v>
      </c>
      <c r="J8" s="48">
        <v>43799</v>
      </c>
      <c r="K8" s="48">
        <v>43830</v>
      </c>
      <c r="L8" s="48">
        <v>43861</v>
      </c>
      <c r="M8" s="49">
        <v>43890</v>
      </c>
      <c r="N8" s="210"/>
      <c r="O8" s="95"/>
    </row>
    <row r="9" spans="1:15" s="15" customFormat="1" ht="30" customHeight="1" x14ac:dyDescent="0.25">
      <c r="A9" s="88" t="s">
        <v>9</v>
      </c>
      <c r="B9" s="50"/>
      <c r="C9" s="13"/>
      <c r="D9" s="13"/>
      <c r="E9" s="13"/>
      <c r="F9" s="13"/>
      <c r="G9" s="13"/>
      <c r="H9" s="13"/>
      <c r="I9" s="13"/>
      <c r="J9" s="13"/>
      <c r="K9" s="13"/>
      <c r="L9" s="13"/>
      <c r="M9" s="14"/>
      <c r="N9" s="58" t="str">
        <f>+IF(SUM(B9:M9)&gt;0,(SUM(B9:M9)/12)," ")</f>
        <v xml:space="preserve"> </v>
      </c>
      <c r="O9" s="96"/>
    </row>
    <row r="10" spans="1:15" s="15" customFormat="1" ht="30" customHeight="1" x14ac:dyDescent="0.25">
      <c r="A10" s="89" t="s">
        <v>53</v>
      </c>
      <c r="B10" s="53"/>
      <c r="C10" s="17"/>
      <c r="D10" s="17"/>
      <c r="E10" s="17"/>
      <c r="F10" s="17"/>
      <c r="G10" s="17"/>
      <c r="H10" s="17"/>
      <c r="I10" s="17"/>
      <c r="J10" s="17"/>
      <c r="K10" s="17"/>
      <c r="L10" s="17"/>
      <c r="M10" s="18"/>
      <c r="N10" s="51" t="str">
        <f t="shared" ref="N10:N22" si="0">+IF(SUM(B10:M10)&gt;0,(SUM(B10:M10)/12)," ")</f>
        <v xml:space="preserve"> </v>
      </c>
      <c r="O10" s="96"/>
    </row>
    <row r="11" spans="1:15" s="52" customFormat="1" ht="30" customHeight="1" thickBot="1" x14ac:dyDescent="0.3">
      <c r="A11" s="90" t="s">
        <v>10</v>
      </c>
      <c r="B11" s="54"/>
      <c r="C11" s="21"/>
      <c r="D11" s="21"/>
      <c r="E11" s="21"/>
      <c r="F11" s="21"/>
      <c r="G11" s="21"/>
      <c r="H11" s="21"/>
      <c r="I11" s="21"/>
      <c r="J11" s="21"/>
      <c r="K11" s="21"/>
      <c r="L11" s="21"/>
      <c r="M11" s="22"/>
      <c r="N11" s="102" t="str">
        <f t="shared" ref="N11" si="1">+IF(SUM(B11:M11)&gt;0,(SUM(B11:M11)/12)," ")</f>
        <v xml:space="preserve"> </v>
      </c>
      <c r="O11" s="96"/>
    </row>
    <row r="12" spans="1:15" s="101" customFormat="1" ht="45.75" thickBot="1" x14ac:dyDescent="0.3">
      <c r="A12" s="106" t="s">
        <v>79</v>
      </c>
      <c r="B12" s="103">
        <f>+SUM(B9:B11)</f>
        <v>0</v>
      </c>
      <c r="C12" s="104">
        <f t="shared" ref="C12:M12" si="2">+SUM(C9:C11)</f>
        <v>0</v>
      </c>
      <c r="D12" s="104">
        <f t="shared" si="2"/>
        <v>0</v>
      </c>
      <c r="E12" s="104">
        <f t="shared" si="2"/>
        <v>0</v>
      </c>
      <c r="F12" s="104">
        <f t="shared" si="2"/>
        <v>0</v>
      </c>
      <c r="G12" s="104">
        <f t="shared" si="2"/>
        <v>0</v>
      </c>
      <c r="H12" s="104">
        <f t="shared" si="2"/>
        <v>0</v>
      </c>
      <c r="I12" s="104">
        <f t="shared" si="2"/>
        <v>0</v>
      </c>
      <c r="J12" s="104">
        <f t="shared" si="2"/>
        <v>0</v>
      </c>
      <c r="K12" s="104">
        <f t="shared" si="2"/>
        <v>0</v>
      </c>
      <c r="L12" s="104">
        <f t="shared" si="2"/>
        <v>0</v>
      </c>
      <c r="M12" s="105">
        <f t="shared" si="2"/>
        <v>0</v>
      </c>
      <c r="N12" s="107">
        <f>SUM(N9:N11)</f>
        <v>0</v>
      </c>
      <c r="O12" s="100"/>
    </row>
    <row r="13" spans="1:15" s="112" customFormat="1" ht="30" customHeight="1" thickBot="1" x14ac:dyDescent="0.3">
      <c r="A13" s="109"/>
      <c r="B13" s="110"/>
      <c r="C13" s="110"/>
      <c r="D13" s="110"/>
      <c r="E13" s="110"/>
      <c r="F13" s="110"/>
      <c r="G13" s="110"/>
      <c r="H13" s="110"/>
      <c r="I13" s="110"/>
      <c r="J13" s="110"/>
      <c r="K13" s="110"/>
      <c r="L13" s="110"/>
      <c r="M13" s="110"/>
      <c r="N13" s="111"/>
      <c r="O13" s="100"/>
    </row>
    <row r="14" spans="1:15" s="84" customFormat="1" ht="27" customHeight="1" thickBot="1" x14ac:dyDescent="0.3">
      <c r="A14" s="81" t="s">
        <v>52</v>
      </c>
      <c r="B14" s="82"/>
      <c r="C14" s="82"/>
      <c r="D14" s="82"/>
      <c r="E14" s="82"/>
      <c r="F14" s="82"/>
      <c r="G14" s="82"/>
      <c r="H14" s="82"/>
      <c r="I14" s="82"/>
      <c r="J14" s="82"/>
      <c r="K14" s="82"/>
      <c r="L14" s="82"/>
      <c r="M14" s="82"/>
      <c r="N14" s="83"/>
      <c r="O14" s="93"/>
    </row>
    <row r="15" spans="1:15" s="59" customFormat="1" ht="30" customHeight="1" x14ac:dyDescent="0.25">
      <c r="A15" s="211" t="s">
        <v>45</v>
      </c>
      <c r="B15" s="212"/>
      <c r="C15" s="212"/>
      <c r="D15" s="212"/>
      <c r="E15" s="212"/>
      <c r="F15" s="212"/>
      <c r="G15" s="212"/>
      <c r="H15" s="212"/>
      <c r="I15" s="212"/>
      <c r="J15" s="212"/>
      <c r="K15" s="212"/>
      <c r="L15" s="212"/>
      <c r="M15" s="213"/>
      <c r="N15" s="123"/>
      <c r="O15" s="94"/>
    </row>
    <row r="16" spans="1:15" s="59" customFormat="1" ht="30" customHeight="1" thickBot="1" x14ac:dyDescent="0.3">
      <c r="A16" s="214" t="s">
        <v>81</v>
      </c>
      <c r="B16" s="215"/>
      <c r="C16" s="215"/>
      <c r="D16" s="215"/>
      <c r="E16" s="215"/>
      <c r="F16" s="215"/>
      <c r="G16" s="215"/>
      <c r="H16" s="215"/>
      <c r="I16" s="215"/>
      <c r="J16" s="215"/>
      <c r="K16" s="215"/>
      <c r="L16" s="215"/>
      <c r="M16" s="216"/>
      <c r="N16" s="124">
        <f>+N15*8333.33</f>
        <v>0</v>
      </c>
      <c r="O16" s="94"/>
    </row>
    <row r="17" spans="1:15" s="116" customFormat="1" ht="30" customHeight="1" thickBot="1" x14ac:dyDescent="0.3">
      <c r="A17" s="113"/>
      <c r="B17" s="114"/>
      <c r="C17" s="114"/>
      <c r="D17" s="114"/>
      <c r="E17" s="114"/>
      <c r="F17" s="114"/>
      <c r="G17" s="114"/>
      <c r="H17" s="114"/>
      <c r="I17" s="114"/>
      <c r="J17" s="114"/>
      <c r="K17" s="114"/>
      <c r="L17" s="114"/>
      <c r="M17" s="114"/>
      <c r="N17" s="115"/>
      <c r="O17" s="94"/>
    </row>
    <row r="18" spans="1:15" s="84" customFormat="1" ht="27" customHeight="1" thickBot="1" x14ac:dyDescent="0.3">
      <c r="A18" s="81" t="s">
        <v>51</v>
      </c>
      <c r="B18" s="82"/>
      <c r="C18" s="82"/>
      <c r="D18" s="82"/>
      <c r="E18" s="82"/>
      <c r="F18" s="82"/>
      <c r="G18" s="82"/>
      <c r="H18" s="82"/>
      <c r="I18" s="82"/>
      <c r="J18" s="82"/>
      <c r="K18" s="82"/>
      <c r="L18" s="82"/>
      <c r="M18" s="82"/>
      <c r="N18" s="83"/>
      <c r="O18" s="93"/>
    </row>
    <row r="19" spans="1:15" s="15" customFormat="1" ht="31.5" customHeight="1" x14ac:dyDescent="0.25">
      <c r="A19" s="88" t="s">
        <v>6</v>
      </c>
      <c r="B19" s="50"/>
      <c r="C19" s="13"/>
      <c r="D19" s="13"/>
      <c r="E19" s="13"/>
      <c r="F19" s="13"/>
      <c r="G19" s="13"/>
      <c r="H19" s="13"/>
      <c r="I19" s="13"/>
      <c r="J19" s="13"/>
      <c r="K19" s="13"/>
      <c r="L19" s="13"/>
      <c r="M19" s="14"/>
      <c r="N19" s="58" t="str">
        <f t="shared" si="0"/>
        <v xml:space="preserve"> </v>
      </c>
      <c r="O19" s="96"/>
    </row>
    <row r="20" spans="1:15" s="15" customFormat="1" ht="31.5" customHeight="1" x14ac:dyDescent="0.25">
      <c r="A20" s="89" t="s">
        <v>7</v>
      </c>
      <c r="B20" s="53"/>
      <c r="C20" s="17"/>
      <c r="D20" s="17"/>
      <c r="E20" s="17"/>
      <c r="F20" s="17"/>
      <c r="G20" s="17"/>
      <c r="H20" s="17"/>
      <c r="I20" s="17"/>
      <c r="J20" s="17"/>
      <c r="K20" s="17"/>
      <c r="L20" s="17"/>
      <c r="M20" s="18"/>
      <c r="N20" s="51" t="str">
        <f t="shared" si="0"/>
        <v xml:space="preserve"> </v>
      </c>
      <c r="O20" s="96"/>
    </row>
    <row r="21" spans="1:15" s="15" customFormat="1" ht="31.5" customHeight="1" x14ac:dyDescent="0.25">
      <c r="A21" s="89" t="s">
        <v>8</v>
      </c>
      <c r="B21" s="53"/>
      <c r="C21" s="17"/>
      <c r="D21" s="17"/>
      <c r="E21" s="17"/>
      <c r="F21" s="17"/>
      <c r="G21" s="17"/>
      <c r="H21" s="17"/>
      <c r="I21" s="17"/>
      <c r="J21" s="17"/>
      <c r="K21" s="17"/>
      <c r="L21" s="17"/>
      <c r="M21" s="18"/>
      <c r="N21" s="51" t="str">
        <f t="shared" si="0"/>
        <v xml:space="preserve"> </v>
      </c>
      <c r="O21" s="96"/>
    </row>
    <row r="22" spans="1:15" s="15" customFormat="1" ht="33" customHeight="1" thickBot="1" x14ac:dyDescent="0.3">
      <c r="A22" s="90" t="s">
        <v>12</v>
      </c>
      <c r="B22" s="54"/>
      <c r="C22" s="21"/>
      <c r="D22" s="21"/>
      <c r="E22" s="21"/>
      <c r="F22" s="21"/>
      <c r="G22" s="21"/>
      <c r="H22" s="21"/>
      <c r="I22" s="21"/>
      <c r="J22" s="21"/>
      <c r="K22" s="21"/>
      <c r="L22" s="21"/>
      <c r="M22" s="22"/>
      <c r="N22" s="51" t="str">
        <f t="shared" si="0"/>
        <v xml:space="preserve"> </v>
      </c>
      <c r="O22" s="96"/>
    </row>
    <row r="23" spans="1:15" s="24" customFormat="1" ht="36.75" customHeight="1" thickBot="1" x14ac:dyDescent="0.3">
      <c r="A23" s="91" t="s">
        <v>80</v>
      </c>
      <c r="B23" s="55">
        <f t="shared" ref="B23:M23" si="3">+SUM(B9:B22)</f>
        <v>0</v>
      </c>
      <c r="C23" s="56">
        <f t="shared" si="3"/>
        <v>0</v>
      </c>
      <c r="D23" s="56">
        <f t="shared" si="3"/>
        <v>0</v>
      </c>
      <c r="E23" s="56">
        <f t="shared" si="3"/>
        <v>0</v>
      </c>
      <c r="F23" s="56">
        <f t="shared" si="3"/>
        <v>0</v>
      </c>
      <c r="G23" s="56">
        <f t="shared" si="3"/>
        <v>0</v>
      </c>
      <c r="H23" s="56">
        <f t="shared" si="3"/>
        <v>0</v>
      </c>
      <c r="I23" s="56">
        <f t="shared" si="3"/>
        <v>0</v>
      </c>
      <c r="J23" s="56">
        <f t="shared" si="3"/>
        <v>0</v>
      </c>
      <c r="K23" s="56">
        <f t="shared" si="3"/>
        <v>0</v>
      </c>
      <c r="L23" s="56">
        <f t="shared" si="3"/>
        <v>0</v>
      </c>
      <c r="M23" s="57">
        <f t="shared" si="3"/>
        <v>0</v>
      </c>
      <c r="N23" s="4">
        <f>SUM(N19:N22)</f>
        <v>0</v>
      </c>
      <c r="O23" s="97"/>
    </row>
    <row r="24" spans="1:15" s="92" customFormat="1" ht="30" customHeight="1" thickBot="1" x14ac:dyDescent="0.25">
      <c r="A24" s="120"/>
      <c r="B24" s="121"/>
      <c r="C24" s="121"/>
      <c r="D24" s="121"/>
      <c r="E24" s="121"/>
      <c r="F24" s="121"/>
      <c r="G24" s="121"/>
      <c r="H24" s="121"/>
      <c r="I24" s="121"/>
      <c r="J24" s="121"/>
      <c r="K24" s="121"/>
      <c r="L24" s="121"/>
      <c r="M24" s="121"/>
      <c r="N24" s="122"/>
    </row>
    <row r="25" spans="1:15" s="80" customFormat="1" ht="30" customHeight="1" thickBot="1" x14ac:dyDescent="0.3">
      <c r="A25" s="204" t="s">
        <v>54</v>
      </c>
      <c r="B25" s="205"/>
      <c r="C25" s="205"/>
      <c r="D25" s="205"/>
      <c r="E25" s="205"/>
      <c r="F25" s="205"/>
      <c r="G25" s="205"/>
      <c r="H25" s="205"/>
      <c r="I25" s="205"/>
      <c r="J25" s="205"/>
      <c r="K25" s="205"/>
      <c r="L25" s="205"/>
      <c r="M25" s="206"/>
      <c r="N25" s="125">
        <f>+N12+N16+N23</f>
        <v>0</v>
      </c>
      <c r="O25" s="98"/>
    </row>
    <row r="26" spans="1:15" s="92" customFormat="1" ht="30" customHeight="1" thickBot="1" x14ac:dyDescent="0.25">
      <c r="A26" s="120"/>
      <c r="B26" s="121"/>
      <c r="C26" s="121"/>
      <c r="D26" s="121"/>
      <c r="E26" s="121"/>
      <c r="F26" s="121"/>
      <c r="G26" s="121"/>
      <c r="H26" s="121"/>
      <c r="I26" s="121"/>
      <c r="J26" s="121"/>
      <c r="K26" s="121"/>
      <c r="L26" s="121"/>
      <c r="M26" s="121"/>
      <c r="N26" s="122"/>
    </row>
    <row r="27" spans="1:15" s="80" customFormat="1" ht="30" customHeight="1" thickBot="1" x14ac:dyDescent="0.3">
      <c r="A27" s="204" t="s">
        <v>47</v>
      </c>
      <c r="B27" s="205"/>
      <c r="C27" s="205"/>
      <c r="D27" s="205"/>
      <c r="E27" s="205"/>
      <c r="F27" s="205"/>
      <c r="G27" s="205"/>
      <c r="H27" s="205"/>
      <c r="I27" s="205"/>
      <c r="J27" s="205"/>
      <c r="K27" s="205"/>
      <c r="L27" s="205"/>
      <c r="M27" s="206"/>
      <c r="N27" s="125">
        <f>+N25*2.5</f>
        <v>0</v>
      </c>
      <c r="O27" s="98"/>
    </row>
    <row r="28" spans="1:15" s="92" customFormat="1" x14ac:dyDescent="0.2">
      <c r="A28" s="128"/>
      <c r="B28" s="129"/>
      <c r="C28" s="129"/>
      <c r="D28" s="129"/>
      <c r="E28" s="129"/>
      <c r="F28" s="129"/>
      <c r="G28" s="129"/>
      <c r="H28" s="129"/>
      <c r="I28" s="129"/>
      <c r="J28" s="129"/>
      <c r="K28" s="129"/>
      <c r="L28" s="129"/>
      <c r="M28" s="129"/>
      <c r="N28" s="129"/>
    </row>
    <row r="29" spans="1:15" s="92" customFormat="1" x14ac:dyDescent="0.2">
      <c r="A29" s="128"/>
      <c r="B29" s="129"/>
      <c r="C29" s="129"/>
      <c r="D29" s="129"/>
      <c r="E29" s="129"/>
      <c r="F29" s="129"/>
      <c r="G29" s="129"/>
      <c r="H29" s="129"/>
      <c r="I29" s="129"/>
      <c r="J29" s="129"/>
      <c r="K29" s="129"/>
      <c r="L29" s="129"/>
      <c r="M29" s="129"/>
      <c r="N29" s="129"/>
    </row>
    <row r="30" spans="1:15" s="92" customFormat="1" x14ac:dyDescent="0.2">
      <c r="A30" s="128"/>
      <c r="B30" s="129"/>
      <c r="C30" s="129"/>
      <c r="D30" s="129"/>
      <c r="E30" s="129"/>
      <c r="F30" s="129"/>
      <c r="G30" s="129"/>
      <c r="H30" s="129"/>
      <c r="I30" s="129"/>
      <c r="J30" s="129"/>
      <c r="K30" s="129"/>
      <c r="L30" s="129"/>
      <c r="M30" s="129"/>
      <c r="N30" s="129"/>
    </row>
    <row r="31" spans="1:15" ht="18" x14ac:dyDescent="0.25">
      <c r="A31" s="132" t="s">
        <v>61</v>
      </c>
    </row>
    <row r="32" spans="1:15" x14ac:dyDescent="0.2">
      <c r="M32" s="35"/>
      <c r="N32" s="38"/>
    </row>
    <row r="33" spans="1:15" ht="65.25" customHeight="1" x14ac:dyDescent="0.2">
      <c r="A33" s="203" t="s">
        <v>59</v>
      </c>
      <c r="B33" s="203"/>
      <c r="C33" s="203"/>
      <c r="D33" s="203"/>
      <c r="E33" s="203"/>
      <c r="F33" s="203"/>
      <c r="G33" s="203"/>
      <c r="H33" s="203"/>
      <c r="I33" s="203"/>
      <c r="J33" s="203"/>
      <c r="K33" s="203"/>
      <c r="L33" s="203"/>
      <c r="M33" s="203"/>
      <c r="N33" s="203"/>
    </row>
    <row r="34" spans="1:15" ht="23.25" customHeight="1" x14ac:dyDescent="0.2">
      <c r="M34" s="36"/>
      <c r="N34" s="37"/>
    </row>
    <row r="35" spans="1:15" ht="23.25" customHeight="1" x14ac:dyDescent="0.2"/>
    <row r="36" spans="1:15" ht="23.25" customHeight="1" x14ac:dyDescent="0.2">
      <c r="A36" s="130"/>
      <c r="B36" s="131"/>
      <c r="C36" s="131"/>
      <c r="D36" s="131"/>
      <c r="E36" s="131"/>
      <c r="I36" s="131"/>
      <c r="J36" s="131"/>
    </row>
    <row r="37" spans="1:15" ht="24" customHeight="1" x14ac:dyDescent="0.25">
      <c r="A37" s="133" t="s">
        <v>62</v>
      </c>
      <c r="G37" s="6"/>
      <c r="H37" s="139"/>
      <c r="I37" s="140" t="s">
        <v>63</v>
      </c>
    </row>
    <row r="38" spans="1:15" s="41" customFormat="1" ht="18" hidden="1" x14ac:dyDescent="0.25">
      <c r="A38" s="133"/>
      <c r="B38" s="7"/>
      <c r="C38" s="7"/>
      <c r="D38" s="7"/>
      <c r="E38" s="7"/>
      <c r="F38" s="7"/>
      <c r="G38" s="7"/>
      <c r="H38" s="7"/>
      <c r="I38" s="7"/>
      <c r="J38" s="7"/>
      <c r="K38" s="7"/>
      <c r="L38" s="7"/>
      <c r="M38" s="7"/>
      <c r="N38" s="7"/>
      <c r="O38" s="92"/>
    </row>
    <row r="39" spans="1:15" x14ac:dyDescent="0.2"/>
    <row r="40" spans="1:15" s="92" customFormat="1" x14ac:dyDescent="0.2">
      <c r="B40" s="99"/>
      <c r="C40" s="99"/>
      <c r="D40" s="99"/>
      <c r="E40" s="99"/>
      <c r="F40" s="99"/>
      <c r="G40" s="99"/>
      <c r="H40" s="99"/>
      <c r="I40" s="99"/>
      <c r="J40" s="99"/>
      <c r="K40" s="99"/>
      <c r="L40" s="99"/>
      <c r="M40" s="99"/>
      <c r="N40" s="99"/>
    </row>
    <row r="41" spans="1:15" s="92" customFormat="1" hidden="1" x14ac:dyDescent="0.2">
      <c r="B41" s="99"/>
      <c r="C41" s="99"/>
      <c r="D41" s="99"/>
      <c r="E41" s="99"/>
      <c r="F41" s="99"/>
      <c r="G41" s="99"/>
      <c r="H41" s="99"/>
      <c r="I41" s="99"/>
      <c r="J41" s="99"/>
      <c r="K41" s="99"/>
      <c r="L41" s="99"/>
      <c r="M41" s="99"/>
      <c r="N41" s="99"/>
    </row>
    <row r="42" spans="1:15" hidden="1" x14ac:dyDescent="0.2"/>
    <row r="43" spans="1:15" hidden="1" x14ac:dyDescent="0.2"/>
    <row r="44" spans="1:15" hidden="1" x14ac:dyDescent="0.2"/>
    <row r="45" spans="1:15" hidden="1" x14ac:dyDescent="0.2"/>
    <row r="46" spans="1:15" hidden="1" x14ac:dyDescent="0.2"/>
    <row r="47" spans="1:15" hidden="1" x14ac:dyDescent="0.2"/>
    <row r="48" spans="1:15" hidden="1" x14ac:dyDescent="0.2"/>
    <row r="49" hidden="1" x14ac:dyDescent="0.2"/>
    <row r="50" hidden="1" x14ac:dyDescent="0.2"/>
    <row r="51" hidden="1" x14ac:dyDescent="0.2"/>
    <row r="52" hidden="1" x14ac:dyDescent="0.2"/>
    <row r="53" hidden="1" x14ac:dyDescent="0.2"/>
  </sheetData>
  <sheetProtection sheet="1" selectLockedCells="1"/>
  <mergeCells count="8">
    <mergeCell ref="A33:N33"/>
    <mergeCell ref="A25:M25"/>
    <mergeCell ref="A27:M27"/>
    <mergeCell ref="B1:H1"/>
    <mergeCell ref="B2:C2"/>
    <mergeCell ref="N6:N8"/>
    <mergeCell ref="A15:M15"/>
    <mergeCell ref="A16:M16"/>
  </mergeCells>
  <pageMargins left="0.45" right="0.45" top="0.75" bottom="0.75" header="0.3" footer="0.3"/>
  <pageSetup scale="4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showGridLines="0" tabSelected="1" workbookViewId="0">
      <selection activeCell="B2" sqref="B2"/>
    </sheetView>
  </sheetViews>
  <sheetFormatPr defaultColWidth="0" defaultRowHeight="14.25" zeroHeight="1" x14ac:dyDescent="0.2"/>
  <cols>
    <col min="1" max="1" width="29.85546875" style="147" customWidth="1"/>
    <col min="2" max="2" width="23.42578125" style="147" customWidth="1"/>
    <col min="3" max="3" width="53.28515625" style="147" customWidth="1"/>
    <col min="4" max="4" width="3.85546875" style="147" customWidth="1"/>
    <col min="5" max="5" width="27.140625" style="147" customWidth="1"/>
    <col min="6" max="6" width="1.7109375" style="181" customWidth="1"/>
    <col min="7" max="7" width="25.140625" style="147" hidden="1" customWidth="1"/>
    <col min="8" max="17" width="0" style="147" hidden="1" customWidth="1"/>
    <col min="18" max="16384" width="9.140625" style="147" hidden="1"/>
  </cols>
  <sheetData>
    <row r="1" spans="1:9" ht="30" customHeight="1" thickBot="1" x14ac:dyDescent="0.25">
      <c r="A1" s="146" t="s">
        <v>57</v>
      </c>
      <c r="B1" s="217" t="str">
        <f>+IF(Eligibility!D1&gt;0,Eligibility!D1," ")</f>
        <v xml:space="preserve"> </v>
      </c>
      <c r="C1" s="217"/>
      <c r="D1" s="146"/>
      <c r="E1" s="146"/>
      <c r="F1" s="180"/>
      <c r="G1" s="149"/>
      <c r="H1" s="149"/>
      <c r="I1" s="149"/>
    </row>
    <row r="2" spans="1:9" ht="30" customHeight="1" thickBot="1" x14ac:dyDescent="0.25">
      <c r="A2" s="148" t="s">
        <v>58</v>
      </c>
      <c r="B2" s="188"/>
      <c r="C2" s="148"/>
      <c r="D2" s="148"/>
      <c r="E2" s="148"/>
      <c r="F2" s="180"/>
      <c r="G2" s="149"/>
      <c r="H2" s="149"/>
      <c r="I2" s="149"/>
    </row>
    <row r="3" spans="1:9" ht="15" thickBot="1" x14ac:dyDescent="0.25"/>
    <row r="4" spans="1:9" ht="27" thickBot="1" x14ac:dyDescent="0.45">
      <c r="A4" s="150" t="s">
        <v>68</v>
      </c>
      <c r="B4" s="151"/>
      <c r="C4" s="151"/>
      <c r="D4" s="151"/>
      <c r="E4" s="152"/>
    </row>
    <row r="5" spans="1:9" s="153" customFormat="1" ht="30" customHeight="1" x14ac:dyDescent="0.25">
      <c r="A5" s="224" t="s">
        <v>66</v>
      </c>
      <c r="B5" s="225"/>
      <c r="C5" s="225"/>
      <c r="D5" s="226"/>
      <c r="E5" s="142" cm="1">
        <f t="array" ref="E5">+SUM(('Loan Amt Calc'!B9:M11)/52)*8</f>
        <v>0</v>
      </c>
      <c r="F5" s="182"/>
    </row>
    <row r="6" spans="1:9" s="155" customFormat="1" ht="30" customHeight="1" x14ac:dyDescent="0.25">
      <c r="A6" s="227" t="s">
        <v>82</v>
      </c>
      <c r="B6" s="228"/>
      <c r="C6" s="228"/>
      <c r="D6" s="229"/>
      <c r="E6" s="154">
        <f>+SUM(('Loan Amt Calc'!N16*12)/52)*8</f>
        <v>0</v>
      </c>
      <c r="F6" s="182"/>
    </row>
    <row r="7" spans="1:9" s="157" customFormat="1" ht="30" customHeight="1" thickBot="1" x14ac:dyDescent="0.3">
      <c r="A7" s="218" t="s">
        <v>77</v>
      </c>
      <c r="B7" s="219"/>
      <c r="C7" s="219"/>
      <c r="D7" s="220"/>
      <c r="E7" s="156" cm="1">
        <f t="array" ref="E7">+SUM(('Loan Amt Calc'!B19:M22)/52)*8</f>
        <v>0</v>
      </c>
      <c r="F7" s="182"/>
    </row>
    <row r="8" spans="1:9" ht="30" customHeight="1" thickBot="1" x14ac:dyDescent="0.25">
      <c r="A8" s="221" t="s">
        <v>67</v>
      </c>
      <c r="B8" s="222"/>
      <c r="C8" s="222"/>
      <c r="D8" s="223"/>
      <c r="E8" s="158">
        <f>SUM(E5:E7)</f>
        <v>0</v>
      </c>
    </row>
    <row r="9" spans="1:9" ht="15" thickBot="1" x14ac:dyDescent="0.25"/>
    <row r="10" spans="1:9" ht="27" customHeight="1" x14ac:dyDescent="0.3">
      <c r="A10" s="159" t="s">
        <v>69</v>
      </c>
      <c r="B10" s="160"/>
      <c r="C10" s="160"/>
      <c r="D10" s="160"/>
      <c r="E10" s="161"/>
    </row>
    <row r="11" spans="1:9" ht="25.5" customHeight="1" thickBot="1" x14ac:dyDescent="0.25">
      <c r="A11" s="230" t="s">
        <v>70</v>
      </c>
      <c r="B11" s="231"/>
      <c r="C11" s="231"/>
      <c r="D11" s="231"/>
      <c r="E11" s="232"/>
    </row>
    <row r="12" spans="1:9" ht="30.75" customHeight="1" x14ac:dyDescent="0.2">
      <c r="A12" s="224" t="s">
        <v>71</v>
      </c>
      <c r="B12" s="225"/>
      <c r="C12" s="225"/>
      <c r="D12" s="226"/>
      <c r="E12" s="143"/>
    </row>
    <row r="13" spans="1:9" ht="30.75" customHeight="1" x14ac:dyDescent="0.2">
      <c r="A13" s="227" t="s">
        <v>72</v>
      </c>
      <c r="B13" s="228"/>
      <c r="C13" s="228"/>
      <c r="D13" s="229"/>
      <c r="E13" s="144"/>
    </row>
    <row r="14" spans="1:9" ht="30.75" customHeight="1" thickBot="1" x14ac:dyDescent="0.25">
      <c r="A14" s="218" t="s">
        <v>73</v>
      </c>
      <c r="B14" s="219"/>
      <c r="C14" s="219"/>
      <c r="D14" s="220"/>
      <c r="E14" s="145"/>
    </row>
    <row r="15" spans="1:9" s="155" customFormat="1" ht="30" customHeight="1" thickBot="1" x14ac:dyDescent="0.3">
      <c r="A15" s="238" t="s">
        <v>74</v>
      </c>
      <c r="B15" s="239"/>
      <c r="C15" s="239"/>
      <c r="D15" s="240"/>
      <c r="E15" s="158">
        <f>SUM(E12:E14)</f>
        <v>0</v>
      </c>
      <c r="F15" s="183"/>
    </row>
    <row r="16" spans="1:9" ht="15" thickBot="1" x14ac:dyDescent="0.25"/>
    <row r="17" spans="1:17" s="163" customFormat="1" ht="55.5" customHeight="1" thickBot="1" x14ac:dyDescent="0.3">
      <c r="A17" s="235" t="s">
        <v>78</v>
      </c>
      <c r="B17" s="236"/>
      <c r="C17" s="236"/>
      <c r="D17" s="237"/>
      <c r="E17" s="162">
        <f>+MIN(SUM(E8+E15),'Loan Amt Calc'!N27)</f>
        <v>0</v>
      </c>
      <c r="F17" s="184"/>
    </row>
    <row r="18" spans="1:17" x14ac:dyDescent="0.2"/>
    <row r="19" spans="1:17" x14ac:dyDescent="0.2"/>
    <row r="20" spans="1:17" x14ac:dyDescent="0.2"/>
    <row r="21" spans="1:17" x14ac:dyDescent="0.2"/>
    <row r="22" spans="1:17" ht="15.75" x14ac:dyDescent="0.25">
      <c r="A22" s="164" t="s">
        <v>75</v>
      </c>
      <c r="B22" s="164"/>
      <c r="C22" s="164"/>
    </row>
    <row r="23" spans="1:17" x14ac:dyDescent="0.2"/>
    <row r="24" spans="1:17" ht="68.25" customHeight="1" x14ac:dyDescent="0.2">
      <c r="A24" s="233" t="s">
        <v>76</v>
      </c>
      <c r="B24" s="233"/>
      <c r="C24" s="233"/>
      <c r="D24" s="233"/>
      <c r="E24" s="233"/>
    </row>
    <row r="25" spans="1:17" x14ac:dyDescent="0.2"/>
    <row r="26" spans="1:17" ht="15.75" x14ac:dyDescent="0.25">
      <c r="A26" s="165" t="s">
        <v>61</v>
      </c>
      <c r="B26" s="165"/>
      <c r="C26" s="165"/>
      <c r="D26" s="165"/>
      <c r="E26" s="166"/>
      <c r="F26" s="185"/>
      <c r="G26" s="166"/>
      <c r="H26" s="166"/>
      <c r="I26" s="166"/>
      <c r="J26" s="166"/>
      <c r="K26" s="166"/>
      <c r="L26" s="166"/>
      <c r="M26" s="166"/>
      <c r="N26" s="166"/>
      <c r="O26" s="166"/>
      <c r="P26" s="166"/>
      <c r="Q26" s="166"/>
    </row>
    <row r="27" spans="1:17" x14ac:dyDescent="0.2">
      <c r="A27" s="167"/>
      <c r="B27" s="167"/>
      <c r="C27" s="167"/>
      <c r="D27" s="167"/>
      <c r="E27" s="166"/>
      <c r="F27" s="185"/>
      <c r="G27" s="166"/>
      <c r="H27" s="166"/>
      <c r="I27" s="166"/>
      <c r="J27" s="166"/>
      <c r="K27" s="166"/>
      <c r="L27" s="166"/>
      <c r="M27" s="166"/>
      <c r="N27" s="166"/>
      <c r="O27" s="166"/>
      <c r="P27" s="168"/>
      <c r="Q27" s="169"/>
    </row>
    <row r="28" spans="1:17" ht="69" customHeight="1" x14ac:dyDescent="0.2">
      <c r="A28" s="234" t="s">
        <v>59</v>
      </c>
      <c r="B28" s="234"/>
      <c r="C28" s="234"/>
      <c r="D28" s="234"/>
      <c r="E28" s="234"/>
      <c r="F28" s="186"/>
      <c r="G28" s="170"/>
      <c r="H28" s="170"/>
      <c r="I28" s="170"/>
      <c r="J28" s="170"/>
      <c r="K28" s="170"/>
      <c r="L28" s="170"/>
      <c r="M28" s="170"/>
      <c r="N28" s="170"/>
      <c r="O28" s="170"/>
      <c r="P28" s="170"/>
      <c r="Q28" s="170"/>
    </row>
    <row r="29" spans="1:17" x14ac:dyDescent="0.2">
      <c r="A29" s="167"/>
      <c r="B29" s="167"/>
      <c r="C29" s="167"/>
      <c r="D29" s="167"/>
      <c r="E29" s="166"/>
      <c r="F29" s="185"/>
      <c r="G29" s="166"/>
      <c r="H29" s="166"/>
      <c r="I29" s="166"/>
      <c r="J29" s="166"/>
      <c r="K29" s="166"/>
      <c r="L29" s="166"/>
      <c r="M29" s="166"/>
      <c r="N29" s="166"/>
      <c r="O29" s="166"/>
      <c r="P29" s="171"/>
      <c r="Q29" s="172"/>
    </row>
    <row r="30" spans="1:17" ht="27.75" customHeight="1" x14ac:dyDescent="0.2">
      <c r="A30" s="167"/>
      <c r="B30" s="167"/>
      <c r="C30" s="167"/>
      <c r="D30" s="167"/>
      <c r="E30" s="173"/>
      <c r="F30" s="187"/>
      <c r="G30" s="173"/>
      <c r="H30" s="173"/>
      <c r="I30" s="166"/>
      <c r="J30" s="166"/>
      <c r="K30" s="166"/>
      <c r="L30" s="166"/>
      <c r="M30" s="166"/>
      <c r="N30" s="166"/>
      <c r="O30" s="166"/>
      <c r="P30" s="166"/>
      <c r="Q30" s="166"/>
    </row>
    <row r="31" spans="1:17" x14ac:dyDescent="0.2">
      <c r="A31" s="174"/>
      <c r="B31" s="174"/>
      <c r="C31" s="174"/>
      <c r="D31" s="175"/>
      <c r="E31" s="176"/>
      <c r="F31" s="187"/>
      <c r="G31" s="173"/>
      <c r="H31" s="173"/>
      <c r="I31" s="166"/>
      <c r="J31" s="166"/>
      <c r="K31" s="166"/>
      <c r="M31" s="166"/>
      <c r="N31" s="166"/>
      <c r="O31" s="166"/>
      <c r="P31" s="166"/>
      <c r="Q31" s="166"/>
    </row>
    <row r="32" spans="1:17" ht="18" x14ac:dyDescent="0.25">
      <c r="A32" s="177" t="s">
        <v>62</v>
      </c>
      <c r="B32" s="177"/>
      <c r="C32" s="177"/>
      <c r="D32" s="177"/>
      <c r="E32" s="178" t="s">
        <v>63</v>
      </c>
      <c r="F32" s="187"/>
      <c r="G32" s="173"/>
      <c r="H32" s="173"/>
      <c r="I32" s="166"/>
      <c r="J32" s="167"/>
      <c r="K32" s="179"/>
      <c r="M32" s="166"/>
      <c r="N32" s="166"/>
      <c r="O32" s="166"/>
      <c r="P32" s="166"/>
      <c r="Q32" s="166"/>
    </row>
    <row r="33" x14ac:dyDescent="0.2"/>
  </sheetData>
  <sheetProtection sheet="1" objects="1" scenarios="1" selectLockedCells="1"/>
  <mergeCells count="13">
    <mergeCell ref="A24:E24"/>
    <mergeCell ref="A28:E28"/>
    <mergeCell ref="A5:D5"/>
    <mergeCell ref="A6:D6"/>
    <mergeCell ref="A17:D17"/>
    <mergeCell ref="A14:D14"/>
    <mergeCell ref="A15:D15"/>
    <mergeCell ref="B1:C1"/>
    <mergeCell ref="A7:D7"/>
    <mergeCell ref="A8:D8"/>
    <mergeCell ref="A12:D12"/>
    <mergeCell ref="A13:D13"/>
    <mergeCell ref="A11:E11"/>
  </mergeCells>
  <conditionalFormatting sqref="E12">
    <cfRule type="expression" dxfId="2" priority="3">
      <formula>$E$12&gt;0</formula>
    </cfRule>
  </conditionalFormatting>
  <conditionalFormatting sqref="E13">
    <cfRule type="expression" dxfId="1" priority="2">
      <formula>$E$13&gt;0</formula>
    </cfRule>
  </conditionalFormatting>
  <conditionalFormatting sqref="E14">
    <cfRule type="expression" dxfId="0" priority="1">
      <formula>$E$14&gt;0</formula>
    </cfRule>
  </conditionalFormatting>
  <pageMargins left="0.7" right="0.7" top="0.75" bottom="0.75" header="0.3" footer="0.3"/>
  <pageSetup scale="62"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7"/>
  <sheetViews>
    <sheetView workbookViewId="0"/>
  </sheetViews>
  <sheetFormatPr defaultRowHeight="15" x14ac:dyDescent="0.25"/>
  <sheetData>
    <row r="2" spans="1:14" ht="15.75" thickBot="1" x14ac:dyDescent="0.3"/>
    <row r="3" spans="1:14" s="6" customFormat="1" ht="15.75" thickBot="1" x14ac:dyDescent="0.3">
      <c r="A3" s="8" t="s">
        <v>19</v>
      </c>
      <c r="B3" s="9"/>
      <c r="C3" s="9"/>
      <c r="D3" s="9"/>
      <c r="E3" s="9"/>
      <c r="F3" s="9"/>
      <c r="G3" s="9"/>
      <c r="H3" s="9"/>
      <c r="I3" s="9"/>
      <c r="J3" s="9"/>
      <c r="K3" s="9"/>
      <c r="L3" s="9"/>
      <c r="M3" s="10"/>
      <c r="N3" s="10"/>
    </row>
    <row r="4" spans="1:14" s="27" customFormat="1" ht="31.5" customHeight="1" x14ac:dyDescent="0.25">
      <c r="A4" s="25" t="s">
        <v>20</v>
      </c>
      <c r="B4" s="12"/>
      <c r="C4" s="13"/>
      <c r="D4" s="13"/>
      <c r="E4" s="13"/>
      <c r="F4" s="13"/>
      <c r="G4" s="13"/>
      <c r="H4" s="13"/>
      <c r="I4" s="13"/>
      <c r="J4" s="13"/>
      <c r="K4" s="13"/>
      <c r="L4" s="13"/>
      <c r="M4" s="14"/>
      <c r="N4" s="26" t="str">
        <f>+IF(SUM(B4:M4)&gt;0,AVERAGE(B4:M4)," ")</f>
        <v xml:space="preserve"> </v>
      </c>
    </row>
    <row r="5" spans="1:14" s="27" customFormat="1" ht="31.5" customHeight="1" x14ac:dyDescent="0.25">
      <c r="A5" s="28" t="s">
        <v>21</v>
      </c>
      <c r="B5" s="16"/>
      <c r="C5" s="17"/>
      <c r="D5" s="17"/>
      <c r="E5" s="17"/>
      <c r="F5" s="17"/>
      <c r="G5" s="17"/>
      <c r="H5" s="17"/>
      <c r="I5" s="17"/>
      <c r="J5" s="17"/>
      <c r="K5" s="17"/>
      <c r="L5" s="17"/>
      <c r="M5" s="18"/>
      <c r="N5" s="19" t="str">
        <f>+IF(SUM(B5:M5)&gt;0,AVERAGE(B5:M5)," ")</f>
        <v xml:space="preserve"> </v>
      </c>
    </row>
    <row r="6" spans="1:14" s="27" customFormat="1" ht="31.5" customHeight="1" thickBot="1" x14ac:dyDescent="0.3">
      <c r="A6" s="29" t="s">
        <v>22</v>
      </c>
      <c r="B6" s="20"/>
      <c r="C6" s="21"/>
      <c r="D6" s="21"/>
      <c r="E6" s="21"/>
      <c r="F6" s="21"/>
      <c r="G6" s="21"/>
      <c r="H6" s="21"/>
      <c r="I6" s="21"/>
      <c r="J6" s="21"/>
      <c r="K6" s="21"/>
      <c r="L6" s="21"/>
      <c r="M6" s="22"/>
      <c r="N6" s="30" t="str">
        <f>+IF(SUM(B6:M6)&gt;0,AVERAGE(B6:M6)," ")</f>
        <v xml:space="preserve"> </v>
      </c>
    </row>
    <row r="7" spans="1:14" s="24" customFormat="1" ht="30.75" customHeight="1" thickBot="1" x14ac:dyDescent="0.3">
      <c r="A7" s="23" t="s">
        <v>41</v>
      </c>
      <c r="B7" s="31">
        <f t="shared" ref="B7:M7" si="0">+SUM(B4:B6)</f>
        <v>0</v>
      </c>
      <c r="C7" s="32">
        <f t="shared" si="0"/>
        <v>0</v>
      </c>
      <c r="D7" s="32">
        <f t="shared" si="0"/>
        <v>0</v>
      </c>
      <c r="E7" s="32">
        <f t="shared" si="0"/>
        <v>0</v>
      </c>
      <c r="F7" s="32">
        <f t="shared" si="0"/>
        <v>0</v>
      </c>
      <c r="G7" s="32">
        <f t="shared" si="0"/>
        <v>0</v>
      </c>
      <c r="H7" s="32">
        <f t="shared" si="0"/>
        <v>0</v>
      </c>
      <c r="I7" s="32">
        <f t="shared" si="0"/>
        <v>0</v>
      </c>
      <c r="J7" s="32">
        <f t="shared" si="0"/>
        <v>0</v>
      </c>
      <c r="K7" s="32">
        <f t="shared" si="0"/>
        <v>0</v>
      </c>
      <c r="L7" s="32">
        <f t="shared" si="0"/>
        <v>0</v>
      </c>
      <c r="M7" s="33">
        <f t="shared" si="0"/>
        <v>0</v>
      </c>
      <c r="N7" s="34" t="str">
        <f>+IF(SUM(B7:M7)&gt;0,AVERAGE(B7:M7)," ")</f>
        <v xml:space="preserve">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
  <sheetViews>
    <sheetView workbookViewId="0"/>
  </sheetViews>
  <sheetFormatPr defaultRowHeight="15" x14ac:dyDescent="0.25"/>
  <cols>
    <col min="1" max="1" width="9.140625" style="1"/>
    <col min="2" max="2" width="52.140625" bestFit="1" customWidth="1"/>
  </cols>
  <sheetData>
    <row r="1" spans="1:2" x14ac:dyDescent="0.25">
      <c r="A1" s="1">
        <v>721110</v>
      </c>
      <c r="B1" t="s">
        <v>26</v>
      </c>
    </row>
    <row r="2" spans="1:2" x14ac:dyDescent="0.25">
      <c r="A2" s="1">
        <v>721120</v>
      </c>
      <c r="B2" t="s">
        <v>27</v>
      </c>
    </row>
    <row r="3" spans="1:2" x14ac:dyDescent="0.25">
      <c r="A3" s="1">
        <v>721191</v>
      </c>
      <c r="B3" t="s">
        <v>28</v>
      </c>
    </row>
    <row r="4" spans="1:2" x14ac:dyDescent="0.25">
      <c r="A4" s="1">
        <v>721199</v>
      </c>
      <c r="B4" t="s">
        <v>29</v>
      </c>
    </row>
    <row r="5" spans="1:2" x14ac:dyDescent="0.25">
      <c r="A5" s="1">
        <v>721211</v>
      </c>
      <c r="B5" t="s">
        <v>30</v>
      </c>
    </row>
    <row r="6" spans="1:2" x14ac:dyDescent="0.25">
      <c r="A6" s="1">
        <v>721214</v>
      </c>
      <c r="B6" t="s">
        <v>31</v>
      </c>
    </row>
    <row r="7" spans="1:2" x14ac:dyDescent="0.25">
      <c r="A7" s="1">
        <v>721310</v>
      </c>
      <c r="B7" t="s">
        <v>32</v>
      </c>
    </row>
    <row r="8" spans="1:2" x14ac:dyDescent="0.25">
      <c r="A8" s="1">
        <v>722310</v>
      </c>
      <c r="B8" t="s">
        <v>33</v>
      </c>
    </row>
    <row r="9" spans="1:2" x14ac:dyDescent="0.25">
      <c r="A9" s="1">
        <v>722320</v>
      </c>
      <c r="B9" t="s">
        <v>34</v>
      </c>
    </row>
    <row r="10" spans="1:2" x14ac:dyDescent="0.25">
      <c r="A10" s="1">
        <v>722330</v>
      </c>
      <c r="B10" t="s">
        <v>35</v>
      </c>
    </row>
    <row r="11" spans="1:2" x14ac:dyDescent="0.25">
      <c r="A11" s="1">
        <v>722410</v>
      </c>
      <c r="B11" t="s">
        <v>36</v>
      </c>
    </row>
    <row r="12" spans="1:2" x14ac:dyDescent="0.25">
      <c r="A12" s="1">
        <v>722511</v>
      </c>
      <c r="B12" t="s">
        <v>37</v>
      </c>
    </row>
    <row r="13" spans="1:2" x14ac:dyDescent="0.25">
      <c r="A13" s="1">
        <v>722513</v>
      </c>
      <c r="B13" t="s">
        <v>38</v>
      </c>
    </row>
    <row r="14" spans="1:2" x14ac:dyDescent="0.25">
      <c r="A14" s="1">
        <v>722514</v>
      </c>
      <c r="B14" t="s">
        <v>39</v>
      </c>
    </row>
    <row r="15" spans="1:2" x14ac:dyDescent="0.25">
      <c r="A15" s="1">
        <v>722515</v>
      </c>
      <c r="B15"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Eligibility</vt:lpstr>
      <vt:lpstr>Loan Amt Calc</vt:lpstr>
      <vt:lpstr>Forgivability Estimate</vt:lpstr>
      <vt:lpstr>Estimated Forgivability</vt:lpstr>
      <vt:lpstr>NAICS 72</vt:lpstr>
      <vt:lpstr>Eligibility!Print_Area</vt:lpstr>
      <vt:lpstr>'Forgivability Estimate'!Print_Area</vt:lpstr>
      <vt:lpstr>'Loan Amt Calc'!Print_Area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Tolleson</dc:creator>
  <cp:lastModifiedBy>Dustin Walker</cp:lastModifiedBy>
  <cp:lastPrinted>2020-03-27T19:25:43Z</cp:lastPrinted>
  <dcterms:created xsi:type="dcterms:W3CDTF">2020-03-25T20:12:59Z</dcterms:created>
  <dcterms:modified xsi:type="dcterms:W3CDTF">2020-04-01T18:57:04Z</dcterms:modified>
</cp:coreProperties>
</file>