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545dcb8a2a8b764/"/>
    </mc:Choice>
  </mc:AlternateContent>
  <xr:revisionPtr revIDLastSave="3" documentId="8_{299D2B9B-F2B6-4EB1-B5D1-8BC5274F19B1}" xr6:coauthVersionLast="47" xr6:coauthVersionMax="47" xr10:uidLastSave="{CC83BEE9-8BC0-4C82-9BBB-9406B7298424}"/>
  <bookViews>
    <workbookView xWindow="-120" yWindow="-120" windowWidth="29040" windowHeight="17520" xr2:uid="{AD7298FD-BC5D-4C70-BBD3-2C4699E35120}"/>
  </bookViews>
  <sheets>
    <sheet name="other op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C62" i="1"/>
  <c r="C83" i="1"/>
  <c r="C72" i="1"/>
  <c r="C66" i="1"/>
  <c r="C56" i="1"/>
  <c r="C36" i="1"/>
  <c r="C30" i="1"/>
  <c r="C22" i="1"/>
  <c r="C23" i="1" s="1"/>
  <c r="C26" i="1" s="1"/>
  <c r="C32" i="1" s="1"/>
  <c r="C11" i="1"/>
  <c r="C37" i="1" l="1"/>
  <c r="C38" i="1" s="1"/>
  <c r="C67" i="1"/>
  <c r="C84" i="1" s="1"/>
  <c r="C86" i="1" s="1"/>
</calcChain>
</file>

<file path=xl/sharedStrings.xml><?xml version="1.0" encoding="utf-8"?>
<sst xmlns="http://schemas.openxmlformats.org/spreadsheetml/2006/main" count="87" uniqueCount="86">
  <si>
    <t>Budget</t>
  </si>
  <si>
    <t>Proposed</t>
  </si>
  <si>
    <t>Ordinary Income/Expense</t>
  </si>
  <si>
    <t>Income</t>
  </si>
  <si>
    <t>001 · Interest Income</t>
  </si>
  <si>
    <t>33000 · Petty Cash</t>
  </si>
  <si>
    <t>47000 · Program Income</t>
  </si>
  <si>
    <t>47100 · Membership Dues</t>
  </si>
  <si>
    <t>47200 · Spirit Merchandise Income</t>
  </si>
  <si>
    <t>47201 · Spirit Wear - Tax Free Days</t>
  </si>
  <si>
    <t>47200 · Spirit Merchandise Income - Other</t>
  </si>
  <si>
    <t>Total 47200 · Spirit Merchandise Income</t>
  </si>
  <si>
    <t>47300 · Fundraising Income</t>
  </si>
  <si>
    <t>43400 · Donations</t>
  </si>
  <si>
    <t>43406 · Donations - Box Tops</t>
  </si>
  <si>
    <t>43411 · Donations - Kroger Rewards</t>
  </si>
  <si>
    <t>43440 · Donations - Spirit Night</t>
  </si>
  <si>
    <t>43470 · Donations - Direct Contribution</t>
  </si>
  <si>
    <t>43450 · Sponsorships</t>
  </si>
  <si>
    <t>43460 · Donations - Grants</t>
  </si>
  <si>
    <t>47120 · Madden PTO Donation Income</t>
  </si>
  <si>
    <t>43470 · Donations - Direct Contribution - Other</t>
  </si>
  <si>
    <t>Total 43470 · Donations - Direct Contribution</t>
  </si>
  <si>
    <t>Total 43400 · Donations</t>
  </si>
  <si>
    <t>47320 · Donation Drive</t>
  </si>
  <si>
    <t>Penny Wars</t>
  </si>
  <si>
    <t>Total 47300 · Fundraising Income</t>
  </si>
  <si>
    <t xml:space="preserve">47400 · Spring Fundraiser Income </t>
  </si>
  <si>
    <t>47401 · Spring Fundraiser Income</t>
  </si>
  <si>
    <t>47403 ·Raffle</t>
  </si>
  <si>
    <t>Total 47400 · Carnival Income</t>
  </si>
  <si>
    <t>47600 · Year Book Income</t>
  </si>
  <si>
    <t>Total 47000 · Program Income</t>
  </si>
  <si>
    <t>47700 · School Supply Sales Income</t>
  </si>
  <si>
    <t>47701 · School Supply Sales - Tax Free</t>
  </si>
  <si>
    <t>47700 · School Supply Sales Income - Other</t>
  </si>
  <si>
    <t>Total 47700 · School Supply Sales Income</t>
  </si>
  <si>
    <t>Total Income</t>
  </si>
  <si>
    <t>Gross Profit</t>
  </si>
  <si>
    <t>Expense</t>
  </si>
  <si>
    <t>60000 · Program Expenses</t>
  </si>
  <si>
    <t>60005 · Unplanned/Contingency</t>
  </si>
  <si>
    <t>60020 · Field Trips</t>
  </si>
  <si>
    <t>60025 · Room Parents</t>
  </si>
  <si>
    <t>60110 · Year Book Expense</t>
  </si>
  <si>
    <t>60120 · Donation Drive Expense</t>
  </si>
  <si>
    <t>60300 · VIPS - Volunteer Support</t>
  </si>
  <si>
    <t>60400 · Teacher Appreciation Expenses</t>
  </si>
  <si>
    <t>60460 · Teacher of the Month Expense</t>
  </si>
  <si>
    <t>60470 · Sponsorship Expenses</t>
  </si>
  <si>
    <t>60500 · School Beautification</t>
  </si>
  <si>
    <t>MEMBERSHIP COSTS</t>
  </si>
  <si>
    <t>60551 · Kindness Rocks Project</t>
  </si>
  <si>
    <t>60700 · Spirit Merchandise Expense</t>
  </si>
  <si>
    <t>60701 · School Supplies</t>
  </si>
  <si>
    <t>60702 · Spirit Wear</t>
  </si>
  <si>
    <t>Total 60700 · Spirit Merchandise Expense</t>
  </si>
  <si>
    <t>60800 · Fundraising Expense</t>
  </si>
  <si>
    <t>60815 · Membership Incentive Expense</t>
  </si>
  <si>
    <t>60820 · Spring Fundraiser Expense</t>
  </si>
  <si>
    <t>60830 · Donation Drive Incentives</t>
  </si>
  <si>
    <t>Total 60800 · Fundraising Expense</t>
  </si>
  <si>
    <t>60910 · District Budget Offset</t>
  </si>
  <si>
    <t>60911 · School Supplies</t>
  </si>
  <si>
    <t>60912 · Field Trip Transportation</t>
  </si>
  <si>
    <t>Total 60910 · District Budget Offset</t>
  </si>
  <si>
    <t>Total 60000 · Program Expenses</t>
  </si>
  <si>
    <t>60450 · Classroom Enhancement  Program</t>
  </si>
  <si>
    <t>60451 · Counselor &amp; Nurse Reimbursement</t>
  </si>
  <si>
    <t>60452 · STEM Gift Card Expense</t>
  </si>
  <si>
    <t>60450 · Classroom Enhancement  Program - Other</t>
  </si>
  <si>
    <t>Total 60450 · Classroom Enhancement  Program</t>
  </si>
  <si>
    <t>62110 · Accounting Fees</t>
  </si>
  <si>
    <t>64100 · Learning Garden Upkeep</t>
  </si>
  <si>
    <t>65000 · Operations</t>
  </si>
  <si>
    <t>65010 · Bank Charges</t>
  </si>
  <si>
    <t>65015 · Square Transaction Fees</t>
  </si>
  <si>
    <t>65020 · Postage, Mailing Service</t>
  </si>
  <si>
    <t>65040 · PTO Supplies</t>
  </si>
  <si>
    <t>65050 · Media</t>
  </si>
  <si>
    <t>65120 · Insurance</t>
  </si>
  <si>
    <t>65125 · Sales Tax</t>
  </si>
  <si>
    <t>Total 65000 · Operations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</si>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</sst>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u val="double"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u val="double"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 applyFill="1"/>
    <xf numFmtId="44" fontId="4" fillId="0" borderId="0" xfId="1" applyFon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1"/>
    </xf>
    <xf numFmtId="44" fontId="2" fillId="0" borderId="0" xfId="1" applyFont="1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2" fillId="0" borderId="0" xfId="0" applyFont="1"/>
    <xf numFmtId="4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44" fontId="3" fillId="0" borderId="0" xfId="1" applyFont="1" applyFill="1"/>
    <xf numFmtId="0" fontId="0" fillId="0" borderId="1" xfId="0" applyBorder="1" applyAlignment="1">
      <alignment horizontal="left" indent="2"/>
    </xf>
    <xf numFmtId="44" fontId="0" fillId="0" borderId="2" xfId="1" applyFont="1" applyFill="1" applyBorder="1"/>
    <xf numFmtId="0" fontId="0" fillId="0" borderId="0" xfId="0" applyAlignment="1">
      <alignment horizontal="left" indent="4"/>
    </xf>
    <xf numFmtId="0" fontId="4" fillId="0" borderId="0" xfId="0" applyFont="1" applyAlignment="1">
      <alignment horizontal="left" indent="4"/>
    </xf>
    <xf numFmtId="0" fontId="5" fillId="0" borderId="0" xfId="0" applyFont="1"/>
    <xf numFmtId="44" fontId="5" fillId="0" borderId="0" xfId="1" applyFont="1" applyFill="1"/>
    <xf numFmtId="44" fontId="6" fillId="0" borderId="0" xfId="1" applyFont="1" applyFill="1"/>
    <xf numFmtId="44" fontId="7" fillId="0" borderId="0" xfId="1" applyFont="1" applyFill="1"/>
    <xf numFmtId="44" fontId="5" fillId="0" borderId="2" xfId="1" applyFont="1" applyFill="1" applyBorder="1"/>
    <xf numFmtId="44" fontId="8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F5B2C-5A81-4820-9340-3F4632C76081}">
  <dimension ref="A1:D86"/>
  <sheetViews>
    <sheetView tabSelected="1" zoomScale="145" zoomScaleNormal="145" workbookViewId="0">
      <selection activeCell="D85" sqref="D85"/>
    </sheetView>
  </sheetViews>
  <sheetFormatPr defaultRowHeight="15" x14ac:dyDescent="0.25"/>
  <cols>
    <col min="1" max="1" width="49.85546875" bestFit="1" customWidth="1"/>
    <col min="2" max="2" width="13.28515625" style="1" bestFit="1" customWidth="1"/>
    <col min="3" max="3" width="13.28515625" style="20" bestFit="1" customWidth="1"/>
    <col min="4" max="4" width="11.5703125" bestFit="1" customWidth="1"/>
  </cols>
  <sheetData>
    <row r="1" spans="1:3" x14ac:dyDescent="0.25">
      <c r="B1" s="1" t="s">
        <v>0</v>
      </c>
      <c r="C1" s="20" t="s">
        <v>1</v>
      </c>
    </row>
    <row r="2" spans="1:3" x14ac:dyDescent="0.25">
      <c r="A2" t="s">
        <v>2</v>
      </c>
      <c r="C2" s="21"/>
    </row>
    <row r="3" spans="1:3" x14ac:dyDescent="0.25">
      <c r="A3" t="s">
        <v>3</v>
      </c>
      <c r="C3" s="21"/>
    </row>
    <row r="4" spans="1:3" x14ac:dyDescent="0.25">
      <c r="A4" t="s">
        <v>4</v>
      </c>
      <c r="C4" s="21">
        <v>120</v>
      </c>
    </row>
    <row r="5" spans="1:3" x14ac:dyDescent="0.25">
      <c r="A5" t="s">
        <v>5</v>
      </c>
      <c r="C5" s="21"/>
    </row>
    <row r="6" spans="1:3" x14ac:dyDescent="0.25">
      <c r="A6" t="s">
        <v>6</v>
      </c>
      <c r="C6" s="21"/>
    </row>
    <row r="7" spans="1:3" x14ac:dyDescent="0.25">
      <c r="A7" s="3" t="s">
        <v>7</v>
      </c>
      <c r="B7" s="1">
        <v>3250</v>
      </c>
      <c r="C7" s="21">
        <v>5400</v>
      </c>
    </row>
    <row r="8" spans="1:3" x14ac:dyDescent="0.25">
      <c r="A8" s="3" t="s">
        <v>8</v>
      </c>
      <c r="C8" s="21"/>
    </row>
    <row r="9" spans="1:3" x14ac:dyDescent="0.25">
      <c r="A9" s="4" t="s">
        <v>9</v>
      </c>
      <c r="C9" s="21">
        <v>2300</v>
      </c>
    </row>
    <row r="10" spans="1:3" x14ac:dyDescent="0.25">
      <c r="A10" s="4" t="s">
        <v>10</v>
      </c>
      <c r="B10" s="1">
        <v>3500</v>
      </c>
      <c r="C10" s="21">
        <v>2700</v>
      </c>
    </row>
    <row r="11" spans="1:3" x14ac:dyDescent="0.25">
      <c r="A11" s="5" t="s">
        <v>11</v>
      </c>
      <c r="B11" s="6">
        <v>3500</v>
      </c>
      <c r="C11" s="22">
        <f>C10+C9</f>
        <v>5000</v>
      </c>
    </row>
    <row r="12" spans="1:3" x14ac:dyDescent="0.25">
      <c r="A12" t="s">
        <v>12</v>
      </c>
      <c r="C12" s="21"/>
    </row>
    <row r="13" spans="1:3" x14ac:dyDescent="0.25">
      <c r="A13" s="7" t="s">
        <v>13</v>
      </c>
      <c r="C13" s="21"/>
    </row>
    <row r="14" spans="1:3" x14ac:dyDescent="0.25">
      <c r="A14" s="4" t="s">
        <v>14</v>
      </c>
      <c r="B14" s="1">
        <v>100</v>
      </c>
      <c r="C14" s="21">
        <v>0</v>
      </c>
    </row>
    <row r="15" spans="1:3" x14ac:dyDescent="0.25">
      <c r="A15" s="4" t="s">
        <v>15</v>
      </c>
      <c r="B15" s="1">
        <v>100</v>
      </c>
      <c r="C15" s="21">
        <v>100</v>
      </c>
    </row>
    <row r="16" spans="1:3" x14ac:dyDescent="0.25">
      <c r="A16" s="4" t="s">
        <v>16</v>
      </c>
      <c r="B16" s="1">
        <v>2500</v>
      </c>
      <c r="C16" s="21">
        <v>2500</v>
      </c>
    </row>
    <row r="17" spans="1:4" x14ac:dyDescent="0.25">
      <c r="A17" s="4" t="s">
        <v>17</v>
      </c>
      <c r="B17" s="1">
        <v>20200</v>
      </c>
      <c r="C17" s="21"/>
    </row>
    <row r="18" spans="1:4" x14ac:dyDescent="0.25">
      <c r="A18" s="8" t="s">
        <v>18</v>
      </c>
      <c r="B18" s="1">
        <v>0</v>
      </c>
      <c r="C18" s="21">
        <v>19000</v>
      </c>
    </row>
    <row r="19" spans="1:4" x14ac:dyDescent="0.25">
      <c r="A19" s="8" t="s">
        <v>19</v>
      </c>
      <c r="C19" s="21"/>
    </row>
    <row r="20" spans="1:4" x14ac:dyDescent="0.25">
      <c r="A20" s="8" t="s">
        <v>20</v>
      </c>
      <c r="B20" s="1">
        <v>0</v>
      </c>
      <c r="C20" s="21">
        <v>100</v>
      </c>
    </row>
    <row r="21" spans="1:4" x14ac:dyDescent="0.25">
      <c r="A21" s="8" t="s">
        <v>21</v>
      </c>
      <c r="C21" s="21"/>
    </row>
    <row r="22" spans="1:4" x14ac:dyDescent="0.25">
      <c r="A22" s="9" t="s">
        <v>22</v>
      </c>
      <c r="B22" s="6">
        <v>20200</v>
      </c>
      <c r="C22" s="22">
        <f>SUM(C18:C21)</f>
        <v>19100</v>
      </c>
    </row>
    <row r="23" spans="1:4" x14ac:dyDescent="0.25">
      <c r="A23" s="10" t="s">
        <v>23</v>
      </c>
      <c r="B23" s="6">
        <v>22900</v>
      </c>
      <c r="C23" s="22">
        <f>C22+C16+C15+C14</f>
        <v>21700</v>
      </c>
    </row>
    <row r="24" spans="1:4" x14ac:dyDescent="0.25">
      <c r="A24" s="3" t="s">
        <v>24</v>
      </c>
      <c r="B24" s="1">
        <v>15000</v>
      </c>
      <c r="C24" s="21">
        <v>15000</v>
      </c>
    </row>
    <row r="25" spans="1:4" x14ac:dyDescent="0.25">
      <c r="A25" s="3" t="s">
        <v>25</v>
      </c>
      <c r="C25" s="21">
        <v>0</v>
      </c>
    </row>
    <row r="26" spans="1:4" x14ac:dyDescent="0.25">
      <c r="A26" s="11" t="s">
        <v>26</v>
      </c>
      <c r="B26" s="6">
        <v>37900</v>
      </c>
      <c r="C26" s="22">
        <f>C24+C23+C25</f>
        <v>36700</v>
      </c>
      <c r="D26" s="12"/>
    </row>
    <row r="27" spans="1:4" x14ac:dyDescent="0.25">
      <c r="A27" t="s">
        <v>27</v>
      </c>
      <c r="C27" s="21"/>
    </row>
    <row r="28" spans="1:4" x14ac:dyDescent="0.25">
      <c r="A28" s="7" t="s">
        <v>28</v>
      </c>
      <c r="B28" s="1">
        <v>1000</v>
      </c>
      <c r="C28" s="21">
        <v>2500</v>
      </c>
    </row>
    <row r="29" spans="1:4" x14ac:dyDescent="0.25">
      <c r="A29" s="7" t="s">
        <v>29</v>
      </c>
      <c r="B29" s="1">
        <v>1500</v>
      </c>
      <c r="C29" s="21">
        <v>1500</v>
      </c>
    </row>
    <row r="30" spans="1:4" x14ac:dyDescent="0.25">
      <c r="A30" s="5" t="s">
        <v>30</v>
      </c>
      <c r="B30" s="6">
        <v>23000</v>
      </c>
      <c r="C30" s="22">
        <f>SUM(C28:C29)</f>
        <v>4000</v>
      </c>
    </row>
    <row r="31" spans="1:4" x14ac:dyDescent="0.25">
      <c r="A31" s="3" t="s">
        <v>31</v>
      </c>
      <c r="B31" s="1">
        <v>750</v>
      </c>
      <c r="C31" s="21">
        <v>2500</v>
      </c>
    </row>
    <row r="32" spans="1:4" x14ac:dyDescent="0.25">
      <c r="A32" s="11" t="s">
        <v>32</v>
      </c>
      <c r="B32" s="6">
        <v>68400</v>
      </c>
      <c r="C32" s="22">
        <f>SUM(C31,C30,C26,C25,C11,C7)</f>
        <v>53600</v>
      </c>
    </row>
    <row r="33" spans="1:3" x14ac:dyDescent="0.25">
      <c r="A33" s="13" t="s">
        <v>33</v>
      </c>
      <c r="C33" s="21"/>
    </row>
    <row r="34" spans="1:3" x14ac:dyDescent="0.25">
      <c r="A34" s="3" t="s">
        <v>34</v>
      </c>
      <c r="C34" s="21"/>
    </row>
    <row r="35" spans="1:3" x14ac:dyDescent="0.25">
      <c r="A35" s="3" t="s">
        <v>35</v>
      </c>
      <c r="B35" s="1">
        <v>400</v>
      </c>
      <c r="C35" s="21">
        <v>100</v>
      </c>
    </row>
    <row r="36" spans="1:3" x14ac:dyDescent="0.25">
      <c r="A36" s="11" t="s">
        <v>36</v>
      </c>
      <c r="B36" s="6">
        <v>400</v>
      </c>
      <c r="C36" s="22">
        <f>C34+C35</f>
        <v>100</v>
      </c>
    </row>
    <row r="37" spans="1:3" x14ac:dyDescent="0.25">
      <c r="A37" s="14" t="s">
        <v>37</v>
      </c>
      <c r="B37" s="15">
        <v>68800</v>
      </c>
      <c r="C37" s="23">
        <f>C32+C36+C4</f>
        <v>53820</v>
      </c>
    </row>
    <row r="38" spans="1:3" x14ac:dyDescent="0.25">
      <c r="A38" s="14" t="s">
        <v>38</v>
      </c>
      <c r="B38" s="15">
        <v>68800</v>
      </c>
      <c r="C38" s="23">
        <f>C37</f>
        <v>53820</v>
      </c>
    </row>
    <row r="39" spans="1:3" x14ac:dyDescent="0.25">
      <c r="A39" t="s">
        <v>39</v>
      </c>
      <c r="C39" s="21"/>
    </row>
    <row r="40" spans="1:3" x14ac:dyDescent="0.25">
      <c r="A40" s="3" t="s">
        <v>40</v>
      </c>
      <c r="C40" s="21"/>
    </row>
    <row r="41" spans="1:3" x14ac:dyDescent="0.25">
      <c r="A41" s="7" t="s">
        <v>41</v>
      </c>
      <c r="B41" s="1">
        <v>150</v>
      </c>
      <c r="C41" s="21">
        <v>50</v>
      </c>
    </row>
    <row r="42" spans="1:3" ht="15.75" thickBot="1" x14ac:dyDescent="0.3">
      <c r="A42" s="7" t="s">
        <v>42</v>
      </c>
      <c r="B42" s="1">
        <v>10000</v>
      </c>
      <c r="C42" s="21">
        <v>10000</v>
      </c>
    </row>
    <row r="43" spans="1:3" ht="15.75" thickBot="1" x14ac:dyDescent="0.3">
      <c r="A43" s="16" t="s">
        <v>43</v>
      </c>
      <c r="B43" s="17">
        <v>2500</v>
      </c>
      <c r="C43" s="24">
        <v>1500</v>
      </c>
    </row>
    <row r="44" spans="1:3" x14ac:dyDescent="0.25">
      <c r="A44" s="7" t="s">
        <v>44</v>
      </c>
      <c r="B44" s="1">
        <v>250</v>
      </c>
      <c r="C44" s="21">
        <v>2500</v>
      </c>
    </row>
    <row r="45" spans="1:3" x14ac:dyDescent="0.25">
      <c r="A45" s="7" t="s">
        <v>45</v>
      </c>
      <c r="B45" s="1">
        <v>1500</v>
      </c>
      <c r="C45" s="21">
        <v>1500</v>
      </c>
    </row>
    <row r="46" spans="1:3" ht="15.75" thickBot="1" x14ac:dyDescent="0.3">
      <c r="A46" s="7" t="s">
        <v>46</v>
      </c>
      <c r="B46" s="1">
        <v>500</v>
      </c>
      <c r="C46" s="21">
        <v>150</v>
      </c>
    </row>
    <row r="47" spans="1:3" ht="15.75" thickBot="1" x14ac:dyDescent="0.3">
      <c r="A47" s="16" t="s">
        <v>47</v>
      </c>
      <c r="B47" s="17">
        <v>4000</v>
      </c>
      <c r="C47" s="24">
        <v>4000</v>
      </c>
    </row>
    <row r="48" spans="1:3" x14ac:dyDescent="0.25">
      <c r="A48" s="7" t="s">
        <v>48</v>
      </c>
      <c r="B48" s="1">
        <v>100</v>
      </c>
      <c r="C48" s="21">
        <v>100</v>
      </c>
    </row>
    <row r="49" spans="1:3" x14ac:dyDescent="0.25">
      <c r="A49" s="7" t="s">
        <v>49</v>
      </c>
      <c r="B49" s="1">
        <v>250</v>
      </c>
      <c r="C49" s="21">
        <v>250</v>
      </c>
    </row>
    <row r="50" spans="1:3" x14ac:dyDescent="0.25">
      <c r="A50" s="7" t="s">
        <v>50</v>
      </c>
      <c r="B50" s="1">
        <v>1000</v>
      </c>
      <c r="C50" s="21"/>
    </row>
    <row r="51" spans="1:3" x14ac:dyDescent="0.25">
      <c r="A51" s="7" t="s">
        <v>51</v>
      </c>
      <c r="C51" s="21">
        <v>1900</v>
      </c>
    </row>
    <row r="52" spans="1:3" x14ac:dyDescent="0.25">
      <c r="A52" s="7" t="s">
        <v>52</v>
      </c>
      <c r="B52" s="1">
        <v>800</v>
      </c>
      <c r="C52" s="21">
        <v>0</v>
      </c>
    </row>
    <row r="53" spans="1:3" x14ac:dyDescent="0.25">
      <c r="A53" s="7" t="s">
        <v>53</v>
      </c>
      <c r="C53" s="21"/>
    </row>
    <row r="54" spans="1:3" x14ac:dyDescent="0.25">
      <c r="A54" s="4" t="s">
        <v>54</v>
      </c>
      <c r="B54" s="1">
        <v>1500</v>
      </c>
      <c r="C54" s="21">
        <v>0</v>
      </c>
    </row>
    <row r="55" spans="1:3" x14ac:dyDescent="0.25">
      <c r="A55" s="4" t="s">
        <v>55</v>
      </c>
      <c r="B55" s="1">
        <v>5000</v>
      </c>
      <c r="C55" s="21">
        <v>6000</v>
      </c>
    </row>
    <row r="56" spans="1:3" x14ac:dyDescent="0.25">
      <c r="A56" s="10" t="s">
        <v>56</v>
      </c>
      <c r="B56" s="6">
        <v>6500</v>
      </c>
      <c r="C56" s="22">
        <f>C55+C54</f>
        <v>6000</v>
      </c>
    </row>
    <row r="57" spans="1:3" x14ac:dyDescent="0.25">
      <c r="A57" s="3" t="s">
        <v>57</v>
      </c>
      <c r="C57" s="21"/>
    </row>
    <row r="58" spans="1:3" x14ac:dyDescent="0.25">
      <c r="A58" s="7" t="s">
        <v>58</v>
      </c>
      <c r="B58" s="1">
        <v>100</v>
      </c>
      <c r="C58" s="21">
        <v>100</v>
      </c>
    </row>
    <row r="59" spans="1:3" x14ac:dyDescent="0.25">
      <c r="A59" s="7" t="s">
        <v>59</v>
      </c>
      <c r="B59" s="1">
        <v>13500</v>
      </c>
      <c r="C59" s="21">
        <v>2500</v>
      </c>
    </row>
    <row r="60" spans="1:3" x14ac:dyDescent="0.25">
      <c r="A60" s="7" t="s">
        <v>60</v>
      </c>
      <c r="B60" s="1">
        <v>250</v>
      </c>
      <c r="C60" s="21">
        <v>250</v>
      </c>
    </row>
    <row r="61" spans="1:3" x14ac:dyDescent="0.25">
      <c r="A61" s="3" t="s">
        <v>25</v>
      </c>
      <c r="C61" s="21">
        <v>0</v>
      </c>
    </row>
    <row r="62" spans="1:3" x14ac:dyDescent="0.25">
      <c r="A62" s="5" t="s">
        <v>61</v>
      </c>
      <c r="B62" s="6">
        <v>13850</v>
      </c>
      <c r="C62" s="22">
        <f>SUM(C58:C60)</f>
        <v>2850</v>
      </c>
    </row>
    <row r="63" spans="1:3" x14ac:dyDescent="0.25">
      <c r="A63" s="7" t="s">
        <v>62</v>
      </c>
      <c r="C63" s="21"/>
    </row>
    <row r="64" spans="1:3" x14ac:dyDescent="0.25">
      <c r="A64" s="18" t="s">
        <v>63</v>
      </c>
      <c r="B64" s="1">
        <v>3500</v>
      </c>
      <c r="C64" s="21">
        <v>0</v>
      </c>
    </row>
    <row r="65" spans="1:3" x14ac:dyDescent="0.25">
      <c r="A65" s="19" t="s">
        <v>64</v>
      </c>
      <c r="B65" s="2">
        <v>7000</v>
      </c>
      <c r="C65" s="25">
        <v>5000</v>
      </c>
    </row>
    <row r="66" spans="1:3" x14ac:dyDescent="0.25">
      <c r="A66" s="9" t="s">
        <v>65</v>
      </c>
      <c r="B66" s="6">
        <v>10500</v>
      </c>
      <c r="C66" s="22">
        <f>C65+C64</f>
        <v>5000</v>
      </c>
    </row>
    <row r="67" spans="1:3" x14ac:dyDescent="0.25">
      <c r="A67" s="5" t="s">
        <v>66</v>
      </c>
      <c r="B67" s="6">
        <v>51900</v>
      </c>
      <c r="C67" s="22">
        <f>C66+C62+C56+SUM(C41:C52)</f>
        <v>35800</v>
      </c>
    </row>
    <row r="68" spans="1:3" x14ac:dyDescent="0.25">
      <c r="A68" s="3" t="s">
        <v>67</v>
      </c>
      <c r="C68" s="21"/>
    </row>
    <row r="69" spans="1:3" x14ac:dyDescent="0.25">
      <c r="A69" s="4" t="s">
        <v>68</v>
      </c>
      <c r="B69" s="1">
        <v>200</v>
      </c>
      <c r="C69" s="21">
        <v>200</v>
      </c>
    </row>
    <row r="70" spans="1:3" x14ac:dyDescent="0.25">
      <c r="A70" s="4" t="s">
        <v>69</v>
      </c>
      <c r="B70" s="1">
        <v>2050</v>
      </c>
      <c r="C70" s="21">
        <v>2000</v>
      </c>
    </row>
    <row r="71" spans="1:3" x14ac:dyDescent="0.25">
      <c r="A71" s="4" t="s">
        <v>70</v>
      </c>
      <c r="B71" s="1">
        <v>9500</v>
      </c>
      <c r="C71" s="21">
        <v>9500</v>
      </c>
    </row>
    <row r="72" spans="1:3" x14ac:dyDescent="0.25">
      <c r="A72" s="5" t="s">
        <v>71</v>
      </c>
      <c r="B72" s="6">
        <v>11750</v>
      </c>
      <c r="C72" s="22">
        <f>SUM(C69:C71)</f>
        <v>11700</v>
      </c>
    </row>
    <row r="73" spans="1:3" x14ac:dyDescent="0.25">
      <c r="A73" s="7" t="s">
        <v>72</v>
      </c>
      <c r="B73" s="1">
        <v>400</v>
      </c>
      <c r="C73" s="21">
        <v>600</v>
      </c>
    </row>
    <row r="74" spans="1:3" x14ac:dyDescent="0.25">
      <c r="A74" s="7" t="s">
        <v>73</v>
      </c>
      <c r="B74" s="1">
        <v>2500</v>
      </c>
      <c r="C74" s="21">
        <v>2500</v>
      </c>
    </row>
    <row r="75" spans="1:3" x14ac:dyDescent="0.25">
      <c r="A75" s="7" t="s">
        <v>74</v>
      </c>
      <c r="C75" s="21"/>
    </row>
    <row r="76" spans="1:3" x14ac:dyDescent="0.25">
      <c r="A76" s="4" t="s">
        <v>75</v>
      </c>
      <c r="B76" s="1">
        <v>50</v>
      </c>
      <c r="C76" s="21">
        <v>50</v>
      </c>
    </row>
    <row r="77" spans="1:3" x14ac:dyDescent="0.25">
      <c r="A77" s="4" t="s">
        <v>76</v>
      </c>
      <c r="B77" s="1">
        <v>500</v>
      </c>
      <c r="C77" s="21">
        <v>1000</v>
      </c>
    </row>
    <row r="78" spans="1:3" x14ac:dyDescent="0.25">
      <c r="A78" s="4" t="s">
        <v>77</v>
      </c>
      <c r="B78" s="1">
        <v>200</v>
      </c>
      <c r="C78" s="21">
        <v>200</v>
      </c>
    </row>
    <row r="79" spans="1:3" x14ac:dyDescent="0.25">
      <c r="A79" s="4" t="s">
        <v>78</v>
      </c>
      <c r="B79" s="1">
        <v>500</v>
      </c>
      <c r="C79" s="21">
        <v>500</v>
      </c>
    </row>
    <row r="80" spans="1:3" x14ac:dyDescent="0.25">
      <c r="A80" s="4" t="s">
        <v>79</v>
      </c>
      <c r="B80" s="1">
        <v>100</v>
      </c>
      <c r="C80" s="21">
        <v>100</v>
      </c>
    </row>
    <row r="81" spans="1:3" x14ac:dyDescent="0.25">
      <c r="A81" s="4" t="s">
        <v>80</v>
      </c>
      <c r="B81" s="1">
        <v>300</v>
      </c>
      <c r="C81" s="21">
        <v>300</v>
      </c>
    </row>
    <row r="82" spans="1:3" x14ac:dyDescent="0.25">
      <c r="A82" s="4" t="s">
        <v>81</v>
      </c>
      <c r="B82" s="1">
        <v>500</v>
      </c>
      <c r="C82" s="21">
        <v>800</v>
      </c>
    </row>
    <row r="83" spans="1:3" x14ac:dyDescent="0.25">
      <c r="A83" s="5" t="s">
        <v>82</v>
      </c>
      <c r="B83" s="6">
        <v>2150</v>
      </c>
      <c r="C83" s="22">
        <f>SUM(C76:C82)</f>
        <v>2950</v>
      </c>
    </row>
    <row r="84" spans="1:3" x14ac:dyDescent="0.25">
      <c r="A84" s="11" t="s">
        <v>83</v>
      </c>
      <c r="B84" s="6">
        <v>68700</v>
      </c>
      <c r="C84" s="22">
        <f>C67+C72+C83+C73+C74</f>
        <v>53550</v>
      </c>
    </row>
    <row r="85" spans="1:3" x14ac:dyDescent="0.25">
      <c r="A85" s="14" t="s">
        <v>84</v>
      </c>
      <c r="B85" s="15">
        <v>100</v>
      </c>
      <c r="C85" s="23">
        <f>C38-C84</f>
        <v>270</v>
      </c>
    </row>
    <row r="86" spans="1:3" x14ac:dyDescent="0.25">
      <c r="A86" s="14" t="s">
        <v>85</v>
      </c>
      <c r="B86" s="15">
        <v>100</v>
      </c>
      <c r="C86" s="23">
        <f>C85</f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O'Briant</dc:creator>
  <cp:lastModifiedBy>Katherine O'Briant</cp:lastModifiedBy>
  <dcterms:created xsi:type="dcterms:W3CDTF">2024-04-07T16:32:05Z</dcterms:created>
  <dcterms:modified xsi:type="dcterms:W3CDTF">2024-04-18T13:53:03Z</dcterms:modified>
</cp:coreProperties>
</file>