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d070ddd01f6103/GAES/Projects/0 - Template/01-Design/"/>
    </mc:Choice>
  </mc:AlternateContent>
  <xr:revisionPtr revIDLastSave="3264" documentId="14_{77E732A6-62A1-45FD-808D-744A28971AE2}" xr6:coauthVersionLast="47" xr6:coauthVersionMax="47" xr10:uidLastSave="{C694A220-2348-4111-A2E6-A2DDB3E61B1F}"/>
  <workbookProtection workbookAlgorithmName="SHA-512" workbookHashValue="FhnXznAgKmNz/A6/6Y+2QWJrfzGPvZT1dUkvkLnTmV4QckvQn9jJvsW89XsNGJLMqU8xmN/aG8IdFxVG867YnQ==" workbookSaltValue="d5xkClGrlrYaqlQJ64MZ+Q==" workbookSpinCount="100000" lockStructure="1"/>
  <bookViews>
    <workbookView xWindow="-120" yWindow="-120" windowWidth="20730" windowHeight="11040" xr2:uid="{6172BA4A-B658-4134-A80C-067747098948}"/>
  </bookViews>
  <sheets>
    <sheet name="Customer Details" sheetId="24" r:id="rId1"/>
    <sheet name="Load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3" i="24" l="1"/>
  <c r="H192" i="24"/>
  <c r="H191" i="24"/>
  <c r="H190" i="24"/>
  <c r="C175" i="24"/>
  <c r="C157" i="24"/>
  <c r="G157" i="24" s="1"/>
  <c r="C158" i="24"/>
  <c r="G158" i="24" s="1"/>
  <c r="C159" i="24"/>
  <c r="G159" i="24" s="1"/>
  <c r="C160" i="24"/>
  <c r="G160" i="24" s="1"/>
  <c r="C161" i="24"/>
  <c r="G161" i="24" s="1"/>
  <c r="C162" i="24"/>
  <c r="G162" i="24" s="1"/>
  <c r="C163" i="24"/>
  <c r="H163" i="24" s="1"/>
  <c r="C164" i="24"/>
  <c r="G164" i="24" s="1"/>
  <c r="C165" i="24"/>
  <c r="G165" i="24" s="1"/>
  <c r="C166" i="24"/>
  <c r="G166" i="24" s="1"/>
  <c r="C167" i="24"/>
  <c r="G167" i="24" s="1"/>
  <c r="C168" i="24"/>
  <c r="G168" i="24" s="1"/>
  <c r="C169" i="24"/>
  <c r="G169" i="24" s="1"/>
  <c r="C170" i="24"/>
  <c r="G170" i="24" s="1"/>
  <c r="C171" i="24"/>
  <c r="H171" i="24" s="1"/>
  <c r="C172" i="24"/>
  <c r="G172" i="24" s="1"/>
  <c r="C173" i="24"/>
  <c r="G173" i="24" s="1"/>
  <c r="C174" i="24"/>
  <c r="G174" i="24" s="1"/>
  <c r="C176" i="24"/>
  <c r="H176" i="24" s="1"/>
  <c r="C177" i="24"/>
  <c r="H177" i="24" s="1"/>
  <c r="C178" i="24"/>
  <c r="H178" i="24" s="1"/>
  <c r="C179" i="24"/>
  <c r="H179" i="24" s="1"/>
  <c r="C180" i="24"/>
  <c r="H180" i="24" s="1"/>
  <c r="C181" i="24"/>
  <c r="H181" i="24" s="1"/>
  <c r="C182" i="24"/>
  <c r="H182" i="24" s="1"/>
  <c r="C183" i="24"/>
  <c r="G183" i="24" s="1"/>
  <c r="C184" i="24"/>
  <c r="G184" i="24" s="1"/>
  <c r="C185" i="24"/>
  <c r="H185" i="24" s="1"/>
  <c r="C186" i="24"/>
  <c r="G186" i="24" s="1"/>
  <c r="C187" i="24"/>
  <c r="G187" i="24" s="1"/>
  <c r="C188" i="24"/>
  <c r="H188" i="24" s="1"/>
  <c r="G189" i="24"/>
  <c r="G194" i="24"/>
  <c r="H195" i="24"/>
  <c r="C156" i="24"/>
  <c r="H156" i="24" s="1"/>
  <c r="B75" i="2"/>
  <c r="B74" i="2"/>
  <c r="G190" i="24" l="1"/>
  <c r="H193" i="24"/>
  <c r="G191" i="24"/>
  <c r="G192" i="24"/>
  <c r="G185" i="24"/>
  <c r="H187" i="24"/>
  <c r="G195" i="24"/>
  <c r="G188" i="24"/>
  <c r="H194" i="24"/>
  <c r="H186" i="24"/>
  <c r="H189" i="24"/>
  <c r="H184" i="24"/>
  <c r="H183" i="24"/>
  <c r="G182" i="24"/>
  <c r="G181" i="24"/>
  <c r="G180" i="24"/>
  <c r="G179" i="24"/>
  <c r="G178" i="24"/>
  <c r="G177" i="24"/>
  <c r="G176" i="24"/>
  <c r="H175" i="24"/>
  <c r="G175" i="24"/>
  <c r="H174" i="24"/>
  <c r="H173" i="24"/>
  <c r="H172" i="24"/>
  <c r="G171" i="24"/>
  <c r="H170" i="24"/>
  <c r="H169" i="24"/>
  <c r="H168" i="24"/>
  <c r="H167" i="24"/>
  <c r="H166" i="24"/>
  <c r="H165" i="24"/>
  <c r="H164" i="24"/>
  <c r="G163" i="24"/>
  <c r="H162" i="24"/>
  <c r="H161" i="24"/>
  <c r="H160" i="24"/>
  <c r="H159" i="24"/>
  <c r="H158" i="24"/>
  <c r="H157" i="24"/>
  <c r="G156" i="24"/>
  <c r="G196" i="24" l="1"/>
  <c r="G197" i="24" s="1"/>
  <c r="G198" i="24" s="1"/>
  <c r="H196" i="24"/>
  <c r="H197" i="24" s="1"/>
  <c r="H198" i="24" s="1"/>
  <c r="G199" i="24" l="1"/>
  <c r="G200" i="24" s="1"/>
  <c r="G201" i="24" s="1"/>
</calcChain>
</file>

<file path=xl/sharedStrings.xml><?xml version="1.0" encoding="utf-8"?>
<sst xmlns="http://schemas.openxmlformats.org/spreadsheetml/2006/main" count="266" uniqueCount="192">
  <si>
    <t>Floodlight</t>
  </si>
  <si>
    <t>Security</t>
  </si>
  <si>
    <t>Electric Fence</t>
  </si>
  <si>
    <t>Alarm system</t>
  </si>
  <si>
    <t>Desktop PC</t>
  </si>
  <si>
    <t>Gamers Desktop PC</t>
  </si>
  <si>
    <t>Laptop</t>
  </si>
  <si>
    <t>Office Equipment</t>
  </si>
  <si>
    <t>Kitchen Equipment</t>
  </si>
  <si>
    <t>DSTV</t>
  </si>
  <si>
    <t>Router</t>
  </si>
  <si>
    <t>Load Day</t>
  </si>
  <si>
    <t>Load Night</t>
  </si>
  <si>
    <t>Qty</t>
  </si>
  <si>
    <t>Lights</t>
  </si>
  <si>
    <t>4FT Integrated LED Light</t>
  </si>
  <si>
    <t>Total Usage per day</t>
  </si>
  <si>
    <t>Floodlight 10W</t>
  </si>
  <si>
    <t>Floodlight 20W</t>
  </si>
  <si>
    <t>Floodlight 30W</t>
  </si>
  <si>
    <t>Floodlight 50W</t>
  </si>
  <si>
    <t>Floodlight 100W</t>
  </si>
  <si>
    <t>Contact Number:</t>
  </si>
  <si>
    <t>Email:</t>
  </si>
  <si>
    <t>Cell Phone Charger</t>
  </si>
  <si>
    <t>Coffee machine</t>
  </si>
  <si>
    <t>Microwave oven</t>
  </si>
  <si>
    <t>Conventional electric oven</t>
  </si>
  <si>
    <t>Living Room</t>
  </si>
  <si>
    <t>LCD TV</t>
  </si>
  <si>
    <t>LED TV</t>
  </si>
  <si>
    <t>Laundry Room</t>
  </si>
  <si>
    <t>Tumble dryer C</t>
  </si>
  <si>
    <t>Kettle</t>
  </si>
  <si>
    <t>Toaster</t>
  </si>
  <si>
    <t>Iron</t>
  </si>
  <si>
    <t>Vacuum Cleaner</t>
  </si>
  <si>
    <t>Bedroom</t>
  </si>
  <si>
    <t>Hairdryer</t>
  </si>
  <si>
    <t>Electric Shaver</t>
  </si>
  <si>
    <t>Electric Curlers</t>
  </si>
  <si>
    <t>5FT Integrated LED Light</t>
  </si>
  <si>
    <t>2FT Integrated LED Light</t>
  </si>
  <si>
    <t>Outside</t>
  </si>
  <si>
    <t>Fish pond pump - Big</t>
  </si>
  <si>
    <t>Fish pond pump - small</t>
  </si>
  <si>
    <t>Pump - 0.75kw</t>
  </si>
  <si>
    <t>Pump - 0.35kw</t>
  </si>
  <si>
    <t>Pump - 1.5kw</t>
  </si>
  <si>
    <t>Geyser</t>
  </si>
  <si>
    <t>2kw Element</t>
  </si>
  <si>
    <t>3kw Element</t>
  </si>
  <si>
    <t>Gate Motor - Centurion D5</t>
  </si>
  <si>
    <t>4hours/4hours</t>
  </si>
  <si>
    <t>Inverter 12000BTU</t>
  </si>
  <si>
    <t>Total kWh Usage per day</t>
  </si>
  <si>
    <t>Total kWhh Usage per 30 days</t>
  </si>
  <si>
    <t>Total Loads</t>
  </si>
  <si>
    <t>Strip Lights / Robe Lights / Flex Lights</t>
  </si>
  <si>
    <t>LED Strip Light (5m)</t>
  </si>
  <si>
    <t>LED Robe Light (5m)</t>
  </si>
  <si>
    <t>LED Neon Flex (10m)</t>
  </si>
  <si>
    <t>LED Neon Flex RGB (10m)</t>
  </si>
  <si>
    <t>Day/Night Split</t>
  </si>
  <si>
    <t>Day Usage</t>
  </si>
  <si>
    <t>Roof Fan</t>
  </si>
  <si>
    <t>DVD Player</t>
  </si>
  <si>
    <t>System Losses</t>
  </si>
  <si>
    <t>Hot and Cold Water Dispenser</t>
  </si>
  <si>
    <t>PC Screen</t>
  </si>
  <si>
    <t>Night Usage</t>
  </si>
  <si>
    <t>For full cycle (400W for 3 hours)</t>
  </si>
  <si>
    <t>Address:</t>
  </si>
  <si>
    <t>What do you want to accomplish with the system?:</t>
  </si>
  <si>
    <t>Stove</t>
  </si>
  <si>
    <t>Gas</t>
  </si>
  <si>
    <t>Electric</t>
  </si>
  <si>
    <t>Oven</t>
  </si>
  <si>
    <t>Geyser 1</t>
  </si>
  <si>
    <t>Geyser 2</t>
  </si>
  <si>
    <t>Geyser 3</t>
  </si>
  <si>
    <t>Solar</t>
  </si>
  <si>
    <t>Air-Conditioner 1</t>
  </si>
  <si>
    <t>BTU Sze</t>
  </si>
  <si>
    <t>Air-Conditioner 2</t>
  </si>
  <si>
    <t>Air-Conditioner 3</t>
  </si>
  <si>
    <t>Air-Conditioner 4</t>
  </si>
  <si>
    <t>Any other high energy quipment?</t>
  </si>
  <si>
    <t>No</t>
  </si>
  <si>
    <t>Yes</t>
  </si>
  <si>
    <t>Name:</t>
  </si>
  <si>
    <t>BTU Sze:</t>
  </si>
  <si>
    <t>Inverter unit:</t>
  </si>
  <si>
    <t>Connected to plug:</t>
  </si>
  <si>
    <t>Connected to DB with circuit breaker:</t>
  </si>
  <si>
    <t>PV Plant questionnaire</t>
  </si>
  <si>
    <t>Do you have any plans to switch electrical appliances over to gas?</t>
  </si>
  <si>
    <t>Day time (from 8am - 4pm)</t>
  </si>
  <si>
    <t>Night time (from 4pm - 8am)</t>
  </si>
  <si>
    <t>Please enter expected average usage per hour in watts</t>
  </si>
  <si>
    <t>Design Option 2: Based on average consumption per hour</t>
  </si>
  <si>
    <t>Design Option 1: Backup/Loadshedding system</t>
  </si>
  <si>
    <t>Mobile backup trolley</t>
  </si>
  <si>
    <t>Fixed installation</t>
  </si>
  <si>
    <t>(with a fixed installation you can extent the system to a bigger system</t>
  </si>
  <si>
    <t>Options:</t>
  </si>
  <si>
    <t>and add solar panel)</t>
  </si>
  <si>
    <t>What do you want to use:</t>
  </si>
  <si>
    <t>TV</t>
  </si>
  <si>
    <t>HiFi</t>
  </si>
  <si>
    <t>Floor standing lamp</t>
  </si>
  <si>
    <t>Internet</t>
  </si>
  <si>
    <t>(you have to be able to plug the equipment in at the unit)</t>
  </si>
  <si>
    <t>Desktop computer</t>
  </si>
  <si>
    <t>How many?</t>
  </si>
  <si>
    <t>How many hours:</t>
  </si>
  <si>
    <t>Design Option 3: Based on equipment summary</t>
  </si>
  <si>
    <t>i.e: Microwave = 1800W, Kettle = 2200W</t>
  </si>
  <si>
    <t>if they are switched on together, load</t>
  </si>
  <si>
    <t>will be 4000W</t>
  </si>
  <si>
    <t>Max load at any given time (in watts)</t>
  </si>
  <si>
    <t>High Energy Equipment Questions:</t>
  </si>
  <si>
    <t>Electricity Questions</t>
  </si>
  <si>
    <t>Utility Supply?</t>
  </si>
  <si>
    <t>Single Phase</t>
  </si>
  <si>
    <t>Three Phase</t>
  </si>
  <si>
    <t>Do you have any Three Phase Equipment?</t>
  </si>
  <si>
    <t>Monthly Bill</t>
  </si>
  <si>
    <t>Avg energy consumption (kWh per month)</t>
  </si>
  <si>
    <t>Avg bill (incl VAT)</t>
  </si>
  <si>
    <t>If yes, please list them here</t>
  </si>
  <si>
    <t>Other helpful information</t>
  </si>
  <si>
    <t>How many DB-Boards do you have?</t>
  </si>
  <si>
    <t>Where is the main DB-Board located?</t>
  </si>
  <si>
    <t>Where it is possible, please attach pictures of the following:</t>
  </si>
  <si>
    <t>- All DB-Boards</t>
  </si>
  <si>
    <t>Possible installation location?</t>
  </si>
  <si>
    <t>(as close as possible to the main DB-Board)</t>
  </si>
  <si>
    <t>- Possible installation location area</t>
  </si>
  <si>
    <t>- Roof area (if solar panels will be installed)</t>
  </si>
  <si>
    <t>(north facing where possible)</t>
  </si>
  <si>
    <t>These options are only a guide to help us design the best solution for your needs. Please complete 1</t>
  </si>
  <si>
    <t>System budget?</t>
  </si>
  <si>
    <t>&lt; R50 000</t>
  </si>
  <si>
    <t>R50 000 - R100 000</t>
  </si>
  <si>
    <t>&gt; R200 000</t>
  </si>
  <si>
    <t>Downlight - 3W</t>
  </si>
  <si>
    <t>Downlight - 6W</t>
  </si>
  <si>
    <t>Downlight - 12W</t>
  </si>
  <si>
    <t>Downlight - 18W</t>
  </si>
  <si>
    <t>Downlight - 24W</t>
  </si>
  <si>
    <t>E27 - 5W LED Light</t>
  </si>
  <si>
    <t>E27 - 9W LED Light</t>
  </si>
  <si>
    <t>B22 - 5W LED Light</t>
  </si>
  <si>
    <t>B22 - 9W LED Light</t>
  </si>
  <si>
    <t>E14 - 4W LED Candle Light</t>
  </si>
  <si>
    <t>Do you have LED lights?</t>
  </si>
  <si>
    <t>Hair straightener</t>
  </si>
  <si>
    <t>Old Plasma TV</t>
  </si>
  <si>
    <t>Home Entertainment Centre</t>
  </si>
  <si>
    <t>Combi fridge-freezer A+ (4hours/4hours)</t>
  </si>
  <si>
    <t>Combi fridge-freezer C (4hours/4hours)</t>
  </si>
  <si>
    <t>Bar Fridge (4hours/4hours)</t>
  </si>
  <si>
    <t>Dishwasher (1200W For full cycle or 400W for 3 hours)</t>
  </si>
  <si>
    <t>Washing machine A+++ (hot water)</t>
  </si>
  <si>
    <t>Washing machine B (hot water)</t>
  </si>
  <si>
    <t>Washing machine A+++ (cold water)</t>
  </si>
  <si>
    <t>Washing machine B (cold water)</t>
  </si>
  <si>
    <t>Inverter 9000BTU</t>
  </si>
  <si>
    <t>Heating and Cooling</t>
  </si>
  <si>
    <t>VAP cooler (full speed avg)</t>
  </si>
  <si>
    <t>VAP cooler (slower speed avg)</t>
  </si>
  <si>
    <t>Appliance</t>
  </si>
  <si>
    <t>Avg Watts</t>
  </si>
  <si>
    <t>-Select-</t>
  </si>
  <si>
    <t>Own defined</t>
  </si>
  <si>
    <t>Day Usage (for extra avg)</t>
  </si>
  <si>
    <t>Night Usage (for extra avg)</t>
  </si>
  <si>
    <t>Select equipment or you can add</t>
  </si>
  <si>
    <t>to the list in the "LOAD" tab</t>
  </si>
  <si>
    <t>8am-4pm</t>
  </si>
  <si>
    <t>4pm-8am</t>
  </si>
  <si>
    <t>Day Time / Night Time</t>
  </si>
  <si>
    <t>kWh</t>
  </si>
  <si>
    <t>Rand (incl-vat)</t>
  </si>
  <si>
    <t>Month and year</t>
  </si>
  <si>
    <t>Electricity usage (last 12 months statements)</t>
  </si>
  <si>
    <t>Additional Information helping with cost saving</t>
  </si>
  <si>
    <t>Own Equipment</t>
  </si>
  <si>
    <t>Notes</t>
  </si>
  <si>
    <t>R100 000 - R150 000</t>
  </si>
  <si>
    <t>R150 000 - R200 000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</si>
</sst>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6"/>
      <color theme="1"/>
      <name val="Georgia"/>
      <family val="1"/>
    </font>
    <font>
      <u/>
      <sz val="14"/>
      <color theme="1"/>
      <name val="Georgia"/>
      <family val="1"/>
    </font>
    <font>
      <sz val="16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0" xfId="0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4" fillId="0" borderId="0" xfId="0" applyFont="1"/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quotePrefix="1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13" xfId="0" applyBorder="1"/>
    <xf numFmtId="43" fontId="0" fillId="0" borderId="9" xfId="0" applyNumberFormat="1" applyBorder="1"/>
    <xf numFmtId="0" fontId="2" fillId="0" borderId="9" xfId="0" applyFont="1" applyBorder="1" applyAlignment="1">
      <alignment horizontal="center"/>
    </xf>
    <xf numFmtId="43" fontId="0" fillId="0" borderId="9" xfId="0" applyNumberFormat="1" applyBorder="1" applyAlignment="1"/>
    <xf numFmtId="0" fontId="11" fillId="0" borderId="0" xfId="0" applyFont="1"/>
    <xf numFmtId="0" fontId="0" fillId="2" borderId="9" xfId="0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protection locked="0"/>
    </xf>
    <xf numFmtId="10" fontId="0" fillId="0" borderId="0" xfId="0" applyNumberFormat="1" applyAlignment="1" applyProtection="1"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9" xfId="0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3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indent="1"/>
    </xf>
    <xf numFmtId="0" fontId="5" fillId="0" borderId="0" xfId="0" applyFont="1" applyAlignment="1" applyProtection="1">
      <alignment horizontal="left"/>
    </xf>
    <xf numFmtId="0" fontId="0" fillId="0" borderId="0" xfId="0" applyProtection="1"/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0" fillId="2" borderId="9" xfId="0" applyFill="1" applyBorder="1" applyAlignment="1" applyProtection="1">
      <alignment horizontal="left"/>
      <protection locked="0"/>
    </xf>
    <xf numFmtId="0" fontId="4" fillId="0" borderId="9" xfId="0" applyFont="1" applyBorder="1" applyAlignment="1">
      <alignment horizontal="left"/>
    </xf>
    <xf numFmtId="43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horizontal="right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9" fillId="0" borderId="0" xfId="0" applyFont="1" applyAlignment="1">
      <alignment horizontal="right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10" xfId="0" applyFont="1" applyFill="1" applyBorder="1" applyAlignment="1" applyProtection="1">
      <alignment horizontal="left" vertical="top"/>
      <protection locked="0"/>
    </xf>
    <xf numFmtId="0" fontId="0" fillId="0" borderId="11" xfId="0" applyFont="1" applyFill="1" applyBorder="1" applyAlignment="1" applyProtection="1">
      <alignment horizontal="left" vertical="top"/>
      <protection locked="0"/>
    </xf>
    <xf numFmtId="0" fontId="0" fillId="0" borderId="12" xfId="0" applyFont="1" applyFill="1" applyBorder="1" applyAlignment="1" applyProtection="1">
      <alignment horizontal="left" vertical="top"/>
      <protection locked="0"/>
    </xf>
    <xf numFmtId="0" fontId="12" fillId="0" borderId="10" xfId="11" applyFill="1" applyBorder="1" applyAlignment="1" applyProtection="1">
      <alignment horizontal="left" vertical="top"/>
      <protection locked="0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0" fillId="0" borderId="1" xfId="0" applyFont="1" applyFill="1" applyBorder="1" applyAlignment="1" applyProtection="1">
      <alignment horizontal="left" vertical="top"/>
      <protection locked="0"/>
    </xf>
    <xf numFmtId="0" fontId="0" fillId="0" borderId="4" xfId="0" applyFont="1" applyFill="1" applyBorder="1" applyAlignment="1" applyProtection="1">
      <alignment horizontal="left" vertical="top"/>
      <protection locked="0"/>
    </xf>
    <xf numFmtId="0" fontId="0" fillId="0" borderId="5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0" fillId="0" borderId="6" xfId="0" applyFont="1" applyFill="1" applyBorder="1" applyAlignment="1" applyProtection="1">
      <alignment horizontal="left" vertical="top"/>
      <protection locked="0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2" xfId="0" applyFont="1" applyFill="1" applyBorder="1" applyAlignment="1" applyProtection="1">
      <alignment horizontal="left" vertical="top"/>
      <protection locked="0"/>
    </xf>
    <xf numFmtId="0" fontId="0" fillId="0" borderId="8" xfId="0" applyFont="1" applyFill="1" applyBorder="1" applyAlignment="1" applyProtection="1">
      <alignment horizontal="left" vertical="top"/>
      <protection locked="0"/>
    </xf>
    <xf numFmtId="0" fontId="0" fillId="0" borderId="3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4" xfId="0" applyFont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2" xfId="0" applyFont="1" applyBorder="1" applyAlignment="1" applyProtection="1">
      <alignment horizontal="left" vertical="top"/>
      <protection locked="0"/>
    </xf>
    <xf numFmtId="0" fontId="0" fillId="0" borderId="8" xfId="0" applyFont="1" applyBorder="1" applyAlignment="1" applyProtection="1">
      <alignment horizontal="left" vertical="top"/>
      <protection locked="0"/>
    </xf>
  </cellXfs>
  <cellStyles count="12">
    <cellStyle name="Comma" xfId="1" builtinId="3"/>
    <cellStyle name="Hyperlink" xfId="11" builtinId="8"/>
    <cellStyle name="Normal" xfId="0" builtinId="0"/>
    <cellStyle name="Normal 102" xfId="2" xr:uid="{52481B59-65A9-4982-9B64-4C91BD7517C2}"/>
    <cellStyle name="Normal 103" xfId="3" xr:uid="{1925D522-4660-498F-9550-8B40EEB1AE44}"/>
    <cellStyle name="Normal 112" xfId="4" xr:uid="{BBD5F34F-85A6-4656-828A-414554D5F06D}"/>
    <cellStyle name="Normal 113" xfId="5" xr:uid="{C9895F1A-A1BA-4725-A2D9-8A5F019812BF}"/>
    <cellStyle name="Normal 114" xfId="6" xr:uid="{C86E7391-9581-4856-BB7E-80DD302C49BB}"/>
    <cellStyle name="Normal 124" xfId="7" xr:uid="{B110B477-E4A5-4149-89E2-A8E63979531D}"/>
    <cellStyle name="Normal 125" xfId="8" xr:uid="{E315468D-9C87-4BA1-BDB1-AA574102C07E}"/>
    <cellStyle name="Normal 41" xfId="9" xr:uid="{F29D9069-7D75-4CCD-ACA0-37C3DD3452C9}"/>
    <cellStyle name="Normal 79" xfId="10" xr:uid="{ADDED011-A2AD-443F-8E60-DBCA5C2E4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581025</xdr:colOff>
      <xdr:row>0</xdr:row>
      <xdr:rowOff>0</xdr:rowOff>
    </xdr:from>
    <xdr:to>
      <xdr:col>5</xdr:col>
      <xdr:colOff>381000</xdr:colOff>
      <xdr:row>5</xdr:row>
      <xdr:rowOff>82288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0"/>
          <a:ext cx="2381250" cy="10728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9525</xdr:rowOff>
        </xdr:from>
        <xdr:to>
          <xdr:col>2</xdr:col>
          <xdr:colOff>609600</xdr:colOff>
          <xdr:row>23</xdr:row>
          <xdr:rowOff>9525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9525</xdr:rowOff>
        </xdr:from>
        <xdr:to>
          <xdr:col>4</xdr:col>
          <xdr:colOff>485775</xdr:colOff>
          <xdr:row>23</xdr:row>
          <xdr:rowOff>9525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9525</xdr:rowOff>
        </xdr:from>
        <xdr:to>
          <xdr:col>2</xdr:col>
          <xdr:colOff>609600</xdr:colOff>
          <xdr:row>25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9525</xdr:rowOff>
        </xdr:from>
        <xdr:to>
          <xdr:col>4</xdr:col>
          <xdr:colOff>485775</xdr:colOff>
          <xdr:row>25</xdr:row>
          <xdr:rowOff>9525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26</xdr:row>
          <xdr:rowOff>0</xdr:rowOff>
        </xdr:from>
        <xdr:to>
          <xdr:col>2</xdr:col>
          <xdr:colOff>609600</xdr:colOff>
          <xdr:row>27</xdr:row>
          <xdr:rowOff>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26</xdr:row>
          <xdr:rowOff>9525</xdr:rowOff>
        </xdr:from>
        <xdr:to>
          <xdr:col>4</xdr:col>
          <xdr:colOff>485775</xdr:colOff>
          <xdr:row>27</xdr:row>
          <xdr:rowOff>9525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26</xdr:row>
          <xdr:rowOff>0</xdr:rowOff>
        </xdr:from>
        <xdr:to>
          <xdr:col>6</xdr:col>
          <xdr:colOff>171450</xdr:colOff>
          <xdr:row>27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9525</xdr:rowOff>
        </xdr:from>
        <xdr:to>
          <xdr:col>2</xdr:col>
          <xdr:colOff>609600</xdr:colOff>
          <xdr:row>29</xdr:row>
          <xdr:rowOff>9525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28</xdr:row>
          <xdr:rowOff>9525</xdr:rowOff>
        </xdr:from>
        <xdr:to>
          <xdr:col>4</xdr:col>
          <xdr:colOff>485775</xdr:colOff>
          <xdr:row>29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28</xdr:row>
          <xdr:rowOff>9525</xdr:rowOff>
        </xdr:from>
        <xdr:to>
          <xdr:col>6</xdr:col>
          <xdr:colOff>171450</xdr:colOff>
          <xdr:row>29</xdr:row>
          <xdr:rowOff>9525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9525</xdr:rowOff>
        </xdr:from>
        <xdr:to>
          <xdr:col>2</xdr:col>
          <xdr:colOff>609600</xdr:colOff>
          <xdr:row>31</xdr:row>
          <xdr:rowOff>9525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30</xdr:row>
          <xdr:rowOff>9525</xdr:rowOff>
        </xdr:from>
        <xdr:to>
          <xdr:col>4</xdr:col>
          <xdr:colOff>485775</xdr:colOff>
          <xdr:row>31</xdr:row>
          <xdr:rowOff>9525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30</xdr:row>
          <xdr:rowOff>9525</xdr:rowOff>
        </xdr:from>
        <xdr:to>
          <xdr:col>6</xdr:col>
          <xdr:colOff>171450</xdr:colOff>
          <xdr:row>31</xdr:row>
          <xdr:rowOff>9525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37</xdr:row>
          <xdr:rowOff>9525</xdr:rowOff>
        </xdr:from>
        <xdr:to>
          <xdr:col>3</xdr:col>
          <xdr:colOff>447675</xdr:colOff>
          <xdr:row>38</xdr:row>
          <xdr:rowOff>9525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38</xdr:row>
          <xdr:rowOff>0</xdr:rowOff>
        </xdr:from>
        <xdr:to>
          <xdr:col>5</xdr:col>
          <xdr:colOff>295275</xdr:colOff>
          <xdr:row>39</xdr:row>
          <xdr:rowOff>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9525</xdr:rowOff>
        </xdr:from>
        <xdr:to>
          <xdr:col>2</xdr:col>
          <xdr:colOff>609600</xdr:colOff>
          <xdr:row>34</xdr:row>
          <xdr:rowOff>9525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0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9525</xdr:rowOff>
        </xdr:from>
        <xdr:to>
          <xdr:col>4</xdr:col>
          <xdr:colOff>238125</xdr:colOff>
          <xdr:row>34</xdr:row>
          <xdr:rowOff>9525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0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36</xdr:row>
          <xdr:rowOff>9525</xdr:rowOff>
        </xdr:from>
        <xdr:to>
          <xdr:col>4</xdr:col>
          <xdr:colOff>209550</xdr:colOff>
          <xdr:row>37</xdr:row>
          <xdr:rowOff>9525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0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36</xdr:row>
          <xdr:rowOff>9525</xdr:rowOff>
        </xdr:from>
        <xdr:to>
          <xdr:col>5</xdr:col>
          <xdr:colOff>114300</xdr:colOff>
          <xdr:row>37</xdr:row>
          <xdr:rowOff>9525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0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42</xdr:row>
          <xdr:rowOff>9525</xdr:rowOff>
        </xdr:from>
        <xdr:to>
          <xdr:col>3</xdr:col>
          <xdr:colOff>447675</xdr:colOff>
          <xdr:row>43</xdr:row>
          <xdr:rowOff>9525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0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43</xdr:row>
          <xdr:rowOff>0</xdr:rowOff>
        </xdr:from>
        <xdr:to>
          <xdr:col>5</xdr:col>
          <xdr:colOff>295275</xdr:colOff>
          <xdr:row>44</xdr:row>
          <xdr:rowOff>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0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47</xdr:row>
          <xdr:rowOff>9525</xdr:rowOff>
        </xdr:from>
        <xdr:to>
          <xdr:col>3</xdr:col>
          <xdr:colOff>447675</xdr:colOff>
          <xdr:row>48</xdr:row>
          <xdr:rowOff>9525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0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48</xdr:row>
          <xdr:rowOff>0</xdr:rowOff>
        </xdr:from>
        <xdr:to>
          <xdr:col>5</xdr:col>
          <xdr:colOff>295275</xdr:colOff>
          <xdr:row>49</xdr:row>
          <xdr:rowOff>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0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52</xdr:row>
          <xdr:rowOff>9525</xdr:rowOff>
        </xdr:from>
        <xdr:to>
          <xdr:col>3</xdr:col>
          <xdr:colOff>447675</xdr:colOff>
          <xdr:row>53</xdr:row>
          <xdr:rowOff>9525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0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53</xdr:row>
          <xdr:rowOff>0</xdr:rowOff>
        </xdr:from>
        <xdr:to>
          <xdr:col>5</xdr:col>
          <xdr:colOff>295275</xdr:colOff>
          <xdr:row>54</xdr:row>
          <xdr:rowOff>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0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41</xdr:row>
          <xdr:rowOff>9525</xdr:rowOff>
        </xdr:from>
        <xdr:to>
          <xdr:col>4</xdr:col>
          <xdr:colOff>209550</xdr:colOff>
          <xdr:row>42</xdr:row>
          <xdr:rowOff>9525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0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41</xdr:row>
          <xdr:rowOff>9525</xdr:rowOff>
        </xdr:from>
        <xdr:to>
          <xdr:col>5</xdr:col>
          <xdr:colOff>114300</xdr:colOff>
          <xdr:row>42</xdr:row>
          <xdr:rowOff>9525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0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46</xdr:row>
          <xdr:rowOff>9525</xdr:rowOff>
        </xdr:from>
        <xdr:to>
          <xdr:col>4</xdr:col>
          <xdr:colOff>209550</xdr:colOff>
          <xdr:row>47</xdr:row>
          <xdr:rowOff>9525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46</xdr:row>
          <xdr:rowOff>9525</xdr:rowOff>
        </xdr:from>
        <xdr:to>
          <xdr:col>5</xdr:col>
          <xdr:colOff>114300</xdr:colOff>
          <xdr:row>47</xdr:row>
          <xdr:rowOff>9525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51</xdr:row>
          <xdr:rowOff>9525</xdr:rowOff>
        </xdr:from>
        <xdr:to>
          <xdr:col>4</xdr:col>
          <xdr:colOff>209550</xdr:colOff>
          <xdr:row>52</xdr:row>
          <xdr:rowOff>9525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9525</xdr:rowOff>
        </xdr:from>
        <xdr:to>
          <xdr:col>5</xdr:col>
          <xdr:colOff>114300</xdr:colOff>
          <xdr:row>52</xdr:row>
          <xdr:rowOff>9525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118</xdr:row>
          <xdr:rowOff>0</xdr:rowOff>
        </xdr:from>
        <xdr:to>
          <xdr:col>4</xdr:col>
          <xdr:colOff>381000</xdr:colOff>
          <xdr:row>119</xdr:row>
          <xdr:rowOff>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119</xdr:row>
          <xdr:rowOff>0</xdr:rowOff>
        </xdr:from>
        <xdr:to>
          <xdr:col>4</xdr:col>
          <xdr:colOff>381000</xdr:colOff>
          <xdr:row>120</xdr:row>
          <xdr:rowOff>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123</xdr:row>
          <xdr:rowOff>9525</xdr:rowOff>
        </xdr:from>
        <xdr:to>
          <xdr:col>4</xdr:col>
          <xdr:colOff>381000</xdr:colOff>
          <xdr:row>124</xdr:row>
          <xdr:rowOff>9525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124</xdr:row>
          <xdr:rowOff>0</xdr:rowOff>
        </xdr:from>
        <xdr:to>
          <xdr:col>4</xdr:col>
          <xdr:colOff>381000</xdr:colOff>
          <xdr:row>125</xdr:row>
          <xdr:rowOff>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125</xdr:row>
          <xdr:rowOff>9525</xdr:rowOff>
        </xdr:from>
        <xdr:to>
          <xdr:col>4</xdr:col>
          <xdr:colOff>381000</xdr:colOff>
          <xdr:row>126</xdr:row>
          <xdr:rowOff>9525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126</xdr:row>
          <xdr:rowOff>9525</xdr:rowOff>
        </xdr:from>
        <xdr:to>
          <xdr:col>4</xdr:col>
          <xdr:colOff>381000</xdr:colOff>
          <xdr:row>127</xdr:row>
          <xdr:rowOff>9525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0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127</xdr:row>
          <xdr:rowOff>9525</xdr:rowOff>
        </xdr:from>
        <xdr:to>
          <xdr:col>4</xdr:col>
          <xdr:colOff>381000</xdr:colOff>
          <xdr:row>128</xdr:row>
          <xdr:rowOff>9525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0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128</xdr:row>
          <xdr:rowOff>0</xdr:rowOff>
        </xdr:from>
        <xdr:to>
          <xdr:col>4</xdr:col>
          <xdr:colOff>381000</xdr:colOff>
          <xdr:row>129</xdr:row>
          <xdr:rowOff>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0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129</xdr:row>
          <xdr:rowOff>9525</xdr:rowOff>
        </xdr:from>
        <xdr:to>
          <xdr:col>4</xdr:col>
          <xdr:colOff>381000</xdr:colOff>
          <xdr:row>130</xdr:row>
          <xdr:rowOff>9525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0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62</xdr:row>
          <xdr:rowOff>9525</xdr:rowOff>
        </xdr:from>
        <xdr:to>
          <xdr:col>3</xdr:col>
          <xdr:colOff>114300</xdr:colOff>
          <xdr:row>63</xdr:row>
          <xdr:rowOff>9525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0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62</xdr:row>
          <xdr:rowOff>9525</xdr:rowOff>
        </xdr:from>
        <xdr:to>
          <xdr:col>5</xdr:col>
          <xdr:colOff>161925</xdr:colOff>
          <xdr:row>63</xdr:row>
          <xdr:rowOff>9525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0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64</xdr:row>
          <xdr:rowOff>9525</xdr:rowOff>
        </xdr:from>
        <xdr:to>
          <xdr:col>4</xdr:col>
          <xdr:colOff>247650</xdr:colOff>
          <xdr:row>65</xdr:row>
          <xdr:rowOff>9525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0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64</xdr:row>
          <xdr:rowOff>9525</xdr:rowOff>
        </xdr:from>
        <xdr:to>
          <xdr:col>5</xdr:col>
          <xdr:colOff>152400</xdr:colOff>
          <xdr:row>65</xdr:row>
          <xdr:rowOff>9525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86</xdr:row>
          <xdr:rowOff>9525</xdr:rowOff>
        </xdr:from>
        <xdr:to>
          <xdr:col>4</xdr:col>
          <xdr:colOff>0</xdr:colOff>
          <xdr:row>87</xdr:row>
          <xdr:rowOff>9525</xdr:rowOff>
        </xdr:to>
        <xdr:sp macro="" textlink="">
          <xdr:nvSpPr>
            <xdr:cNvPr id="19535" name="Check Box 7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:a16="http://schemas.microsoft.com/office/drawing/2014/main" id="{00000000-0008-0000-00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87</xdr:row>
          <xdr:rowOff>9525</xdr:rowOff>
        </xdr:from>
        <xdr:to>
          <xdr:col>4</xdr:col>
          <xdr:colOff>0</xdr:colOff>
          <xdr:row>88</xdr:row>
          <xdr:rowOff>9525</xdr:rowOff>
        </xdr:to>
        <xdr:sp macro="" textlink="">
          <xdr:nvSpPr>
            <xdr:cNvPr id="19536" name="Check Box 80" hidden="1">
              <a:extLst>
                <a:ext uri="{63B3BB69-23CF-44E3-9099-C40C66FF867C}">
                  <a14:compatExt spid="_x0000_s19536"/>
                </a:ext>
                <a:ext uri="{FF2B5EF4-FFF2-40B4-BE49-F238E27FC236}">
                  <a16:creationId xmlns:a16="http://schemas.microsoft.com/office/drawing/2014/main" id="{00000000-0008-0000-0000-00005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88</xdr:row>
          <xdr:rowOff>9525</xdr:rowOff>
        </xdr:from>
        <xdr:to>
          <xdr:col>4</xdr:col>
          <xdr:colOff>0</xdr:colOff>
          <xdr:row>89</xdr:row>
          <xdr:rowOff>9525</xdr:rowOff>
        </xdr:to>
        <xdr:sp macro="" textlink="">
          <xdr:nvSpPr>
            <xdr:cNvPr id="19537" name="Check Box 81" hidden="1">
              <a:extLst>
                <a:ext uri="{63B3BB69-23CF-44E3-9099-C40C66FF867C}">
                  <a14:compatExt spid="_x0000_s19537"/>
                </a:ext>
                <a:ext uri="{FF2B5EF4-FFF2-40B4-BE49-F238E27FC236}">
                  <a16:creationId xmlns:a16="http://schemas.microsoft.com/office/drawing/2014/main" id="{00000000-0008-0000-0000-00005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90</xdr:row>
          <xdr:rowOff>9525</xdr:rowOff>
        </xdr:from>
        <xdr:to>
          <xdr:col>4</xdr:col>
          <xdr:colOff>0</xdr:colOff>
          <xdr:row>91</xdr:row>
          <xdr:rowOff>9525</xdr:rowOff>
        </xdr:to>
        <xdr:sp macro="" textlink="">
          <xdr:nvSpPr>
            <xdr:cNvPr id="19538" name="Check Box 82" hidden="1">
              <a:extLst>
                <a:ext uri="{63B3BB69-23CF-44E3-9099-C40C66FF867C}">
                  <a14:compatExt spid="_x0000_s19538"/>
                </a:ext>
                <a:ext uri="{FF2B5EF4-FFF2-40B4-BE49-F238E27FC236}">
                  <a16:creationId xmlns:a16="http://schemas.microsoft.com/office/drawing/2014/main" id="{00000000-0008-0000-0000-00005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84</xdr:row>
          <xdr:rowOff>9525</xdr:rowOff>
        </xdr:from>
        <xdr:to>
          <xdr:col>2</xdr:col>
          <xdr:colOff>247650</xdr:colOff>
          <xdr:row>85</xdr:row>
          <xdr:rowOff>9525</xdr:rowOff>
        </xdr:to>
        <xdr:sp macro="" textlink="">
          <xdr:nvSpPr>
            <xdr:cNvPr id="19539" name="Check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84</xdr:row>
          <xdr:rowOff>9525</xdr:rowOff>
        </xdr:from>
        <xdr:to>
          <xdr:col>3</xdr:col>
          <xdr:colOff>161925</xdr:colOff>
          <xdr:row>85</xdr:row>
          <xdr:rowOff>9525</xdr:rowOff>
        </xdr:to>
        <xdr:sp macro="" textlink="">
          <xdr:nvSpPr>
            <xdr:cNvPr id="19540" name="Check Box 84" hidden="1">
              <a:extLst>
                <a:ext uri="{63B3BB69-23CF-44E3-9099-C40C66FF867C}">
                  <a14:compatExt spid="_x0000_s19540"/>
                </a:ext>
                <a:ext uri="{FF2B5EF4-FFF2-40B4-BE49-F238E27FC236}">
                  <a16:creationId xmlns:a16="http://schemas.microsoft.com/office/drawing/2014/main" id="{00000000-0008-0000-0000-00005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88</xdr:row>
          <xdr:rowOff>9525</xdr:rowOff>
        </xdr:from>
        <xdr:to>
          <xdr:col>4</xdr:col>
          <xdr:colOff>0</xdr:colOff>
          <xdr:row>89</xdr:row>
          <xdr:rowOff>9525</xdr:rowOff>
        </xdr:to>
        <xdr:sp macro="" textlink="">
          <xdr:nvSpPr>
            <xdr:cNvPr id="19541" name="Check Box 85" hidden="1">
              <a:extLst>
                <a:ext uri="{63B3BB69-23CF-44E3-9099-C40C66FF867C}">
                  <a14:compatExt spid="_x0000_s19541"/>
                </a:ext>
                <a:ext uri="{FF2B5EF4-FFF2-40B4-BE49-F238E27FC236}">
                  <a16:creationId xmlns:a16="http://schemas.microsoft.com/office/drawing/2014/main" id="{00000000-0008-0000-0000-00005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89</xdr:row>
          <xdr:rowOff>9525</xdr:rowOff>
        </xdr:from>
        <xdr:to>
          <xdr:col>4</xdr:col>
          <xdr:colOff>0</xdr:colOff>
          <xdr:row>90</xdr:row>
          <xdr:rowOff>9525</xdr:rowOff>
        </xdr:to>
        <xdr:sp macro="" textlink="">
          <xdr:nvSpPr>
            <xdr:cNvPr id="19542" name="Check Box 86" hidden="1">
              <a:extLst>
                <a:ext uri="{63B3BB69-23CF-44E3-9099-C40C66FF867C}">
                  <a14:compatExt spid="_x0000_s19542"/>
                </a:ext>
                <a:ext uri="{FF2B5EF4-FFF2-40B4-BE49-F238E27FC236}">
                  <a16:creationId xmlns:a16="http://schemas.microsoft.com/office/drawing/2014/main" id="{00000000-0008-0000-0000-00005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4705-91D0-44A3-A1A4-874B2FF85712}">
  <sheetPr codeName="Sheet1"/>
  <dimension ref="A1:J234"/>
  <sheetViews>
    <sheetView showGridLines="0" showRowColHeaders="0" tabSelected="1" zoomScaleNormal="100" workbookViewId="0">
      <selection activeCell="B7" sqref="B7:H7"/>
    </sheetView>
  </sheetViews>
  <sheetFormatPr defaultRowHeight="15" x14ac:dyDescent="0.25"/>
  <cols>
    <col min="1" max="1" width="24.28515625" customWidth="1"/>
    <col min="3" max="3" width="10.140625" customWidth="1"/>
    <col min="5" max="5" width="10.28515625" customWidth="1"/>
    <col min="6" max="6" width="12.28515625" customWidth="1"/>
    <col min="8" max="8" width="10.85546875" customWidth="1"/>
  </cols>
  <sheetData>
    <row r="1" spans="1:8" ht="18" x14ac:dyDescent="0.25">
      <c r="E1" s="68" t="s">
        <v>95</v>
      </c>
      <c r="F1" s="68"/>
      <c r="G1" s="68"/>
      <c r="H1" s="68"/>
    </row>
    <row r="7" spans="1:8" x14ac:dyDescent="0.25">
      <c r="A7" s="12" t="s">
        <v>90</v>
      </c>
      <c r="B7" s="79"/>
      <c r="C7" s="80"/>
      <c r="D7" s="80"/>
      <c r="E7" s="80"/>
      <c r="F7" s="80"/>
      <c r="G7" s="80"/>
      <c r="H7" s="81"/>
    </row>
    <row r="8" spans="1:8" ht="5.0999999999999996" customHeight="1" x14ac:dyDescent="0.25">
      <c r="A8" s="12"/>
      <c r="B8" s="29"/>
      <c r="C8" s="29"/>
      <c r="D8" s="29"/>
      <c r="E8" s="29"/>
      <c r="F8" s="29"/>
      <c r="G8" s="16"/>
      <c r="H8" s="16"/>
    </row>
    <row r="9" spans="1:8" x14ac:dyDescent="0.25">
      <c r="A9" s="12" t="s">
        <v>22</v>
      </c>
      <c r="B9" s="79"/>
      <c r="C9" s="80"/>
      <c r="D9" s="80"/>
      <c r="E9" s="80"/>
      <c r="F9" s="80"/>
      <c r="G9" s="80"/>
      <c r="H9" s="81"/>
    </row>
    <row r="10" spans="1:8" ht="5.0999999999999996" customHeight="1" x14ac:dyDescent="0.25">
      <c r="A10" s="12"/>
      <c r="B10" s="29"/>
      <c r="C10" s="29"/>
      <c r="D10" s="16"/>
      <c r="E10" s="16"/>
      <c r="F10" s="16"/>
      <c r="G10" s="16"/>
      <c r="H10" s="16"/>
    </row>
    <row r="11" spans="1:8" x14ac:dyDescent="0.25">
      <c r="A11" s="12" t="s">
        <v>23</v>
      </c>
      <c r="B11" s="82"/>
      <c r="C11" s="80"/>
      <c r="D11" s="80"/>
      <c r="E11" s="80"/>
      <c r="F11" s="80"/>
      <c r="G11" s="80"/>
      <c r="H11" s="81"/>
    </row>
    <row r="12" spans="1:8" ht="5.0999999999999996" customHeight="1" x14ac:dyDescent="0.25">
      <c r="A12" s="12"/>
      <c r="B12" s="29"/>
      <c r="C12" s="29"/>
      <c r="D12" s="16"/>
      <c r="E12" s="16"/>
      <c r="F12" s="16"/>
      <c r="G12" s="16"/>
      <c r="H12" s="16"/>
    </row>
    <row r="13" spans="1:8" x14ac:dyDescent="0.25">
      <c r="A13" s="12" t="s">
        <v>72</v>
      </c>
      <c r="B13" s="83"/>
      <c r="C13" s="84"/>
      <c r="D13" s="84"/>
      <c r="E13" s="84"/>
      <c r="F13" s="84"/>
      <c r="G13" s="84"/>
      <c r="H13" s="85"/>
    </row>
    <row r="14" spans="1:8" x14ac:dyDescent="0.25">
      <c r="A14" s="12"/>
      <c r="B14" s="86"/>
      <c r="C14" s="87"/>
      <c r="D14" s="87"/>
      <c r="E14" s="87"/>
      <c r="F14" s="87"/>
      <c r="G14" s="87"/>
      <c r="H14" s="88"/>
    </row>
    <row r="15" spans="1:8" x14ac:dyDescent="0.25">
      <c r="A15" s="12"/>
      <c r="B15" s="89"/>
      <c r="C15" s="90"/>
      <c r="D15" s="90"/>
      <c r="E15" s="90"/>
      <c r="F15" s="90"/>
      <c r="G15" s="90"/>
      <c r="H15" s="91"/>
    </row>
    <row r="16" spans="1:8" ht="5.0999999999999996" customHeight="1" x14ac:dyDescent="0.25"/>
    <row r="17" spans="1:8" x14ac:dyDescent="0.25">
      <c r="A17" s="12" t="s">
        <v>73</v>
      </c>
    </row>
    <row r="18" spans="1:8" x14ac:dyDescent="0.25">
      <c r="B18" s="92"/>
      <c r="C18" s="93"/>
      <c r="D18" s="93"/>
      <c r="E18" s="93"/>
      <c r="F18" s="93"/>
      <c r="G18" s="93"/>
      <c r="H18" s="94"/>
    </row>
    <row r="19" spans="1:8" x14ac:dyDescent="0.25">
      <c r="B19" s="95"/>
      <c r="C19" s="96"/>
      <c r="D19" s="96"/>
      <c r="E19" s="96"/>
      <c r="F19" s="96"/>
      <c r="G19" s="96"/>
      <c r="H19" s="97"/>
    </row>
    <row r="20" spans="1:8" x14ac:dyDescent="0.25">
      <c r="B20" s="98"/>
      <c r="C20" s="99"/>
      <c r="D20" s="99"/>
      <c r="E20" s="99"/>
      <c r="F20" s="99"/>
      <c r="G20" s="99"/>
      <c r="H20" s="100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2" t="s">
        <v>121</v>
      </c>
    </row>
    <row r="23" spans="1:8" x14ac:dyDescent="0.25">
      <c r="A23" s="1" t="s">
        <v>74</v>
      </c>
      <c r="B23" s="9" t="s">
        <v>75</v>
      </c>
      <c r="C23" s="4"/>
      <c r="D23" s="11" t="s">
        <v>76</v>
      </c>
      <c r="E23" s="4"/>
    </row>
    <row r="24" spans="1:8" ht="5.0999999999999996" customHeight="1" x14ac:dyDescent="0.25">
      <c r="A24" s="1"/>
      <c r="B24" s="9"/>
      <c r="D24" s="11"/>
    </row>
    <row r="25" spans="1:8" x14ac:dyDescent="0.25">
      <c r="A25" s="1" t="s">
        <v>77</v>
      </c>
      <c r="B25" s="9" t="s">
        <v>75</v>
      </c>
      <c r="C25" s="4"/>
      <c r="D25" s="11" t="s">
        <v>76</v>
      </c>
      <c r="E25" s="4"/>
    </row>
    <row r="26" spans="1:8" ht="5.0999999999999996" customHeight="1" x14ac:dyDescent="0.25">
      <c r="A26" s="1"/>
      <c r="B26" s="9"/>
      <c r="D26" s="11"/>
    </row>
    <row r="27" spans="1:8" x14ac:dyDescent="0.25">
      <c r="A27" s="1" t="s">
        <v>78</v>
      </c>
      <c r="B27" s="9" t="s">
        <v>75</v>
      </c>
      <c r="C27" s="4"/>
      <c r="D27" s="11" t="s">
        <v>76</v>
      </c>
      <c r="E27" s="4"/>
      <c r="F27" s="11" t="s">
        <v>81</v>
      </c>
      <c r="G27" s="4"/>
    </row>
    <row r="28" spans="1:8" ht="5.0999999999999996" customHeight="1" x14ac:dyDescent="0.25">
      <c r="A28" s="1"/>
      <c r="B28" s="9"/>
      <c r="D28" s="11"/>
      <c r="F28" s="11"/>
    </row>
    <row r="29" spans="1:8" x14ac:dyDescent="0.25">
      <c r="A29" s="1" t="s">
        <v>79</v>
      </c>
      <c r="B29" s="9" t="s">
        <v>75</v>
      </c>
      <c r="C29" s="4"/>
      <c r="D29" s="11" t="s">
        <v>76</v>
      </c>
      <c r="E29" s="4"/>
      <c r="F29" s="11" t="s">
        <v>81</v>
      </c>
      <c r="G29" s="4"/>
    </row>
    <row r="30" spans="1:8" ht="5.0999999999999996" customHeight="1" x14ac:dyDescent="0.25">
      <c r="A30" s="1"/>
      <c r="B30" s="9"/>
      <c r="D30" s="11"/>
      <c r="F30" s="11"/>
    </row>
    <row r="31" spans="1:8" x14ac:dyDescent="0.25">
      <c r="A31" s="1" t="s">
        <v>80</v>
      </c>
      <c r="B31" s="9" t="s">
        <v>75</v>
      </c>
      <c r="C31" s="4"/>
      <c r="D31" s="11" t="s">
        <v>76</v>
      </c>
      <c r="E31" s="4"/>
      <c r="F31" s="11" t="s">
        <v>81</v>
      </c>
      <c r="G31" s="4"/>
    </row>
    <row r="32" spans="1:8" ht="5.0999999999999996" customHeight="1" x14ac:dyDescent="0.25">
      <c r="A32" s="1"/>
    </row>
    <row r="33" spans="1:7" ht="15" customHeight="1" x14ac:dyDescent="0.25">
      <c r="A33" s="1" t="s">
        <v>96</v>
      </c>
    </row>
    <row r="34" spans="1:7" ht="15" customHeight="1" x14ac:dyDescent="0.25">
      <c r="A34" s="1"/>
      <c r="B34" s="9" t="s">
        <v>89</v>
      </c>
      <c r="D34" s="11" t="s">
        <v>88</v>
      </c>
    </row>
    <row r="35" spans="1:7" ht="15" customHeight="1" x14ac:dyDescent="0.25">
      <c r="A35" s="1"/>
    </row>
    <row r="36" spans="1:7" x14ac:dyDescent="0.25">
      <c r="A36" s="1" t="s">
        <v>82</v>
      </c>
      <c r="B36" t="s">
        <v>91</v>
      </c>
      <c r="C36" s="57"/>
      <c r="D36" s="58"/>
      <c r="E36" s="4"/>
      <c r="F36" s="4"/>
      <c r="G36" s="4"/>
    </row>
    <row r="37" spans="1:7" x14ac:dyDescent="0.25">
      <c r="A37" s="1"/>
      <c r="B37" t="s">
        <v>92</v>
      </c>
      <c r="C37" s="5"/>
      <c r="D37" s="8" t="s">
        <v>89</v>
      </c>
      <c r="E37" s="8" t="s">
        <v>88</v>
      </c>
      <c r="F37" s="9"/>
    </row>
    <row r="38" spans="1:7" x14ac:dyDescent="0.25">
      <c r="B38" t="s">
        <v>93</v>
      </c>
    </row>
    <row r="39" spans="1:7" x14ac:dyDescent="0.25">
      <c r="B39" t="s">
        <v>94</v>
      </c>
    </row>
    <row r="40" spans="1:7" ht="5.0999999999999996" customHeight="1" x14ac:dyDescent="0.25"/>
    <row r="41" spans="1:7" x14ac:dyDescent="0.25">
      <c r="A41" s="1" t="s">
        <v>84</v>
      </c>
      <c r="B41" t="s">
        <v>83</v>
      </c>
      <c r="C41" s="57"/>
      <c r="D41" s="58"/>
      <c r="E41" s="4"/>
      <c r="F41" s="4"/>
      <c r="G41" s="4"/>
    </row>
    <row r="42" spans="1:7" x14ac:dyDescent="0.25">
      <c r="A42" s="1"/>
      <c r="B42" t="s">
        <v>92</v>
      </c>
      <c r="C42" s="5"/>
      <c r="D42" s="8" t="s">
        <v>89</v>
      </c>
      <c r="E42" s="8" t="s">
        <v>88</v>
      </c>
      <c r="F42" s="9"/>
    </row>
    <row r="43" spans="1:7" x14ac:dyDescent="0.25">
      <c r="B43" t="s">
        <v>93</v>
      </c>
    </row>
    <row r="44" spans="1:7" x14ac:dyDescent="0.25">
      <c r="B44" t="s">
        <v>94</v>
      </c>
    </row>
    <row r="45" spans="1:7" ht="5.0999999999999996" customHeight="1" x14ac:dyDescent="0.25"/>
    <row r="46" spans="1:7" x14ac:dyDescent="0.25">
      <c r="A46" s="1" t="s">
        <v>85</v>
      </c>
      <c r="B46" t="s">
        <v>83</v>
      </c>
      <c r="C46" s="57"/>
      <c r="D46" s="58"/>
      <c r="E46" s="4"/>
      <c r="F46" s="4"/>
      <c r="G46" s="4"/>
    </row>
    <row r="47" spans="1:7" x14ac:dyDescent="0.25">
      <c r="A47" s="1"/>
      <c r="B47" t="s">
        <v>92</v>
      </c>
      <c r="C47" s="5"/>
      <c r="D47" s="8" t="s">
        <v>89</v>
      </c>
      <c r="E47" s="8" t="s">
        <v>88</v>
      </c>
      <c r="F47" s="9"/>
    </row>
    <row r="48" spans="1:7" x14ac:dyDescent="0.25">
      <c r="B48" t="s">
        <v>93</v>
      </c>
    </row>
    <row r="49" spans="1:8" x14ac:dyDescent="0.25">
      <c r="B49" t="s">
        <v>94</v>
      </c>
    </row>
    <row r="50" spans="1:8" ht="5.0999999999999996" customHeight="1" x14ac:dyDescent="0.25"/>
    <row r="51" spans="1:8" x14ac:dyDescent="0.25">
      <c r="A51" s="1" t="s">
        <v>86</v>
      </c>
      <c r="B51" t="s">
        <v>83</v>
      </c>
      <c r="C51" s="57"/>
      <c r="D51" s="58"/>
      <c r="E51" s="4"/>
      <c r="F51" s="4"/>
      <c r="G51" s="4"/>
    </row>
    <row r="52" spans="1:8" x14ac:dyDescent="0.25">
      <c r="A52" s="1"/>
      <c r="B52" t="s">
        <v>92</v>
      </c>
      <c r="C52" s="5"/>
      <c r="D52" s="8" t="s">
        <v>89</v>
      </c>
      <c r="E52" s="8" t="s">
        <v>88</v>
      </c>
      <c r="F52" s="9"/>
    </row>
    <row r="53" spans="1:8" x14ac:dyDescent="0.25">
      <c r="B53" t="s">
        <v>93</v>
      </c>
    </row>
    <row r="54" spans="1:8" x14ac:dyDescent="0.25">
      <c r="B54" t="s">
        <v>94</v>
      </c>
    </row>
    <row r="55" spans="1:8" ht="5.0999999999999996" customHeight="1" x14ac:dyDescent="0.25"/>
    <row r="56" spans="1:8" x14ac:dyDescent="0.25">
      <c r="A56" s="1" t="s">
        <v>87</v>
      </c>
    </row>
    <row r="57" spans="1:8" x14ac:dyDescent="0.25">
      <c r="B57" s="59"/>
      <c r="C57" s="60"/>
      <c r="D57" s="60"/>
      <c r="E57" s="60"/>
      <c r="F57" s="60"/>
      <c r="G57" s="60"/>
      <c r="H57" s="61"/>
    </row>
    <row r="58" spans="1:8" x14ac:dyDescent="0.25">
      <c r="B58" s="62"/>
      <c r="C58" s="63"/>
      <c r="D58" s="63"/>
      <c r="E58" s="63"/>
      <c r="F58" s="63"/>
      <c r="G58" s="63"/>
      <c r="H58" s="64"/>
    </row>
    <row r="59" spans="1:8" x14ac:dyDescent="0.25">
      <c r="B59" s="65"/>
      <c r="C59" s="66"/>
      <c r="D59" s="66"/>
      <c r="E59" s="66"/>
      <c r="F59" s="66"/>
      <c r="G59" s="66"/>
      <c r="H59" s="67"/>
    </row>
    <row r="61" spans="1:8" x14ac:dyDescent="0.25">
      <c r="A61" s="2" t="s">
        <v>122</v>
      </c>
    </row>
    <row r="63" spans="1:8" x14ac:dyDescent="0.25">
      <c r="A63" t="s">
        <v>123</v>
      </c>
      <c r="B63" s="11" t="s">
        <v>124</v>
      </c>
      <c r="C63" s="4"/>
      <c r="D63" s="11" t="s">
        <v>125</v>
      </c>
      <c r="E63" s="4"/>
      <c r="F63" s="10"/>
      <c r="G63" s="4"/>
    </row>
    <row r="64" spans="1:8" ht="5.0999999999999996" customHeight="1" x14ac:dyDescent="0.25">
      <c r="B64" s="11"/>
      <c r="C64" s="4"/>
      <c r="D64" s="11"/>
      <c r="E64" s="4"/>
      <c r="F64" s="10"/>
      <c r="G64" s="4"/>
    </row>
    <row r="65" spans="1:8" x14ac:dyDescent="0.25">
      <c r="A65" t="s">
        <v>126</v>
      </c>
      <c r="D65" s="11" t="s">
        <v>89</v>
      </c>
      <c r="E65" s="4" t="s">
        <v>88</v>
      </c>
      <c r="F65" s="11"/>
      <c r="G65" s="4"/>
      <c r="H65" s="10"/>
    </row>
    <row r="66" spans="1:8" ht="5.0999999999999996" customHeight="1" x14ac:dyDescent="0.25">
      <c r="D66" s="11"/>
      <c r="E66" s="4"/>
      <c r="F66" s="11"/>
      <c r="G66" s="4"/>
      <c r="H66" s="10"/>
    </row>
    <row r="67" spans="1:8" x14ac:dyDescent="0.25">
      <c r="A67" t="s">
        <v>130</v>
      </c>
      <c r="C67" s="59"/>
      <c r="D67" s="60"/>
      <c r="E67" s="60"/>
      <c r="F67" s="60"/>
      <c r="G67" s="60"/>
      <c r="H67" s="61"/>
    </row>
    <row r="68" spans="1:8" x14ac:dyDescent="0.25">
      <c r="C68" s="62"/>
      <c r="D68" s="63"/>
      <c r="E68" s="63"/>
      <c r="F68" s="63"/>
      <c r="G68" s="63"/>
      <c r="H68" s="64"/>
    </row>
    <row r="69" spans="1:8" x14ac:dyDescent="0.25">
      <c r="C69" s="65"/>
      <c r="D69" s="66"/>
      <c r="E69" s="66"/>
      <c r="F69" s="66"/>
      <c r="G69" s="66"/>
      <c r="H69" s="67"/>
    </row>
    <row r="71" spans="1:8" x14ac:dyDescent="0.25">
      <c r="A71" s="1" t="s">
        <v>127</v>
      </c>
    </row>
    <row r="72" spans="1:8" x14ac:dyDescent="0.25">
      <c r="A72" t="s">
        <v>128</v>
      </c>
      <c r="D72" s="57"/>
      <c r="E72" s="58"/>
    </row>
    <row r="73" spans="1:8" ht="5.0999999999999996" customHeight="1" x14ac:dyDescent="0.25">
      <c r="D73" s="13"/>
      <c r="E73" s="13"/>
    </row>
    <row r="74" spans="1:8" x14ac:dyDescent="0.25">
      <c r="A74" t="s">
        <v>129</v>
      </c>
      <c r="D74" s="57"/>
      <c r="E74" s="58"/>
    </row>
    <row r="77" spans="1:8" x14ac:dyDescent="0.25">
      <c r="A77" s="1" t="s">
        <v>131</v>
      </c>
    </row>
    <row r="78" spans="1:8" s="6" customFormat="1" x14ac:dyDescent="0.25">
      <c r="A78" s="6" t="s">
        <v>132</v>
      </c>
      <c r="D78" s="69"/>
      <c r="E78" s="70"/>
    </row>
    <row r="79" spans="1:8" s="6" customFormat="1" ht="5.0999999999999996" customHeight="1" x14ac:dyDescent="0.25"/>
    <row r="80" spans="1:8" s="6" customFormat="1" x14ac:dyDescent="0.25">
      <c r="A80" s="6" t="s">
        <v>133</v>
      </c>
      <c r="D80" s="71"/>
      <c r="E80" s="72"/>
      <c r="F80" s="72"/>
      <c r="G80" s="73"/>
    </row>
    <row r="81" spans="1:7" s="6" customFormat="1" ht="5.0999999999999996" customHeight="1" x14ac:dyDescent="0.25">
      <c r="D81" s="18"/>
      <c r="E81" s="18"/>
      <c r="F81" s="18"/>
      <c r="G81" s="18"/>
    </row>
    <row r="82" spans="1:7" s="6" customFormat="1" x14ac:dyDescent="0.25">
      <c r="A82" s="6" t="s">
        <v>136</v>
      </c>
      <c r="D82" s="71"/>
      <c r="E82" s="72"/>
      <c r="F82" s="72"/>
      <c r="G82" s="73"/>
    </row>
    <row r="83" spans="1:7" s="6" customFormat="1" x14ac:dyDescent="0.25">
      <c r="A83" s="14" t="s">
        <v>137</v>
      </c>
      <c r="D83" s="18"/>
      <c r="E83" s="18"/>
      <c r="F83" s="18"/>
      <c r="G83" s="18"/>
    </row>
    <row r="84" spans="1:7" s="6" customFormat="1" ht="5.0999999999999996" customHeight="1" x14ac:dyDescent="0.25">
      <c r="A84" s="14"/>
      <c r="D84" s="18"/>
      <c r="E84" s="18"/>
      <c r="F84" s="18"/>
      <c r="G84" s="18"/>
    </row>
    <row r="85" spans="1:7" s="6" customFormat="1" x14ac:dyDescent="0.25">
      <c r="A85" s="3" t="s">
        <v>156</v>
      </c>
      <c r="B85" s="11" t="s">
        <v>89</v>
      </c>
      <c r="C85" s="4" t="s">
        <v>88</v>
      </c>
      <c r="D85" s="18"/>
      <c r="E85" s="18"/>
      <c r="F85" s="18"/>
      <c r="G85" s="18"/>
    </row>
    <row r="86" spans="1:7" s="6" customFormat="1" x14ac:dyDescent="0.25"/>
    <row r="87" spans="1:7" s="6" customFormat="1" x14ac:dyDescent="0.25">
      <c r="A87" s="6" t="s">
        <v>142</v>
      </c>
      <c r="B87" s="77" t="s">
        <v>143</v>
      </c>
      <c r="C87" s="77"/>
    </row>
    <row r="88" spans="1:7" s="6" customFormat="1" x14ac:dyDescent="0.25">
      <c r="B88" s="77" t="s">
        <v>144</v>
      </c>
      <c r="C88" s="77"/>
    </row>
    <row r="89" spans="1:7" s="6" customFormat="1" x14ac:dyDescent="0.25">
      <c r="B89" s="77" t="s">
        <v>190</v>
      </c>
      <c r="C89" s="77"/>
    </row>
    <row r="90" spans="1:7" s="6" customFormat="1" x14ac:dyDescent="0.25">
      <c r="B90" s="77" t="s">
        <v>191</v>
      </c>
      <c r="C90" s="77"/>
    </row>
    <row r="91" spans="1:7" s="6" customFormat="1" x14ac:dyDescent="0.25">
      <c r="B91" s="77" t="s">
        <v>145</v>
      </c>
      <c r="C91" s="77"/>
    </row>
    <row r="92" spans="1:7" s="6" customFormat="1" x14ac:dyDescent="0.25"/>
    <row r="93" spans="1:7" x14ac:dyDescent="0.25">
      <c r="A93" t="s">
        <v>134</v>
      </c>
    </row>
    <row r="94" spans="1:7" x14ac:dyDescent="0.25">
      <c r="A94" s="19" t="s">
        <v>135</v>
      </c>
    </row>
    <row r="95" spans="1:7" x14ac:dyDescent="0.25">
      <c r="A95" s="19" t="s">
        <v>138</v>
      </c>
    </row>
    <row r="96" spans="1:7" x14ac:dyDescent="0.25">
      <c r="A96" s="19" t="s">
        <v>139</v>
      </c>
    </row>
    <row r="97" spans="1:1" x14ac:dyDescent="0.25">
      <c r="A97" s="20" t="s">
        <v>140</v>
      </c>
    </row>
    <row r="114" spans="1:8" ht="47.25" customHeight="1" x14ac:dyDescent="0.35">
      <c r="A114" s="74" t="s">
        <v>141</v>
      </c>
      <c r="B114" s="75"/>
      <c r="C114" s="75"/>
      <c r="D114" s="75"/>
      <c r="E114" s="75"/>
      <c r="F114" s="75"/>
      <c r="G114" s="75"/>
      <c r="H114" s="76"/>
    </row>
    <row r="117" spans="1:8" ht="20.25" x14ac:dyDescent="0.3">
      <c r="A117" s="49" t="s">
        <v>101</v>
      </c>
      <c r="B117" s="49"/>
      <c r="C117" s="49"/>
      <c r="D117" s="49"/>
      <c r="E117" s="49"/>
      <c r="F117" s="49"/>
      <c r="G117" s="49"/>
      <c r="H117" s="49"/>
    </row>
    <row r="119" spans="1:8" x14ac:dyDescent="0.25">
      <c r="A119" s="78" t="s">
        <v>105</v>
      </c>
      <c r="B119" t="s">
        <v>102</v>
      </c>
    </row>
    <row r="120" spans="1:8" x14ac:dyDescent="0.25">
      <c r="A120" s="78"/>
      <c r="B120" t="s">
        <v>103</v>
      </c>
    </row>
    <row r="121" spans="1:8" x14ac:dyDescent="0.25">
      <c r="B121" s="14" t="s">
        <v>104</v>
      </c>
    </row>
    <row r="122" spans="1:8" x14ac:dyDescent="0.25">
      <c r="B122" s="14" t="s">
        <v>106</v>
      </c>
    </row>
    <row r="123" spans="1:8" x14ac:dyDescent="0.25">
      <c r="F123" t="s">
        <v>114</v>
      </c>
    </row>
    <row r="124" spans="1:8" x14ac:dyDescent="0.25">
      <c r="A124" t="s">
        <v>107</v>
      </c>
      <c r="B124" t="s">
        <v>108</v>
      </c>
      <c r="F124" s="30"/>
    </row>
    <row r="125" spans="1:8" x14ac:dyDescent="0.25">
      <c r="B125" t="s">
        <v>9</v>
      </c>
      <c r="F125" s="30"/>
    </row>
    <row r="126" spans="1:8" x14ac:dyDescent="0.25">
      <c r="B126" t="s">
        <v>109</v>
      </c>
      <c r="F126" s="30"/>
    </row>
    <row r="127" spans="1:8" x14ac:dyDescent="0.25">
      <c r="B127" t="s">
        <v>110</v>
      </c>
      <c r="F127" s="30"/>
    </row>
    <row r="128" spans="1:8" x14ac:dyDescent="0.25">
      <c r="B128" t="s">
        <v>111</v>
      </c>
      <c r="F128" s="30"/>
    </row>
    <row r="129" spans="1:8" x14ac:dyDescent="0.25">
      <c r="B129" t="s">
        <v>113</v>
      </c>
      <c r="F129" s="30"/>
    </row>
    <row r="130" spans="1:8" x14ac:dyDescent="0.25">
      <c r="B130" t="s">
        <v>6</v>
      </c>
      <c r="F130" s="30"/>
    </row>
    <row r="131" spans="1:8" x14ac:dyDescent="0.25">
      <c r="B131" s="14" t="s">
        <v>112</v>
      </c>
    </row>
    <row r="133" spans="1:8" x14ac:dyDescent="0.25">
      <c r="A133" t="s">
        <v>115</v>
      </c>
      <c r="B133" s="30"/>
    </row>
    <row r="136" spans="1:8" ht="15.75" thickBot="1" x14ac:dyDescent="0.3">
      <c r="A136" s="21"/>
      <c r="B136" s="21"/>
      <c r="C136" s="21"/>
      <c r="D136" s="21"/>
      <c r="E136" s="21"/>
      <c r="F136" s="21"/>
      <c r="G136" s="21"/>
      <c r="H136" s="21"/>
    </row>
    <row r="138" spans="1:8" ht="20.25" x14ac:dyDescent="0.3">
      <c r="A138" s="49" t="s">
        <v>100</v>
      </c>
      <c r="B138" s="49"/>
      <c r="C138" s="49"/>
      <c r="D138" s="49"/>
      <c r="E138" s="49"/>
      <c r="F138" s="49"/>
      <c r="G138" s="49"/>
      <c r="H138" s="49"/>
    </row>
    <row r="140" spans="1:8" x14ac:dyDescent="0.25">
      <c r="C140" t="s">
        <v>99</v>
      </c>
    </row>
    <row r="141" spans="1:8" x14ac:dyDescent="0.25">
      <c r="A141" t="s">
        <v>97</v>
      </c>
      <c r="C141" s="57"/>
      <c r="D141" s="58"/>
    </row>
    <row r="142" spans="1:8" ht="5.0999999999999996" customHeight="1" x14ac:dyDescent="0.25">
      <c r="C142" s="5"/>
      <c r="D142" s="5"/>
    </row>
    <row r="143" spans="1:8" x14ac:dyDescent="0.25">
      <c r="A143" t="s">
        <v>98</v>
      </c>
      <c r="C143" s="57"/>
      <c r="D143" s="58"/>
    </row>
    <row r="144" spans="1:8" ht="5.0999999999999996" customHeight="1" x14ac:dyDescent="0.25"/>
    <row r="145" spans="1:8" x14ac:dyDescent="0.25">
      <c r="A145" t="s">
        <v>120</v>
      </c>
      <c r="C145" s="50"/>
      <c r="D145" s="50"/>
      <c r="E145" t="s">
        <v>117</v>
      </c>
    </row>
    <row r="146" spans="1:8" x14ac:dyDescent="0.25">
      <c r="E146" t="s">
        <v>118</v>
      </c>
    </row>
    <row r="147" spans="1:8" x14ac:dyDescent="0.25">
      <c r="E147" t="s">
        <v>119</v>
      </c>
    </row>
    <row r="150" spans="1:8" ht="15.75" thickBot="1" x14ac:dyDescent="0.3">
      <c r="A150" s="21"/>
      <c r="B150" s="21"/>
      <c r="C150" s="21"/>
      <c r="D150" s="21"/>
      <c r="E150" s="21"/>
      <c r="F150" s="21"/>
      <c r="G150" s="21"/>
      <c r="H150" s="21"/>
    </row>
    <row r="152" spans="1:8" ht="20.25" x14ac:dyDescent="0.3">
      <c r="A152" s="49" t="s">
        <v>116</v>
      </c>
      <c r="B152" s="49"/>
      <c r="C152" s="49"/>
      <c r="D152" s="49"/>
      <c r="E152" s="49"/>
      <c r="F152" s="49"/>
      <c r="G152" s="49"/>
      <c r="H152" s="49"/>
    </row>
    <row r="154" spans="1:8" x14ac:dyDescent="0.25">
      <c r="E154" s="51" t="s">
        <v>182</v>
      </c>
      <c r="F154" s="51"/>
      <c r="G154" s="51" t="s">
        <v>57</v>
      </c>
      <c r="H154" s="51"/>
    </row>
    <row r="155" spans="1:8" x14ac:dyDescent="0.25">
      <c r="A155" s="51" t="s">
        <v>172</v>
      </c>
      <c r="B155" s="51"/>
      <c r="C155" s="23" t="s">
        <v>173</v>
      </c>
      <c r="D155" s="23" t="s">
        <v>13</v>
      </c>
      <c r="E155" s="23" t="s">
        <v>180</v>
      </c>
      <c r="F155" s="23" t="s">
        <v>181</v>
      </c>
      <c r="G155" s="23" t="s">
        <v>11</v>
      </c>
      <c r="H155" s="23" t="s">
        <v>12</v>
      </c>
    </row>
    <row r="156" spans="1:8" x14ac:dyDescent="0.25">
      <c r="A156" s="52" t="s">
        <v>174</v>
      </c>
      <c r="B156" s="52"/>
      <c r="C156" s="15">
        <f>IF(A156="","",VLOOKUP(A156,Loads!A:B,2,FALSE))</f>
        <v>0</v>
      </c>
      <c r="D156" s="26"/>
      <c r="E156" s="27">
        <v>0</v>
      </c>
      <c r="F156" s="27">
        <v>0</v>
      </c>
      <c r="G156" s="22">
        <f>C156*D156*E156</f>
        <v>0</v>
      </c>
      <c r="H156" s="22">
        <f>C156*D156*F156</f>
        <v>0</v>
      </c>
    </row>
    <row r="157" spans="1:8" x14ac:dyDescent="0.25">
      <c r="A157" s="52" t="s">
        <v>174</v>
      </c>
      <c r="B157" s="52"/>
      <c r="C157" s="15">
        <f>IF(A157="","",VLOOKUP(A157,Loads!A:B,2,FALSE))</f>
        <v>0</v>
      </c>
      <c r="D157" s="26"/>
      <c r="E157" s="27">
        <v>0</v>
      </c>
      <c r="F157" s="27">
        <v>0</v>
      </c>
      <c r="G157" s="22">
        <f t="shared" ref="G157:G195" si="0">C157*D157*E157</f>
        <v>0</v>
      </c>
      <c r="H157" s="22">
        <f t="shared" ref="H157:H195" si="1">C157*D157*F157</f>
        <v>0</v>
      </c>
    </row>
    <row r="158" spans="1:8" x14ac:dyDescent="0.25">
      <c r="A158" s="52" t="s">
        <v>174</v>
      </c>
      <c r="B158" s="52"/>
      <c r="C158" s="15">
        <f>IF(A158="","",VLOOKUP(A158,Loads!A:B,2,FALSE))</f>
        <v>0</v>
      </c>
      <c r="D158" s="26"/>
      <c r="E158" s="27">
        <v>0</v>
      </c>
      <c r="F158" s="27">
        <v>0</v>
      </c>
      <c r="G158" s="22">
        <f t="shared" si="0"/>
        <v>0</v>
      </c>
      <c r="H158" s="22">
        <f t="shared" si="1"/>
        <v>0</v>
      </c>
    </row>
    <row r="159" spans="1:8" x14ac:dyDescent="0.25">
      <c r="A159" s="52" t="s">
        <v>174</v>
      </c>
      <c r="B159" s="52"/>
      <c r="C159" s="15">
        <f>IF(A159="","",VLOOKUP(A159,Loads!A:B,2,FALSE))</f>
        <v>0</v>
      </c>
      <c r="D159" s="26"/>
      <c r="E159" s="27">
        <v>0</v>
      </c>
      <c r="F159" s="27">
        <v>0</v>
      </c>
      <c r="G159" s="22">
        <f t="shared" si="0"/>
        <v>0</v>
      </c>
      <c r="H159" s="22">
        <f t="shared" si="1"/>
        <v>0</v>
      </c>
    </row>
    <row r="160" spans="1:8" x14ac:dyDescent="0.25">
      <c r="A160" s="52" t="s">
        <v>174</v>
      </c>
      <c r="B160" s="52"/>
      <c r="C160" s="15">
        <f>IF(A160="","",VLOOKUP(A160,Loads!A:B,2,FALSE))</f>
        <v>0</v>
      </c>
      <c r="D160" s="26"/>
      <c r="E160" s="27">
        <v>0</v>
      </c>
      <c r="F160" s="27">
        <v>0</v>
      </c>
      <c r="G160" s="22">
        <f t="shared" si="0"/>
        <v>0</v>
      </c>
      <c r="H160" s="22">
        <f t="shared" si="1"/>
        <v>0</v>
      </c>
    </row>
    <row r="161" spans="1:8" x14ac:dyDescent="0.25">
      <c r="A161" s="52" t="s">
        <v>174</v>
      </c>
      <c r="B161" s="52"/>
      <c r="C161" s="15">
        <f>IF(A161="","",VLOOKUP(A161,Loads!A:B,2,FALSE))</f>
        <v>0</v>
      </c>
      <c r="D161" s="26"/>
      <c r="E161" s="27">
        <v>0</v>
      </c>
      <c r="F161" s="27">
        <v>0</v>
      </c>
      <c r="G161" s="22">
        <f t="shared" si="0"/>
        <v>0</v>
      </c>
      <c r="H161" s="22">
        <f t="shared" si="1"/>
        <v>0</v>
      </c>
    </row>
    <row r="162" spans="1:8" x14ac:dyDescent="0.25">
      <c r="A162" s="52" t="s">
        <v>174</v>
      </c>
      <c r="B162" s="52"/>
      <c r="C162" s="15">
        <f>IF(A162="","",VLOOKUP(A162,Loads!A:B,2,FALSE))</f>
        <v>0</v>
      </c>
      <c r="D162" s="26"/>
      <c r="E162" s="27">
        <v>0</v>
      </c>
      <c r="F162" s="27">
        <v>0</v>
      </c>
      <c r="G162" s="22">
        <f t="shared" si="0"/>
        <v>0</v>
      </c>
      <c r="H162" s="22">
        <f t="shared" si="1"/>
        <v>0</v>
      </c>
    </row>
    <row r="163" spans="1:8" x14ac:dyDescent="0.25">
      <c r="A163" s="52" t="s">
        <v>174</v>
      </c>
      <c r="B163" s="52"/>
      <c r="C163" s="15">
        <f>IF(A163="","",VLOOKUP(A163,Loads!A:B,2,FALSE))</f>
        <v>0</v>
      </c>
      <c r="D163" s="26"/>
      <c r="E163" s="27">
        <v>0</v>
      </c>
      <c r="F163" s="27">
        <v>0</v>
      </c>
      <c r="G163" s="22">
        <f t="shared" si="0"/>
        <v>0</v>
      </c>
      <c r="H163" s="22">
        <f t="shared" si="1"/>
        <v>0</v>
      </c>
    </row>
    <row r="164" spans="1:8" x14ac:dyDescent="0.25">
      <c r="A164" s="52" t="s">
        <v>174</v>
      </c>
      <c r="B164" s="52"/>
      <c r="C164" s="15">
        <f>IF(A164="","",VLOOKUP(A164,Loads!A:B,2,FALSE))</f>
        <v>0</v>
      </c>
      <c r="D164" s="26"/>
      <c r="E164" s="27">
        <v>0</v>
      </c>
      <c r="F164" s="27">
        <v>0</v>
      </c>
      <c r="G164" s="22">
        <f t="shared" si="0"/>
        <v>0</v>
      </c>
      <c r="H164" s="22">
        <f t="shared" si="1"/>
        <v>0</v>
      </c>
    </row>
    <row r="165" spans="1:8" x14ac:dyDescent="0.25">
      <c r="A165" s="52" t="s">
        <v>174</v>
      </c>
      <c r="B165" s="52"/>
      <c r="C165" s="15">
        <f>IF(A165="","",VLOOKUP(A165,Loads!A:B,2,FALSE))</f>
        <v>0</v>
      </c>
      <c r="D165" s="26"/>
      <c r="E165" s="27">
        <v>0</v>
      </c>
      <c r="F165" s="27">
        <v>0</v>
      </c>
      <c r="G165" s="22">
        <f t="shared" si="0"/>
        <v>0</v>
      </c>
      <c r="H165" s="22">
        <f t="shared" si="1"/>
        <v>0</v>
      </c>
    </row>
    <row r="166" spans="1:8" x14ac:dyDescent="0.25">
      <c r="A166" s="52" t="s">
        <v>174</v>
      </c>
      <c r="B166" s="52"/>
      <c r="C166" s="15">
        <f>IF(A166="","",VLOOKUP(A166,Loads!A:B,2,FALSE))</f>
        <v>0</v>
      </c>
      <c r="D166" s="26"/>
      <c r="E166" s="27">
        <v>0</v>
      </c>
      <c r="F166" s="27">
        <v>0</v>
      </c>
      <c r="G166" s="22">
        <f t="shared" si="0"/>
        <v>0</v>
      </c>
      <c r="H166" s="22">
        <f t="shared" si="1"/>
        <v>0</v>
      </c>
    </row>
    <row r="167" spans="1:8" x14ac:dyDescent="0.25">
      <c r="A167" s="52" t="s">
        <v>174</v>
      </c>
      <c r="B167" s="52"/>
      <c r="C167" s="15">
        <f>IF(A167="","",VLOOKUP(A167,Loads!A:B,2,FALSE))</f>
        <v>0</v>
      </c>
      <c r="D167" s="26"/>
      <c r="E167" s="27">
        <v>0</v>
      </c>
      <c r="F167" s="27">
        <v>0</v>
      </c>
      <c r="G167" s="22">
        <f t="shared" si="0"/>
        <v>0</v>
      </c>
      <c r="H167" s="22">
        <f t="shared" si="1"/>
        <v>0</v>
      </c>
    </row>
    <row r="168" spans="1:8" x14ac:dyDescent="0.25">
      <c r="A168" s="52" t="s">
        <v>174</v>
      </c>
      <c r="B168" s="52"/>
      <c r="C168" s="15">
        <f>IF(A168="","",VLOOKUP(A168,Loads!A:B,2,FALSE))</f>
        <v>0</v>
      </c>
      <c r="D168" s="26"/>
      <c r="E168" s="27">
        <v>0</v>
      </c>
      <c r="F168" s="27">
        <v>0</v>
      </c>
      <c r="G168" s="22">
        <f t="shared" si="0"/>
        <v>0</v>
      </c>
      <c r="H168" s="22">
        <f t="shared" si="1"/>
        <v>0</v>
      </c>
    </row>
    <row r="169" spans="1:8" x14ac:dyDescent="0.25">
      <c r="A169" s="52" t="s">
        <v>174</v>
      </c>
      <c r="B169" s="52"/>
      <c r="C169" s="15">
        <f>IF(A169="","",VLOOKUP(A169,Loads!A:B,2,FALSE))</f>
        <v>0</v>
      </c>
      <c r="D169" s="26"/>
      <c r="E169" s="27">
        <v>0</v>
      </c>
      <c r="F169" s="27">
        <v>0</v>
      </c>
      <c r="G169" s="22">
        <f t="shared" si="0"/>
        <v>0</v>
      </c>
      <c r="H169" s="22">
        <f t="shared" si="1"/>
        <v>0</v>
      </c>
    </row>
    <row r="170" spans="1:8" x14ac:dyDescent="0.25">
      <c r="A170" s="52" t="s">
        <v>174</v>
      </c>
      <c r="B170" s="52"/>
      <c r="C170" s="15">
        <f>IF(A170="","",VLOOKUP(A170,Loads!A:B,2,FALSE))</f>
        <v>0</v>
      </c>
      <c r="D170" s="26"/>
      <c r="E170" s="27">
        <v>0</v>
      </c>
      <c r="F170" s="27">
        <v>0</v>
      </c>
      <c r="G170" s="22">
        <f t="shared" si="0"/>
        <v>0</v>
      </c>
      <c r="H170" s="22">
        <f t="shared" si="1"/>
        <v>0</v>
      </c>
    </row>
    <row r="171" spans="1:8" x14ac:dyDescent="0.25">
      <c r="A171" s="52" t="s">
        <v>174</v>
      </c>
      <c r="B171" s="52"/>
      <c r="C171" s="15">
        <f>IF(A171="","",VLOOKUP(A171,Loads!A:B,2,FALSE))</f>
        <v>0</v>
      </c>
      <c r="D171" s="26"/>
      <c r="E171" s="27">
        <v>0</v>
      </c>
      <c r="F171" s="27">
        <v>0</v>
      </c>
      <c r="G171" s="22">
        <f t="shared" si="0"/>
        <v>0</v>
      </c>
      <c r="H171" s="22">
        <f t="shared" si="1"/>
        <v>0</v>
      </c>
    </row>
    <row r="172" spans="1:8" x14ac:dyDescent="0.25">
      <c r="A172" s="52" t="s">
        <v>174</v>
      </c>
      <c r="B172" s="52"/>
      <c r="C172" s="15">
        <f>IF(A172="","",VLOOKUP(A172,Loads!A:B,2,FALSE))</f>
        <v>0</v>
      </c>
      <c r="D172" s="26"/>
      <c r="E172" s="27">
        <v>0</v>
      </c>
      <c r="F172" s="27">
        <v>0</v>
      </c>
      <c r="G172" s="22">
        <f t="shared" si="0"/>
        <v>0</v>
      </c>
      <c r="H172" s="22">
        <f t="shared" si="1"/>
        <v>0</v>
      </c>
    </row>
    <row r="173" spans="1:8" x14ac:dyDescent="0.25">
      <c r="A173" s="52" t="s">
        <v>174</v>
      </c>
      <c r="B173" s="52"/>
      <c r="C173" s="15">
        <f>IF(A173="","",VLOOKUP(A173,Loads!A:B,2,FALSE))</f>
        <v>0</v>
      </c>
      <c r="D173" s="26"/>
      <c r="E173" s="27">
        <v>0</v>
      </c>
      <c r="F173" s="27">
        <v>0</v>
      </c>
      <c r="G173" s="22">
        <f t="shared" si="0"/>
        <v>0</v>
      </c>
      <c r="H173" s="22">
        <f t="shared" si="1"/>
        <v>0</v>
      </c>
    </row>
    <row r="174" spans="1:8" x14ac:dyDescent="0.25">
      <c r="A174" s="52" t="s">
        <v>174</v>
      </c>
      <c r="B174" s="52"/>
      <c r="C174" s="15">
        <f>IF(A174="","",VLOOKUP(A174,Loads!A:B,2,FALSE))</f>
        <v>0</v>
      </c>
      <c r="D174" s="26"/>
      <c r="E174" s="27">
        <v>0</v>
      </c>
      <c r="F174" s="27">
        <v>0</v>
      </c>
      <c r="G174" s="22">
        <f t="shared" si="0"/>
        <v>0</v>
      </c>
      <c r="H174" s="22">
        <f t="shared" si="1"/>
        <v>0</v>
      </c>
    </row>
    <row r="175" spans="1:8" x14ac:dyDescent="0.25">
      <c r="A175" s="52" t="s">
        <v>174</v>
      </c>
      <c r="B175" s="52"/>
      <c r="C175" s="15">
        <f>IF(A175="","",VLOOKUP(A175,Loads!A:B,2,FALSE))</f>
        <v>0</v>
      </c>
      <c r="D175" s="26"/>
      <c r="E175" s="27">
        <v>0</v>
      </c>
      <c r="F175" s="27">
        <v>0</v>
      </c>
      <c r="G175" s="22">
        <f t="shared" si="0"/>
        <v>0</v>
      </c>
      <c r="H175" s="22">
        <f t="shared" si="1"/>
        <v>0</v>
      </c>
    </row>
    <row r="176" spans="1:8" x14ac:dyDescent="0.25">
      <c r="A176" s="52" t="s">
        <v>174</v>
      </c>
      <c r="B176" s="52"/>
      <c r="C176" s="15">
        <f>IF(A176="","",VLOOKUP(A176,Loads!A:B,2,FALSE))</f>
        <v>0</v>
      </c>
      <c r="D176" s="26"/>
      <c r="E176" s="27">
        <v>0</v>
      </c>
      <c r="F176" s="27">
        <v>0</v>
      </c>
      <c r="G176" s="22">
        <f t="shared" si="0"/>
        <v>0</v>
      </c>
      <c r="H176" s="22">
        <f t="shared" si="1"/>
        <v>0</v>
      </c>
    </row>
    <row r="177" spans="1:8" x14ac:dyDescent="0.25">
      <c r="A177" s="52" t="s">
        <v>174</v>
      </c>
      <c r="B177" s="52"/>
      <c r="C177" s="15">
        <f>IF(A177="","",VLOOKUP(A177,Loads!A:B,2,FALSE))</f>
        <v>0</v>
      </c>
      <c r="D177" s="26"/>
      <c r="E177" s="27">
        <v>0</v>
      </c>
      <c r="F177" s="27">
        <v>0</v>
      </c>
      <c r="G177" s="22">
        <f t="shared" si="0"/>
        <v>0</v>
      </c>
      <c r="H177" s="22">
        <f t="shared" si="1"/>
        <v>0</v>
      </c>
    </row>
    <row r="178" spans="1:8" x14ac:dyDescent="0.25">
      <c r="A178" s="52" t="s">
        <v>174</v>
      </c>
      <c r="B178" s="52"/>
      <c r="C178" s="15">
        <f>IF(A178="","",VLOOKUP(A178,Loads!A:B,2,FALSE))</f>
        <v>0</v>
      </c>
      <c r="D178" s="26"/>
      <c r="E178" s="27">
        <v>0</v>
      </c>
      <c r="F178" s="27">
        <v>0</v>
      </c>
      <c r="G178" s="22">
        <f t="shared" si="0"/>
        <v>0</v>
      </c>
      <c r="H178" s="22">
        <f t="shared" si="1"/>
        <v>0</v>
      </c>
    </row>
    <row r="179" spans="1:8" x14ac:dyDescent="0.25">
      <c r="A179" s="52" t="s">
        <v>174</v>
      </c>
      <c r="B179" s="52"/>
      <c r="C179" s="15">
        <f>IF(A179="","",VLOOKUP(A179,Loads!A:B,2,FALSE))</f>
        <v>0</v>
      </c>
      <c r="D179" s="26"/>
      <c r="E179" s="27">
        <v>0</v>
      </c>
      <c r="F179" s="27">
        <v>0</v>
      </c>
      <c r="G179" s="22">
        <f t="shared" si="0"/>
        <v>0</v>
      </c>
      <c r="H179" s="22">
        <f t="shared" si="1"/>
        <v>0</v>
      </c>
    </row>
    <row r="180" spans="1:8" x14ac:dyDescent="0.25">
      <c r="A180" s="52" t="s">
        <v>174</v>
      </c>
      <c r="B180" s="52"/>
      <c r="C180" s="15">
        <f>IF(A180="","",VLOOKUP(A180,Loads!A:B,2,FALSE))</f>
        <v>0</v>
      </c>
      <c r="D180" s="26"/>
      <c r="E180" s="27">
        <v>0</v>
      </c>
      <c r="F180" s="27">
        <v>0</v>
      </c>
      <c r="G180" s="22">
        <f t="shared" si="0"/>
        <v>0</v>
      </c>
      <c r="H180" s="22">
        <f t="shared" si="1"/>
        <v>0</v>
      </c>
    </row>
    <row r="181" spans="1:8" x14ac:dyDescent="0.25">
      <c r="A181" s="52" t="s">
        <v>174</v>
      </c>
      <c r="B181" s="52"/>
      <c r="C181" s="15">
        <f>IF(A181="","",VLOOKUP(A181,Loads!A:B,2,FALSE))</f>
        <v>0</v>
      </c>
      <c r="D181" s="26"/>
      <c r="E181" s="27">
        <v>0</v>
      </c>
      <c r="F181" s="27">
        <v>0</v>
      </c>
      <c r="G181" s="22">
        <f t="shared" si="0"/>
        <v>0</v>
      </c>
      <c r="H181" s="22">
        <f t="shared" si="1"/>
        <v>0</v>
      </c>
    </row>
    <row r="182" spans="1:8" x14ac:dyDescent="0.25">
      <c r="A182" s="52" t="s">
        <v>174</v>
      </c>
      <c r="B182" s="52"/>
      <c r="C182" s="15">
        <f>IF(A182="","",VLOOKUP(A182,Loads!A:B,2,FALSE))</f>
        <v>0</v>
      </c>
      <c r="D182" s="26"/>
      <c r="E182" s="27">
        <v>0</v>
      </c>
      <c r="F182" s="27">
        <v>0</v>
      </c>
      <c r="G182" s="22">
        <f t="shared" si="0"/>
        <v>0</v>
      </c>
      <c r="H182" s="22">
        <f t="shared" si="1"/>
        <v>0</v>
      </c>
    </row>
    <row r="183" spans="1:8" x14ac:dyDescent="0.25">
      <c r="A183" s="52" t="s">
        <v>174</v>
      </c>
      <c r="B183" s="52"/>
      <c r="C183" s="15">
        <f>IF(A183="","",VLOOKUP(A183,Loads!A:B,2,FALSE))</f>
        <v>0</v>
      </c>
      <c r="D183" s="26"/>
      <c r="E183" s="27">
        <v>0</v>
      </c>
      <c r="F183" s="27">
        <v>0</v>
      </c>
      <c r="G183" s="22">
        <f t="shared" si="0"/>
        <v>0</v>
      </c>
      <c r="H183" s="22">
        <f t="shared" si="1"/>
        <v>0</v>
      </c>
    </row>
    <row r="184" spans="1:8" x14ac:dyDescent="0.25">
      <c r="A184" s="52" t="s">
        <v>174</v>
      </c>
      <c r="B184" s="52"/>
      <c r="C184" s="15">
        <f>IF(A184="","",VLOOKUP(A184,Loads!A:B,2,FALSE))</f>
        <v>0</v>
      </c>
      <c r="D184" s="26"/>
      <c r="E184" s="27">
        <v>0</v>
      </c>
      <c r="F184" s="27">
        <v>0</v>
      </c>
      <c r="G184" s="22">
        <f t="shared" si="0"/>
        <v>0</v>
      </c>
      <c r="H184" s="22">
        <f t="shared" si="1"/>
        <v>0</v>
      </c>
    </row>
    <row r="185" spans="1:8" x14ac:dyDescent="0.25">
      <c r="A185" s="52" t="s">
        <v>174</v>
      </c>
      <c r="B185" s="52"/>
      <c r="C185" s="15">
        <f>IF(A185="","",VLOOKUP(A185,Loads!A:B,2,FALSE))</f>
        <v>0</v>
      </c>
      <c r="D185" s="26"/>
      <c r="E185" s="27">
        <v>0</v>
      </c>
      <c r="F185" s="27">
        <v>0</v>
      </c>
      <c r="G185" s="22">
        <f t="shared" si="0"/>
        <v>0</v>
      </c>
      <c r="H185" s="22">
        <f t="shared" si="1"/>
        <v>0</v>
      </c>
    </row>
    <row r="186" spans="1:8" x14ac:dyDescent="0.25">
      <c r="A186" s="52" t="s">
        <v>174</v>
      </c>
      <c r="B186" s="52"/>
      <c r="C186" s="15">
        <f>IF(A186="","",VLOOKUP(A186,Loads!A:B,2,FALSE))</f>
        <v>0</v>
      </c>
      <c r="D186" s="26"/>
      <c r="E186" s="27">
        <v>0</v>
      </c>
      <c r="F186" s="27">
        <v>0</v>
      </c>
      <c r="G186" s="22">
        <f t="shared" si="0"/>
        <v>0</v>
      </c>
      <c r="H186" s="22">
        <f t="shared" si="1"/>
        <v>0</v>
      </c>
    </row>
    <row r="187" spans="1:8" x14ac:dyDescent="0.25">
      <c r="A187" s="52" t="s">
        <v>174</v>
      </c>
      <c r="B187" s="52"/>
      <c r="C187" s="15">
        <f>IF(A187="","",VLOOKUP(A187,Loads!A:B,2,FALSE))</f>
        <v>0</v>
      </c>
      <c r="D187" s="26"/>
      <c r="E187" s="27">
        <v>0</v>
      </c>
      <c r="F187" s="27">
        <v>0</v>
      </c>
      <c r="G187" s="22">
        <f t="shared" si="0"/>
        <v>0</v>
      </c>
      <c r="H187" s="22">
        <f t="shared" si="1"/>
        <v>0</v>
      </c>
    </row>
    <row r="188" spans="1:8" x14ac:dyDescent="0.25">
      <c r="A188" s="52" t="s">
        <v>174</v>
      </c>
      <c r="B188" s="52"/>
      <c r="C188" s="15">
        <f>IF(A188="","",VLOOKUP(A188,Loads!A:B,2,FALSE))</f>
        <v>0</v>
      </c>
      <c r="D188" s="26"/>
      <c r="E188" s="27">
        <v>0</v>
      </c>
      <c r="F188" s="27">
        <v>0</v>
      </c>
      <c r="G188" s="22">
        <f t="shared" si="0"/>
        <v>0</v>
      </c>
      <c r="H188" s="22">
        <f t="shared" si="1"/>
        <v>0</v>
      </c>
    </row>
    <row r="189" spans="1:8" x14ac:dyDescent="0.25">
      <c r="A189" s="52" t="s">
        <v>175</v>
      </c>
      <c r="B189" s="52"/>
      <c r="C189" s="26">
        <v>0</v>
      </c>
      <c r="D189" s="26"/>
      <c r="E189" s="27">
        <v>0</v>
      </c>
      <c r="F189" s="27">
        <v>0</v>
      </c>
      <c r="G189" s="22">
        <f t="shared" si="0"/>
        <v>0</v>
      </c>
      <c r="H189" s="22">
        <f t="shared" si="1"/>
        <v>0</v>
      </c>
    </row>
    <row r="190" spans="1:8" x14ac:dyDescent="0.25">
      <c r="A190" s="52" t="s">
        <v>175</v>
      </c>
      <c r="B190" s="52"/>
      <c r="C190" s="26">
        <v>0</v>
      </c>
      <c r="D190" s="26"/>
      <c r="E190" s="27">
        <v>0</v>
      </c>
      <c r="F190" s="27">
        <v>0</v>
      </c>
      <c r="G190" s="22">
        <f t="shared" ref="G190:G193" si="2">C190*D190*E190</f>
        <v>0</v>
      </c>
      <c r="H190" s="22">
        <f t="shared" ref="H190:H193" si="3">C190*D190*F190</f>
        <v>0</v>
      </c>
    </row>
    <row r="191" spans="1:8" x14ac:dyDescent="0.25">
      <c r="A191" s="52" t="s">
        <v>175</v>
      </c>
      <c r="B191" s="52"/>
      <c r="C191" s="26">
        <v>0</v>
      </c>
      <c r="D191" s="26"/>
      <c r="E191" s="27">
        <v>0</v>
      </c>
      <c r="F191" s="27">
        <v>0</v>
      </c>
      <c r="G191" s="22">
        <f t="shared" si="2"/>
        <v>0</v>
      </c>
      <c r="H191" s="22">
        <f t="shared" si="3"/>
        <v>0</v>
      </c>
    </row>
    <row r="192" spans="1:8" x14ac:dyDescent="0.25">
      <c r="A192" s="52" t="s">
        <v>175</v>
      </c>
      <c r="B192" s="52"/>
      <c r="C192" s="26">
        <v>0</v>
      </c>
      <c r="D192" s="26"/>
      <c r="E192" s="27">
        <v>0</v>
      </c>
      <c r="F192" s="27">
        <v>0</v>
      </c>
      <c r="G192" s="22">
        <f t="shared" si="2"/>
        <v>0</v>
      </c>
      <c r="H192" s="22">
        <f t="shared" si="3"/>
        <v>0</v>
      </c>
    </row>
    <row r="193" spans="1:10" x14ac:dyDescent="0.25">
      <c r="A193" s="52" t="s">
        <v>175</v>
      </c>
      <c r="B193" s="52"/>
      <c r="C193" s="26">
        <v>0</v>
      </c>
      <c r="D193" s="26"/>
      <c r="E193" s="27">
        <v>0</v>
      </c>
      <c r="F193" s="27">
        <v>0</v>
      </c>
      <c r="G193" s="22">
        <f t="shared" si="2"/>
        <v>0</v>
      </c>
      <c r="H193" s="22">
        <f t="shared" si="3"/>
        <v>0</v>
      </c>
    </row>
    <row r="194" spans="1:10" x14ac:dyDescent="0.25">
      <c r="A194" s="53" t="s">
        <v>176</v>
      </c>
      <c r="B194" s="53"/>
      <c r="C194" s="26">
        <v>0</v>
      </c>
      <c r="D194" s="26"/>
      <c r="E194" s="27">
        <v>0</v>
      </c>
      <c r="F194" s="27">
        <v>0</v>
      </c>
      <c r="G194" s="22">
        <f t="shared" si="0"/>
        <v>0</v>
      </c>
      <c r="H194" s="22">
        <f t="shared" si="1"/>
        <v>0</v>
      </c>
    </row>
    <row r="195" spans="1:10" x14ac:dyDescent="0.25">
      <c r="A195" s="53" t="s">
        <v>177</v>
      </c>
      <c r="B195" s="53"/>
      <c r="C195" s="26">
        <v>0</v>
      </c>
      <c r="D195" s="26"/>
      <c r="E195" s="27">
        <v>0</v>
      </c>
      <c r="F195" s="27">
        <v>0</v>
      </c>
      <c r="G195" s="22">
        <f t="shared" si="0"/>
        <v>0</v>
      </c>
      <c r="H195" s="22">
        <f t="shared" si="1"/>
        <v>0</v>
      </c>
    </row>
    <row r="196" spans="1:10" x14ac:dyDescent="0.25">
      <c r="G196" s="22">
        <f>SUM(G156:G195)</f>
        <v>0</v>
      </c>
      <c r="H196" s="22">
        <f>SUM(H156:H195)</f>
        <v>0</v>
      </c>
    </row>
    <row r="197" spans="1:10" x14ac:dyDescent="0.25">
      <c r="E197" s="17" t="s">
        <v>67</v>
      </c>
      <c r="F197" s="28">
        <v>0.1</v>
      </c>
      <c r="G197" s="24">
        <f>G196*F197</f>
        <v>0</v>
      </c>
      <c r="H197" s="22">
        <f>H196*F197</f>
        <v>0</v>
      </c>
    </row>
    <row r="198" spans="1:10" x14ac:dyDescent="0.25">
      <c r="A198" s="25" t="s">
        <v>178</v>
      </c>
      <c r="G198" s="22">
        <f>SUM(G196:G197)</f>
        <v>0</v>
      </c>
      <c r="H198" s="22">
        <f>SUM(H196:H197)</f>
        <v>0</v>
      </c>
    </row>
    <row r="199" spans="1:10" x14ac:dyDescent="0.25">
      <c r="A199" s="25" t="s">
        <v>179</v>
      </c>
      <c r="D199" s="56" t="s">
        <v>16</v>
      </c>
      <c r="E199" s="56"/>
      <c r="F199" s="56"/>
      <c r="G199" s="54">
        <f>G198+H198</f>
        <v>0</v>
      </c>
      <c r="H199" s="55"/>
      <c r="I199" s="7"/>
      <c r="J199" s="7"/>
    </row>
    <row r="200" spans="1:10" x14ac:dyDescent="0.25">
      <c r="D200" s="56" t="s">
        <v>55</v>
      </c>
      <c r="E200" s="56"/>
      <c r="F200" s="56"/>
      <c r="G200" s="54">
        <f>G199/1000</f>
        <v>0</v>
      </c>
      <c r="H200" s="55"/>
      <c r="I200" s="7"/>
      <c r="J200" s="7"/>
    </row>
    <row r="201" spans="1:10" x14ac:dyDescent="0.25">
      <c r="D201" s="56" t="s">
        <v>56</v>
      </c>
      <c r="E201" s="56"/>
      <c r="F201" s="56"/>
      <c r="G201" s="54">
        <f>G200*30</f>
        <v>0</v>
      </c>
      <c r="H201" s="55"/>
      <c r="I201" s="7"/>
      <c r="J201" s="7"/>
    </row>
    <row r="203" spans="1:10" ht="15.75" thickBot="1" x14ac:dyDescent="0.3">
      <c r="A203" s="21"/>
      <c r="B203" s="21"/>
      <c r="C203" s="21"/>
      <c r="D203" s="21"/>
      <c r="E203" s="21"/>
      <c r="F203" s="21"/>
      <c r="G203" s="21"/>
      <c r="H203" s="21"/>
    </row>
    <row r="205" spans="1:10" ht="20.25" x14ac:dyDescent="0.3">
      <c r="A205" s="49" t="s">
        <v>187</v>
      </c>
      <c r="B205" s="49"/>
      <c r="C205" s="49"/>
      <c r="D205" s="49"/>
      <c r="E205" s="49"/>
      <c r="F205" s="49"/>
      <c r="G205" s="49"/>
      <c r="H205" s="49"/>
    </row>
    <row r="207" spans="1:10" x14ac:dyDescent="0.25">
      <c r="A207" t="s">
        <v>186</v>
      </c>
    </row>
    <row r="208" spans="1:10" x14ac:dyDescent="0.25">
      <c r="A208" s="31" t="s">
        <v>185</v>
      </c>
      <c r="B208" s="51" t="s">
        <v>183</v>
      </c>
      <c r="C208" s="51"/>
      <c r="D208" s="51" t="s">
        <v>184</v>
      </c>
      <c r="E208" s="51"/>
    </row>
    <row r="209" spans="1:8" x14ac:dyDescent="0.25">
      <c r="A209" s="32"/>
      <c r="B209" s="50"/>
      <c r="C209" s="50"/>
      <c r="D209" s="50"/>
      <c r="E209" s="50"/>
    </row>
    <row r="210" spans="1:8" x14ac:dyDescent="0.25">
      <c r="A210" s="32"/>
      <c r="B210" s="50"/>
      <c r="C210" s="50"/>
      <c r="D210" s="50"/>
      <c r="E210" s="50"/>
    </row>
    <row r="211" spans="1:8" x14ac:dyDescent="0.25">
      <c r="A211" s="32"/>
      <c r="B211" s="50"/>
      <c r="C211" s="50"/>
      <c r="D211" s="50"/>
      <c r="E211" s="50"/>
    </row>
    <row r="212" spans="1:8" x14ac:dyDescent="0.25">
      <c r="A212" s="32"/>
      <c r="B212" s="50"/>
      <c r="C212" s="50"/>
      <c r="D212" s="50"/>
      <c r="E212" s="50"/>
    </row>
    <row r="213" spans="1:8" x14ac:dyDescent="0.25">
      <c r="A213" s="32"/>
      <c r="B213" s="50"/>
      <c r="C213" s="50"/>
      <c r="D213" s="50"/>
      <c r="E213" s="50"/>
    </row>
    <row r="214" spans="1:8" x14ac:dyDescent="0.25">
      <c r="A214" s="32"/>
      <c r="B214" s="50"/>
      <c r="C214" s="50"/>
      <c r="D214" s="50"/>
      <c r="E214" s="50"/>
    </row>
    <row r="215" spans="1:8" x14ac:dyDescent="0.25">
      <c r="A215" s="32"/>
      <c r="B215" s="50"/>
      <c r="C215" s="50"/>
      <c r="D215" s="50"/>
      <c r="E215" s="50"/>
    </row>
    <row r="216" spans="1:8" x14ac:dyDescent="0.25">
      <c r="A216" s="32"/>
      <c r="B216" s="50"/>
      <c r="C216" s="50"/>
      <c r="D216" s="50"/>
      <c r="E216" s="50"/>
    </row>
    <row r="217" spans="1:8" x14ac:dyDescent="0.25">
      <c r="A217" s="32"/>
      <c r="B217" s="50"/>
      <c r="C217" s="50"/>
      <c r="D217" s="50"/>
      <c r="E217" s="50"/>
    </row>
    <row r="218" spans="1:8" x14ac:dyDescent="0.25">
      <c r="A218" s="32"/>
      <c r="B218" s="50"/>
      <c r="C218" s="50"/>
      <c r="D218" s="50"/>
      <c r="E218" s="50"/>
    </row>
    <row r="219" spans="1:8" x14ac:dyDescent="0.25">
      <c r="A219" s="32"/>
      <c r="B219" s="50"/>
      <c r="C219" s="50"/>
      <c r="D219" s="50"/>
      <c r="E219" s="50"/>
    </row>
    <row r="220" spans="1:8" x14ac:dyDescent="0.25">
      <c r="A220" s="32"/>
      <c r="B220" s="50"/>
      <c r="C220" s="50"/>
      <c r="D220" s="50"/>
      <c r="E220" s="50"/>
    </row>
    <row r="222" spans="1:8" ht="15.75" thickBot="1" x14ac:dyDescent="0.3">
      <c r="A222" s="21"/>
      <c r="B222" s="21"/>
      <c r="C222" s="21"/>
      <c r="D222" s="21"/>
      <c r="E222" s="21"/>
      <c r="F222" s="21"/>
      <c r="G222" s="21"/>
      <c r="H222" s="21"/>
    </row>
    <row r="225" spans="1:8" ht="20.25" x14ac:dyDescent="0.3">
      <c r="A225" s="49" t="s">
        <v>189</v>
      </c>
      <c r="B225" s="49"/>
      <c r="C225" s="49"/>
      <c r="D225" s="49"/>
      <c r="E225" s="49"/>
      <c r="F225" s="49"/>
      <c r="G225" s="49"/>
      <c r="H225" s="49"/>
    </row>
    <row r="226" spans="1:8" x14ac:dyDescent="0.25">
      <c r="A226" s="46"/>
      <c r="B226" s="47"/>
      <c r="C226" s="47"/>
      <c r="D226" s="47"/>
      <c r="E226" s="47"/>
      <c r="F226" s="47"/>
      <c r="G226" s="47"/>
      <c r="H226" s="48"/>
    </row>
    <row r="227" spans="1:8" x14ac:dyDescent="0.25">
      <c r="A227" s="46"/>
      <c r="B227" s="47"/>
      <c r="C227" s="47"/>
      <c r="D227" s="47"/>
      <c r="E227" s="47"/>
      <c r="F227" s="47"/>
      <c r="G227" s="47"/>
      <c r="H227" s="48"/>
    </row>
    <row r="228" spans="1:8" x14ac:dyDescent="0.25">
      <c r="A228" s="46"/>
      <c r="B228" s="47"/>
      <c r="C228" s="47"/>
      <c r="D228" s="47"/>
      <c r="E228" s="47"/>
      <c r="F228" s="47"/>
      <c r="G228" s="47"/>
      <c r="H228" s="48"/>
    </row>
    <row r="229" spans="1:8" x14ac:dyDescent="0.25">
      <c r="A229" s="46"/>
      <c r="B229" s="47"/>
      <c r="C229" s="47"/>
      <c r="D229" s="47"/>
      <c r="E229" s="47"/>
      <c r="F229" s="47"/>
      <c r="G229" s="47"/>
      <c r="H229" s="48"/>
    </row>
    <row r="230" spans="1:8" x14ac:dyDescent="0.25">
      <c r="A230" s="46"/>
      <c r="B230" s="47"/>
      <c r="C230" s="47"/>
      <c r="D230" s="47"/>
      <c r="E230" s="47"/>
      <c r="F230" s="47"/>
      <c r="G230" s="47"/>
      <c r="H230" s="48"/>
    </row>
    <row r="231" spans="1:8" x14ac:dyDescent="0.25">
      <c r="A231" s="46"/>
      <c r="B231" s="47"/>
      <c r="C231" s="47"/>
      <c r="D231" s="47"/>
      <c r="E231" s="47"/>
      <c r="F231" s="47"/>
      <c r="G231" s="47"/>
      <c r="H231" s="48"/>
    </row>
    <row r="232" spans="1:8" x14ac:dyDescent="0.25">
      <c r="A232" s="46"/>
      <c r="B232" s="47"/>
      <c r="C232" s="47"/>
      <c r="D232" s="47"/>
      <c r="E232" s="47"/>
      <c r="F232" s="47"/>
      <c r="G232" s="47"/>
      <c r="H232" s="48"/>
    </row>
    <row r="233" spans="1:8" x14ac:dyDescent="0.25">
      <c r="A233" s="46"/>
      <c r="B233" s="47"/>
      <c r="C233" s="47"/>
      <c r="D233" s="47"/>
      <c r="E233" s="47"/>
      <c r="F233" s="47"/>
      <c r="G233" s="47"/>
      <c r="H233" s="48"/>
    </row>
    <row r="234" spans="1:8" x14ac:dyDescent="0.25">
      <c r="A234" s="46"/>
      <c r="B234" s="47"/>
      <c r="C234" s="47"/>
      <c r="D234" s="47"/>
      <c r="E234" s="47"/>
      <c r="F234" s="47"/>
      <c r="G234" s="47"/>
      <c r="H234" s="48"/>
    </row>
  </sheetData>
  <sheetProtection algorithmName="SHA-512" hashValue="VYZdPGtb/1NNhk5PpHVxKLQ2qbbixkJa00DG4p2GssaBiKTFoGzb57qytGHoyVqhu9rIHoSarNC+EklDMAASLA==" saltValue="ZXIiWBxegEE7HLooy+t4WA==" spinCount="100000" sheet="1" formatCells="0" formatColumns="0" formatRows="0" insertColumns="0" insertRows="0" insertHyperlinks="0" deleteColumns="0" deleteRows="0" sort="0" autoFilter="0" pivotTables="0"/>
  <mergeCells count="116">
    <mergeCell ref="E1:H1"/>
    <mergeCell ref="A138:H138"/>
    <mergeCell ref="C67:H69"/>
    <mergeCell ref="D78:E78"/>
    <mergeCell ref="D80:G80"/>
    <mergeCell ref="D82:G82"/>
    <mergeCell ref="A114:H114"/>
    <mergeCell ref="B87:C87"/>
    <mergeCell ref="B88:C88"/>
    <mergeCell ref="B89:C89"/>
    <mergeCell ref="B91:C91"/>
    <mergeCell ref="A117:H117"/>
    <mergeCell ref="A119:A120"/>
    <mergeCell ref="C51:D51"/>
    <mergeCell ref="B7:H7"/>
    <mergeCell ref="B9:H9"/>
    <mergeCell ref="B11:H11"/>
    <mergeCell ref="B13:H15"/>
    <mergeCell ref="B18:H20"/>
    <mergeCell ref="B90:C90"/>
    <mergeCell ref="A152:H152"/>
    <mergeCell ref="C41:D41"/>
    <mergeCell ref="C36:D36"/>
    <mergeCell ref="D72:E72"/>
    <mergeCell ref="D74:E74"/>
    <mergeCell ref="B57:H59"/>
    <mergeCell ref="C46:D46"/>
    <mergeCell ref="C145:D145"/>
    <mergeCell ref="C143:D143"/>
    <mergeCell ref="C141:D141"/>
    <mergeCell ref="A158:B158"/>
    <mergeCell ref="A159:B159"/>
    <mergeCell ref="A160:B160"/>
    <mergeCell ref="A161:B161"/>
    <mergeCell ref="A162:B162"/>
    <mergeCell ref="E154:F154"/>
    <mergeCell ref="G154:H154"/>
    <mergeCell ref="A155:B155"/>
    <mergeCell ref="A156:B156"/>
    <mergeCell ref="A157:B157"/>
    <mergeCell ref="A168:B168"/>
    <mergeCell ref="A169:B169"/>
    <mergeCell ref="A170:B170"/>
    <mergeCell ref="A171:B171"/>
    <mergeCell ref="A172:B172"/>
    <mergeCell ref="A163:B163"/>
    <mergeCell ref="A164:B164"/>
    <mergeCell ref="A165:B165"/>
    <mergeCell ref="A166:B166"/>
    <mergeCell ref="A167:B167"/>
    <mergeCell ref="A178:B178"/>
    <mergeCell ref="A179:B179"/>
    <mergeCell ref="A180:B180"/>
    <mergeCell ref="A181:B181"/>
    <mergeCell ref="A182:B182"/>
    <mergeCell ref="A173:B173"/>
    <mergeCell ref="A174:B174"/>
    <mergeCell ref="A175:B175"/>
    <mergeCell ref="A176:B176"/>
    <mergeCell ref="A177:B177"/>
    <mergeCell ref="A183:B183"/>
    <mergeCell ref="A184:B184"/>
    <mergeCell ref="A185:B185"/>
    <mergeCell ref="A186:B186"/>
    <mergeCell ref="A187:B187"/>
    <mergeCell ref="A190:B190"/>
    <mergeCell ref="A191:B191"/>
    <mergeCell ref="A192:B192"/>
    <mergeCell ref="A193:B193"/>
    <mergeCell ref="A205:H205"/>
    <mergeCell ref="B208:C208"/>
    <mergeCell ref="D208:E208"/>
    <mergeCell ref="B209:C209"/>
    <mergeCell ref="D209:E209"/>
    <mergeCell ref="A188:B188"/>
    <mergeCell ref="A189:B189"/>
    <mergeCell ref="A194:B194"/>
    <mergeCell ref="A195:B195"/>
    <mergeCell ref="G199:H199"/>
    <mergeCell ref="G200:H200"/>
    <mergeCell ref="G201:H201"/>
    <mergeCell ref="D199:F199"/>
    <mergeCell ref="D200:F200"/>
    <mergeCell ref="D201:F201"/>
    <mergeCell ref="B213:C213"/>
    <mergeCell ref="D213:E213"/>
    <mergeCell ref="B214:C214"/>
    <mergeCell ref="D214:E214"/>
    <mergeCell ref="B215:C215"/>
    <mergeCell ref="D215:E215"/>
    <mergeCell ref="B210:C210"/>
    <mergeCell ref="D210:E210"/>
    <mergeCell ref="B211:C211"/>
    <mergeCell ref="D211:E211"/>
    <mergeCell ref="B212:C212"/>
    <mergeCell ref="D212:E212"/>
    <mergeCell ref="B219:C219"/>
    <mergeCell ref="D219:E219"/>
    <mergeCell ref="B220:C220"/>
    <mergeCell ref="D220:E220"/>
    <mergeCell ref="B216:C216"/>
    <mergeCell ref="D216:E216"/>
    <mergeCell ref="B217:C217"/>
    <mergeCell ref="D217:E217"/>
    <mergeCell ref="B218:C218"/>
    <mergeCell ref="D218:E218"/>
    <mergeCell ref="A234:H234"/>
    <mergeCell ref="A225:H225"/>
    <mergeCell ref="A226:H226"/>
    <mergeCell ref="A227:H227"/>
    <mergeCell ref="A228:H228"/>
    <mergeCell ref="A229:H229"/>
    <mergeCell ref="A230:H230"/>
    <mergeCell ref="A231:H231"/>
    <mergeCell ref="A232:H232"/>
    <mergeCell ref="A233:H233"/>
  </mergeCells>
  <phoneticPr fontId="13" type="noConversion"/>
  <pageMargins left="0.70866141732283472" right="0.19685039370078741" top="0.74803149606299213" bottom="0.7480314960629921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9525</xdr:rowOff>
                  </from>
                  <to>
                    <xdr:col>2</xdr:col>
                    <xdr:colOff>609600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locked="0"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9525</xdr:rowOff>
                  </from>
                  <to>
                    <xdr:col>4</xdr:col>
                    <xdr:colOff>485775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9525</xdr:rowOff>
                  </from>
                  <to>
                    <xdr:col>2</xdr:col>
                    <xdr:colOff>609600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locked="0"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9525</xdr:rowOff>
                  </from>
                  <to>
                    <xdr:col>4</xdr:col>
                    <xdr:colOff>485775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0</xdr:rowOff>
                  </from>
                  <to>
                    <xdr:col>2</xdr:col>
                    <xdr:colOff>609600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locked="0" defaultSize="0" autoFill="0" autoLine="0" autoPict="0">
                <anchor moveWithCells="1">
                  <from>
                    <xdr:col>3</xdr:col>
                    <xdr:colOff>495300</xdr:colOff>
                    <xdr:row>26</xdr:row>
                    <xdr:rowOff>9525</xdr:rowOff>
                  </from>
                  <to>
                    <xdr:col>4</xdr:col>
                    <xdr:colOff>485775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26</xdr:row>
                    <xdr:rowOff>0</xdr:rowOff>
                  </from>
                  <to>
                    <xdr:col>6</xdr:col>
                    <xdr:colOff>171450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9525</xdr:rowOff>
                  </from>
                  <to>
                    <xdr:col>2</xdr:col>
                    <xdr:colOff>609600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locked="0" defaultSize="0" autoFill="0" autoLine="0" autoPict="0">
                <anchor moveWithCells="1">
                  <from>
                    <xdr:col>3</xdr:col>
                    <xdr:colOff>495300</xdr:colOff>
                    <xdr:row>28</xdr:row>
                    <xdr:rowOff>9525</xdr:rowOff>
                  </from>
                  <to>
                    <xdr:col>4</xdr:col>
                    <xdr:colOff>485775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28</xdr:row>
                    <xdr:rowOff>9525</xdr:rowOff>
                  </from>
                  <to>
                    <xdr:col>6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30</xdr:row>
                    <xdr:rowOff>9525</xdr:rowOff>
                  </from>
                  <to>
                    <xdr:col>2</xdr:col>
                    <xdr:colOff>609600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locked="0" defaultSize="0" autoFill="0" autoLine="0" autoPict="0">
                <anchor moveWithCells="1">
                  <from>
                    <xdr:col>3</xdr:col>
                    <xdr:colOff>495300</xdr:colOff>
                    <xdr:row>30</xdr:row>
                    <xdr:rowOff>9525</xdr:rowOff>
                  </from>
                  <to>
                    <xdr:col>4</xdr:col>
                    <xdr:colOff>485775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30</xdr:row>
                    <xdr:rowOff>9525</xdr:rowOff>
                  </from>
                  <to>
                    <xdr:col>6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Fill="0" autoLine="0" autoPict="0">
                <anchor moveWithCells="1">
                  <from>
                    <xdr:col>2</xdr:col>
                    <xdr:colOff>523875</xdr:colOff>
                    <xdr:row>37</xdr:row>
                    <xdr:rowOff>9525</xdr:rowOff>
                  </from>
                  <to>
                    <xdr:col>3</xdr:col>
                    <xdr:colOff>447675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38</xdr:row>
                    <xdr:rowOff>0</xdr:rowOff>
                  </from>
                  <to>
                    <xdr:col>5</xdr:col>
                    <xdr:colOff>295275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19" name="Check Box 25">
              <controlPr locked="0" defaultSize="0" autoFill="0" autoLine="0" autoPict="0">
                <anchor moveWithCells="1">
                  <from>
                    <xdr:col>2</xdr:col>
                    <xdr:colOff>9525</xdr:colOff>
                    <xdr:row>33</xdr:row>
                    <xdr:rowOff>9525</xdr:rowOff>
                  </from>
                  <to>
                    <xdr:col>2</xdr:col>
                    <xdr:colOff>609600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0" name="Check Box 26">
              <controlPr locked="0"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9525</xdr:rowOff>
                  </from>
                  <to>
                    <xdr:col>4</xdr:col>
                    <xdr:colOff>238125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1" name="Check Box 27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36</xdr:row>
                    <xdr:rowOff>9525</xdr:rowOff>
                  </from>
                  <to>
                    <xdr:col>4</xdr:col>
                    <xdr:colOff>209550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22" name="Check Box 28">
              <controlPr locked="0" defaultSize="0" autoFill="0" autoLine="0" autoPict="0">
                <anchor moveWithCells="1">
                  <from>
                    <xdr:col>4</xdr:col>
                    <xdr:colOff>200025</xdr:colOff>
                    <xdr:row>36</xdr:row>
                    <xdr:rowOff>9525</xdr:rowOff>
                  </from>
                  <to>
                    <xdr:col>5</xdr:col>
                    <xdr:colOff>114300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23" name="Check Box 37">
              <controlPr locked="0" defaultSize="0" autoFill="0" autoLine="0" autoPict="0">
                <anchor moveWithCells="1">
                  <from>
                    <xdr:col>2</xdr:col>
                    <xdr:colOff>523875</xdr:colOff>
                    <xdr:row>42</xdr:row>
                    <xdr:rowOff>9525</xdr:rowOff>
                  </from>
                  <to>
                    <xdr:col>3</xdr:col>
                    <xdr:colOff>447675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24" name="Check Box 38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43</xdr:row>
                    <xdr:rowOff>0</xdr:rowOff>
                  </from>
                  <to>
                    <xdr:col>5</xdr:col>
                    <xdr:colOff>295275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25" name="Check Box 41">
              <controlPr locked="0" defaultSize="0" autoFill="0" autoLine="0" autoPict="0">
                <anchor moveWithCells="1">
                  <from>
                    <xdr:col>2</xdr:col>
                    <xdr:colOff>523875</xdr:colOff>
                    <xdr:row>47</xdr:row>
                    <xdr:rowOff>9525</xdr:rowOff>
                  </from>
                  <to>
                    <xdr:col>3</xdr:col>
                    <xdr:colOff>447675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26" name="Check Box 42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48</xdr:row>
                    <xdr:rowOff>0</xdr:rowOff>
                  </from>
                  <to>
                    <xdr:col>5</xdr:col>
                    <xdr:colOff>295275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27" name="Check Box 45">
              <controlPr locked="0" defaultSize="0" autoFill="0" autoLine="0" autoPict="0">
                <anchor moveWithCells="1">
                  <from>
                    <xdr:col>2</xdr:col>
                    <xdr:colOff>523875</xdr:colOff>
                    <xdr:row>52</xdr:row>
                    <xdr:rowOff>9525</xdr:rowOff>
                  </from>
                  <to>
                    <xdr:col>3</xdr:col>
                    <xdr:colOff>447675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28" name="Check Box 46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53</xdr:row>
                    <xdr:rowOff>0</xdr:rowOff>
                  </from>
                  <to>
                    <xdr:col>5</xdr:col>
                    <xdr:colOff>295275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29" name="Check Box 5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41</xdr:row>
                    <xdr:rowOff>9525</xdr:rowOff>
                  </from>
                  <to>
                    <xdr:col>4</xdr:col>
                    <xdr:colOff>209550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30" name="Check Box 54">
              <controlPr locked="0" defaultSize="0" autoFill="0" autoLine="0" autoPict="0">
                <anchor moveWithCells="1">
                  <from>
                    <xdr:col>4</xdr:col>
                    <xdr:colOff>200025</xdr:colOff>
                    <xdr:row>41</xdr:row>
                    <xdr:rowOff>9525</xdr:rowOff>
                  </from>
                  <to>
                    <xdr:col>5</xdr:col>
                    <xdr:colOff>114300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31" name="Check Box 55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46</xdr:row>
                    <xdr:rowOff>9525</xdr:rowOff>
                  </from>
                  <to>
                    <xdr:col>4</xdr:col>
                    <xdr:colOff>209550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32" name="Check Box 56">
              <controlPr locked="0" defaultSize="0" autoFill="0" autoLine="0" autoPict="0">
                <anchor moveWithCells="1">
                  <from>
                    <xdr:col>4</xdr:col>
                    <xdr:colOff>200025</xdr:colOff>
                    <xdr:row>46</xdr:row>
                    <xdr:rowOff>9525</xdr:rowOff>
                  </from>
                  <to>
                    <xdr:col>5</xdr:col>
                    <xdr:colOff>114300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33" name="Check Box 57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51</xdr:row>
                    <xdr:rowOff>9525</xdr:rowOff>
                  </from>
                  <to>
                    <xdr:col>4</xdr:col>
                    <xdr:colOff>209550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34" name="Check Box 58">
              <controlPr locked="0"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9525</xdr:rowOff>
                  </from>
                  <to>
                    <xdr:col>5</xdr:col>
                    <xdr:colOff>114300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35" name="Check Box 65">
              <controlPr defaultSize="0" autoFill="0" autoLine="0" autoPict="0">
                <anchor moveWithCells="1">
                  <from>
                    <xdr:col>3</xdr:col>
                    <xdr:colOff>390525</xdr:colOff>
                    <xdr:row>118</xdr:row>
                    <xdr:rowOff>0</xdr:rowOff>
                  </from>
                  <to>
                    <xdr:col>4</xdr:col>
                    <xdr:colOff>381000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36" name="Check Box 66">
              <controlPr defaultSize="0" autoFill="0" autoLine="0" autoPict="0">
                <anchor moveWithCells="1">
                  <from>
                    <xdr:col>3</xdr:col>
                    <xdr:colOff>390525</xdr:colOff>
                    <xdr:row>119</xdr:row>
                    <xdr:rowOff>0</xdr:rowOff>
                  </from>
                  <to>
                    <xdr:col>4</xdr:col>
                    <xdr:colOff>381000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7" name="Check Box 67">
              <controlPr defaultSize="0" autoFill="0" autoLine="0" autoPict="0">
                <anchor moveWithCells="1">
                  <from>
                    <xdr:col>3</xdr:col>
                    <xdr:colOff>390525</xdr:colOff>
                    <xdr:row>123</xdr:row>
                    <xdr:rowOff>9525</xdr:rowOff>
                  </from>
                  <to>
                    <xdr:col>4</xdr:col>
                    <xdr:colOff>381000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8" name="Check Box 68">
              <controlPr defaultSize="0" autoFill="0" autoLine="0" autoPict="0">
                <anchor moveWithCells="1">
                  <from>
                    <xdr:col>3</xdr:col>
                    <xdr:colOff>390525</xdr:colOff>
                    <xdr:row>124</xdr:row>
                    <xdr:rowOff>0</xdr:rowOff>
                  </from>
                  <to>
                    <xdr:col>4</xdr:col>
                    <xdr:colOff>381000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9" name="Check Box 69">
              <controlPr defaultSize="0" autoFill="0" autoLine="0" autoPict="0">
                <anchor moveWithCells="1">
                  <from>
                    <xdr:col>3</xdr:col>
                    <xdr:colOff>390525</xdr:colOff>
                    <xdr:row>125</xdr:row>
                    <xdr:rowOff>9525</xdr:rowOff>
                  </from>
                  <to>
                    <xdr:col>4</xdr:col>
                    <xdr:colOff>381000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40" name="Check Box 70">
              <controlPr defaultSize="0" autoFill="0" autoLine="0" autoPict="0">
                <anchor moveWithCells="1">
                  <from>
                    <xdr:col>3</xdr:col>
                    <xdr:colOff>390525</xdr:colOff>
                    <xdr:row>126</xdr:row>
                    <xdr:rowOff>9525</xdr:rowOff>
                  </from>
                  <to>
                    <xdr:col>4</xdr:col>
                    <xdr:colOff>381000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41" name="Check Box 71">
              <controlPr defaultSize="0" autoFill="0" autoLine="0" autoPict="0">
                <anchor moveWithCells="1">
                  <from>
                    <xdr:col>3</xdr:col>
                    <xdr:colOff>390525</xdr:colOff>
                    <xdr:row>127</xdr:row>
                    <xdr:rowOff>9525</xdr:rowOff>
                  </from>
                  <to>
                    <xdr:col>4</xdr:col>
                    <xdr:colOff>381000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42" name="Check Box 72">
              <controlPr defaultSize="0" autoFill="0" autoLine="0" autoPict="0">
                <anchor moveWithCells="1">
                  <from>
                    <xdr:col>3</xdr:col>
                    <xdr:colOff>390525</xdr:colOff>
                    <xdr:row>128</xdr:row>
                    <xdr:rowOff>0</xdr:rowOff>
                  </from>
                  <to>
                    <xdr:col>4</xdr:col>
                    <xdr:colOff>381000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43" name="Check Box 73">
              <controlPr defaultSize="0" autoFill="0" autoLine="0" autoPict="0">
                <anchor moveWithCells="1">
                  <from>
                    <xdr:col>3</xdr:col>
                    <xdr:colOff>390525</xdr:colOff>
                    <xdr:row>129</xdr:row>
                    <xdr:rowOff>9525</xdr:rowOff>
                  </from>
                  <to>
                    <xdr:col>4</xdr:col>
                    <xdr:colOff>381000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44" name="Check Box 74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62</xdr:row>
                    <xdr:rowOff>9525</xdr:rowOff>
                  </from>
                  <to>
                    <xdr:col>3</xdr:col>
                    <xdr:colOff>114300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45" name="Check Box 75">
              <controlPr locked="0" defaultSize="0" autoFill="0" autoLine="0" autoPict="0">
                <anchor moveWithCells="1">
                  <from>
                    <xdr:col>4</xdr:col>
                    <xdr:colOff>247650</xdr:colOff>
                    <xdr:row>62</xdr:row>
                    <xdr:rowOff>9525</xdr:rowOff>
                  </from>
                  <to>
                    <xdr:col>5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6" name="Check Box 77">
              <controlPr locked="0" defaultSize="0" autoFill="0" autoLine="0" autoPict="0">
                <anchor moveWithCells="1">
                  <from>
                    <xdr:col>3</xdr:col>
                    <xdr:colOff>257175</xdr:colOff>
                    <xdr:row>64</xdr:row>
                    <xdr:rowOff>9525</xdr:rowOff>
                  </from>
                  <to>
                    <xdr:col>4</xdr:col>
                    <xdr:colOff>247650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7" name="Check Box 78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64</xdr:row>
                    <xdr:rowOff>9525</xdr:rowOff>
                  </from>
                  <to>
                    <xdr:col>5</xdr:col>
                    <xdr:colOff>152400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48" name="Check Box 79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86</xdr:row>
                    <xdr:rowOff>9525</xdr:rowOff>
                  </from>
                  <to>
                    <xdr:col>4</xdr:col>
                    <xdr:colOff>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6" r:id="rId49" name="Check Box 80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87</xdr:row>
                    <xdr:rowOff>9525</xdr:rowOff>
                  </from>
                  <to>
                    <xdr:col>4</xdr:col>
                    <xdr:colOff>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7" r:id="rId50" name="Check Box 81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88</xdr:row>
                    <xdr:rowOff>9525</xdr:rowOff>
                  </from>
                  <to>
                    <xdr:col>4</xdr:col>
                    <xdr:colOff>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8" r:id="rId51" name="Check Box 82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90</xdr:row>
                    <xdr:rowOff>9525</xdr:rowOff>
                  </from>
                  <to>
                    <xdr:col>4</xdr:col>
                    <xdr:colOff>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52" name="Check Box 83">
              <controlPr locked="0" defaultSize="0" autoFill="0" autoLine="0" autoPict="0">
                <anchor moveWithCells="1">
                  <from>
                    <xdr:col>1</xdr:col>
                    <xdr:colOff>257175</xdr:colOff>
                    <xdr:row>84</xdr:row>
                    <xdr:rowOff>9525</xdr:rowOff>
                  </from>
                  <to>
                    <xdr:col>2</xdr:col>
                    <xdr:colOff>247650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0" r:id="rId53" name="Check Box 84">
              <controlPr locked="0" defaultSize="0" autoFill="0" autoLine="0" autoPict="0">
                <anchor moveWithCells="1">
                  <from>
                    <xdr:col>2</xdr:col>
                    <xdr:colOff>238125</xdr:colOff>
                    <xdr:row>84</xdr:row>
                    <xdr:rowOff>9525</xdr:rowOff>
                  </from>
                  <to>
                    <xdr:col>3</xdr:col>
                    <xdr:colOff>161925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1" r:id="rId54" name="Check Box 85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88</xdr:row>
                    <xdr:rowOff>9525</xdr:rowOff>
                  </from>
                  <to>
                    <xdr:col>4</xdr:col>
                    <xdr:colOff>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2" r:id="rId55" name="Check Box 86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89</xdr:row>
                    <xdr:rowOff>9525</xdr:rowOff>
                  </from>
                  <to>
                    <xdr:col>4</xdr:col>
                    <xdr:colOff>0</xdr:colOff>
                    <xdr:row>90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4C58F3-0806-46C5-BACC-8FA6232C7EA8}">
          <x14:formula1>
            <xm:f>Loads!$A$1:$A$97</xm:f>
          </x14:formula1>
          <xm:sqref>A156:B188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BBE0B-75AA-4E30-82F2-703B82F1C12D}">
  <sheetPr codeName="Sheet2"/>
  <dimension ref="A1:C145"/>
  <sheetViews>
    <sheetView topLeftCell="A98" workbookViewId="0">
      <selection activeCell="A102" sqref="A102"/>
    </sheetView>
  </sheetViews>
  <sheetFormatPr defaultRowHeight="15" x14ac:dyDescent="0.25"/>
  <cols>
    <col min="1" max="1" width="50.7109375" style="39" bestFit="1" customWidth="1"/>
    <col min="2" max="2" width="9.140625" style="36"/>
  </cols>
  <sheetData>
    <row r="1" spans="1:2" x14ac:dyDescent="0.25">
      <c r="A1" s="33" t="s">
        <v>174</v>
      </c>
      <c r="B1" s="34">
        <v>0</v>
      </c>
    </row>
    <row r="2" spans="1:2" x14ac:dyDescent="0.25">
      <c r="A2" s="35" t="s">
        <v>0</v>
      </c>
    </row>
    <row r="3" spans="1:2" x14ac:dyDescent="0.25">
      <c r="A3" s="37" t="s">
        <v>17</v>
      </c>
      <c r="B3" s="36">
        <v>10</v>
      </c>
    </row>
    <row r="4" spans="1:2" x14ac:dyDescent="0.25">
      <c r="A4" s="37" t="s">
        <v>18</v>
      </c>
      <c r="B4" s="36">
        <v>20</v>
      </c>
    </row>
    <row r="5" spans="1:2" x14ac:dyDescent="0.25">
      <c r="A5" s="37" t="s">
        <v>19</v>
      </c>
      <c r="B5" s="36">
        <v>30</v>
      </c>
    </row>
    <row r="6" spans="1:2" x14ac:dyDescent="0.25">
      <c r="A6" s="37" t="s">
        <v>20</v>
      </c>
      <c r="B6" s="36">
        <v>50</v>
      </c>
    </row>
    <row r="7" spans="1:2" x14ac:dyDescent="0.25">
      <c r="A7" s="37" t="s">
        <v>21</v>
      </c>
      <c r="B7" s="36">
        <v>100</v>
      </c>
    </row>
    <row r="8" spans="1:2" x14ac:dyDescent="0.25">
      <c r="A8" s="37"/>
    </row>
    <row r="9" spans="1:2" x14ac:dyDescent="0.25">
      <c r="A9" s="35" t="s">
        <v>14</v>
      </c>
    </row>
    <row r="10" spans="1:2" x14ac:dyDescent="0.25">
      <c r="A10" s="37" t="s">
        <v>42</v>
      </c>
      <c r="B10" s="36">
        <v>20</v>
      </c>
    </row>
    <row r="11" spans="1:2" x14ac:dyDescent="0.25">
      <c r="A11" s="37" t="s">
        <v>15</v>
      </c>
      <c r="B11" s="36">
        <v>40</v>
      </c>
    </row>
    <row r="12" spans="1:2" x14ac:dyDescent="0.25">
      <c r="A12" s="37" t="s">
        <v>41</v>
      </c>
      <c r="B12" s="36">
        <v>50</v>
      </c>
    </row>
    <row r="13" spans="1:2" x14ac:dyDescent="0.25">
      <c r="A13" s="37" t="s">
        <v>151</v>
      </c>
      <c r="B13" s="36">
        <v>5</v>
      </c>
    </row>
    <row r="14" spans="1:2" x14ac:dyDescent="0.25">
      <c r="A14" s="37" t="s">
        <v>152</v>
      </c>
      <c r="B14" s="36">
        <v>9</v>
      </c>
    </row>
    <row r="15" spans="1:2" x14ac:dyDescent="0.25">
      <c r="A15" s="37" t="s">
        <v>153</v>
      </c>
      <c r="B15" s="36">
        <v>5</v>
      </c>
    </row>
    <row r="16" spans="1:2" x14ac:dyDescent="0.25">
      <c r="A16" s="37" t="s">
        <v>154</v>
      </c>
      <c r="B16" s="36">
        <v>9</v>
      </c>
    </row>
    <row r="17" spans="1:2" x14ac:dyDescent="0.25">
      <c r="A17" s="37" t="s">
        <v>155</v>
      </c>
      <c r="B17" s="36">
        <v>4</v>
      </c>
    </row>
    <row r="18" spans="1:2" x14ac:dyDescent="0.25">
      <c r="A18" s="37" t="s">
        <v>146</v>
      </c>
      <c r="B18" s="36">
        <v>3</v>
      </c>
    </row>
    <row r="19" spans="1:2" x14ac:dyDescent="0.25">
      <c r="A19" s="37" t="s">
        <v>147</v>
      </c>
      <c r="B19" s="36">
        <v>6</v>
      </c>
    </row>
    <row r="20" spans="1:2" x14ac:dyDescent="0.25">
      <c r="A20" s="37" t="s">
        <v>148</v>
      </c>
      <c r="B20" s="36">
        <v>12</v>
      </c>
    </row>
    <row r="21" spans="1:2" x14ac:dyDescent="0.25">
      <c r="A21" s="37" t="s">
        <v>149</v>
      </c>
      <c r="B21" s="36">
        <v>18</v>
      </c>
    </row>
    <row r="22" spans="1:2" x14ac:dyDescent="0.25">
      <c r="A22" s="37" t="s">
        <v>150</v>
      </c>
      <c r="B22" s="36">
        <v>24</v>
      </c>
    </row>
    <row r="23" spans="1:2" x14ac:dyDescent="0.25">
      <c r="A23" s="37"/>
    </row>
    <row r="24" spans="1:2" x14ac:dyDescent="0.25">
      <c r="A24" s="35" t="s">
        <v>58</v>
      </c>
    </row>
    <row r="25" spans="1:2" x14ac:dyDescent="0.25">
      <c r="A25" s="37" t="s">
        <v>59</v>
      </c>
      <c r="B25" s="36">
        <v>20</v>
      </c>
    </row>
    <row r="26" spans="1:2" x14ac:dyDescent="0.25">
      <c r="A26" s="37" t="s">
        <v>60</v>
      </c>
      <c r="B26" s="36">
        <v>20</v>
      </c>
    </row>
    <row r="27" spans="1:2" x14ac:dyDescent="0.25">
      <c r="A27" s="37" t="s">
        <v>61</v>
      </c>
      <c r="B27" s="36">
        <v>60</v>
      </c>
    </row>
    <row r="28" spans="1:2" x14ac:dyDescent="0.25">
      <c r="A28" s="37" t="s">
        <v>62</v>
      </c>
      <c r="B28" s="36">
        <v>80</v>
      </c>
    </row>
    <row r="29" spans="1:2" x14ac:dyDescent="0.25">
      <c r="A29" s="37"/>
    </row>
    <row r="30" spans="1:2" x14ac:dyDescent="0.25">
      <c r="A30" s="38" t="s">
        <v>1</v>
      </c>
    </row>
    <row r="31" spans="1:2" x14ac:dyDescent="0.25">
      <c r="A31" s="37" t="s">
        <v>2</v>
      </c>
      <c r="B31" s="36">
        <v>22</v>
      </c>
    </row>
    <row r="32" spans="1:2" x14ac:dyDescent="0.25">
      <c r="A32" s="37" t="s">
        <v>3</v>
      </c>
      <c r="B32" s="36">
        <v>20</v>
      </c>
    </row>
    <row r="33" spans="1:2" x14ac:dyDescent="0.25">
      <c r="A33" s="37" t="s">
        <v>52</v>
      </c>
      <c r="B33" s="36">
        <v>40</v>
      </c>
    </row>
    <row r="35" spans="1:2" x14ac:dyDescent="0.25">
      <c r="A35" s="35" t="s">
        <v>37</v>
      </c>
    </row>
    <row r="36" spans="1:2" x14ac:dyDescent="0.25">
      <c r="A36" s="37" t="s">
        <v>38</v>
      </c>
      <c r="B36" s="36">
        <v>2000</v>
      </c>
    </row>
    <row r="37" spans="1:2" x14ac:dyDescent="0.25">
      <c r="A37" s="37" t="s">
        <v>39</v>
      </c>
      <c r="B37" s="36">
        <v>10</v>
      </c>
    </row>
    <row r="38" spans="1:2" x14ac:dyDescent="0.25">
      <c r="A38" s="37" t="s">
        <v>40</v>
      </c>
      <c r="B38" s="36">
        <v>450</v>
      </c>
    </row>
    <row r="39" spans="1:2" x14ac:dyDescent="0.25">
      <c r="A39" s="37" t="s">
        <v>157</v>
      </c>
      <c r="B39" s="36">
        <v>100</v>
      </c>
    </row>
    <row r="41" spans="1:2" x14ac:dyDescent="0.25">
      <c r="A41" s="35" t="s">
        <v>7</v>
      </c>
    </row>
    <row r="42" spans="1:2" x14ac:dyDescent="0.25">
      <c r="A42" s="37" t="s">
        <v>4</v>
      </c>
      <c r="B42" s="36">
        <v>150</v>
      </c>
    </row>
    <row r="43" spans="1:2" x14ac:dyDescent="0.25">
      <c r="A43" s="37" t="s">
        <v>5</v>
      </c>
      <c r="B43" s="36">
        <v>450</v>
      </c>
    </row>
    <row r="44" spans="1:2" x14ac:dyDescent="0.25">
      <c r="A44" s="37" t="s">
        <v>6</v>
      </c>
      <c r="B44" s="36">
        <v>35</v>
      </c>
    </row>
    <row r="45" spans="1:2" x14ac:dyDescent="0.25">
      <c r="A45" s="37" t="s">
        <v>24</v>
      </c>
      <c r="B45" s="36">
        <v>10</v>
      </c>
    </row>
    <row r="46" spans="1:2" x14ac:dyDescent="0.25">
      <c r="A46" s="37" t="s">
        <v>10</v>
      </c>
      <c r="B46" s="36">
        <v>12</v>
      </c>
    </row>
    <row r="47" spans="1:2" x14ac:dyDescent="0.25">
      <c r="A47" s="37" t="s">
        <v>69</v>
      </c>
      <c r="B47" s="36">
        <v>30</v>
      </c>
    </row>
    <row r="48" spans="1:2" x14ac:dyDescent="0.25">
      <c r="A48" s="37"/>
    </row>
    <row r="49" spans="1:3" x14ac:dyDescent="0.25">
      <c r="A49" s="37"/>
    </row>
    <row r="50" spans="1:3" x14ac:dyDescent="0.25">
      <c r="A50" s="35" t="s">
        <v>28</v>
      </c>
    </row>
    <row r="51" spans="1:3" x14ac:dyDescent="0.25">
      <c r="A51" s="37" t="s">
        <v>9</v>
      </c>
      <c r="B51" s="36">
        <v>20</v>
      </c>
    </row>
    <row r="52" spans="1:3" x14ac:dyDescent="0.25">
      <c r="A52" s="37" t="s">
        <v>29</v>
      </c>
      <c r="B52" s="36">
        <v>150</v>
      </c>
    </row>
    <row r="53" spans="1:3" x14ac:dyDescent="0.25">
      <c r="A53" s="37" t="s">
        <v>158</v>
      </c>
      <c r="B53" s="36">
        <v>300</v>
      </c>
    </row>
    <row r="54" spans="1:3" x14ac:dyDescent="0.25">
      <c r="A54" s="37" t="s">
        <v>30</v>
      </c>
      <c r="B54" s="36">
        <v>60</v>
      </c>
    </row>
    <row r="55" spans="1:3" x14ac:dyDescent="0.25">
      <c r="A55" s="37" t="s">
        <v>66</v>
      </c>
      <c r="B55" s="36">
        <v>50</v>
      </c>
    </row>
    <row r="56" spans="1:3" x14ac:dyDescent="0.25">
      <c r="A56" s="37" t="s">
        <v>159</v>
      </c>
      <c r="B56" s="36">
        <v>150</v>
      </c>
    </row>
    <row r="57" spans="1:3" x14ac:dyDescent="0.25">
      <c r="A57" s="37"/>
    </row>
    <row r="58" spans="1:3" x14ac:dyDescent="0.25">
      <c r="A58" s="35" t="s">
        <v>8</v>
      </c>
    </row>
    <row r="59" spans="1:3" x14ac:dyDescent="0.25">
      <c r="A59" s="37" t="s">
        <v>160</v>
      </c>
      <c r="B59" s="36">
        <v>150</v>
      </c>
      <c r="C59" t="s">
        <v>53</v>
      </c>
    </row>
    <row r="60" spans="1:3" x14ac:dyDescent="0.25">
      <c r="A60" s="37" t="s">
        <v>161</v>
      </c>
      <c r="B60" s="36">
        <v>250</v>
      </c>
      <c r="C60" t="s">
        <v>53</v>
      </c>
    </row>
    <row r="61" spans="1:3" x14ac:dyDescent="0.25">
      <c r="A61" s="37" t="s">
        <v>162</v>
      </c>
      <c r="B61" s="36">
        <v>90</v>
      </c>
      <c r="C61" t="s">
        <v>53</v>
      </c>
    </row>
    <row r="62" spans="1:3" x14ac:dyDescent="0.25">
      <c r="A62" s="37" t="s">
        <v>163</v>
      </c>
      <c r="B62" s="36">
        <v>1200</v>
      </c>
      <c r="C62" t="s">
        <v>71</v>
      </c>
    </row>
    <row r="63" spans="1:3" x14ac:dyDescent="0.25">
      <c r="A63" s="37" t="s">
        <v>25</v>
      </c>
      <c r="B63" s="36">
        <v>1600</v>
      </c>
    </row>
    <row r="64" spans="1:3" x14ac:dyDescent="0.25">
      <c r="A64" s="37" t="s">
        <v>26</v>
      </c>
      <c r="B64" s="36">
        <v>1800</v>
      </c>
    </row>
    <row r="65" spans="1:2" x14ac:dyDescent="0.25">
      <c r="A65" s="37" t="s">
        <v>27</v>
      </c>
      <c r="B65" s="36">
        <v>2500</v>
      </c>
    </row>
    <row r="66" spans="1:2" x14ac:dyDescent="0.25">
      <c r="A66" s="37" t="s">
        <v>33</v>
      </c>
      <c r="B66" s="36">
        <v>2000</v>
      </c>
    </row>
    <row r="67" spans="1:2" x14ac:dyDescent="0.25">
      <c r="A67" s="37" t="s">
        <v>34</v>
      </c>
      <c r="B67" s="36">
        <v>1400</v>
      </c>
    </row>
    <row r="68" spans="1:2" x14ac:dyDescent="0.25">
      <c r="A68" s="37" t="s">
        <v>68</v>
      </c>
      <c r="B68" s="36">
        <v>550</v>
      </c>
    </row>
    <row r="70" spans="1:2" x14ac:dyDescent="0.25">
      <c r="A70" s="35" t="s">
        <v>31</v>
      </c>
    </row>
    <row r="71" spans="1:2" x14ac:dyDescent="0.25">
      <c r="A71" s="37" t="s">
        <v>32</v>
      </c>
      <c r="B71" s="36">
        <v>2500</v>
      </c>
    </row>
    <row r="72" spans="1:2" x14ac:dyDescent="0.25">
      <c r="A72" s="37" t="s">
        <v>164</v>
      </c>
      <c r="B72" s="36">
        <v>900</v>
      </c>
    </row>
    <row r="73" spans="1:2" x14ac:dyDescent="0.25">
      <c r="A73" s="37" t="s">
        <v>165</v>
      </c>
      <c r="B73" s="36">
        <v>1350</v>
      </c>
    </row>
    <row r="74" spans="1:2" x14ac:dyDescent="0.25">
      <c r="A74" s="37" t="s">
        <v>166</v>
      </c>
      <c r="B74" s="36">
        <f>B72-(B72*80%)</f>
        <v>180</v>
      </c>
    </row>
    <row r="75" spans="1:2" x14ac:dyDescent="0.25">
      <c r="A75" s="37" t="s">
        <v>167</v>
      </c>
      <c r="B75" s="36">
        <f>B73-(B73*80%)</f>
        <v>270</v>
      </c>
    </row>
    <row r="76" spans="1:2" x14ac:dyDescent="0.25">
      <c r="A76" s="37" t="s">
        <v>35</v>
      </c>
      <c r="B76" s="36">
        <v>2000</v>
      </c>
    </row>
    <row r="77" spans="1:2" x14ac:dyDescent="0.25">
      <c r="A77" s="37" t="s">
        <v>36</v>
      </c>
      <c r="B77" s="36">
        <v>700</v>
      </c>
    </row>
    <row r="79" spans="1:2" x14ac:dyDescent="0.25">
      <c r="A79" s="35" t="s">
        <v>43</v>
      </c>
    </row>
    <row r="80" spans="1:2" x14ac:dyDescent="0.25">
      <c r="A80" s="37" t="s">
        <v>48</v>
      </c>
      <c r="B80" s="36">
        <v>1500</v>
      </c>
    </row>
    <row r="81" spans="1:2" x14ac:dyDescent="0.25">
      <c r="A81" s="37" t="s">
        <v>46</v>
      </c>
      <c r="B81" s="36">
        <v>750</v>
      </c>
    </row>
    <row r="82" spans="1:2" x14ac:dyDescent="0.25">
      <c r="A82" s="37" t="s">
        <v>47</v>
      </c>
      <c r="B82" s="36">
        <v>350</v>
      </c>
    </row>
    <row r="83" spans="1:2" x14ac:dyDescent="0.25">
      <c r="A83" s="37" t="s">
        <v>44</v>
      </c>
      <c r="B83" s="36">
        <v>55</v>
      </c>
    </row>
    <row r="84" spans="1:2" x14ac:dyDescent="0.25">
      <c r="A84" s="37" t="s">
        <v>45</v>
      </c>
      <c r="B84" s="36">
        <v>20</v>
      </c>
    </row>
    <row r="86" spans="1:2" x14ac:dyDescent="0.25">
      <c r="A86" s="35" t="s">
        <v>49</v>
      </c>
    </row>
    <row r="87" spans="1:2" x14ac:dyDescent="0.25">
      <c r="A87" s="37" t="s">
        <v>50</v>
      </c>
      <c r="B87" s="36">
        <v>2000</v>
      </c>
    </row>
    <row r="88" spans="1:2" x14ac:dyDescent="0.25">
      <c r="A88" s="37" t="s">
        <v>51</v>
      </c>
      <c r="B88" s="36">
        <v>3000</v>
      </c>
    </row>
    <row r="90" spans="1:2" x14ac:dyDescent="0.25">
      <c r="A90" s="35" t="s">
        <v>169</v>
      </c>
    </row>
    <row r="91" spans="1:2" x14ac:dyDescent="0.25">
      <c r="A91" s="37" t="s">
        <v>54</v>
      </c>
      <c r="B91" s="36">
        <v>1000</v>
      </c>
    </row>
    <row r="92" spans="1:2" x14ac:dyDescent="0.25">
      <c r="A92" s="37" t="s">
        <v>168</v>
      </c>
      <c r="B92" s="36">
        <v>500</v>
      </c>
    </row>
    <row r="93" spans="1:2" x14ac:dyDescent="0.25">
      <c r="A93" s="37" t="s">
        <v>65</v>
      </c>
      <c r="B93" s="36">
        <v>50</v>
      </c>
    </row>
    <row r="94" spans="1:2" x14ac:dyDescent="0.25">
      <c r="A94" s="37" t="s">
        <v>170</v>
      </c>
      <c r="B94" s="36">
        <v>1000</v>
      </c>
    </row>
    <row r="95" spans="1:2" x14ac:dyDescent="0.25">
      <c r="A95" s="37" t="s">
        <v>171</v>
      </c>
      <c r="B95" s="36">
        <v>500</v>
      </c>
    </row>
    <row r="96" spans="1:2" x14ac:dyDescent="0.25">
      <c r="A96" s="37"/>
    </row>
    <row r="97" spans="1:2" x14ac:dyDescent="0.25">
      <c r="A97" s="37"/>
    </row>
    <row r="98" spans="1:2" x14ac:dyDescent="0.25">
      <c r="A98" s="35" t="s">
        <v>63</v>
      </c>
    </row>
    <row r="99" spans="1:2" x14ac:dyDescent="0.25">
      <c r="A99" s="37" t="s">
        <v>64</v>
      </c>
      <c r="B99" s="36">
        <v>0</v>
      </c>
    </row>
    <row r="100" spans="1:2" x14ac:dyDescent="0.25">
      <c r="A100" s="37" t="s">
        <v>70</v>
      </c>
      <c r="B100" s="36">
        <v>0</v>
      </c>
    </row>
    <row r="103" spans="1:2" x14ac:dyDescent="0.25">
      <c r="A103" s="35" t="s">
        <v>188</v>
      </c>
    </row>
    <row r="104" spans="1:2" x14ac:dyDescent="0.25">
      <c r="A104" s="40"/>
      <c r="B104" s="41"/>
    </row>
    <row r="105" spans="1:2" x14ac:dyDescent="0.25">
      <c r="A105" s="42"/>
      <c r="B105" s="43"/>
    </row>
    <row r="106" spans="1:2" x14ac:dyDescent="0.25">
      <c r="A106" s="42"/>
      <c r="B106" s="43"/>
    </row>
    <row r="107" spans="1:2" x14ac:dyDescent="0.25">
      <c r="A107" s="42"/>
      <c r="B107" s="43"/>
    </row>
    <row r="108" spans="1:2" x14ac:dyDescent="0.25">
      <c r="A108" s="42"/>
      <c r="B108" s="43"/>
    </row>
    <row r="109" spans="1:2" x14ac:dyDescent="0.25">
      <c r="A109" s="42"/>
      <c r="B109" s="43"/>
    </row>
    <row r="110" spans="1:2" x14ac:dyDescent="0.25">
      <c r="A110" s="42"/>
      <c r="B110" s="43"/>
    </row>
    <row r="111" spans="1:2" x14ac:dyDescent="0.25">
      <c r="A111" s="42"/>
      <c r="B111" s="43"/>
    </row>
    <row r="112" spans="1:2" x14ac:dyDescent="0.25">
      <c r="A112" s="42"/>
      <c r="B112" s="43"/>
    </row>
    <row r="113" spans="1:2" x14ac:dyDescent="0.25">
      <c r="A113" s="42"/>
      <c r="B113" s="43"/>
    </row>
    <row r="114" spans="1:2" x14ac:dyDescent="0.25">
      <c r="A114" s="42"/>
      <c r="B114" s="43"/>
    </row>
    <row r="115" spans="1:2" x14ac:dyDescent="0.25">
      <c r="A115" s="42"/>
      <c r="B115" s="43"/>
    </row>
    <row r="116" spans="1:2" x14ac:dyDescent="0.25">
      <c r="A116" s="42"/>
      <c r="B116" s="43"/>
    </row>
    <row r="117" spans="1:2" x14ac:dyDescent="0.25">
      <c r="A117" s="42"/>
      <c r="B117" s="43"/>
    </row>
    <row r="118" spans="1:2" x14ac:dyDescent="0.25">
      <c r="A118" s="42"/>
      <c r="B118" s="43"/>
    </row>
    <row r="119" spans="1:2" x14ac:dyDescent="0.25">
      <c r="A119" s="42"/>
      <c r="B119" s="43"/>
    </row>
    <row r="120" spans="1:2" x14ac:dyDescent="0.25">
      <c r="A120" s="42"/>
      <c r="B120" s="43"/>
    </row>
    <row r="121" spans="1:2" x14ac:dyDescent="0.25">
      <c r="A121" s="42"/>
      <c r="B121" s="43"/>
    </row>
    <row r="122" spans="1:2" x14ac:dyDescent="0.25">
      <c r="A122" s="42"/>
      <c r="B122" s="43"/>
    </row>
    <row r="123" spans="1:2" x14ac:dyDescent="0.25">
      <c r="A123" s="42"/>
      <c r="B123" s="43"/>
    </row>
    <row r="124" spans="1:2" x14ac:dyDescent="0.25">
      <c r="A124" s="42"/>
      <c r="B124" s="43"/>
    </row>
    <row r="125" spans="1:2" x14ac:dyDescent="0.25">
      <c r="A125" s="42"/>
      <c r="B125" s="43"/>
    </row>
    <row r="126" spans="1:2" x14ac:dyDescent="0.25">
      <c r="A126" s="42"/>
      <c r="B126" s="43"/>
    </row>
    <row r="127" spans="1:2" x14ac:dyDescent="0.25">
      <c r="A127" s="42"/>
      <c r="B127" s="43"/>
    </row>
    <row r="128" spans="1:2" x14ac:dyDescent="0.25">
      <c r="A128" s="42"/>
      <c r="B128" s="43"/>
    </row>
    <row r="129" spans="1:2" x14ac:dyDescent="0.25">
      <c r="A129" s="42"/>
      <c r="B129" s="43"/>
    </row>
    <row r="130" spans="1:2" x14ac:dyDescent="0.25">
      <c r="A130" s="42"/>
      <c r="B130" s="43"/>
    </row>
    <row r="131" spans="1:2" x14ac:dyDescent="0.25">
      <c r="A131" s="42"/>
      <c r="B131" s="43"/>
    </row>
    <row r="132" spans="1:2" x14ac:dyDescent="0.25">
      <c r="A132" s="42"/>
      <c r="B132" s="43"/>
    </row>
    <row r="133" spans="1:2" x14ac:dyDescent="0.25">
      <c r="A133" s="42"/>
      <c r="B133" s="43"/>
    </row>
    <row r="134" spans="1:2" x14ac:dyDescent="0.25">
      <c r="A134" s="42"/>
      <c r="B134" s="43"/>
    </row>
    <row r="135" spans="1:2" x14ac:dyDescent="0.25">
      <c r="A135" s="42"/>
      <c r="B135" s="43"/>
    </row>
    <row r="136" spans="1:2" x14ac:dyDescent="0.25">
      <c r="A136" s="42"/>
      <c r="B136" s="43"/>
    </row>
    <row r="137" spans="1:2" x14ac:dyDescent="0.25">
      <c r="A137" s="42"/>
      <c r="B137" s="43"/>
    </row>
    <row r="138" spans="1:2" x14ac:dyDescent="0.25">
      <c r="A138" s="42"/>
      <c r="B138" s="43"/>
    </row>
    <row r="139" spans="1:2" x14ac:dyDescent="0.25">
      <c r="A139" s="42"/>
      <c r="B139" s="43"/>
    </row>
    <row r="140" spans="1:2" x14ac:dyDescent="0.25">
      <c r="A140" s="42"/>
      <c r="B140" s="43"/>
    </row>
    <row r="141" spans="1:2" x14ac:dyDescent="0.25">
      <c r="A141" s="42"/>
      <c r="B141" s="43"/>
    </row>
    <row r="142" spans="1:2" x14ac:dyDescent="0.25">
      <c r="A142" s="42"/>
      <c r="B142" s="43"/>
    </row>
    <row r="143" spans="1:2" x14ac:dyDescent="0.25">
      <c r="A143" s="42"/>
      <c r="B143" s="43"/>
    </row>
    <row r="144" spans="1:2" x14ac:dyDescent="0.25">
      <c r="A144" s="42"/>
      <c r="B144" s="43"/>
    </row>
    <row r="145" spans="1:2" x14ac:dyDescent="0.25">
      <c r="A145" s="44"/>
      <c r="B145" s="45"/>
    </row>
  </sheetData>
  <sheetProtection algorithmName="SHA-512" hashValue="oMsNzVqv5xL10T8IWTNkQ/79UF8LTCGen9benZ34RuiKG4PPhSMDE7NKtzQa2s/Jz5arqNTcH+mdoS2IrBSTWQ==" saltValue="Amo4xmjR3siaY9RrqpHvsw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 Details</vt:lpstr>
      <vt:lpstr>Loads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Helgard Joubert</dc:creator>
  <cp:lastModifiedBy>Helgard Joubert</cp:lastModifiedBy>
  <cp:lastPrinted>2022-07-07T05:59:58Z</cp:lastPrinted>
  <dcterms:created xsi:type="dcterms:W3CDTF">2018-07-23T16:07:21Z</dcterms:created>
  <dcterms:modified xsi:type="dcterms:W3CDTF">2022-07-28T20:41:51Z</dcterms:modified>
</cp:coreProperties>
</file>