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29"/>
  <workbookPr saveExternalLinkValues="0"/>
  <mc:AlternateContent xmlns:mc="http://schemas.openxmlformats.org/markup-compatibility/2006">
    <mc:Choice Requires="x15">
      <x15ac:absPath xmlns:x15ac="http://schemas.microsoft.com/office/spreadsheetml/2010/11/ac" url="C:\Users\beane\Desktop\IVBA 2019-2020\"/>
    </mc:Choice>
  </mc:AlternateContent>
  <xr:revisionPtr revIDLastSave="0" documentId="13_ncr:1_{6F204DF9-1735-4707-9CAB-B5EB54720093}" xr6:coauthVersionLast="43" xr6:coauthVersionMax="43" xr10:uidLastSave="{00000000-0000-0000-0000-000000000000}"/>
  <bookViews>
    <workbookView xWindow="-120" yWindow="-120" windowWidth="19440" windowHeight="15000" xr2:uid="{00000000-000D-0000-FFFF-FFFF00000000}"/>
  </bookViews>
  <sheets>
    <sheet name="Budget proposal 2019-2020" sheetId="5" r:id="rId1"/>
    <sheet name="budget proposal 2017-2018" sheetId="4" r:id="rId2"/>
    <sheet name="budget proposal 2016-2017" sheetId="1" r:id="rId3"/>
    <sheet name="Sheet1" sheetId="6" r:id="rId4"/>
    <sheet name="Sheet2" sheetId="2" r:id="rId5"/>
    <sheet name="Sheet3" sheetId="3" r:id="rId6"/>
  </sheets>
  <definedNames>
    <definedName name="Budget_Work_Sheet" localSheetId="2">'budget proposal 2016-2017'!$A$2:$E$40</definedName>
    <definedName name="Budget_Work_Sheet" localSheetId="1">'budget proposal 2017-2018'!$A$2:$E$38</definedName>
    <definedName name="Budget_Work_Sheet" localSheetId="0">'Budget proposal 2019-2020'!$A$2:$E$36</definedName>
    <definedName name="Budget_Work_Sheet" localSheetId="5">Sheet3!$A$2:$E$38</definedName>
    <definedName name="_xlnm.Print_Area" localSheetId="2">'budget proposal 2016-2017'!$A$1:$E$45</definedName>
    <definedName name="_xlnm.Print_Area" localSheetId="0">'Budget proposal 2019-2020'!$A$1:$E$43</definedName>
  </definedNames>
  <calcPr calcId="191029" concurrentCalc="0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36" i="5" l="1"/>
  <c r="D33" i="5"/>
  <c r="E9" i="5"/>
  <c r="D34" i="5"/>
  <c r="B9" i="5"/>
  <c r="B36" i="5"/>
  <c r="C20" i="3"/>
  <c r="C38" i="3"/>
  <c r="D38" i="3"/>
  <c r="D35" i="3"/>
  <c r="D34" i="3"/>
  <c r="D33" i="3"/>
  <c r="D32" i="3"/>
  <c r="D31" i="3"/>
  <c r="D30" i="3"/>
  <c r="D29" i="3"/>
  <c r="D28" i="3"/>
  <c r="D27" i="3"/>
  <c r="D26" i="3"/>
  <c r="D25" i="3"/>
  <c r="D24" i="3"/>
  <c r="D23" i="3"/>
  <c r="D22" i="3"/>
  <c r="D21" i="3"/>
  <c r="D20" i="3"/>
  <c r="D19" i="3"/>
  <c r="D18" i="3"/>
  <c r="D17" i="3"/>
  <c r="D16" i="3"/>
  <c r="D15" i="3"/>
  <c r="D14" i="3"/>
  <c r="D13" i="3"/>
  <c r="C10" i="3"/>
  <c r="B10" i="3"/>
  <c r="D10" i="3"/>
  <c r="D9" i="3"/>
  <c r="D8" i="3"/>
  <c r="D7" i="3"/>
  <c r="D6" i="3"/>
  <c r="D5" i="3"/>
  <c r="D4" i="3"/>
  <c r="I41" i="5"/>
  <c r="G41" i="5"/>
  <c r="C36" i="5"/>
  <c r="D36" i="5"/>
  <c r="D32" i="5"/>
  <c r="D31" i="5"/>
  <c r="D30" i="5"/>
  <c r="D29" i="5"/>
  <c r="D28" i="5"/>
  <c r="D27" i="5"/>
  <c r="D26" i="5"/>
  <c r="D25" i="5"/>
  <c r="D24" i="5"/>
  <c r="D23" i="5"/>
  <c r="D22" i="5"/>
  <c r="D21" i="5"/>
  <c r="D20" i="5"/>
  <c r="D19" i="5"/>
  <c r="D18" i="5"/>
  <c r="D17" i="5"/>
  <c r="D16" i="5"/>
  <c r="D15" i="5"/>
  <c r="D14" i="5"/>
  <c r="D13" i="5"/>
  <c r="D12" i="5"/>
  <c r="C9" i="5"/>
  <c r="D9" i="5"/>
  <c r="D8" i="5"/>
  <c r="D7" i="5"/>
  <c r="D6" i="5"/>
  <c r="D5" i="5"/>
  <c r="D4" i="5"/>
  <c r="E10" i="4"/>
  <c r="B13" i="4"/>
  <c r="B14" i="4"/>
  <c r="B15" i="4"/>
  <c r="B16" i="4"/>
  <c r="B17" i="4"/>
  <c r="B18" i="4"/>
  <c r="B19" i="4"/>
  <c r="B20" i="4"/>
  <c r="B21" i="4"/>
  <c r="B22" i="4"/>
  <c r="B23" i="4"/>
  <c r="B25" i="4"/>
  <c r="B26" i="4"/>
  <c r="B27" i="4"/>
  <c r="B28" i="4"/>
  <c r="B29" i="4"/>
  <c r="B30" i="4"/>
  <c r="B31" i="4"/>
  <c r="B32" i="4"/>
  <c r="B33" i="4"/>
  <c r="B34" i="4"/>
  <c r="B35" i="4"/>
  <c r="B36" i="4"/>
  <c r="B38" i="4"/>
  <c r="B4" i="4"/>
  <c r="B5" i="4"/>
  <c r="B6" i="4"/>
  <c r="B7" i="4"/>
  <c r="C45" i="1"/>
  <c r="E8" i="1"/>
  <c r="B8" i="4"/>
  <c r="B9" i="4"/>
  <c r="B10" i="4"/>
  <c r="C10" i="4"/>
  <c r="E43" i="4"/>
  <c r="D24" i="4"/>
  <c r="I43" i="4"/>
  <c r="G43" i="4"/>
  <c r="C38" i="4"/>
  <c r="D38" i="4"/>
  <c r="D35" i="4"/>
  <c r="D34" i="4"/>
  <c r="D33" i="4"/>
  <c r="D32" i="4"/>
  <c r="D31" i="4"/>
  <c r="D30" i="4"/>
  <c r="D29" i="4"/>
  <c r="D28" i="4"/>
  <c r="D27" i="4"/>
  <c r="D26" i="4"/>
  <c r="D25" i="4"/>
  <c r="D23" i="4"/>
  <c r="D22" i="4"/>
  <c r="D21" i="4"/>
  <c r="D20" i="4"/>
  <c r="D19" i="4"/>
  <c r="D18" i="4"/>
  <c r="D17" i="4"/>
  <c r="D16" i="4"/>
  <c r="D15" i="4"/>
  <c r="D14" i="4"/>
  <c r="D13" i="4"/>
  <c r="D10" i="4"/>
  <c r="D9" i="4"/>
  <c r="D8" i="4"/>
  <c r="D7" i="4"/>
  <c r="D6" i="4"/>
  <c r="D5" i="4"/>
  <c r="D4" i="4"/>
  <c r="E10" i="1"/>
  <c r="D9" i="1"/>
  <c r="D8" i="1"/>
  <c r="D7" i="1"/>
  <c r="D6" i="1"/>
  <c r="D5" i="1"/>
  <c r="D4" i="1"/>
  <c r="G45" i="1"/>
  <c r="E40" i="1"/>
  <c r="C40" i="1"/>
  <c r="D40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C10" i="1"/>
  <c r="D10" i="1"/>
  <c r="E45" i="1"/>
  <c r="F10" i="1"/>
  <c r="F18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Budget Work Sheet" type="6" refreshedVersion="2" background="1" saveData="1">
    <textPr sourceFile="C:\My Documents\Island View\Spring 06 reports\Budget Work Sheet.TXT">
      <textFields count="6">
        <textField/>
        <textField/>
        <textField/>
        <textField/>
        <textField/>
        <textField/>
      </textFields>
    </textPr>
  </connection>
  <connection id="2" xr16:uid="{00000000-0015-0000-FFFF-FFFF01000000}" name="Budget Work Sheet1" type="6" refreshedVersion="2" background="1" saveData="1">
    <textPr sourceFile="C:\My Documents\Island View\Spring 06 reports\Budget Work Sheet.TXT">
      <textFields count="6">
        <textField/>
        <textField/>
        <textField/>
        <textField/>
        <textField/>
        <textField/>
      </textFields>
    </textPr>
  </connection>
  <connection id="3" xr16:uid="{00000000-0015-0000-FFFF-FFFF02000000}" name="Budget Work Sheet11" type="6" refreshedVersion="2" background="1" saveData="1">
    <textPr sourceFile="C:\My Documents\Island View\Spring 06 reports\Budget Work Sheet.TXT">
      <textFields count="6">
        <textField/>
        <textField/>
        <textField/>
        <textField/>
        <textField/>
        <textField/>
      </textFields>
    </textPr>
  </connection>
  <connection id="4" xr16:uid="{00000000-0015-0000-FFFF-FFFF03000000}" name="Budget Work Sheet111" type="6" refreshedVersion="2" background="1" saveData="1">
    <textPr sourceFile="C:\My Documents\Island View\Spring 06 reports\Budget Work Sheet.TXT">
      <textFields count="6"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<sst xmlns="http://schemas.openxmlformats.org/spreadsheetml/2006/main" count="221" uniqueCount="90">
  <si>
    <t>INCOME</t>
  </si>
  <si>
    <t>TOTAL INCOME</t>
  </si>
  <si>
    <t>EXPENSES</t>
  </si>
  <si>
    <t>TOTAL EXPENSES</t>
  </si>
  <si>
    <t>Actual</t>
  </si>
  <si>
    <t>Difference</t>
  </si>
  <si>
    <t xml:space="preserve">  Beach Lighting</t>
  </si>
  <si>
    <t xml:space="preserve">  Beach Plowing</t>
  </si>
  <si>
    <t xml:space="preserve">  Beach Supplies</t>
  </si>
  <si>
    <t xml:space="preserve">  Carting Service</t>
  </si>
  <si>
    <t xml:space="preserve">  Contingency Fund</t>
  </si>
  <si>
    <t xml:space="preserve">  Council of Beaches</t>
  </si>
  <si>
    <t xml:space="preserve">  Insurance</t>
  </si>
  <si>
    <t xml:space="preserve">  Goodwill and Hospitality</t>
  </si>
  <si>
    <t xml:space="preserve">  Triangle Maintenance</t>
  </si>
  <si>
    <t xml:space="preserve">  Water Fountain</t>
  </si>
  <si>
    <t xml:space="preserve">  Tax Collector</t>
  </si>
  <si>
    <t xml:space="preserve">  Beach Guard</t>
  </si>
  <si>
    <t xml:space="preserve">  Safe Deposit Box</t>
  </si>
  <si>
    <t xml:space="preserve">  Taxes on Real Estate</t>
  </si>
  <si>
    <t xml:space="preserve">  Town Clerk, Liens and Refunds</t>
  </si>
  <si>
    <t xml:space="preserve">  Bank Fees</t>
  </si>
  <si>
    <t xml:space="preserve">      Donations</t>
  </si>
  <si>
    <t xml:space="preserve">      Fines Levied</t>
  </si>
  <si>
    <t xml:space="preserve">  Interest and Dividends </t>
  </si>
  <si>
    <t>Taxes Billed</t>
  </si>
  <si>
    <t>Budget Proposal                           Category Description</t>
  </si>
  <si>
    <t>Long Term Capital Improvements (rainy day)</t>
  </si>
  <si>
    <t xml:space="preserve">  Volunteer/Memorial Awards</t>
  </si>
  <si>
    <t xml:space="preserve">  Internet Services</t>
  </si>
  <si>
    <t xml:space="preserve">  Beach Planting</t>
  </si>
  <si>
    <t xml:space="preserve">  Printing and Reproduction</t>
  </si>
  <si>
    <t xml:space="preserve">  Prof and Legal Fees</t>
  </si>
  <si>
    <t>Short Term Capital Improvements</t>
  </si>
  <si>
    <t xml:space="preserve">  Postage, Stamps, Mailing, Tax Bill Expense</t>
  </si>
  <si>
    <t xml:space="preserve">  Carting Fees Receivable</t>
  </si>
  <si>
    <t xml:space="preserve">  Taxes Receivable</t>
  </si>
  <si>
    <t xml:space="preserve">Using This Mil Rate </t>
  </si>
  <si>
    <t>Grand List</t>
  </si>
  <si>
    <t xml:space="preserve">  Triangle  Mowing</t>
  </si>
  <si>
    <t xml:space="preserve"> Memorial Contributions</t>
  </si>
  <si>
    <t>2015-2016</t>
  </si>
  <si>
    <t>2014-2015</t>
  </si>
  <si>
    <t>2013-2014</t>
  </si>
  <si>
    <t>Beach, Lot, Laugeni</t>
  </si>
  <si>
    <t>600    +400    +700</t>
  </si>
  <si>
    <t>Budget Proposal for 2016-2017</t>
  </si>
  <si>
    <t>Budgeted            2015-2016</t>
  </si>
  <si>
    <t>We still owe Adrea Leonardi money</t>
  </si>
  <si>
    <t>Talk to Landon</t>
  </si>
  <si>
    <t>Water Rates way up</t>
  </si>
  <si>
    <t>Nothing charged against</t>
  </si>
  <si>
    <t>See ivba taxes 2016</t>
  </si>
  <si>
    <t>spreadsheet</t>
  </si>
  <si>
    <t>Proposed            2016-2017</t>
  </si>
  <si>
    <t xml:space="preserve">Contingency </t>
  </si>
  <si>
    <t>2016-2017</t>
  </si>
  <si>
    <t>Budget Proposal for 2017-2018</t>
  </si>
  <si>
    <t xml:space="preserve"> Memorial/Volunteer Contributions</t>
  </si>
  <si>
    <t>2017-2018</t>
  </si>
  <si>
    <t>Proposed            2017-2018</t>
  </si>
  <si>
    <t>Budgeted            2016-2017</t>
  </si>
  <si>
    <t xml:space="preserve"> </t>
  </si>
  <si>
    <t>Actual                        2016-2017</t>
  </si>
  <si>
    <t>Budgeted            2017-2018</t>
  </si>
  <si>
    <t>Actual                        2017-2018</t>
  </si>
  <si>
    <t>Proposed            2018-2019</t>
  </si>
  <si>
    <t>Budget Proposal for 2018-2019</t>
  </si>
  <si>
    <t>*$11,647 - $4,900 in ticket sales = $6,747 G&amp;H</t>
  </si>
  <si>
    <t xml:space="preserve">  Goodwill and Hospitality*</t>
  </si>
  <si>
    <t>c</t>
  </si>
  <si>
    <t>Budget Proposal for 2019-2020</t>
  </si>
  <si>
    <t>Budgeted            2018-2019</t>
  </si>
  <si>
    <t>Actual                        2018-2019</t>
  </si>
  <si>
    <t>Proposed            2019-2020</t>
  </si>
  <si>
    <t>2018-2019</t>
  </si>
  <si>
    <t>2019-2020</t>
  </si>
  <si>
    <t xml:space="preserve">Using This Mill Rate </t>
  </si>
  <si>
    <t xml:space="preserve">  Short Term Capital Improvements</t>
  </si>
  <si>
    <t xml:space="preserve">  Long Term Capital Improvements </t>
  </si>
  <si>
    <t xml:space="preserve">  Memorial/Volunteer Contributions</t>
  </si>
  <si>
    <t xml:space="preserve">  Prof. and Legal Fees</t>
  </si>
  <si>
    <t xml:space="preserve">  Postage, Stamps, Mailings</t>
  </si>
  <si>
    <t xml:space="preserve">  Taxes on IVBA Property</t>
  </si>
  <si>
    <t>Gagliardi owes $396 but included in actual</t>
  </si>
  <si>
    <t>Grand list w/o IVBA properties</t>
  </si>
  <si>
    <t xml:space="preserve">  Donations</t>
  </si>
  <si>
    <t xml:space="preserve">  Fines Levied</t>
  </si>
  <si>
    <t>Special Carting Tax</t>
  </si>
  <si>
    <t>Millrate +/-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</si>
</sst>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&quot;$&quot;#,##0.00"/>
    <numFmt numFmtId="165" formatCode="&quot;$&quot;#,##0"/>
    <numFmt numFmtId="166" formatCode="&quot;$&quot;#,##0;[Red]&quot;$&quot;#,##0"/>
    <numFmt numFmtId="167" formatCode="0.00000"/>
    <numFmt numFmtId="168" formatCode="&quot;$&quot;#,##0.00;[Red]&quot;$&quot;#,##0.00"/>
  </numFmts>
  <fonts count="28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20"/>
      <name val="Arial"/>
      <family val="2"/>
    </font>
    <font>
      <b/>
      <i/>
      <sz val="10"/>
      <color indexed="16"/>
      <name val="Arial"/>
      <family val="2"/>
    </font>
    <font>
      <sz val="10"/>
      <name val="Arial"/>
      <family val="2"/>
    </font>
    <font>
      <b/>
      <i/>
      <sz val="10"/>
      <color indexed="8"/>
      <name val="Arial"/>
      <family val="2"/>
    </font>
    <font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0"/>
      <name val="Arial"/>
      <family val="2"/>
    </font>
    <font>
      <b/>
      <i/>
      <sz val="10"/>
      <color rgb="FFFF0000"/>
      <name val="Arial"/>
      <family val="2"/>
    </font>
    <font>
      <b/>
      <u/>
      <sz val="10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sz val="10"/>
      <color rgb="FF00B050"/>
      <name val="Arial"/>
      <family val="2"/>
    </font>
    <font>
      <b/>
      <u/>
      <sz val="10"/>
      <color rgb="FF0070C0"/>
      <name val="Arial"/>
      <family val="2"/>
    </font>
    <font>
      <sz val="10"/>
      <color rgb="FF0070C0"/>
      <name val="Arial"/>
      <family val="2"/>
    </font>
    <font>
      <b/>
      <sz val="10"/>
      <color rgb="FF0070C0"/>
      <name val="Arial"/>
      <family val="2"/>
    </font>
    <font>
      <sz val="10"/>
      <color theme="1"/>
      <name val="Arial"/>
    </font>
    <font>
      <b/>
      <u/>
      <sz val="10"/>
      <color theme="6" tint="-0.499984740745262"/>
      <name val="Arial"/>
      <family val="2"/>
    </font>
    <font>
      <sz val="10"/>
      <color theme="6" tint="-0.499984740745262"/>
      <name val="Arial"/>
      <family val="2"/>
    </font>
    <font>
      <b/>
      <sz val="10"/>
      <color theme="6" tint="-0.499984740745262"/>
      <name val="Arial"/>
      <family val="2"/>
    </font>
    <font>
      <sz val="10"/>
      <color theme="1"/>
      <name val="Arial"/>
      <family val="2"/>
    </font>
    <font>
      <sz val="10"/>
      <color theme="1" tint="4.9989318521683403E-2"/>
      <name val="Arial"/>
      <family val="2"/>
    </font>
    <font>
      <b/>
      <u/>
      <sz val="10"/>
      <color theme="1" tint="4.9989318521683403E-2"/>
      <name val="Arial"/>
      <family val="2"/>
    </font>
    <font>
      <b/>
      <u/>
      <sz val="10"/>
      <color theme="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24"/>
      </patternFill>
    </fill>
    <fill>
      <patternFill patternType="solid">
        <fgColor indexed="22"/>
        <bgColor indexed="15"/>
      </patternFill>
    </fill>
    <fill>
      <patternFill patternType="solid">
        <fgColor indexed="13"/>
        <bgColor indexed="24"/>
      </patternFill>
    </fill>
    <fill>
      <patternFill patternType="solid">
        <fgColor indexed="22"/>
        <bgColor indexed="24"/>
      </patternFill>
    </fill>
    <fill>
      <patternFill patternType="solid">
        <fgColor rgb="FFFFFF00"/>
        <bgColor indexed="24"/>
      </patternFill>
    </fill>
    <fill>
      <patternFill patternType="solid">
        <fgColor theme="0"/>
        <bgColor indexed="24"/>
      </patternFill>
    </fill>
    <fill>
      <patternFill patternType="solid">
        <fgColor rgb="FFFFC000"/>
        <bgColor indexed="24"/>
      </patternFill>
    </fill>
    <fill>
      <patternFill patternType="solid">
        <fgColor rgb="FFFFC000"/>
        <bgColor indexed="64"/>
      </patternFill>
    </fill>
  </fills>
  <borders count="4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/>
      <top style="thick">
        <color indexed="8"/>
      </top>
      <bottom/>
      <diagonal/>
    </border>
    <border>
      <left/>
      <right/>
      <top style="thin">
        <color auto="1"/>
      </top>
      <bottom style="medium">
        <color indexed="8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/>
      <top/>
      <bottom style="thin">
        <color auto="1"/>
      </bottom>
      <diagonal/>
    </border>
    <border>
      <left style="thick">
        <color auto="1"/>
      </left>
      <right style="thin">
        <color indexed="8"/>
      </right>
      <top style="thin">
        <color auto="1"/>
      </top>
      <bottom style="medium">
        <color indexed="8"/>
      </bottom>
      <diagonal/>
    </border>
    <border>
      <left style="thick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auto="1"/>
      </left>
      <right style="thin">
        <color indexed="8"/>
      </right>
      <top style="thick">
        <color indexed="8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ck">
        <color auto="1"/>
      </left>
      <right style="thin">
        <color indexed="8"/>
      </right>
      <top style="thin">
        <color indexed="8"/>
      </top>
      <bottom/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/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medium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theme="1"/>
      </top>
      <bottom style="thin">
        <color theme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 applyFill="0"/>
  </cellStyleXfs>
  <cellXfs count="141">
    <xf numFmtId="0" fontId="0" fillId="0" borderId="0" xfId="0"/>
    <xf numFmtId="0" fontId="0" fillId="2" borderId="0" xfId="0" applyFill="1"/>
    <xf numFmtId="0" fontId="0" fillId="0" borderId="1" xfId="0" applyBorder="1"/>
    <xf numFmtId="0" fontId="3" fillId="3" borderId="0" xfId="0" applyFont="1" applyFill="1" applyBorder="1" applyAlignment="1"/>
    <xf numFmtId="0" fontId="0" fillId="0" borderId="2" xfId="0" applyBorder="1"/>
    <xf numFmtId="0" fontId="0" fillId="0" borderId="3" xfId="0" applyBorder="1"/>
    <xf numFmtId="0" fontId="2" fillId="0" borderId="4" xfId="0" applyFont="1" applyBorder="1"/>
    <xf numFmtId="0" fontId="0" fillId="0" borderId="5" xfId="0" applyBorder="1"/>
    <xf numFmtId="0" fontId="0" fillId="0" borderId="6" xfId="0" applyBorder="1"/>
    <xf numFmtId="0" fontId="0" fillId="0" borderId="0" xfId="0" applyBorder="1"/>
    <xf numFmtId="0" fontId="0" fillId="0" borderId="0" xfId="0" applyFill="1" applyBorder="1"/>
    <xf numFmtId="0" fontId="5" fillId="0" borderId="0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8" xfId="0" applyBorder="1"/>
    <xf numFmtId="164" fontId="2" fillId="0" borderId="0" xfId="0" applyNumberFormat="1" applyFont="1" applyBorder="1"/>
    <xf numFmtId="0" fontId="6" fillId="5" borderId="9" xfId="0" applyFont="1" applyFill="1" applyBorder="1" applyAlignment="1">
      <alignment horizontal="center" wrapText="1"/>
    </xf>
    <xf numFmtId="0" fontId="6" fillId="5" borderId="10" xfId="0" applyFont="1" applyFill="1" applyBorder="1" applyAlignment="1">
      <alignment horizontal="center"/>
    </xf>
    <xf numFmtId="0" fontId="6" fillId="5" borderId="10" xfId="0" applyFont="1" applyFill="1" applyBorder="1" applyAlignment="1">
      <alignment horizontal="center" wrapText="1"/>
    </xf>
    <xf numFmtId="0" fontId="6" fillId="5" borderId="11" xfId="0" applyFont="1" applyFill="1" applyBorder="1" applyAlignment="1">
      <alignment horizontal="center" wrapText="1"/>
    </xf>
    <xf numFmtId="0" fontId="4" fillId="3" borderId="12" xfId="0" applyNumberFormat="1" applyFont="1" applyFill="1" applyBorder="1" applyAlignment="1"/>
    <xf numFmtId="0" fontId="3" fillId="3" borderId="13" xfId="0" applyNumberFormat="1" applyFont="1" applyFill="1" applyBorder="1" applyAlignment="1"/>
    <xf numFmtId="0" fontId="3" fillId="6" borderId="14" xfId="0" applyNumberFormat="1" applyFont="1" applyFill="1" applyBorder="1" applyAlignment="1"/>
    <xf numFmtId="0" fontId="3" fillId="3" borderId="14" xfId="0" applyNumberFormat="1" applyFont="1" applyFill="1" applyBorder="1" applyAlignment="1"/>
    <xf numFmtId="0" fontId="3" fillId="6" borderId="15" xfId="0" applyNumberFormat="1" applyFont="1" applyFill="1" applyBorder="1" applyAlignment="1"/>
    <xf numFmtId="0" fontId="3" fillId="3" borderId="16" xfId="0" applyNumberFormat="1" applyFont="1" applyFill="1" applyBorder="1" applyAlignment="1"/>
    <xf numFmtId="0" fontId="4" fillId="6" borderId="9" xfId="0" applyNumberFormat="1" applyFont="1" applyFill="1" applyBorder="1" applyAlignment="1"/>
    <xf numFmtId="0" fontId="3" fillId="3" borderId="17" xfId="0" applyNumberFormat="1" applyFont="1" applyFill="1" applyBorder="1"/>
    <xf numFmtId="0" fontId="4" fillId="6" borderId="18" xfId="0" applyNumberFormat="1" applyFont="1" applyFill="1" applyBorder="1" applyAlignment="1"/>
    <xf numFmtId="0" fontId="3" fillId="3" borderId="19" xfId="0" applyNumberFormat="1" applyFont="1" applyFill="1" applyBorder="1" applyAlignment="1"/>
    <xf numFmtId="0" fontId="3" fillId="6" borderId="19" xfId="0" applyNumberFormat="1" applyFont="1" applyFill="1" applyBorder="1" applyAlignment="1"/>
    <xf numFmtId="0" fontId="4" fillId="6" borderId="20" xfId="0" applyNumberFormat="1" applyFont="1" applyFill="1" applyBorder="1" applyAlignment="1"/>
    <xf numFmtId="166" fontId="3" fillId="6" borderId="2" xfId="0" applyNumberFormat="1" applyFont="1" applyFill="1" applyBorder="1" applyAlignment="1"/>
    <xf numFmtId="166" fontId="3" fillId="3" borderId="2" xfId="0" applyNumberFormat="1" applyFont="1" applyFill="1" applyBorder="1" applyAlignment="1"/>
    <xf numFmtId="166" fontId="3" fillId="6" borderId="1" xfId="0" applyNumberFormat="1" applyFont="1" applyFill="1" applyBorder="1" applyAlignment="1"/>
    <xf numFmtId="166" fontId="3" fillId="3" borderId="21" xfId="0" applyNumberFormat="1" applyFont="1" applyFill="1" applyBorder="1" applyAlignment="1"/>
    <xf numFmtId="166" fontId="3" fillId="6" borderId="10" xfId="0" applyNumberFormat="1" applyFont="1" applyFill="1" applyBorder="1" applyAlignment="1"/>
    <xf numFmtId="166" fontId="3" fillId="3" borderId="22" xfId="0" applyNumberFormat="1" applyFont="1" applyFill="1" applyBorder="1"/>
    <xf numFmtId="166" fontId="3" fillId="6" borderId="23" xfId="0" applyNumberFormat="1" applyFont="1" applyFill="1" applyBorder="1" applyAlignment="1"/>
    <xf numFmtId="166" fontId="3" fillId="3" borderId="24" xfId="0" applyNumberFormat="1" applyFont="1" applyFill="1" applyBorder="1" applyAlignment="1"/>
    <xf numFmtId="166" fontId="3" fillId="6" borderId="24" xfId="0" applyNumberFormat="1" applyFont="1" applyFill="1" applyBorder="1" applyAlignment="1"/>
    <xf numFmtId="166" fontId="3" fillId="3" borderId="25" xfId="0" applyNumberFormat="1" applyFont="1" applyFill="1" applyBorder="1" applyAlignment="1"/>
    <xf numFmtId="0" fontId="3" fillId="0" borderId="0" xfId="0" applyFont="1" applyFill="1" applyBorder="1" applyAlignment="1">
      <alignment horizontal="center"/>
    </xf>
    <xf numFmtId="0" fontId="2" fillId="0" borderId="0" xfId="0" applyFont="1" applyFill="1" applyBorder="1"/>
    <xf numFmtId="164" fontId="4" fillId="0" borderId="0" xfId="0" applyNumberFormat="1" applyFont="1" applyFill="1" applyBorder="1" applyAlignment="1"/>
    <xf numFmtId="166" fontId="8" fillId="3" borderId="24" xfId="0" applyNumberFormat="1" applyFont="1" applyFill="1" applyBorder="1" applyAlignment="1"/>
    <xf numFmtId="0" fontId="12" fillId="3" borderId="19" xfId="0" applyNumberFormat="1" applyFont="1" applyFill="1" applyBorder="1" applyAlignment="1"/>
    <xf numFmtId="0" fontId="9" fillId="3" borderId="26" xfId="0" applyNumberFormat="1" applyFont="1" applyFill="1" applyBorder="1" applyAlignment="1"/>
    <xf numFmtId="0" fontId="7" fillId="0" borderId="0" xfId="0" applyFont="1" applyFill="1" applyBorder="1"/>
    <xf numFmtId="166" fontId="7" fillId="6" borderId="27" xfId="0" applyNumberFormat="1" applyFont="1" applyFill="1" applyBorder="1" applyAlignment="1"/>
    <xf numFmtId="166" fontId="7" fillId="3" borderId="27" xfId="0" applyNumberFormat="1" applyFont="1" applyFill="1" applyBorder="1" applyAlignment="1"/>
    <xf numFmtId="166" fontId="2" fillId="6" borderId="28" xfId="0" applyNumberFormat="1" applyFont="1" applyFill="1" applyBorder="1" applyAlignment="1"/>
    <xf numFmtId="166" fontId="7" fillId="3" borderId="29" xfId="0" applyNumberFormat="1" applyFont="1" applyFill="1" applyBorder="1" applyAlignment="1"/>
    <xf numFmtId="166" fontId="7" fillId="3" borderId="30" xfId="0" applyNumberFormat="1" applyFont="1" applyFill="1" applyBorder="1"/>
    <xf numFmtId="166" fontId="7" fillId="6" borderId="31" xfId="0" applyNumberFormat="1" applyFont="1" applyFill="1" applyBorder="1" applyAlignment="1"/>
    <xf numFmtId="166" fontId="0" fillId="0" borderId="0" xfId="0" applyNumberFormat="1"/>
    <xf numFmtId="166" fontId="0" fillId="0" borderId="0" xfId="0" applyNumberFormat="1" applyBorder="1"/>
    <xf numFmtId="0" fontId="3" fillId="3" borderId="32" xfId="0" applyFont="1" applyFill="1" applyBorder="1" applyAlignment="1"/>
    <xf numFmtId="0" fontId="7" fillId="0" borderId="32" xfId="0" applyFont="1" applyBorder="1"/>
    <xf numFmtId="0" fontId="13" fillId="3" borderId="33" xfId="0" applyFont="1" applyFill="1" applyBorder="1" applyAlignment="1">
      <alignment horizontal="center"/>
    </xf>
    <xf numFmtId="0" fontId="3" fillId="3" borderId="34" xfId="0" applyFont="1" applyFill="1" applyBorder="1" applyAlignment="1"/>
    <xf numFmtId="0" fontId="14" fillId="0" borderId="35" xfId="0" applyFont="1" applyBorder="1" applyAlignment="1">
      <alignment horizontal="center"/>
    </xf>
    <xf numFmtId="0" fontId="15" fillId="0" borderId="36" xfId="0" applyFont="1" applyBorder="1" applyAlignment="1">
      <alignment horizontal="center"/>
    </xf>
    <xf numFmtId="165" fontId="15" fillId="0" borderId="37" xfId="0" applyNumberFormat="1" applyFont="1" applyBorder="1" applyAlignment="1">
      <alignment horizontal="center"/>
    </xf>
    <xf numFmtId="0" fontId="10" fillId="3" borderId="33" xfId="0" applyFont="1" applyFill="1" applyBorder="1" applyAlignment="1">
      <alignment horizontal="center"/>
    </xf>
    <xf numFmtId="0" fontId="0" fillId="0" borderId="34" xfId="0" applyBorder="1"/>
    <xf numFmtId="165" fontId="0" fillId="0" borderId="38" xfId="0" applyNumberFormat="1" applyBorder="1"/>
    <xf numFmtId="0" fontId="7" fillId="0" borderId="35" xfId="0" applyFont="1" applyBorder="1" applyAlignment="1">
      <alignment horizontal="center"/>
    </xf>
    <xf numFmtId="165" fontId="7" fillId="0" borderId="37" xfId="0" applyNumberFormat="1" applyFont="1" applyBorder="1" applyAlignment="1">
      <alignment horizontal="center"/>
    </xf>
    <xf numFmtId="167" fontId="7" fillId="0" borderId="36" xfId="0" applyNumberFormat="1" applyFont="1" applyBorder="1" applyAlignment="1">
      <alignment horizontal="center"/>
    </xf>
    <xf numFmtId="166" fontId="4" fillId="6" borderId="10" xfId="0" applyNumberFormat="1" applyFont="1" applyFill="1" applyBorder="1" applyAlignment="1"/>
    <xf numFmtId="0" fontId="11" fillId="3" borderId="33" xfId="0" applyFont="1" applyFill="1" applyBorder="1" applyAlignment="1">
      <alignment horizontal="center"/>
    </xf>
    <xf numFmtId="0" fontId="7" fillId="3" borderId="34" xfId="0" applyFont="1" applyFill="1" applyBorder="1" applyAlignment="1"/>
    <xf numFmtId="165" fontId="2" fillId="0" borderId="38" xfId="0" applyNumberFormat="1" applyFont="1" applyBorder="1"/>
    <xf numFmtId="0" fontId="2" fillId="0" borderId="36" xfId="0" applyFont="1" applyBorder="1" applyAlignment="1">
      <alignment horizontal="center"/>
    </xf>
    <xf numFmtId="165" fontId="2" fillId="0" borderId="37" xfId="0" applyNumberFormat="1" applyFont="1" applyBorder="1" applyAlignment="1">
      <alignment horizontal="center"/>
    </xf>
    <xf numFmtId="164" fontId="15" fillId="0" borderId="0" xfId="0" applyNumberFormat="1" applyFont="1" applyBorder="1" applyAlignment="1">
      <alignment horizontal="center"/>
    </xf>
    <xf numFmtId="166" fontId="16" fillId="0" borderId="0" xfId="0" applyNumberFormat="1" applyFont="1"/>
    <xf numFmtId="0" fontId="3" fillId="7" borderId="19" xfId="0" applyNumberFormat="1" applyFont="1" applyFill="1" applyBorder="1" applyAlignment="1"/>
    <xf numFmtId="165" fontId="0" fillId="0" borderId="0" xfId="0" applyNumberFormat="1" applyFill="1" applyBorder="1"/>
    <xf numFmtId="166" fontId="14" fillId="0" borderId="0" xfId="0" applyNumberFormat="1" applyFont="1"/>
    <xf numFmtId="0" fontId="17" fillId="3" borderId="33" xfId="0" applyFont="1" applyFill="1" applyBorder="1" applyAlignment="1">
      <alignment horizontal="center"/>
    </xf>
    <xf numFmtId="0" fontId="18" fillId="3" borderId="34" xfId="0" applyFont="1" applyFill="1" applyBorder="1" applyAlignment="1"/>
    <xf numFmtId="165" fontId="19" fillId="0" borderId="38" xfId="0" applyNumberFormat="1" applyFont="1" applyBorder="1"/>
    <xf numFmtId="0" fontId="18" fillId="0" borderId="35" xfId="0" applyFont="1" applyBorder="1" applyAlignment="1">
      <alignment horizontal="center"/>
    </xf>
    <xf numFmtId="0" fontId="19" fillId="0" borderId="36" xfId="0" applyFont="1" applyBorder="1" applyAlignment="1">
      <alignment horizontal="center"/>
    </xf>
    <xf numFmtId="165" fontId="19" fillId="0" borderId="37" xfId="0" applyNumberFormat="1" applyFont="1" applyBorder="1" applyAlignment="1">
      <alignment horizontal="center"/>
    </xf>
    <xf numFmtId="164" fontId="14" fillId="0" borderId="0" xfId="0" applyNumberFormat="1" applyFont="1" applyFill="1" applyBorder="1"/>
    <xf numFmtId="0" fontId="14" fillId="0" borderId="0" xfId="0" applyFont="1" applyFill="1" applyBorder="1"/>
    <xf numFmtId="0" fontId="7" fillId="0" borderId="0" xfId="0" applyFont="1" applyBorder="1" applyAlignment="1">
      <alignment horizontal="right"/>
    </xf>
    <xf numFmtId="164" fontId="20" fillId="0" borderId="39" xfId="0" applyNumberFormat="1" applyFont="1" applyBorder="1"/>
    <xf numFmtId="0" fontId="0" fillId="0" borderId="40" xfId="0" applyBorder="1"/>
    <xf numFmtId="164" fontId="20" fillId="0" borderId="41" xfId="0" applyNumberFormat="1" applyFont="1" applyBorder="1"/>
    <xf numFmtId="0" fontId="0" fillId="0" borderId="42" xfId="0" applyBorder="1"/>
    <xf numFmtId="0" fontId="21" fillId="3" borderId="33" xfId="0" applyFont="1" applyFill="1" applyBorder="1" applyAlignment="1">
      <alignment horizontal="center"/>
    </xf>
    <xf numFmtId="0" fontId="22" fillId="0" borderId="35" xfId="0" applyFont="1" applyBorder="1" applyAlignment="1">
      <alignment horizontal="center"/>
    </xf>
    <xf numFmtId="165" fontId="23" fillId="0" borderId="37" xfId="0" applyNumberFormat="1" applyFont="1" applyBorder="1" applyAlignment="1">
      <alignment horizontal="center"/>
    </xf>
    <xf numFmtId="168" fontId="0" fillId="0" borderId="0" xfId="0" applyNumberFormat="1"/>
    <xf numFmtId="0" fontId="3" fillId="8" borderId="19" xfId="0" applyNumberFormat="1" applyFont="1" applyFill="1" applyBorder="1" applyAlignment="1"/>
    <xf numFmtId="0" fontId="3" fillId="0" borderId="14" xfId="0" applyNumberFormat="1" applyFont="1" applyFill="1" applyBorder="1" applyAlignment="1"/>
    <xf numFmtId="0" fontId="3" fillId="0" borderId="15" xfId="0" applyNumberFormat="1" applyFont="1" applyFill="1" applyBorder="1" applyAlignment="1"/>
    <xf numFmtId="166" fontId="3" fillId="0" borderId="1" xfId="0" applyNumberFormat="1" applyFont="1" applyFill="1" applyBorder="1" applyAlignment="1"/>
    <xf numFmtId="0" fontId="0" fillId="0" borderId="0" xfId="0" applyFill="1"/>
    <xf numFmtId="166" fontId="3" fillId="0" borderId="2" xfId="0" applyNumberFormat="1" applyFont="1" applyFill="1" applyBorder="1" applyAlignment="1"/>
    <xf numFmtId="0" fontId="4" fillId="9" borderId="12" xfId="0" applyNumberFormat="1" applyFont="1" applyFill="1" applyBorder="1" applyAlignment="1"/>
    <xf numFmtId="166" fontId="7" fillId="0" borderId="31" xfId="0" applyNumberFormat="1" applyFont="1" applyFill="1" applyBorder="1" applyAlignment="1"/>
    <xf numFmtId="166" fontId="3" fillId="0" borderId="23" xfId="0" applyNumberFormat="1" applyFont="1" applyFill="1" applyBorder="1" applyAlignment="1"/>
    <xf numFmtId="0" fontId="0" fillId="0" borderId="6" xfId="0" applyFill="1" applyBorder="1"/>
    <xf numFmtId="0" fontId="4" fillId="10" borderId="18" xfId="0" applyNumberFormat="1" applyFont="1" applyFill="1" applyBorder="1" applyAlignment="1"/>
    <xf numFmtId="0" fontId="3" fillId="0" borderId="19" xfId="0" applyNumberFormat="1" applyFont="1" applyFill="1" applyBorder="1" applyAlignment="1"/>
    <xf numFmtId="166" fontId="3" fillId="0" borderId="24" xfId="0" applyNumberFormat="1" applyFont="1" applyFill="1" applyBorder="1" applyAlignment="1"/>
    <xf numFmtId="166" fontId="0" fillId="0" borderId="0" xfId="0" applyNumberFormat="1" applyFill="1"/>
    <xf numFmtId="168" fontId="0" fillId="0" borderId="0" xfId="0" applyNumberFormat="1" applyFill="1"/>
    <xf numFmtId="166" fontId="14" fillId="0" borderId="0" xfId="0" applyNumberFormat="1" applyFont="1" applyFill="1"/>
    <xf numFmtId="0" fontId="25" fillId="3" borderId="19" xfId="0" applyNumberFormat="1" applyFont="1" applyFill="1" applyBorder="1" applyAlignment="1"/>
    <xf numFmtId="166" fontId="16" fillId="0" borderId="0" xfId="0" applyNumberFormat="1" applyFont="1" applyFill="1"/>
    <xf numFmtId="0" fontId="9" fillId="0" borderId="26" xfId="0" applyNumberFormat="1" applyFont="1" applyFill="1" applyBorder="1" applyAlignment="1"/>
    <xf numFmtId="166" fontId="3" fillId="0" borderId="25" xfId="0" applyNumberFormat="1" applyFont="1" applyFill="1" applyBorder="1" applyAlignment="1"/>
    <xf numFmtId="0" fontId="25" fillId="0" borderId="19" xfId="0" applyNumberFormat="1" applyFont="1" applyFill="1" applyBorder="1" applyAlignment="1"/>
    <xf numFmtId="0" fontId="26" fillId="3" borderId="33" xfId="0" applyFont="1" applyFill="1" applyBorder="1" applyAlignment="1">
      <alignment horizontal="center"/>
    </xf>
    <xf numFmtId="0" fontId="25" fillId="0" borderId="35" xfId="0" applyFont="1" applyBorder="1" applyAlignment="1">
      <alignment horizontal="center"/>
    </xf>
    <xf numFmtId="0" fontId="27" fillId="3" borderId="33" xfId="0" applyFont="1" applyFill="1" applyBorder="1" applyAlignment="1">
      <alignment horizontal="center"/>
    </xf>
    <xf numFmtId="0" fontId="24" fillId="0" borderId="35" xfId="0" applyFont="1" applyBorder="1" applyAlignment="1">
      <alignment horizontal="center"/>
    </xf>
    <xf numFmtId="0" fontId="25" fillId="0" borderId="44" xfId="0" applyFont="1" applyBorder="1" applyAlignment="1">
      <alignment horizontal="center"/>
    </xf>
    <xf numFmtId="164" fontId="20" fillId="0" borderId="0" xfId="0" applyNumberFormat="1" applyFont="1" applyBorder="1"/>
    <xf numFmtId="0" fontId="24" fillId="0" borderId="44" xfId="0" applyFont="1" applyBorder="1" applyAlignment="1">
      <alignment horizontal="center"/>
    </xf>
    <xf numFmtId="165" fontId="19" fillId="0" borderId="45" xfId="0" applyNumberFormat="1" applyFont="1" applyBorder="1"/>
    <xf numFmtId="0" fontId="18" fillId="0" borderId="44" xfId="0" applyFont="1" applyBorder="1" applyAlignment="1">
      <alignment horizontal="center"/>
    </xf>
    <xf numFmtId="165" fontId="2" fillId="0" borderId="45" xfId="0" applyNumberFormat="1" applyFont="1" applyBorder="1"/>
    <xf numFmtId="0" fontId="7" fillId="0" borderId="44" xfId="0" applyFont="1" applyBorder="1" applyAlignment="1">
      <alignment horizontal="center"/>
    </xf>
    <xf numFmtId="165" fontId="0" fillId="0" borderId="45" xfId="0" applyNumberFormat="1" applyBorder="1"/>
    <xf numFmtId="165" fontId="20" fillId="0" borderId="41" xfId="0" applyNumberFormat="1" applyFont="1" applyBorder="1"/>
    <xf numFmtId="165" fontId="20" fillId="0" borderId="43" xfId="0" applyNumberFormat="1" applyFont="1" applyBorder="1"/>
    <xf numFmtId="165" fontId="20" fillId="0" borderId="39" xfId="0" applyNumberFormat="1" applyFont="1" applyBorder="1"/>
    <xf numFmtId="165" fontId="0" fillId="0" borderId="0" xfId="0" applyNumberFormat="1" applyBorder="1"/>
    <xf numFmtId="0" fontId="24" fillId="0" borderId="36" xfId="0" applyFont="1" applyBorder="1" applyAlignment="1">
      <alignment horizontal="right"/>
    </xf>
    <xf numFmtId="165" fontId="7" fillId="0" borderId="0" xfId="0" applyNumberFormat="1" applyFont="1" applyBorder="1" applyAlignment="1">
      <alignment horizontal="right"/>
    </xf>
    <xf numFmtId="165" fontId="25" fillId="0" borderId="37" xfId="0" applyNumberFormat="1" applyFont="1" applyBorder="1" applyAlignment="1">
      <alignment horizontal="right"/>
    </xf>
    <xf numFmtId="165" fontId="24" fillId="0" borderId="37" xfId="0" applyNumberFormat="1" applyFont="1" applyBorder="1" applyAlignment="1">
      <alignment horizontal="right"/>
    </xf>
    <xf numFmtId="0" fontId="14" fillId="0" borderId="0" xfId="0" applyNumberFormat="1" applyFont="1" applyBorder="1" applyAlignment="1">
      <alignment horizontal="right"/>
    </xf>
    <xf numFmtId="165" fontId="7" fillId="0" borderId="0" xfId="0" applyNumberFormat="1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Budget Work Sheet" preserveFormatting="0" connectionId="3" xr16:uid="{00000000-0016-0000-0000-000000000000}" autoFormatId="11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Budget Work Sheet" preserveFormatting="0" connectionId="2" xr16:uid="{00000000-0016-0000-0100-000001000000}" autoFormatId="11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Budget Work Sheet" preserveFormatting="0" connectionId="1" xr16:uid="{00000000-0016-0000-0200-000002000000}" autoFormatId="11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Budget Work Sheet" preserveFormatting="0" connectionId="4" xr16:uid="{00000000-0016-0000-0500-000003000000}" autoFormatId="11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3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W99"/>
  <sheetViews>
    <sheetView tabSelected="1" view="pageLayout" topLeftCell="A5" zoomScaleNormal="93" zoomScaleSheetLayoutView="100" workbookViewId="0">
      <selection activeCell="A45" sqref="A45:XFD45"/>
    </sheetView>
  </sheetViews>
  <sheetFormatPr defaultColWidth="8.85546875" defaultRowHeight="12.75" x14ac:dyDescent="0.2"/>
  <cols>
    <col min="1" max="1" width="30.28515625" style="2" customWidth="1"/>
    <col min="2" max="2" width="14.140625" customWidth="1"/>
    <col min="3" max="3" width="13.85546875" customWidth="1"/>
    <col min="4" max="4" width="15" customWidth="1"/>
    <col min="5" max="5" width="12.7109375" style="1" customWidth="1"/>
    <col min="6" max="6" width="18.28515625" hidden="1" customWidth="1"/>
    <col min="7" max="7" width="18.85546875" style="10" hidden="1" customWidth="1"/>
    <col min="8" max="8" width="10.28515625" style="10" hidden="1" customWidth="1"/>
    <col min="9" max="9" width="9.140625" style="10" hidden="1" customWidth="1"/>
    <col min="10" max="10" width="10.28515625" style="10" hidden="1" customWidth="1"/>
    <col min="11" max="11" width="9.140625" style="10" hidden="1" customWidth="1"/>
    <col min="12" max="12" width="37.42578125" style="10" customWidth="1"/>
    <col min="13" max="13" width="9.140625" style="10" customWidth="1"/>
  </cols>
  <sheetData>
    <row r="1" spans="1:153" ht="62.25" customHeight="1" thickBot="1" x14ac:dyDescent="0.25">
      <c r="A1" s="10"/>
      <c r="B1" s="10"/>
      <c r="C1" s="11" t="s">
        <v>71</v>
      </c>
      <c r="D1" s="11"/>
      <c r="E1" s="10"/>
    </row>
    <row r="2" spans="1:153" s="13" customFormat="1" ht="51" customHeight="1" thickTop="1" thickBot="1" x14ac:dyDescent="0.25">
      <c r="A2" s="16" t="s">
        <v>26</v>
      </c>
      <c r="B2" s="18" t="s">
        <v>72</v>
      </c>
      <c r="C2" s="18" t="s">
        <v>73</v>
      </c>
      <c r="D2" s="17" t="s">
        <v>5</v>
      </c>
      <c r="E2" s="19" t="s">
        <v>74</v>
      </c>
      <c r="F2" s="42"/>
      <c r="G2" s="42" t="s">
        <v>62</v>
      </c>
      <c r="H2" s="42"/>
      <c r="I2" s="42"/>
      <c r="J2" s="42"/>
      <c r="K2" s="42"/>
      <c r="L2" s="42"/>
      <c r="M2" s="4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  <c r="BO2" s="12"/>
      <c r="BP2" s="12"/>
      <c r="BQ2" s="12"/>
      <c r="BR2" s="12"/>
      <c r="BS2" s="12"/>
      <c r="BT2" s="12"/>
      <c r="BU2" s="12"/>
      <c r="BV2" s="12"/>
      <c r="BW2" s="12"/>
      <c r="BX2" s="12"/>
      <c r="BY2" s="12"/>
      <c r="BZ2" s="12"/>
      <c r="CA2" s="12"/>
      <c r="CB2" s="12"/>
      <c r="CC2" s="12"/>
      <c r="CD2" s="12"/>
      <c r="CE2" s="12"/>
      <c r="CF2" s="12"/>
      <c r="CG2" s="12"/>
      <c r="CH2" s="12"/>
      <c r="CI2" s="12"/>
      <c r="CJ2" s="12"/>
      <c r="CK2" s="12"/>
      <c r="CL2" s="12"/>
      <c r="CM2" s="12"/>
      <c r="CN2" s="12"/>
      <c r="CO2" s="12"/>
      <c r="CP2" s="12"/>
      <c r="CQ2" s="12"/>
      <c r="CR2" s="12"/>
      <c r="CS2" s="12"/>
      <c r="CT2" s="12"/>
      <c r="CU2" s="12"/>
      <c r="CV2" s="12"/>
      <c r="CW2" s="12"/>
      <c r="CX2" s="12"/>
      <c r="CY2" s="12"/>
      <c r="CZ2" s="12"/>
      <c r="DA2" s="12"/>
      <c r="DB2" s="12"/>
      <c r="DC2" s="12"/>
      <c r="DD2" s="12"/>
      <c r="DE2" s="12"/>
      <c r="DF2" s="12"/>
      <c r="DG2" s="12"/>
      <c r="DH2" s="12"/>
      <c r="DI2" s="12"/>
      <c r="DJ2" s="12"/>
      <c r="DK2" s="12"/>
      <c r="DL2" s="12"/>
      <c r="DM2" s="12"/>
      <c r="DN2" s="12"/>
      <c r="DO2" s="12"/>
      <c r="DP2" s="12"/>
      <c r="DQ2" s="12"/>
      <c r="DR2" s="12"/>
      <c r="DS2" s="12"/>
      <c r="DT2" s="12"/>
      <c r="DU2" s="12"/>
      <c r="DV2" s="12"/>
      <c r="DW2" s="12"/>
      <c r="DX2" s="12"/>
      <c r="DY2" s="12"/>
      <c r="DZ2" s="12"/>
      <c r="EA2" s="12"/>
      <c r="EB2" s="12"/>
      <c r="EC2" s="12"/>
      <c r="ED2" s="12"/>
      <c r="EE2" s="12"/>
      <c r="EF2" s="12"/>
      <c r="EG2" s="12"/>
      <c r="EH2" s="12"/>
      <c r="EI2" s="12"/>
      <c r="EJ2" s="12"/>
      <c r="EK2" s="12"/>
      <c r="EL2" s="12"/>
      <c r="EM2" s="12"/>
      <c r="EN2" s="12"/>
      <c r="EO2" s="12"/>
      <c r="EP2" s="12"/>
      <c r="EQ2" s="12"/>
      <c r="ER2" s="12"/>
      <c r="ES2" s="12"/>
      <c r="ET2" s="12"/>
      <c r="EU2" s="12"/>
      <c r="EV2" s="12"/>
      <c r="EW2" s="12"/>
    </row>
    <row r="3" spans="1:153" s="14" customFormat="1" ht="14.25" thickTop="1" thickBot="1" x14ac:dyDescent="0.25">
      <c r="A3" s="104" t="s">
        <v>0</v>
      </c>
      <c r="B3" s="21"/>
      <c r="C3" s="21"/>
      <c r="D3" s="21"/>
      <c r="E3" s="21"/>
      <c r="F3" s="9"/>
      <c r="G3" s="10"/>
      <c r="H3" s="10"/>
      <c r="I3" s="10"/>
      <c r="J3" s="10"/>
      <c r="K3" s="10"/>
      <c r="L3" s="10"/>
      <c r="M3" s="10"/>
    </row>
    <row r="4" spans="1:153" s="102" customFormat="1" x14ac:dyDescent="0.2">
      <c r="A4" s="99" t="s">
        <v>35</v>
      </c>
      <c r="B4" s="103">
        <v>4130</v>
      </c>
      <c r="C4" s="103">
        <v>4131</v>
      </c>
      <c r="D4" s="103">
        <f>C4-B4</f>
        <v>1</v>
      </c>
      <c r="E4" s="103">
        <v>4350</v>
      </c>
      <c r="F4" s="10"/>
      <c r="G4" s="10" t="s">
        <v>62</v>
      </c>
      <c r="H4" s="10"/>
      <c r="I4" s="10"/>
      <c r="J4" s="10"/>
      <c r="K4" s="10"/>
      <c r="L4" s="10"/>
      <c r="M4" s="10"/>
    </row>
    <row r="5" spans="1:153" x14ac:dyDescent="0.2">
      <c r="A5" s="23" t="s">
        <v>86</v>
      </c>
      <c r="B5" s="33">
        <v>0</v>
      </c>
      <c r="C5" s="33">
        <v>0</v>
      </c>
      <c r="D5" s="33">
        <f t="shared" ref="D5:D9" si="0">C5-B5</f>
        <v>0</v>
      </c>
      <c r="E5" s="33">
        <v>0</v>
      </c>
      <c r="F5" s="9"/>
    </row>
    <row r="6" spans="1:153" s="102" customFormat="1" x14ac:dyDescent="0.2">
      <c r="A6" s="99" t="s">
        <v>87</v>
      </c>
      <c r="B6" s="103">
        <v>0</v>
      </c>
      <c r="C6" s="103">
        <v>0</v>
      </c>
      <c r="D6" s="103">
        <f t="shared" si="0"/>
        <v>0</v>
      </c>
      <c r="E6" s="103">
        <v>0</v>
      </c>
      <c r="F6" s="10"/>
      <c r="G6" s="10"/>
      <c r="H6" s="10"/>
      <c r="I6" s="10"/>
      <c r="J6" s="10"/>
      <c r="K6" s="10"/>
      <c r="L6" s="10"/>
      <c r="M6" s="10"/>
    </row>
    <row r="7" spans="1:153" s="102" customFormat="1" x14ac:dyDescent="0.2">
      <c r="A7" s="100" t="s">
        <v>36</v>
      </c>
      <c r="B7" s="101">
        <v>18853</v>
      </c>
      <c r="C7" s="101">
        <v>18284</v>
      </c>
      <c r="D7" s="101">
        <f t="shared" si="0"/>
        <v>-569</v>
      </c>
      <c r="E7" s="101">
        <v>18000</v>
      </c>
      <c r="F7" s="44"/>
      <c r="G7" s="10"/>
      <c r="H7" s="10"/>
      <c r="I7" s="10"/>
      <c r="J7" s="10"/>
      <c r="K7" s="10"/>
      <c r="L7" s="102" t="s">
        <v>84</v>
      </c>
      <c r="M7" s="10"/>
    </row>
    <row r="8" spans="1:153" ht="13.5" thickBot="1" x14ac:dyDescent="0.25">
      <c r="A8" s="25" t="s">
        <v>24</v>
      </c>
      <c r="B8" s="35">
        <v>0</v>
      </c>
      <c r="C8" s="35">
        <v>310</v>
      </c>
      <c r="D8" s="35">
        <f t="shared" si="0"/>
        <v>310</v>
      </c>
      <c r="E8" s="35">
        <v>310</v>
      </c>
      <c r="F8" s="89"/>
    </row>
    <row r="9" spans="1:153" s="6" customFormat="1" ht="14.25" thickTop="1" thickBot="1" x14ac:dyDescent="0.25">
      <c r="A9" s="26" t="s">
        <v>1</v>
      </c>
      <c r="B9" s="36">
        <f>SUM(B4:B8)</f>
        <v>22983</v>
      </c>
      <c r="C9" s="36">
        <f>SUM(C4:C8)</f>
        <v>22725</v>
      </c>
      <c r="D9" s="36">
        <f t="shared" si="0"/>
        <v>-258</v>
      </c>
      <c r="E9" s="36">
        <f>SUM(E4:E8)</f>
        <v>22660</v>
      </c>
      <c r="F9" s="44"/>
      <c r="G9" s="43"/>
      <c r="H9" s="43"/>
      <c r="I9" s="43"/>
      <c r="J9" s="43"/>
      <c r="K9" s="43"/>
      <c r="L9" s="43"/>
      <c r="M9" s="43"/>
    </row>
    <row r="10" spans="1:153" s="5" customFormat="1" ht="13.5" thickTop="1" x14ac:dyDescent="0.2">
      <c r="A10" s="27"/>
      <c r="B10" s="53"/>
      <c r="C10" s="37"/>
      <c r="D10" s="37"/>
      <c r="E10" s="37"/>
      <c r="F10" s="9"/>
      <c r="G10" s="10"/>
      <c r="H10" s="10"/>
      <c r="I10" s="10"/>
      <c r="J10" s="10"/>
      <c r="K10" s="10"/>
      <c r="L10" s="10"/>
      <c r="M10" s="10"/>
    </row>
    <row r="11" spans="1:153" s="107" customFormat="1" ht="13.5" thickBot="1" x14ac:dyDescent="0.25">
      <c r="A11" s="108" t="s">
        <v>2</v>
      </c>
      <c r="B11" s="105"/>
      <c r="C11" s="106"/>
      <c r="D11" s="106"/>
      <c r="E11" s="106"/>
      <c r="F11" s="10"/>
      <c r="G11" s="10"/>
      <c r="H11" s="10"/>
      <c r="I11" s="10"/>
      <c r="J11" s="10"/>
      <c r="K11" s="10"/>
      <c r="L11" s="10"/>
      <c r="M11" s="10"/>
    </row>
    <row r="12" spans="1:153" x14ac:dyDescent="0.2">
      <c r="A12" s="29" t="s">
        <v>9</v>
      </c>
      <c r="B12" s="39">
        <v>4130</v>
      </c>
      <c r="C12" s="39">
        <v>4151</v>
      </c>
      <c r="D12" s="39">
        <f t="shared" ref="D12:D36" si="1">B12-C12</f>
        <v>-21</v>
      </c>
      <c r="E12" s="39">
        <v>4350</v>
      </c>
      <c r="F12" s="55"/>
    </row>
    <row r="13" spans="1:153" s="102" customFormat="1" x14ac:dyDescent="0.2">
      <c r="A13" s="109" t="s">
        <v>21</v>
      </c>
      <c r="B13" s="110">
        <v>0</v>
      </c>
      <c r="C13" s="110">
        <v>0</v>
      </c>
      <c r="D13" s="110">
        <f t="shared" si="1"/>
        <v>0</v>
      </c>
      <c r="E13" s="110">
        <v>0</v>
      </c>
      <c r="F13" s="111"/>
      <c r="G13" s="10"/>
      <c r="H13" s="10"/>
      <c r="I13" s="10"/>
      <c r="J13" s="10"/>
      <c r="K13" s="10"/>
      <c r="L13" s="10"/>
      <c r="M13" s="10"/>
    </row>
    <row r="14" spans="1:153" x14ac:dyDescent="0.2">
      <c r="A14" s="29" t="s">
        <v>6</v>
      </c>
      <c r="B14" s="39">
        <v>600</v>
      </c>
      <c r="C14" s="39">
        <v>598</v>
      </c>
      <c r="D14" s="39">
        <f t="shared" si="1"/>
        <v>2</v>
      </c>
      <c r="E14" s="39">
        <v>650</v>
      </c>
      <c r="F14" s="55"/>
    </row>
    <row r="15" spans="1:153" s="102" customFormat="1" x14ac:dyDescent="0.2">
      <c r="A15" s="109" t="s">
        <v>7</v>
      </c>
      <c r="B15" s="110">
        <v>1080</v>
      </c>
      <c r="C15" s="110">
        <v>1080</v>
      </c>
      <c r="D15" s="110">
        <f t="shared" si="1"/>
        <v>0</v>
      </c>
      <c r="E15" s="110">
        <v>1080</v>
      </c>
      <c r="F15" s="111"/>
      <c r="G15" s="10"/>
      <c r="H15" s="10"/>
      <c r="I15" s="10"/>
      <c r="J15" s="10"/>
      <c r="K15" s="10"/>
      <c r="L15" s="10"/>
      <c r="M15" s="10"/>
    </row>
    <row r="16" spans="1:153" x14ac:dyDescent="0.2">
      <c r="A16" s="29" t="s">
        <v>8</v>
      </c>
      <c r="B16" s="39">
        <v>500</v>
      </c>
      <c r="C16" s="39">
        <v>0</v>
      </c>
      <c r="D16" s="39">
        <f t="shared" si="1"/>
        <v>500</v>
      </c>
      <c r="E16" s="39">
        <v>600</v>
      </c>
      <c r="F16" s="89"/>
    </row>
    <row r="17" spans="1:153" s="102" customFormat="1" x14ac:dyDescent="0.2">
      <c r="A17" s="109" t="s">
        <v>10</v>
      </c>
      <c r="B17" s="110">
        <v>277</v>
      </c>
      <c r="C17" s="110">
        <v>0</v>
      </c>
      <c r="D17" s="110">
        <f t="shared" si="1"/>
        <v>277</v>
      </c>
      <c r="E17" s="110">
        <v>405</v>
      </c>
      <c r="F17" s="112"/>
      <c r="G17" s="10"/>
      <c r="H17" s="10"/>
      <c r="I17" s="10"/>
      <c r="J17" s="10"/>
      <c r="K17" s="10"/>
      <c r="L17" s="10"/>
      <c r="M17" s="10"/>
    </row>
    <row r="18" spans="1:153" x14ac:dyDescent="0.2">
      <c r="A18" s="29" t="s">
        <v>11</v>
      </c>
      <c r="B18" s="39">
        <v>65</v>
      </c>
      <c r="C18" s="39">
        <v>62</v>
      </c>
      <c r="D18" s="39">
        <f t="shared" si="1"/>
        <v>3</v>
      </c>
      <c r="E18" s="39">
        <v>65</v>
      </c>
      <c r="F18" s="55"/>
    </row>
    <row r="19" spans="1:153" s="102" customFormat="1" x14ac:dyDescent="0.2">
      <c r="A19" s="109" t="s">
        <v>13</v>
      </c>
      <c r="B19" s="110">
        <v>5000</v>
      </c>
      <c r="C19" s="110">
        <v>2607</v>
      </c>
      <c r="D19" s="110">
        <f t="shared" si="1"/>
        <v>2393</v>
      </c>
      <c r="E19" s="110">
        <v>5000</v>
      </c>
      <c r="F19" s="113"/>
      <c r="G19" s="10"/>
      <c r="H19" s="10"/>
      <c r="I19" s="10"/>
      <c r="J19" s="10"/>
      <c r="K19" s="10"/>
      <c r="L19" s="10"/>
      <c r="M19" s="10"/>
    </row>
    <row r="20" spans="1:153" x14ac:dyDescent="0.2">
      <c r="A20" s="29" t="s">
        <v>12</v>
      </c>
      <c r="B20" s="39">
        <v>5000</v>
      </c>
      <c r="C20" s="39">
        <v>4462</v>
      </c>
      <c r="D20" s="39">
        <f t="shared" si="1"/>
        <v>538</v>
      </c>
      <c r="E20" s="39">
        <v>4500</v>
      </c>
      <c r="F20" s="55"/>
    </row>
    <row r="21" spans="1:153" s="102" customFormat="1" x14ac:dyDescent="0.2">
      <c r="A21" s="109" t="s">
        <v>29</v>
      </c>
      <c r="B21" s="110">
        <v>200</v>
      </c>
      <c r="C21" s="110">
        <v>254</v>
      </c>
      <c r="D21" s="110">
        <f t="shared" si="1"/>
        <v>-54</v>
      </c>
      <c r="E21" s="110">
        <v>250</v>
      </c>
      <c r="F21" s="111"/>
      <c r="G21" s="10"/>
      <c r="H21" s="10"/>
      <c r="I21" s="10"/>
      <c r="J21" s="10"/>
      <c r="K21" s="10"/>
      <c r="L21" s="10"/>
      <c r="M21" s="10"/>
    </row>
    <row r="22" spans="1:153" x14ac:dyDescent="0.2">
      <c r="A22" s="29" t="s">
        <v>30</v>
      </c>
      <c r="B22" s="39">
        <v>400</v>
      </c>
      <c r="C22" s="39">
        <v>280</v>
      </c>
      <c r="D22" s="39">
        <f t="shared" si="1"/>
        <v>120</v>
      </c>
      <c r="E22" s="39">
        <v>400</v>
      </c>
      <c r="F22" s="55"/>
    </row>
    <row r="23" spans="1:153" s="10" customFormat="1" x14ac:dyDescent="0.2">
      <c r="A23" s="29" t="s">
        <v>14</v>
      </c>
      <c r="B23" s="39">
        <v>650</v>
      </c>
      <c r="C23" s="39">
        <v>670</v>
      </c>
      <c r="D23" s="39">
        <f>B23-C23</f>
        <v>-20</v>
      </c>
      <c r="E23" s="39">
        <v>700</v>
      </c>
      <c r="F23" s="55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</row>
    <row r="24" spans="1:153" s="10" customFormat="1" x14ac:dyDescent="0.2">
      <c r="A24" s="109" t="s">
        <v>15</v>
      </c>
      <c r="B24" s="110">
        <v>200</v>
      </c>
      <c r="C24" s="110">
        <v>140</v>
      </c>
      <c r="D24" s="110">
        <f t="shared" si="1"/>
        <v>60</v>
      </c>
      <c r="E24" s="110">
        <v>150</v>
      </c>
      <c r="F24" s="113"/>
      <c r="N24" s="102"/>
      <c r="O24" s="102"/>
      <c r="P24" s="102"/>
      <c r="Q24" s="102"/>
      <c r="R24" s="102"/>
      <c r="S24" s="102"/>
      <c r="T24" s="102"/>
      <c r="U24" s="102"/>
      <c r="V24" s="102"/>
      <c r="W24" s="102"/>
      <c r="X24" s="102"/>
      <c r="Y24" s="102"/>
      <c r="Z24" s="102"/>
      <c r="AA24" s="102"/>
      <c r="AB24" s="102"/>
      <c r="AC24" s="102"/>
      <c r="AD24" s="102"/>
      <c r="AE24" s="102"/>
      <c r="AF24" s="102"/>
      <c r="AG24" s="102"/>
      <c r="AH24" s="102"/>
      <c r="AI24" s="102"/>
      <c r="AJ24" s="102"/>
      <c r="AK24" s="102"/>
      <c r="AL24" s="102"/>
      <c r="AM24" s="102"/>
      <c r="AN24" s="102"/>
      <c r="AO24" s="102"/>
      <c r="AP24" s="102"/>
      <c r="AQ24" s="102"/>
      <c r="AR24" s="102"/>
      <c r="AS24" s="102"/>
      <c r="AT24" s="102"/>
      <c r="AU24" s="102"/>
      <c r="AV24" s="102"/>
      <c r="AW24" s="102"/>
      <c r="AX24" s="102"/>
      <c r="AY24" s="102"/>
      <c r="AZ24" s="102"/>
      <c r="BA24" s="102"/>
      <c r="BB24" s="102"/>
      <c r="BC24" s="102"/>
      <c r="BD24" s="102"/>
      <c r="BE24" s="102"/>
      <c r="BF24" s="102"/>
      <c r="BG24" s="102"/>
      <c r="BH24" s="102"/>
      <c r="BI24" s="102"/>
      <c r="BJ24" s="102"/>
      <c r="BK24" s="102"/>
      <c r="BL24" s="102"/>
      <c r="BM24" s="102"/>
      <c r="BN24" s="102"/>
      <c r="BO24" s="102"/>
      <c r="BP24" s="102"/>
      <c r="BQ24" s="102"/>
      <c r="BR24" s="102"/>
      <c r="BS24" s="102"/>
      <c r="BT24" s="102"/>
      <c r="BU24" s="102"/>
      <c r="BV24" s="102"/>
      <c r="BW24" s="102"/>
      <c r="BX24" s="102"/>
      <c r="BY24" s="102"/>
      <c r="BZ24" s="102"/>
      <c r="CA24" s="102"/>
      <c r="CB24" s="102"/>
      <c r="CC24" s="102"/>
      <c r="CD24" s="102"/>
      <c r="CE24" s="102"/>
      <c r="CF24" s="102"/>
      <c r="CG24" s="102"/>
      <c r="CH24" s="102"/>
      <c r="CI24" s="102"/>
      <c r="CJ24" s="102"/>
      <c r="CK24" s="102"/>
      <c r="CL24" s="102"/>
      <c r="CM24" s="102"/>
      <c r="CN24" s="102"/>
      <c r="CO24" s="102"/>
      <c r="CP24" s="102"/>
      <c r="CQ24" s="102"/>
      <c r="CR24" s="102"/>
      <c r="CS24" s="102"/>
      <c r="CT24" s="102"/>
      <c r="CU24" s="102"/>
      <c r="CV24" s="102"/>
      <c r="CW24" s="102"/>
      <c r="CX24" s="102"/>
      <c r="CY24" s="102"/>
      <c r="CZ24" s="102"/>
      <c r="DA24" s="102"/>
      <c r="DB24" s="102"/>
      <c r="DC24" s="102"/>
      <c r="DD24" s="102"/>
      <c r="DE24" s="102"/>
      <c r="DF24" s="102"/>
      <c r="DG24" s="102"/>
      <c r="DH24" s="102"/>
      <c r="DI24" s="102"/>
      <c r="DJ24" s="102"/>
      <c r="DK24" s="102"/>
      <c r="DL24" s="102"/>
      <c r="DM24" s="102"/>
      <c r="DN24" s="102"/>
      <c r="DO24" s="102"/>
      <c r="DP24" s="102"/>
      <c r="DQ24" s="102"/>
      <c r="DR24" s="102"/>
      <c r="DS24" s="102"/>
      <c r="DT24" s="102"/>
      <c r="DU24" s="102"/>
      <c r="DV24" s="102"/>
      <c r="DW24" s="102"/>
      <c r="DX24" s="102"/>
      <c r="DY24" s="102"/>
      <c r="DZ24" s="102"/>
      <c r="EA24" s="102"/>
      <c r="EB24" s="102"/>
      <c r="EC24" s="102"/>
      <c r="ED24" s="102"/>
      <c r="EE24" s="102"/>
      <c r="EF24" s="102"/>
      <c r="EG24" s="102"/>
      <c r="EH24" s="102"/>
      <c r="EI24" s="102"/>
      <c r="EJ24" s="102"/>
      <c r="EK24" s="102"/>
      <c r="EL24" s="102"/>
      <c r="EM24" s="102"/>
      <c r="EN24" s="102"/>
      <c r="EO24" s="102"/>
      <c r="EP24" s="102"/>
      <c r="EQ24" s="102"/>
      <c r="ER24" s="102"/>
      <c r="ES24" s="102"/>
      <c r="ET24" s="102"/>
      <c r="EU24" s="102"/>
      <c r="EV24" s="102"/>
      <c r="EW24" s="102"/>
    </row>
    <row r="25" spans="1:153" s="10" customFormat="1" x14ac:dyDescent="0.2">
      <c r="A25" s="109" t="s">
        <v>17</v>
      </c>
      <c r="B25" s="110">
        <v>1000</v>
      </c>
      <c r="C25" s="110">
        <v>413</v>
      </c>
      <c r="D25" s="110">
        <f t="shared" si="1"/>
        <v>587</v>
      </c>
      <c r="E25" s="110">
        <v>1000</v>
      </c>
      <c r="F25" s="111"/>
      <c r="N25" s="102"/>
      <c r="O25" s="102"/>
      <c r="P25" s="102"/>
      <c r="Q25" s="102"/>
      <c r="R25" s="102"/>
      <c r="S25" s="102"/>
      <c r="T25" s="102"/>
      <c r="U25" s="102"/>
      <c r="V25" s="102"/>
      <c r="W25" s="102"/>
      <c r="X25" s="102"/>
      <c r="Y25" s="102"/>
      <c r="Z25" s="102"/>
      <c r="AA25" s="102"/>
      <c r="AB25" s="102"/>
      <c r="AC25" s="102"/>
      <c r="AD25" s="102"/>
      <c r="AE25" s="102"/>
      <c r="AF25" s="102"/>
      <c r="AG25" s="102"/>
      <c r="AH25" s="102"/>
      <c r="AI25" s="102"/>
      <c r="AJ25" s="102"/>
      <c r="AK25" s="102"/>
      <c r="AL25" s="102"/>
      <c r="AM25" s="102"/>
      <c r="AN25" s="102"/>
      <c r="AO25" s="102"/>
      <c r="AP25" s="102"/>
      <c r="AQ25" s="102"/>
      <c r="AR25" s="102"/>
      <c r="AS25" s="102"/>
      <c r="AT25" s="102"/>
      <c r="AU25" s="102"/>
      <c r="AV25" s="102"/>
      <c r="AW25" s="102"/>
      <c r="AX25" s="102"/>
      <c r="AY25" s="102"/>
      <c r="AZ25" s="102"/>
      <c r="BA25" s="102"/>
      <c r="BB25" s="102"/>
      <c r="BC25" s="102"/>
      <c r="BD25" s="102"/>
      <c r="BE25" s="102"/>
      <c r="BF25" s="102"/>
      <c r="BG25" s="102"/>
      <c r="BH25" s="102"/>
      <c r="BI25" s="102"/>
      <c r="BJ25" s="102"/>
      <c r="BK25" s="102"/>
      <c r="BL25" s="102"/>
      <c r="BM25" s="102"/>
      <c r="BN25" s="102"/>
      <c r="BO25" s="102"/>
      <c r="BP25" s="102"/>
      <c r="BQ25" s="102"/>
      <c r="BR25" s="102"/>
      <c r="BS25" s="102"/>
      <c r="BT25" s="102"/>
      <c r="BU25" s="102"/>
      <c r="BV25" s="102"/>
      <c r="BW25" s="102"/>
      <c r="BX25" s="102"/>
      <c r="BY25" s="102"/>
      <c r="BZ25" s="102"/>
      <c r="CA25" s="102"/>
      <c r="CB25" s="102"/>
      <c r="CC25" s="102"/>
      <c r="CD25" s="102"/>
      <c r="CE25" s="102"/>
      <c r="CF25" s="102"/>
      <c r="CG25" s="102"/>
      <c r="CH25" s="102"/>
      <c r="CI25" s="102"/>
      <c r="CJ25" s="102"/>
      <c r="CK25" s="102"/>
      <c r="CL25" s="102"/>
      <c r="CM25" s="102"/>
      <c r="CN25" s="102"/>
      <c r="CO25" s="102"/>
      <c r="CP25" s="102"/>
      <c r="CQ25" s="102"/>
      <c r="CR25" s="102"/>
      <c r="CS25" s="102"/>
      <c r="CT25" s="102"/>
      <c r="CU25" s="102"/>
      <c r="CV25" s="102"/>
      <c r="CW25" s="102"/>
      <c r="CX25" s="102"/>
      <c r="CY25" s="102"/>
      <c r="CZ25" s="102"/>
      <c r="DA25" s="102"/>
      <c r="DB25" s="102"/>
      <c r="DC25" s="102"/>
      <c r="DD25" s="102"/>
      <c r="DE25" s="102"/>
      <c r="DF25" s="102"/>
      <c r="DG25" s="102"/>
      <c r="DH25" s="102"/>
      <c r="DI25" s="102"/>
      <c r="DJ25" s="102"/>
      <c r="DK25" s="102"/>
      <c r="DL25" s="102"/>
      <c r="DM25" s="102"/>
      <c r="DN25" s="102"/>
      <c r="DO25" s="102"/>
      <c r="DP25" s="102"/>
      <c r="DQ25" s="102"/>
      <c r="DR25" s="102"/>
      <c r="DS25" s="102"/>
      <c r="DT25" s="102"/>
      <c r="DU25" s="102"/>
      <c r="DV25" s="102"/>
      <c r="DW25" s="102"/>
      <c r="DX25" s="102"/>
      <c r="DY25" s="102"/>
      <c r="DZ25" s="102"/>
      <c r="EA25" s="102"/>
      <c r="EB25" s="102"/>
      <c r="EC25" s="102"/>
      <c r="ED25" s="102"/>
      <c r="EE25" s="102"/>
      <c r="EF25" s="102"/>
      <c r="EG25" s="102"/>
      <c r="EH25" s="102"/>
      <c r="EI25" s="102"/>
      <c r="EJ25" s="102"/>
      <c r="EK25" s="102"/>
      <c r="EL25" s="102"/>
      <c r="EM25" s="102"/>
      <c r="EN25" s="102"/>
      <c r="EO25" s="102"/>
      <c r="EP25" s="102"/>
      <c r="EQ25" s="102"/>
      <c r="ER25" s="102"/>
      <c r="ES25" s="102"/>
      <c r="ET25" s="102"/>
      <c r="EU25" s="102"/>
      <c r="EV25" s="102"/>
      <c r="EW25" s="102"/>
    </row>
    <row r="26" spans="1:153" s="10" customFormat="1" x14ac:dyDescent="0.2">
      <c r="A26" s="29" t="s">
        <v>82</v>
      </c>
      <c r="B26" s="39">
        <v>100</v>
      </c>
      <c r="C26" s="39">
        <v>0</v>
      </c>
      <c r="D26" s="39">
        <f t="shared" si="1"/>
        <v>100</v>
      </c>
      <c r="E26" s="39">
        <v>100</v>
      </c>
      <c r="F26" s="55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</row>
    <row r="27" spans="1:153" s="10" customFormat="1" x14ac:dyDescent="0.2">
      <c r="A27" s="109" t="s">
        <v>31</v>
      </c>
      <c r="B27" s="110">
        <v>100</v>
      </c>
      <c r="C27" s="110">
        <v>139</v>
      </c>
      <c r="D27" s="110">
        <f t="shared" si="1"/>
        <v>-39</v>
      </c>
      <c r="E27" s="110">
        <v>150</v>
      </c>
      <c r="F27" s="111"/>
      <c r="N27" s="102"/>
      <c r="O27" s="102"/>
      <c r="P27" s="102"/>
      <c r="Q27" s="102"/>
      <c r="R27" s="102"/>
      <c r="S27" s="102"/>
      <c r="T27" s="102"/>
      <c r="U27" s="102"/>
      <c r="V27" s="102"/>
      <c r="W27" s="102"/>
      <c r="X27" s="102"/>
      <c r="Y27" s="102"/>
      <c r="Z27" s="102"/>
      <c r="AA27" s="102"/>
      <c r="AB27" s="102"/>
      <c r="AC27" s="102"/>
      <c r="AD27" s="102"/>
      <c r="AE27" s="102"/>
      <c r="AF27" s="102"/>
      <c r="AG27" s="102"/>
      <c r="AH27" s="102"/>
      <c r="AI27" s="102"/>
      <c r="AJ27" s="102"/>
      <c r="AK27" s="102"/>
      <c r="AL27" s="102"/>
      <c r="AM27" s="102"/>
      <c r="AN27" s="102"/>
      <c r="AO27" s="102"/>
      <c r="AP27" s="102"/>
      <c r="AQ27" s="102"/>
      <c r="AR27" s="102"/>
      <c r="AS27" s="102"/>
      <c r="AT27" s="102"/>
      <c r="AU27" s="102"/>
      <c r="AV27" s="102"/>
      <c r="AW27" s="102"/>
      <c r="AX27" s="102"/>
      <c r="AY27" s="102"/>
      <c r="AZ27" s="102"/>
      <c r="BA27" s="102"/>
      <c r="BB27" s="102"/>
      <c r="BC27" s="102"/>
      <c r="BD27" s="102"/>
      <c r="BE27" s="102"/>
      <c r="BF27" s="102"/>
      <c r="BG27" s="102"/>
      <c r="BH27" s="102"/>
      <c r="BI27" s="102"/>
      <c r="BJ27" s="102"/>
      <c r="BK27" s="102"/>
      <c r="BL27" s="102"/>
      <c r="BM27" s="102"/>
      <c r="BN27" s="102"/>
      <c r="BO27" s="102"/>
      <c r="BP27" s="102"/>
      <c r="BQ27" s="102"/>
      <c r="BR27" s="102"/>
      <c r="BS27" s="102"/>
      <c r="BT27" s="102"/>
      <c r="BU27" s="102"/>
      <c r="BV27" s="102"/>
      <c r="BW27" s="102"/>
      <c r="BX27" s="102"/>
      <c r="BY27" s="102"/>
      <c r="BZ27" s="102"/>
      <c r="CA27" s="102"/>
      <c r="CB27" s="102"/>
      <c r="CC27" s="102"/>
      <c r="CD27" s="102"/>
      <c r="CE27" s="102"/>
      <c r="CF27" s="102"/>
      <c r="CG27" s="102"/>
      <c r="CH27" s="102"/>
      <c r="CI27" s="102"/>
      <c r="CJ27" s="102"/>
      <c r="CK27" s="102"/>
      <c r="CL27" s="102"/>
      <c r="CM27" s="102"/>
      <c r="CN27" s="102"/>
      <c r="CO27" s="102"/>
      <c r="CP27" s="102"/>
      <c r="CQ27" s="102"/>
      <c r="CR27" s="102"/>
      <c r="CS27" s="102"/>
      <c r="CT27" s="102"/>
      <c r="CU27" s="102"/>
      <c r="CV27" s="102"/>
      <c r="CW27" s="102"/>
      <c r="CX27" s="102"/>
      <c r="CY27" s="102"/>
      <c r="CZ27" s="102"/>
      <c r="DA27" s="102"/>
      <c r="DB27" s="102"/>
      <c r="DC27" s="102"/>
      <c r="DD27" s="102"/>
      <c r="DE27" s="102"/>
      <c r="DF27" s="102"/>
      <c r="DG27" s="102"/>
      <c r="DH27" s="102"/>
      <c r="DI27" s="102"/>
      <c r="DJ27" s="102"/>
      <c r="DK27" s="102"/>
      <c r="DL27" s="102"/>
      <c r="DM27" s="102"/>
      <c r="DN27" s="102"/>
      <c r="DO27" s="102"/>
      <c r="DP27" s="102"/>
      <c r="DQ27" s="102"/>
      <c r="DR27" s="102"/>
      <c r="DS27" s="102"/>
      <c r="DT27" s="102"/>
      <c r="DU27" s="102"/>
      <c r="DV27" s="102"/>
      <c r="DW27" s="102"/>
      <c r="DX27" s="102"/>
      <c r="DY27" s="102"/>
      <c r="DZ27" s="102"/>
      <c r="EA27" s="102"/>
      <c r="EB27" s="102"/>
      <c r="EC27" s="102"/>
      <c r="ED27" s="102"/>
      <c r="EE27" s="102"/>
      <c r="EF27" s="102"/>
      <c r="EG27" s="102"/>
      <c r="EH27" s="102"/>
      <c r="EI27" s="102"/>
      <c r="EJ27" s="102"/>
      <c r="EK27" s="102"/>
      <c r="EL27" s="102"/>
      <c r="EM27" s="102"/>
      <c r="EN27" s="102"/>
      <c r="EO27" s="102"/>
      <c r="EP27" s="102"/>
      <c r="EQ27" s="102"/>
      <c r="ER27" s="102"/>
      <c r="ES27" s="102"/>
      <c r="ET27" s="102"/>
      <c r="EU27" s="102"/>
      <c r="EV27" s="102"/>
      <c r="EW27" s="102"/>
    </row>
    <row r="28" spans="1:153" s="10" customFormat="1" x14ac:dyDescent="0.2">
      <c r="A28" s="29" t="s">
        <v>81</v>
      </c>
      <c r="B28" s="39">
        <v>0</v>
      </c>
      <c r="C28" s="39">
        <v>0</v>
      </c>
      <c r="D28" s="39">
        <f t="shared" si="1"/>
        <v>0</v>
      </c>
      <c r="E28" s="39">
        <v>0</v>
      </c>
      <c r="F28" s="55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</row>
    <row r="29" spans="1:153" s="10" customFormat="1" x14ac:dyDescent="0.2">
      <c r="A29" s="109" t="s">
        <v>18</v>
      </c>
      <c r="B29" s="110">
        <v>60</v>
      </c>
      <c r="C29" s="110">
        <v>56</v>
      </c>
      <c r="D29" s="110">
        <f t="shared" si="1"/>
        <v>4</v>
      </c>
      <c r="E29" s="110">
        <v>60</v>
      </c>
      <c r="F29" s="111"/>
      <c r="N29" s="102"/>
      <c r="O29" s="102"/>
      <c r="P29" s="102"/>
      <c r="Q29" s="102"/>
      <c r="R29" s="102"/>
      <c r="S29" s="102"/>
      <c r="T29" s="102"/>
      <c r="U29" s="102"/>
      <c r="V29" s="102"/>
      <c r="W29" s="102"/>
      <c r="X29" s="102"/>
      <c r="Y29" s="102"/>
      <c r="Z29" s="102"/>
      <c r="AA29" s="102"/>
      <c r="AB29" s="102"/>
      <c r="AC29" s="102"/>
      <c r="AD29" s="102"/>
      <c r="AE29" s="102"/>
      <c r="AF29" s="102"/>
      <c r="AG29" s="102"/>
      <c r="AH29" s="102"/>
      <c r="AI29" s="102"/>
      <c r="AJ29" s="102"/>
      <c r="AK29" s="102"/>
      <c r="AL29" s="102"/>
      <c r="AM29" s="102"/>
      <c r="AN29" s="102"/>
      <c r="AO29" s="102"/>
      <c r="AP29" s="102"/>
      <c r="AQ29" s="102"/>
      <c r="AR29" s="102"/>
      <c r="AS29" s="102"/>
      <c r="AT29" s="102"/>
      <c r="AU29" s="102"/>
      <c r="AV29" s="102"/>
      <c r="AW29" s="102"/>
      <c r="AX29" s="102"/>
      <c r="AY29" s="102"/>
      <c r="AZ29" s="102"/>
      <c r="BA29" s="102"/>
      <c r="BB29" s="102"/>
      <c r="BC29" s="102"/>
      <c r="BD29" s="102"/>
      <c r="BE29" s="102"/>
      <c r="BF29" s="102"/>
      <c r="BG29" s="102"/>
      <c r="BH29" s="102"/>
      <c r="BI29" s="102"/>
      <c r="BJ29" s="102"/>
      <c r="BK29" s="102"/>
      <c r="BL29" s="102"/>
      <c r="BM29" s="102"/>
      <c r="BN29" s="102"/>
      <c r="BO29" s="102"/>
      <c r="BP29" s="102"/>
      <c r="BQ29" s="102"/>
      <c r="BR29" s="102"/>
      <c r="BS29" s="102"/>
      <c r="BT29" s="102"/>
      <c r="BU29" s="102"/>
      <c r="BV29" s="102"/>
      <c r="BW29" s="102"/>
      <c r="BX29" s="102"/>
      <c r="BY29" s="102"/>
      <c r="BZ29" s="102"/>
      <c r="CA29" s="102"/>
      <c r="CB29" s="102"/>
      <c r="CC29" s="102"/>
      <c r="CD29" s="102"/>
      <c r="CE29" s="102"/>
      <c r="CF29" s="102"/>
      <c r="CG29" s="102"/>
      <c r="CH29" s="102"/>
      <c r="CI29" s="102"/>
      <c r="CJ29" s="102"/>
      <c r="CK29" s="102"/>
      <c r="CL29" s="102"/>
      <c r="CM29" s="102"/>
      <c r="CN29" s="102"/>
      <c r="CO29" s="102"/>
      <c r="CP29" s="102"/>
      <c r="CQ29" s="102"/>
      <c r="CR29" s="102"/>
      <c r="CS29" s="102"/>
      <c r="CT29" s="102"/>
      <c r="CU29" s="102"/>
      <c r="CV29" s="102"/>
      <c r="CW29" s="102"/>
      <c r="CX29" s="102"/>
      <c r="CY29" s="102"/>
      <c r="CZ29" s="102"/>
      <c r="DA29" s="102"/>
      <c r="DB29" s="102"/>
      <c r="DC29" s="102"/>
      <c r="DD29" s="102"/>
      <c r="DE29" s="102"/>
      <c r="DF29" s="102"/>
      <c r="DG29" s="102"/>
      <c r="DH29" s="102"/>
      <c r="DI29" s="102"/>
      <c r="DJ29" s="102"/>
      <c r="DK29" s="102"/>
      <c r="DL29" s="102"/>
      <c r="DM29" s="102"/>
      <c r="DN29" s="102"/>
      <c r="DO29" s="102"/>
      <c r="DP29" s="102"/>
      <c r="DQ29" s="102"/>
      <c r="DR29" s="102"/>
      <c r="DS29" s="102"/>
      <c r="DT29" s="102"/>
      <c r="DU29" s="102"/>
      <c r="DV29" s="102"/>
      <c r="DW29" s="102"/>
      <c r="DX29" s="102"/>
      <c r="DY29" s="102"/>
      <c r="DZ29" s="102"/>
      <c r="EA29" s="102"/>
      <c r="EB29" s="102"/>
      <c r="EC29" s="102"/>
      <c r="ED29" s="102"/>
      <c r="EE29" s="102"/>
      <c r="EF29" s="102"/>
      <c r="EG29" s="102"/>
      <c r="EH29" s="102"/>
      <c r="EI29" s="102"/>
      <c r="EJ29" s="102"/>
      <c r="EK29" s="102"/>
      <c r="EL29" s="102"/>
      <c r="EM29" s="102"/>
      <c r="EN29" s="102"/>
      <c r="EO29" s="102"/>
      <c r="EP29" s="102"/>
      <c r="EQ29" s="102"/>
      <c r="ER29" s="102"/>
      <c r="ES29" s="102"/>
      <c r="ET29" s="102"/>
      <c r="EU29" s="102"/>
      <c r="EV29" s="102"/>
      <c r="EW29" s="102"/>
    </row>
    <row r="30" spans="1:153" x14ac:dyDescent="0.2">
      <c r="A30" s="114" t="s">
        <v>78</v>
      </c>
      <c r="B30" s="39">
        <v>500</v>
      </c>
      <c r="C30" s="39">
        <v>0</v>
      </c>
      <c r="D30" s="39">
        <f t="shared" si="1"/>
        <v>500</v>
      </c>
      <c r="E30" s="39">
        <v>500</v>
      </c>
      <c r="F30" s="80"/>
    </row>
    <row r="31" spans="1:153" s="102" customFormat="1" x14ac:dyDescent="0.2">
      <c r="A31" s="109" t="s">
        <v>79</v>
      </c>
      <c r="B31" s="110">
        <v>1000</v>
      </c>
      <c r="C31" s="110">
        <v>1248</v>
      </c>
      <c r="D31" s="110">
        <f t="shared" si="1"/>
        <v>-248</v>
      </c>
      <c r="E31" s="110">
        <v>1000</v>
      </c>
      <c r="F31" s="115" t="s">
        <v>44</v>
      </c>
      <c r="G31" s="10"/>
      <c r="H31" s="10"/>
      <c r="I31" s="10"/>
      <c r="J31" s="10"/>
      <c r="K31" s="10"/>
      <c r="L31" s="10"/>
      <c r="M31" s="10"/>
    </row>
    <row r="32" spans="1:153" x14ac:dyDescent="0.2">
      <c r="A32" s="98" t="s">
        <v>83</v>
      </c>
      <c r="B32" s="39">
        <v>1822</v>
      </c>
      <c r="C32" s="39">
        <v>1424</v>
      </c>
      <c r="D32" s="39">
        <f t="shared" si="1"/>
        <v>398</v>
      </c>
      <c r="E32" s="39">
        <v>1500</v>
      </c>
      <c r="F32" s="77" t="s">
        <v>45</v>
      </c>
    </row>
    <row r="33" spans="1:153" s="102" customFormat="1" x14ac:dyDescent="0.2">
      <c r="A33" s="109" t="s">
        <v>20</v>
      </c>
      <c r="B33" s="110">
        <v>0</v>
      </c>
      <c r="C33" s="110">
        <v>0</v>
      </c>
      <c r="D33" s="110">
        <f>B33-C33</f>
        <v>0</v>
      </c>
      <c r="E33" s="110">
        <v>0</v>
      </c>
      <c r="F33" s="111"/>
      <c r="G33" s="10"/>
      <c r="H33" s="10"/>
      <c r="I33" s="10"/>
      <c r="J33" s="10"/>
      <c r="K33" s="10"/>
      <c r="L33" s="10"/>
      <c r="M33" s="10"/>
    </row>
    <row r="34" spans="1:153" s="102" customFormat="1" x14ac:dyDescent="0.2">
      <c r="A34" s="118" t="s">
        <v>80</v>
      </c>
      <c r="B34" s="110">
        <v>300</v>
      </c>
      <c r="C34" s="110">
        <v>0</v>
      </c>
      <c r="D34" s="110">
        <f>B34-C34</f>
        <v>300</v>
      </c>
      <c r="E34" s="110">
        <v>200</v>
      </c>
      <c r="F34" s="111"/>
      <c r="G34" s="10"/>
      <c r="H34" s="10"/>
      <c r="I34" s="10"/>
      <c r="J34" s="10"/>
      <c r="K34" s="10"/>
      <c r="L34" s="10"/>
      <c r="M34" s="10"/>
    </row>
    <row r="35" spans="1:153" s="102" customFormat="1" ht="13.5" thickBot="1" x14ac:dyDescent="0.25">
      <c r="A35" s="116"/>
      <c r="B35" s="117"/>
      <c r="C35" s="117"/>
      <c r="D35" s="117"/>
      <c r="E35" s="117"/>
      <c r="F35" s="111"/>
      <c r="G35" s="10"/>
      <c r="H35" s="10"/>
      <c r="I35" s="10"/>
      <c r="J35" s="10"/>
      <c r="K35" s="10"/>
      <c r="L35" s="10"/>
      <c r="M35" s="10"/>
    </row>
    <row r="36" spans="1:153" s="7" customFormat="1" ht="14.25" thickTop="1" thickBot="1" x14ac:dyDescent="0.25">
      <c r="A36" s="31" t="s">
        <v>3</v>
      </c>
      <c r="B36" s="36">
        <f>SUM(B12:B34)</f>
        <v>22984</v>
      </c>
      <c r="C36" s="36">
        <f>SUM(C12:C35)</f>
        <v>17584</v>
      </c>
      <c r="D36" s="36">
        <f t="shared" si="1"/>
        <v>5400</v>
      </c>
      <c r="E36" s="36">
        <f>SUM(E12:E34)</f>
        <v>22660</v>
      </c>
      <c r="F36" s="56"/>
      <c r="G36" s="10"/>
      <c r="H36" s="10"/>
      <c r="I36" s="10"/>
      <c r="J36" s="10"/>
      <c r="K36" s="10"/>
      <c r="L36" s="10"/>
      <c r="M36" s="10"/>
    </row>
    <row r="37" spans="1:153" ht="14.25" thickTop="1" thickBot="1" x14ac:dyDescent="0.25">
      <c r="A37" s="3"/>
      <c r="B37" s="3"/>
      <c r="C37" s="3"/>
      <c r="D37" s="3"/>
      <c r="E37" s="3"/>
    </row>
    <row r="38" spans="1:153" x14ac:dyDescent="0.2">
      <c r="A38" s="57"/>
      <c r="B38" s="119" t="s">
        <v>76</v>
      </c>
      <c r="C38" s="91"/>
      <c r="D38" s="121" t="s">
        <v>75</v>
      </c>
      <c r="E38" s="60"/>
      <c r="F38" s="81" t="s">
        <v>41</v>
      </c>
      <c r="G38" s="82"/>
      <c r="H38" s="71" t="s">
        <v>42</v>
      </c>
      <c r="I38" s="72"/>
      <c r="J38" s="64" t="s">
        <v>43</v>
      </c>
      <c r="K38" s="65"/>
    </row>
    <row r="39" spans="1:153" x14ac:dyDescent="0.2">
      <c r="A39" s="58" t="s">
        <v>38</v>
      </c>
      <c r="B39" s="131">
        <v>16010730</v>
      </c>
      <c r="C39" s="120" t="s">
        <v>25</v>
      </c>
      <c r="D39" s="133">
        <v>15984180</v>
      </c>
      <c r="E39" s="122" t="s">
        <v>25</v>
      </c>
      <c r="F39" s="83">
        <v>16627100</v>
      </c>
      <c r="G39" s="84" t="s">
        <v>25</v>
      </c>
      <c r="H39" s="73">
        <v>16710650</v>
      </c>
      <c r="I39" s="67" t="s">
        <v>25</v>
      </c>
      <c r="J39" s="66">
        <v>16710650</v>
      </c>
      <c r="K39" s="67" t="s">
        <v>25</v>
      </c>
    </row>
    <row r="40" spans="1:153" x14ac:dyDescent="0.2">
      <c r="A40" s="58" t="s">
        <v>85</v>
      </c>
      <c r="B40" s="132">
        <v>15935950</v>
      </c>
      <c r="C40" s="123"/>
      <c r="D40" s="124"/>
      <c r="E40" s="125"/>
      <c r="F40" s="126"/>
      <c r="G40" s="127"/>
      <c r="H40" s="128"/>
      <c r="I40" s="129"/>
      <c r="J40" s="130"/>
      <c r="K40" s="129"/>
    </row>
    <row r="41" spans="1:153" ht="13.5" thickBot="1" x14ac:dyDescent="0.25">
      <c r="A41" s="58" t="s">
        <v>77</v>
      </c>
      <c r="B41" s="93">
        <v>1.1295000000000001E-3</v>
      </c>
      <c r="C41" s="137">
        <v>18000</v>
      </c>
      <c r="D41" s="135">
        <v>1.1795E-3</v>
      </c>
      <c r="E41" s="138">
        <v>18853</v>
      </c>
      <c r="F41" s="85">
        <v>1.0399999999999999E-3</v>
      </c>
      <c r="G41" s="86">
        <f>F39*F41</f>
        <v>17292.183999999997</v>
      </c>
      <c r="H41" s="74">
        <v>9.6000000000000002E-4</v>
      </c>
      <c r="I41" s="75">
        <f>H39*H41</f>
        <v>16042.224</v>
      </c>
      <c r="J41" s="69">
        <v>1E-3</v>
      </c>
      <c r="K41" s="68">
        <v>16710.650000000001</v>
      </c>
    </row>
    <row r="42" spans="1:153" x14ac:dyDescent="0.2">
      <c r="A42" s="48" t="s">
        <v>89</v>
      </c>
      <c r="B42" s="139">
        <v>5.0000000000000002E-5</v>
      </c>
      <c r="C42" s="136"/>
      <c r="D42" s="134"/>
      <c r="E42" s="10"/>
    </row>
    <row r="43" spans="1:153" x14ac:dyDescent="0.2">
      <c r="A43" s="48" t="s">
        <v>88</v>
      </c>
      <c r="C43" s="140">
        <v>77</v>
      </c>
      <c r="D43" s="140">
        <v>81</v>
      </c>
      <c r="E43" s="10"/>
      <c r="F43" s="48"/>
      <c r="G43" s="15"/>
    </row>
    <row r="44" spans="1:153" x14ac:dyDescent="0.2">
      <c r="A44" s="10"/>
      <c r="C44" s="79"/>
      <c r="D44" s="88"/>
      <c r="E44" s="10"/>
      <c r="F44" s="10"/>
    </row>
    <row r="45" spans="1:153" s="10" customFormat="1" x14ac:dyDescent="0.2"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</row>
    <row r="46" spans="1:153" s="10" customFormat="1" x14ac:dyDescent="0.2"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</row>
    <row r="47" spans="1:153" s="10" customFormat="1" x14ac:dyDescent="0.2"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</row>
    <row r="48" spans="1:153" s="10" customFormat="1" x14ac:dyDescent="0.2"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</row>
    <row r="49" spans="14:153" s="10" customFormat="1" x14ac:dyDescent="0.2"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</row>
    <row r="50" spans="14:153" s="10" customFormat="1" x14ac:dyDescent="0.2"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</row>
    <row r="51" spans="14:153" s="10" customFormat="1" x14ac:dyDescent="0.2"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</row>
    <row r="52" spans="14:153" s="10" customFormat="1" x14ac:dyDescent="0.2"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</row>
    <row r="53" spans="14:153" s="10" customFormat="1" x14ac:dyDescent="0.2"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</row>
    <row r="54" spans="14:153" s="10" customFormat="1" x14ac:dyDescent="0.2"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</row>
    <row r="55" spans="14:153" s="10" customFormat="1" x14ac:dyDescent="0.2"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</row>
    <row r="56" spans="14:153" s="10" customFormat="1" x14ac:dyDescent="0.2"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</row>
    <row r="57" spans="14:153" s="10" customFormat="1" x14ac:dyDescent="0.2"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</row>
    <row r="58" spans="14:153" s="10" customFormat="1" x14ac:dyDescent="0.2"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</row>
    <row r="59" spans="14:153" s="10" customFormat="1" x14ac:dyDescent="0.2"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</row>
    <row r="60" spans="14:153" s="10" customFormat="1" x14ac:dyDescent="0.2"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</row>
    <row r="61" spans="14:153" s="10" customFormat="1" x14ac:dyDescent="0.2"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</row>
    <row r="62" spans="14:153" s="10" customFormat="1" x14ac:dyDescent="0.2"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</row>
    <row r="63" spans="14:153" s="10" customFormat="1" x14ac:dyDescent="0.2"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</row>
    <row r="64" spans="14:153" s="10" customFormat="1" x14ac:dyDescent="0.2"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</row>
    <row r="65" spans="14:153" s="10" customFormat="1" x14ac:dyDescent="0.2"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</row>
    <row r="66" spans="14:153" s="10" customFormat="1" x14ac:dyDescent="0.2"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</row>
    <row r="67" spans="14:153" s="10" customFormat="1" x14ac:dyDescent="0.2"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</row>
    <row r="68" spans="14:153" s="10" customFormat="1" x14ac:dyDescent="0.2"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</row>
    <row r="69" spans="14:153" s="10" customFormat="1" x14ac:dyDescent="0.2"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</row>
    <row r="70" spans="14:153" s="10" customFormat="1" x14ac:dyDescent="0.2"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</row>
    <row r="71" spans="14:153" s="10" customFormat="1" x14ac:dyDescent="0.2"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</row>
    <row r="72" spans="14:153" s="10" customFormat="1" x14ac:dyDescent="0.2"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</row>
    <row r="73" spans="14:153" s="10" customFormat="1" x14ac:dyDescent="0.2"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</row>
    <row r="74" spans="14:153" s="10" customFormat="1" x14ac:dyDescent="0.2"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</row>
    <row r="75" spans="14:153" s="10" customFormat="1" x14ac:dyDescent="0.2"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</row>
    <row r="76" spans="14:153" s="10" customFormat="1" x14ac:dyDescent="0.2"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</row>
    <row r="77" spans="14:153" s="10" customFormat="1" x14ac:dyDescent="0.2"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</row>
    <row r="78" spans="14:153" s="10" customFormat="1" x14ac:dyDescent="0.2"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</row>
    <row r="79" spans="14:153" s="10" customFormat="1" x14ac:dyDescent="0.2"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</row>
    <row r="80" spans="14:153" s="10" customFormat="1" x14ac:dyDescent="0.2"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</row>
    <row r="81" spans="14:153" s="10" customFormat="1" x14ac:dyDescent="0.2"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</row>
    <row r="82" spans="14:153" s="10" customFormat="1" x14ac:dyDescent="0.2"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</row>
    <row r="83" spans="14:153" s="10" customFormat="1" x14ac:dyDescent="0.2"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</row>
    <row r="84" spans="14:153" s="10" customFormat="1" x14ac:dyDescent="0.2"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</row>
    <row r="85" spans="14:153" s="10" customFormat="1" x14ac:dyDescent="0.2"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</row>
    <row r="86" spans="14:153" s="10" customFormat="1" x14ac:dyDescent="0.2"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</row>
    <row r="87" spans="14:153" s="10" customFormat="1" x14ac:dyDescent="0.2"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</row>
    <row r="88" spans="14:153" s="10" customFormat="1" x14ac:dyDescent="0.2"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</row>
    <row r="89" spans="14:153" s="10" customFormat="1" x14ac:dyDescent="0.2"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</row>
    <row r="90" spans="14:153" s="10" customFormat="1" x14ac:dyDescent="0.2"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</row>
    <row r="91" spans="14:153" s="10" customFormat="1" x14ac:dyDescent="0.2"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</row>
    <row r="92" spans="14:153" s="10" customFormat="1" x14ac:dyDescent="0.2"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</row>
    <row r="93" spans="14:153" s="10" customFormat="1" x14ac:dyDescent="0.2"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</row>
    <row r="94" spans="14:153" s="10" customFormat="1" x14ac:dyDescent="0.2"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</row>
    <row r="95" spans="14:153" s="10" customFormat="1" x14ac:dyDescent="0.2"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</row>
    <row r="96" spans="14:153" s="10" customFormat="1" x14ac:dyDescent="0.2"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</row>
    <row r="97" spans="1:153" s="10" customFormat="1" x14ac:dyDescent="0.2"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</row>
    <row r="98" spans="1:153" s="10" customFormat="1" x14ac:dyDescent="0.2">
      <c r="B98"/>
      <c r="C98"/>
      <c r="D98"/>
      <c r="E98" s="1"/>
      <c r="F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</row>
    <row r="99" spans="1:153" x14ac:dyDescent="0.2">
      <c r="A99" s="4"/>
    </row>
  </sheetData>
  <phoneticPr fontId="1" type="noConversion"/>
  <pageMargins left="0.73958333333333337" right="0.25" top="0.75" bottom="0.75" header="0.3" footer="0.3"/>
  <pageSetup fitToWidth="0" fitToHeight="0" orientation="portrait" copies="6" r:id="rId1"/>
  <headerFooter alignWithMargins="0">
    <oddHeader>&amp;C&amp;F</oddHeader>
    <oddFooter>&amp;CPrepared by James Delldonna 6/3/2019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W100"/>
  <sheetViews>
    <sheetView topLeftCell="A22" zoomScale="178" zoomScaleSheetLayoutView="100" workbookViewId="0">
      <selection activeCell="D8" sqref="D8"/>
    </sheetView>
  </sheetViews>
  <sheetFormatPr defaultColWidth="8.85546875" defaultRowHeight="12.75" x14ac:dyDescent="0.2"/>
  <cols>
    <col min="1" max="1" width="30.28515625" style="2" customWidth="1"/>
    <col min="2" max="2" width="14.140625" customWidth="1"/>
    <col min="3" max="4" width="13.85546875" customWidth="1"/>
    <col min="5" max="5" width="12.7109375" style="1" customWidth="1"/>
    <col min="6" max="6" width="18.28515625" hidden="1" customWidth="1"/>
    <col min="7" max="7" width="18.85546875" style="10" hidden="1" customWidth="1"/>
    <col min="8" max="8" width="10.28515625" style="10" hidden="1" customWidth="1"/>
    <col min="9" max="9" width="9.140625" style="10" hidden="1" customWidth="1"/>
    <col min="10" max="10" width="10.28515625" style="10" hidden="1" customWidth="1"/>
    <col min="11" max="11" width="9.140625" style="10" hidden="1" customWidth="1"/>
    <col min="12" max="13" width="9.140625" style="10" customWidth="1"/>
  </cols>
  <sheetData>
    <row r="1" spans="1:153" ht="62.25" customHeight="1" thickBot="1" x14ac:dyDescent="0.25">
      <c r="A1" s="10"/>
      <c r="B1" s="10"/>
      <c r="C1" s="11" t="s">
        <v>57</v>
      </c>
      <c r="D1" s="11"/>
      <c r="E1" s="10"/>
    </row>
    <row r="2" spans="1:153" s="13" customFormat="1" ht="51" customHeight="1" thickTop="1" thickBot="1" x14ac:dyDescent="0.25">
      <c r="A2" s="16" t="s">
        <v>26</v>
      </c>
      <c r="B2" s="18" t="s">
        <v>61</v>
      </c>
      <c r="C2" s="18" t="s">
        <v>63</v>
      </c>
      <c r="D2" s="17" t="s">
        <v>5</v>
      </c>
      <c r="E2" s="19" t="s">
        <v>60</v>
      </c>
      <c r="F2" s="42"/>
      <c r="G2" s="42" t="s">
        <v>62</v>
      </c>
      <c r="H2" s="42"/>
      <c r="I2" s="42"/>
      <c r="J2" s="42"/>
      <c r="K2" s="42"/>
      <c r="L2" s="42"/>
      <c r="M2" s="4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  <c r="BO2" s="12"/>
      <c r="BP2" s="12"/>
      <c r="BQ2" s="12"/>
      <c r="BR2" s="12"/>
      <c r="BS2" s="12"/>
      <c r="BT2" s="12"/>
      <c r="BU2" s="12"/>
      <c r="BV2" s="12"/>
      <c r="BW2" s="12"/>
      <c r="BX2" s="12"/>
      <c r="BY2" s="12"/>
      <c r="BZ2" s="12"/>
      <c r="CA2" s="12"/>
      <c r="CB2" s="12"/>
      <c r="CC2" s="12"/>
      <c r="CD2" s="12"/>
      <c r="CE2" s="12"/>
      <c r="CF2" s="12"/>
      <c r="CG2" s="12"/>
      <c r="CH2" s="12"/>
      <c r="CI2" s="12"/>
      <c r="CJ2" s="12"/>
      <c r="CK2" s="12"/>
      <c r="CL2" s="12"/>
      <c r="CM2" s="12"/>
      <c r="CN2" s="12"/>
      <c r="CO2" s="12"/>
      <c r="CP2" s="12"/>
      <c r="CQ2" s="12"/>
      <c r="CR2" s="12"/>
      <c r="CS2" s="12"/>
      <c r="CT2" s="12"/>
      <c r="CU2" s="12"/>
      <c r="CV2" s="12"/>
      <c r="CW2" s="12"/>
      <c r="CX2" s="12"/>
      <c r="CY2" s="12"/>
      <c r="CZ2" s="12"/>
      <c r="DA2" s="12"/>
      <c r="DB2" s="12"/>
      <c r="DC2" s="12"/>
      <c r="DD2" s="12"/>
      <c r="DE2" s="12"/>
      <c r="DF2" s="12"/>
      <c r="DG2" s="12"/>
      <c r="DH2" s="12"/>
      <c r="DI2" s="12"/>
      <c r="DJ2" s="12"/>
      <c r="DK2" s="12"/>
      <c r="DL2" s="12"/>
      <c r="DM2" s="12"/>
      <c r="DN2" s="12"/>
      <c r="DO2" s="12"/>
      <c r="DP2" s="12"/>
      <c r="DQ2" s="12"/>
      <c r="DR2" s="12"/>
      <c r="DS2" s="12"/>
      <c r="DT2" s="12"/>
      <c r="DU2" s="12"/>
      <c r="DV2" s="12"/>
      <c r="DW2" s="12"/>
      <c r="DX2" s="12"/>
      <c r="DY2" s="12"/>
      <c r="DZ2" s="12"/>
      <c r="EA2" s="12"/>
      <c r="EB2" s="12"/>
      <c r="EC2" s="12"/>
      <c r="ED2" s="12"/>
      <c r="EE2" s="12"/>
      <c r="EF2" s="12"/>
      <c r="EG2" s="12"/>
      <c r="EH2" s="12"/>
      <c r="EI2" s="12"/>
      <c r="EJ2" s="12"/>
      <c r="EK2" s="12"/>
      <c r="EL2" s="12"/>
      <c r="EM2" s="12"/>
      <c r="EN2" s="12"/>
      <c r="EO2" s="12"/>
      <c r="EP2" s="12"/>
      <c r="EQ2" s="12"/>
      <c r="ER2" s="12"/>
      <c r="ES2" s="12"/>
      <c r="ET2" s="12"/>
      <c r="EU2" s="12"/>
      <c r="EV2" s="12"/>
      <c r="EW2" s="12"/>
    </row>
    <row r="3" spans="1:153" s="14" customFormat="1" ht="14.25" thickTop="1" thickBot="1" x14ac:dyDescent="0.25">
      <c r="A3" s="20" t="s">
        <v>0</v>
      </c>
      <c r="B3" s="21"/>
      <c r="C3" s="21"/>
      <c r="D3" s="21"/>
      <c r="E3" s="21"/>
      <c r="F3" s="9"/>
      <c r="G3" s="10"/>
      <c r="H3" s="10"/>
      <c r="I3" s="10"/>
      <c r="J3" s="10"/>
      <c r="K3" s="10"/>
      <c r="L3" s="10"/>
      <c r="M3" s="10"/>
    </row>
    <row r="4" spans="1:153" x14ac:dyDescent="0.2">
      <c r="A4" s="22" t="s">
        <v>35</v>
      </c>
      <c r="B4" s="49">
        <f>'budget proposal 2016-2017'!E4</f>
        <v>4284</v>
      </c>
      <c r="C4" s="32">
        <v>3520</v>
      </c>
      <c r="D4" s="32">
        <f>C4-B4</f>
        <v>-764</v>
      </c>
      <c r="E4" s="32">
        <v>3750</v>
      </c>
      <c r="F4" s="9"/>
      <c r="G4" s="10" t="s">
        <v>62</v>
      </c>
    </row>
    <row r="5" spans="1:153" x14ac:dyDescent="0.2">
      <c r="A5" s="23" t="s">
        <v>22</v>
      </c>
      <c r="B5" s="50">
        <f>'budget proposal 2016-2017'!E5</f>
        <v>0</v>
      </c>
      <c r="C5" s="33"/>
      <c r="D5" s="33">
        <f t="shared" ref="D5:D10" si="0">C5-B5</f>
        <v>0</v>
      </c>
      <c r="E5" s="33"/>
      <c r="F5" s="9"/>
    </row>
    <row r="6" spans="1:153" x14ac:dyDescent="0.2">
      <c r="A6" s="22" t="s">
        <v>23</v>
      </c>
      <c r="B6" s="49">
        <f>'budget proposal 2016-2017'!E6</f>
        <v>0</v>
      </c>
      <c r="C6" s="32">
        <v>0</v>
      </c>
      <c r="D6" s="32">
        <f t="shared" si="0"/>
        <v>0</v>
      </c>
      <c r="E6" s="32"/>
      <c r="F6" s="9"/>
    </row>
    <row r="7" spans="1:153" x14ac:dyDescent="0.2">
      <c r="A7" s="23"/>
      <c r="B7" s="50">
        <f>'budget proposal 2016-2017'!E7</f>
        <v>0</v>
      </c>
      <c r="C7" s="33"/>
      <c r="D7" s="33">
        <f t="shared" si="0"/>
        <v>0</v>
      </c>
      <c r="E7" s="33"/>
      <c r="F7" s="9"/>
    </row>
    <row r="8" spans="1:153" x14ac:dyDescent="0.2">
      <c r="A8" s="24" t="s">
        <v>36</v>
      </c>
      <c r="B8" s="51">
        <f>'budget proposal 2016-2017'!E8</f>
        <v>18150</v>
      </c>
      <c r="C8" s="34">
        <v>17691</v>
      </c>
      <c r="D8" s="34">
        <f t="shared" si="0"/>
        <v>-459</v>
      </c>
      <c r="E8" s="34">
        <v>19106</v>
      </c>
      <c r="F8" s="44"/>
    </row>
    <row r="9" spans="1:153" ht="13.5" thickBot="1" x14ac:dyDescent="0.25">
      <c r="A9" s="25" t="s">
        <v>24</v>
      </c>
      <c r="B9" s="52">
        <f>'budget proposal 2016-2017'!E9</f>
        <v>0</v>
      </c>
      <c r="C9" s="35"/>
      <c r="D9" s="35">
        <f t="shared" si="0"/>
        <v>0</v>
      </c>
      <c r="E9" s="35">
        <v>0</v>
      </c>
      <c r="F9" s="89"/>
    </row>
    <row r="10" spans="1:153" s="6" customFormat="1" ht="14.25" thickTop="1" thickBot="1" x14ac:dyDescent="0.25">
      <c r="A10" s="26" t="s">
        <v>1</v>
      </c>
      <c r="B10" s="36">
        <f>SUM(B4:B9)</f>
        <v>22434</v>
      </c>
      <c r="C10" s="36">
        <f>SUM(C4:C9)</f>
        <v>21211</v>
      </c>
      <c r="D10" s="36">
        <f t="shared" si="0"/>
        <v>-1223</v>
      </c>
      <c r="E10" s="36">
        <f>SUM(E4:E9)</f>
        <v>22856</v>
      </c>
      <c r="F10" s="44"/>
      <c r="G10" s="43"/>
      <c r="H10" s="43"/>
      <c r="I10" s="43"/>
      <c r="J10" s="43"/>
      <c r="K10" s="43"/>
      <c r="L10" s="43"/>
      <c r="M10" s="43"/>
    </row>
    <row r="11" spans="1:153" s="5" customFormat="1" ht="13.5" thickTop="1" x14ac:dyDescent="0.2">
      <c r="A11" s="27"/>
      <c r="B11" s="53"/>
      <c r="C11" s="37"/>
      <c r="D11" s="37"/>
      <c r="E11" s="37"/>
      <c r="F11" s="9"/>
      <c r="G11" s="10"/>
      <c r="H11" s="10"/>
      <c r="I11" s="10"/>
      <c r="J11" s="10"/>
      <c r="K11" s="10"/>
      <c r="L11" s="10"/>
      <c r="M11" s="10"/>
    </row>
    <row r="12" spans="1:153" s="8" customFormat="1" ht="13.5" thickBot="1" x14ac:dyDescent="0.25">
      <c r="A12" s="28" t="s">
        <v>2</v>
      </c>
      <c r="B12" s="54"/>
      <c r="C12" s="38"/>
      <c r="D12" s="38"/>
      <c r="E12" s="38"/>
      <c r="F12" s="9"/>
      <c r="G12" s="10"/>
      <c r="H12" s="10"/>
      <c r="I12" s="10"/>
      <c r="J12" s="10"/>
      <c r="K12" s="10"/>
      <c r="L12" s="10"/>
      <c r="M12" s="10"/>
    </row>
    <row r="13" spans="1:153" x14ac:dyDescent="0.2">
      <c r="A13" s="29" t="s">
        <v>9</v>
      </c>
      <c r="B13" s="39">
        <f>'budget proposal 2016-2017'!E13</f>
        <v>4320</v>
      </c>
      <c r="C13" s="39">
        <v>4320</v>
      </c>
      <c r="D13" s="39">
        <f t="shared" ref="D13:D38" si="1">B13-C13</f>
        <v>0</v>
      </c>
      <c r="E13" s="39">
        <v>3750</v>
      </c>
      <c r="F13" s="55"/>
    </row>
    <row r="14" spans="1:153" x14ac:dyDescent="0.2">
      <c r="A14" s="30" t="s">
        <v>21</v>
      </c>
      <c r="B14" s="40">
        <f>'budget proposal 2016-2017'!E14</f>
        <v>0</v>
      </c>
      <c r="C14" s="40">
        <v>0</v>
      </c>
      <c r="D14" s="40">
        <f t="shared" si="1"/>
        <v>0</v>
      </c>
      <c r="E14" s="40">
        <v>0</v>
      </c>
      <c r="F14" s="55"/>
    </row>
    <row r="15" spans="1:153" x14ac:dyDescent="0.2">
      <c r="A15" s="29" t="s">
        <v>6</v>
      </c>
      <c r="B15" s="39">
        <f>'budget proposal 2016-2017'!E15</f>
        <v>600</v>
      </c>
      <c r="C15" s="39">
        <v>530</v>
      </c>
      <c r="D15" s="39">
        <f t="shared" si="1"/>
        <v>70</v>
      </c>
      <c r="E15" s="39">
        <v>600</v>
      </c>
      <c r="F15" s="55"/>
    </row>
    <row r="16" spans="1:153" x14ac:dyDescent="0.2">
      <c r="A16" s="30" t="s">
        <v>7</v>
      </c>
      <c r="B16" s="40">
        <f>'budget proposal 2016-2017'!E16</f>
        <v>1080</v>
      </c>
      <c r="C16" s="40">
        <v>1080</v>
      </c>
      <c r="D16" s="40">
        <f t="shared" si="1"/>
        <v>0</v>
      </c>
      <c r="E16" s="40">
        <v>1080</v>
      </c>
      <c r="F16" s="55"/>
    </row>
    <row r="17" spans="1:153" x14ac:dyDescent="0.2">
      <c r="A17" s="29" t="s">
        <v>8</v>
      </c>
      <c r="B17" s="39">
        <f>'budget proposal 2016-2017'!E17</f>
        <v>600</v>
      </c>
      <c r="C17" s="39">
        <v>390</v>
      </c>
      <c r="D17" s="39">
        <f t="shared" si="1"/>
        <v>210</v>
      </c>
      <c r="E17" s="39">
        <v>800</v>
      </c>
      <c r="F17" s="89"/>
    </row>
    <row r="18" spans="1:153" x14ac:dyDescent="0.2">
      <c r="A18" s="30" t="s">
        <v>10</v>
      </c>
      <c r="B18" s="40">
        <f>'budget proposal 2016-2017'!E18</f>
        <v>277</v>
      </c>
      <c r="C18" s="40">
        <v>475</v>
      </c>
      <c r="D18" s="40">
        <f t="shared" si="1"/>
        <v>-198</v>
      </c>
      <c r="E18" s="40">
        <v>245</v>
      </c>
      <c r="F18" s="97"/>
    </row>
    <row r="19" spans="1:153" x14ac:dyDescent="0.2">
      <c r="A19" s="29" t="s">
        <v>11</v>
      </c>
      <c r="B19" s="39">
        <f>'budget proposal 2016-2017'!E19</f>
        <v>65</v>
      </c>
      <c r="C19" s="39">
        <v>65</v>
      </c>
      <c r="D19" s="39">
        <f t="shared" si="1"/>
        <v>0</v>
      </c>
      <c r="E19" s="39">
        <v>65</v>
      </c>
      <c r="F19" s="55"/>
    </row>
    <row r="20" spans="1:153" x14ac:dyDescent="0.2">
      <c r="A20" s="78" t="s">
        <v>13</v>
      </c>
      <c r="B20" s="40">
        <f>'budget proposal 2016-2017'!E20</f>
        <v>5000</v>
      </c>
      <c r="C20" s="40">
        <v>5386</v>
      </c>
      <c r="D20" s="40">
        <f t="shared" si="1"/>
        <v>-386</v>
      </c>
      <c r="E20" s="40">
        <v>5000</v>
      </c>
      <c r="F20" s="80"/>
    </row>
    <row r="21" spans="1:153" x14ac:dyDescent="0.2">
      <c r="A21" s="29" t="s">
        <v>12</v>
      </c>
      <c r="B21" s="39">
        <f>'budget proposal 2016-2017'!E21</f>
        <v>3900</v>
      </c>
      <c r="C21" s="39">
        <v>4152</v>
      </c>
      <c r="D21" s="39">
        <f t="shared" si="1"/>
        <v>-252</v>
      </c>
      <c r="E21" s="39">
        <v>4360</v>
      </c>
      <c r="F21" s="55"/>
    </row>
    <row r="22" spans="1:153" x14ac:dyDescent="0.2">
      <c r="A22" s="30" t="s">
        <v>29</v>
      </c>
      <c r="B22" s="40">
        <f>'budget proposal 2016-2017'!E22</f>
        <v>100</v>
      </c>
      <c r="C22" s="40">
        <v>260</v>
      </c>
      <c r="D22" s="40">
        <f t="shared" si="1"/>
        <v>-160</v>
      </c>
      <c r="E22" s="40">
        <v>300</v>
      </c>
      <c r="F22" s="55"/>
    </row>
    <row r="23" spans="1:153" x14ac:dyDescent="0.2">
      <c r="A23" s="29" t="s">
        <v>30</v>
      </c>
      <c r="B23" s="39">
        <f>'budget proposal 2016-2017'!E23</f>
        <v>200</v>
      </c>
      <c r="C23" s="39">
        <v>100</v>
      </c>
      <c r="D23" s="39">
        <f t="shared" si="1"/>
        <v>100</v>
      </c>
      <c r="E23" s="39">
        <v>400</v>
      </c>
      <c r="F23" s="55"/>
    </row>
    <row r="24" spans="1:153" s="10" customFormat="1" x14ac:dyDescent="0.2">
      <c r="A24" s="29" t="s">
        <v>14</v>
      </c>
      <c r="B24" s="39">
        <v>950</v>
      </c>
      <c r="C24" s="39">
        <v>650</v>
      </c>
      <c r="D24" s="39">
        <f>B24-C24</f>
        <v>300</v>
      </c>
      <c r="E24" s="39">
        <v>1000</v>
      </c>
      <c r="F24" s="55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</row>
    <row r="25" spans="1:153" s="10" customFormat="1" x14ac:dyDescent="0.2">
      <c r="A25" s="30" t="s">
        <v>15</v>
      </c>
      <c r="B25" s="40">
        <f>'budget proposal 2016-2017'!E26</f>
        <v>400</v>
      </c>
      <c r="C25" s="40">
        <v>48</v>
      </c>
      <c r="D25" s="40">
        <f t="shared" si="1"/>
        <v>352</v>
      </c>
      <c r="E25" s="40">
        <v>400</v>
      </c>
      <c r="F25" s="80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</row>
    <row r="26" spans="1:153" s="10" customFormat="1" x14ac:dyDescent="0.2">
      <c r="A26" s="29" t="s">
        <v>16</v>
      </c>
      <c r="B26" s="39">
        <f>'budget proposal 2016-2017'!E27</f>
        <v>0</v>
      </c>
      <c r="C26" s="39">
        <v>0</v>
      </c>
      <c r="D26" s="39">
        <f t="shared" si="1"/>
        <v>0</v>
      </c>
      <c r="E26" s="39">
        <v>0</v>
      </c>
      <c r="F26" s="55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</row>
    <row r="27" spans="1:153" s="10" customFormat="1" x14ac:dyDescent="0.2">
      <c r="A27" s="30" t="s">
        <v>17</v>
      </c>
      <c r="B27" s="40">
        <f>'budget proposal 2016-2017'!E28</f>
        <v>1000</v>
      </c>
      <c r="C27" s="40">
        <v>660</v>
      </c>
      <c r="D27" s="40">
        <f t="shared" si="1"/>
        <v>340</v>
      </c>
      <c r="E27" s="40">
        <v>1000</v>
      </c>
      <c r="F27" s="55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</row>
    <row r="28" spans="1:153" s="10" customFormat="1" x14ac:dyDescent="0.2">
      <c r="A28" s="29" t="s">
        <v>34</v>
      </c>
      <c r="B28" s="39">
        <f>'budget proposal 2016-2017'!E29</f>
        <v>100</v>
      </c>
      <c r="C28" s="39">
        <v>50</v>
      </c>
      <c r="D28" s="39">
        <f t="shared" si="1"/>
        <v>50</v>
      </c>
      <c r="E28" s="39">
        <v>100</v>
      </c>
      <c r="F28" s="55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</row>
    <row r="29" spans="1:153" s="10" customFormat="1" x14ac:dyDescent="0.2">
      <c r="A29" s="30" t="s">
        <v>31</v>
      </c>
      <c r="B29" s="40">
        <f>'budget proposal 2016-2017'!E30</f>
        <v>200</v>
      </c>
      <c r="C29" s="40">
        <v>12</v>
      </c>
      <c r="D29" s="40">
        <f t="shared" si="1"/>
        <v>188</v>
      </c>
      <c r="E29" s="40">
        <v>100</v>
      </c>
      <c r="F29" s="55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</row>
    <row r="30" spans="1:153" s="10" customFormat="1" x14ac:dyDescent="0.2">
      <c r="A30" s="29" t="s">
        <v>32</v>
      </c>
      <c r="B30" s="39">
        <f>'budget proposal 2016-2017'!E31</f>
        <v>0</v>
      </c>
      <c r="C30" s="39">
        <v>0</v>
      </c>
      <c r="D30" s="39">
        <f t="shared" si="1"/>
        <v>0</v>
      </c>
      <c r="E30" s="39">
        <v>0</v>
      </c>
      <c r="F30" s="55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</row>
    <row r="31" spans="1:153" s="10" customFormat="1" x14ac:dyDescent="0.2">
      <c r="A31" s="30" t="s">
        <v>18</v>
      </c>
      <c r="B31" s="40">
        <f>'budget proposal 2016-2017'!E32</f>
        <v>60</v>
      </c>
      <c r="C31" s="40">
        <v>66</v>
      </c>
      <c r="D31" s="40">
        <f t="shared" si="1"/>
        <v>-6</v>
      </c>
      <c r="E31" s="40">
        <v>60</v>
      </c>
      <c r="F31" s="55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</row>
    <row r="32" spans="1:153" x14ac:dyDescent="0.2">
      <c r="A32" s="46" t="s">
        <v>33</v>
      </c>
      <c r="B32" s="45">
        <f>'budget proposal 2016-2017'!E33</f>
        <v>500</v>
      </c>
      <c r="C32" s="45">
        <v>893</v>
      </c>
      <c r="D32" s="45">
        <f t="shared" si="1"/>
        <v>-393</v>
      </c>
      <c r="E32" s="45">
        <v>500</v>
      </c>
      <c r="F32" s="80"/>
    </row>
    <row r="33" spans="1:153" x14ac:dyDescent="0.2">
      <c r="A33" s="30" t="s">
        <v>27</v>
      </c>
      <c r="B33" s="40">
        <f>'budget proposal 2016-2017'!E34</f>
        <v>1000</v>
      </c>
      <c r="C33" s="40">
        <v>21668</v>
      </c>
      <c r="D33" s="40">
        <f t="shared" si="1"/>
        <v>-20668</v>
      </c>
      <c r="E33" s="40">
        <v>1000</v>
      </c>
      <c r="F33" s="77" t="s">
        <v>44</v>
      </c>
    </row>
    <row r="34" spans="1:153" x14ac:dyDescent="0.2">
      <c r="A34" s="78" t="s">
        <v>19</v>
      </c>
      <c r="B34" s="39">
        <f>'budget proposal 2016-2017'!E35</f>
        <v>1700</v>
      </c>
      <c r="C34" s="39">
        <v>1733</v>
      </c>
      <c r="D34" s="39">
        <f t="shared" si="1"/>
        <v>-33</v>
      </c>
      <c r="E34" s="39">
        <v>1800</v>
      </c>
      <c r="F34" s="77" t="s">
        <v>45</v>
      </c>
    </row>
    <row r="35" spans="1:153" x14ac:dyDescent="0.2">
      <c r="A35" s="30" t="s">
        <v>20</v>
      </c>
      <c r="B35" s="40">
        <f>'budget proposal 2016-2017'!E36</f>
        <v>0</v>
      </c>
      <c r="C35" s="40">
        <v>0</v>
      </c>
      <c r="D35" s="40">
        <f t="shared" si="1"/>
        <v>0</v>
      </c>
      <c r="E35" s="40">
        <v>0</v>
      </c>
      <c r="F35" s="55"/>
    </row>
    <row r="36" spans="1:153" x14ac:dyDescent="0.2">
      <c r="A36" s="78" t="s">
        <v>58</v>
      </c>
      <c r="B36" s="40">
        <f>'budget proposal 2016-2017'!E37+'budget proposal 2016-2017'!E38</f>
        <v>300</v>
      </c>
      <c r="C36" s="40">
        <v>50</v>
      </c>
      <c r="D36" s="40">
        <v>0</v>
      </c>
      <c r="E36" s="40">
        <v>300</v>
      </c>
      <c r="F36" s="55"/>
    </row>
    <row r="37" spans="1:153" ht="13.5" thickBot="1" x14ac:dyDescent="0.25">
      <c r="A37" s="47"/>
      <c r="B37" s="41"/>
      <c r="C37" s="41"/>
      <c r="D37" s="41"/>
      <c r="E37" s="41"/>
      <c r="F37" s="55"/>
    </row>
    <row r="38" spans="1:153" s="7" customFormat="1" ht="14.25" thickTop="1" thickBot="1" x14ac:dyDescent="0.25">
      <c r="A38" s="31" t="s">
        <v>3</v>
      </c>
      <c r="B38" s="70">
        <f>SUM(B13:B36)</f>
        <v>22352</v>
      </c>
      <c r="C38" s="36">
        <f>SUM(C13:C37)</f>
        <v>42588</v>
      </c>
      <c r="D38" s="36">
        <f t="shared" si="1"/>
        <v>-20236</v>
      </c>
      <c r="E38" s="36">
        <v>22856</v>
      </c>
      <c r="F38" s="56"/>
      <c r="G38" s="10"/>
      <c r="H38" s="10"/>
      <c r="I38" s="10"/>
      <c r="J38" s="10"/>
      <c r="K38" s="10"/>
      <c r="L38" s="10"/>
      <c r="M38" s="10"/>
    </row>
    <row r="39" spans="1:153" ht="13.5" thickTop="1" x14ac:dyDescent="0.2">
      <c r="A39" s="3"/>
      <c r="B39" s="3"/>
      <c r="C39" s="3"/>
      <c r="D39" s="3"/>
      <c r="E39" s="3"/>
    </row>
    <row r="40" spans="1:153" ht="13.5" thickBot="1" x14ac:dyDescent="0.25">
      <c r="A40" s="3"/>
      <c r="B40" s="3"/>
      <c r="C40" s="3"/>
      <c r="D40" s="3"/>
      <c r="E40" s="3"/>
    </row>
    <row r="41" spans="1:153" x14ac:dyDescent="0.2">
      <c r="A41" s="57"/>
      <c r="B41" s="94" t="s">
        <v>59</v>
      </c>
      <c r="C41" s="91"/>
      <c r="D41" s="59" t="s">
        <v>56</v>
      </c>
      <c r="E41" s="60"/>
      <c r="F41" s="81" t="s">
        <v>41</v>
      </c>
      <c r="G41" s="82"/>
      <c r="H41" s="71" t="s">
        <v>42</v>
      </c>
      <c r="I41" s="72"/>
      <c r="J41" s="64" t="s">
        <v>43</v>
      </c>
      <c r="K41" s="65"/>
    </row>
    <row r="42" spans="1:153" x14ac:dyDescent="0.2">
      <c r="A42" s="58" t="s">
        <v>38</v>
      </c>
      <c r="B42" s="92">
        <v>15965330</v>
      </c>
      <c r="C42" s="95" t="s">
        <v>25</v>
      </c>
      <c r="D42" s="90">
        <v>16805370</v>
      </c>
      <c r="E42" s="61" t="s">
        <v>25</v>
      </c>
      <c r="F42" s="83">
        <v>16627100</v>
      </c>
      <c r="G42" s="84" t="s">
        <v>25</v>
      </c>
      <c r="H42" s="73">
        <v>16710650</v>
      </c>
      <c r="I42" s="67" t="s">
        <v>25</v>
      </c>
      <c r="J42" s="66">
        <v>16710650</v>
      </c>
      <c r="K42" s="67" t="s">
        <v>25</v>
      </c>
    </row>
    <row r="43" spans="1:153" ht="13.5" thickBot="1" x14ac:dyDescent="0.25">
      <c r="A43" s="58" t="s">
        <v>37</v>
      </c>
      <c r="B43" s="93">
        <v>1.1991E-3</v>
      </c>
      <c r="C43" s="96">
        <v>19106</v>
      </c>
      <c r="D43" s="62">
        <v>1.08E-3</v>
      </c>
      <c r="E43" s="63">
        <f>D42*D43</f>
        <v>18149.799599999998</v>
      </c>
      <c r="F43" s="85">
        <v>1.0399999999999999E-3</v>
      </c>
      <c r="G43" s="86">
        <f>F42*F43</f>
        <v>17292.183999999997</v>
      </c>
      <c r="H43" s="74">
        <v>9.6000000000000002E-4</v>
      </c>
      <c r="I43" s="75">
        <f>H42*H43</f>
        <v>16042.224</v>
      </c>
      <c r="J43" s="69">
        <v>1E-3</v>
      </c>
      <c r="K43" s="68">
        <v>16710.650000000001</v>
      </c>
    </row>
    <row r="44" spans="1:153" x14ac:dyDescent="0.2">
      <c r="A44" s="9"/>
      <c r="B44" s="76"/>
      <c r="C44" s="76"/>
      <c r="D44" s="9"/>
      <c r="E44" s="10"/>
    </row>
    <row r="45" spans="1:153" x14ac:dyDescent="0.2">
      <c r="A45" s="10"/>
      <c r="C45" s="48"/>
      <c r="D45" s="87"/>
      <c r="E45" s="10"/>
      <c r="F45" s="48"/>
      <c r="G45" s="15"/>
    </row>
    <row r="46" spans="1:153" x14ac:dyDescent="0.2">
      <c r="A46" s="10"/>
      <c r="C46" s="79"/>
      <c r="D46" s="88"/>
      <c r="E46" s="10"/>
      <c r="F46" s="10"/>
    </row>
    <row r="47" spans="1:153" s="10" customFormat="1" x14ac:dyDescent="0.2"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</row>
    <row r="48" spans="1:153" s="10" customFormat="1" x14ac:dyDescent="0.2"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</row>
    <row r="49" spans="14:153" s="10" customFormat="1" x14ac:dyDescent="0.2"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</row>
    <row r="50" spans="14:153" s="10" customFormat="1" x14ac:dyDescent="0.2"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</row>
    <row r="51" spans="14:153" s="10" customFormat="1" x14ac:dyDescent="0.2"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</row>
    <row r="52" spans="14:153" s="10" customFormat="1" x14ac:dyDescent="0.2"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</row>
    <row r="53" spans="14:153" s="10" customFormat="1" x14ac:dyDescent="0.2"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</row>
    <row r="54" spans="14:153" s="10" customFormat="1" x14ac:dyDescent="0.2"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</row>
    <row r="55" spans="14:153" s="10" customFormat="1" x14ac:dyDescent="0.2"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</row>
    <row r="56" spans="14:153" s="10" customFormat="1" x14ac:dyDescent="0.2"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</row>
    <row r="57" spans="14:153" s="10" customFormat="1" x14ac:dyDescent="0.2"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</row>
    <row r="58" spans="14:153" s="10" customFormat="1" x14ac:dyDescent="0.2"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</row>
    <row r="59" spans="14:153" s="10" customFormat="1" x14ac:dyDescent="0.2"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</row>
    <row r="60" spans="14:153" s="10" customFormat="1" x14ac:dyDescent="0.2"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</row>
    <row r="61" spans="14:153" s="10" customFormat="1" x14ac:dyDescent="0.2"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</row>
    <row r="62" spans="14:153" s="10" customFormat="1" x14ac:dyDescent="0.2"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</row>
    <row r="63" spans="14:153" s="10" customFormat="1" x14ac:dyDescent="0.2"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</row>
    <row r="64" spans="14:153" s="10" customFormat="1" x14ac:dyDescent="0.2"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</row>
    <row r="65" spans="14:153" s="10" customFormat="1" x14ac:dyDescent="0.2"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</row>
    <row r="66" spans="14:153" s="10" customFormat="1" x14ac:dyDescent="0.2"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</row>
    <row r="67" spans="14:153" s="10" customFormat="1" x14ac:dyDescent="0.2"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</row>
    <row r="68" spans="14:153" s="10" customFormat="1" x14ac:dyDescent="0.2"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</row>
    <row r="69" spans="14:153" s="10" customFormat="1" x14ac:dyDescent="0.2"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</row>
    <row r="70" spans="14:153" s="10" customFormat="1" x14ac:dyDescent="0.2"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</row>
    <row r="71" spans="14:153" s="10" customFormat="1" x14ac:dyDescent="0.2"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</row>
    <row r="72" spans="14:153" s="10" customFormat="1" x14ac:dyDescent="0.2"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</row>
    <row r="73" spans="14:153" s="10" customFormat="1" x14ac:dyDescent="0.2"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</row>
    <row r="74" spans="14:153" s="10" customFormat="1" x14ac:dyDescent="0.2"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</row>
    <row r="75" spans="14:153" s="10" customFormat="1" x14ac:dyDescent="0.2"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</row>
    <row r="76" spans="14:153" s="10" customFormat="1" x14ac:dyDescent="0.2"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</row>
    <row r="77" spans="14:153" s="10" customFormat="1" x14ac:dyDescent="0.2"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</row>
    <row r="78" spans="14:153" s="10" customFormat="1" x14ac:dyDescent="0.2"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</row>
    <row r="79" spans="14:153" s="10" customFormat="1" x14ac:dyDescent="0.2"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</row>
    <row r="80" spans="14:153" s="10" customFormat="1" x14ac:dyDescent="0.2"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</row>
    <row r="81" spans="14:153" s="10" customFormat="1" x14ac:dyDescent="0.2"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</row>
    <row r="82" spans="14:153" s="10" customFormat="1" x14ac:dyDescent="0.2"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</row>
    <row r="83" spans="14:153" s="10" customFormat="1" x14ac:dyDescent="0.2"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</row>
    <row r="84" spans="14:153" s="10" customFormat="1" x14ac:dyDescent="0.2"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</row>
    <row r="85" spans="14:153" s="10" customFormat="1" x14ac:dyDescent="0.2"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</row>
    <row r="86" spans="14:153" s="10" customFormat="1" x14ac:dyDescent="0.2"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</row>
    <row r="87" spans="14:153" s="10" customFormat="1" x14ac:dyDescent="0.2"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</row>
    <row r="88" spans="14:153" s="10" customFormat="1" x14ac:dyDescent="0.2"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</row>
    <row r="89" spans="14:153" s="10" customFormat="1" x14ac:dyDescent="0.2"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</row>
    <row r="90" spans="14:153" s="10" customFormat="1" x14ac:dyDescent="0.2"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</row>
    <row r="91" spans="14:153" s="10" customFormat="1" x14ac:dyDescent="0.2"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</row>
    <row r="92" spans="14:153" s="10" customFormat="1" x14ac:dyDescent="0.2"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</row>
    <row r="93" spans="14:153" s="10" customFormat="1" x14ac:dyDescent="0.2"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</row>
    <row r="94" spans="14:153" s="10" customFormat="1" x14ac:dyDescent="0.2"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</row>
    <row r="95" spans="14:153" s="10" customFormat="1" x14ac:dyDescent="0.2"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</row>
    <row r="96" spans="14:153" s="10" customFormat="1" x14ac:dyDescent="0.2"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</row>
    <row r="97" spans="1:153" s="10" customFormat="1" x14ac:dyDescent="0.2"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</row>
    <row r="98" spans="1:153" s="10" customFormat="1" x14ac:dyDescent="0.2"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</row>
    <row r="99" spans="1:153" s="10" customFormat="1" x14ac:dyDescent="0.2"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</row>
    <row r="100" spans="1:153" s="10" customFormat="1" x14ac:dyDescent="0.2">
      <c r="A100" s="4"/>
      <c r="B100"/>
      <c r="C100"/>
      <c r="D100"/>
      <c r="E100" s="1"/>
      <c r="F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</row>
  </sheetData>
  <phoneticPr fontId="1" type="noConversion"/>
  <pageMargins left="0.25" right="0.25" top="0.75" bottom="0.75" header="0.3" footer="0.3"/>
  <pageSetup orientation="portrait" r:id="rId1"/>
  <headerFooter alignWithMargins="0">
    <oddHeader>&amp;F</oddHeader>
    <oddFooter>&amp;C&amp;K000000Prepared by Mary Polchaninoff 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W102"/>
  <sheetViews>
    <sheetView zoomScaleSheetLayoutView="100" workbookViewId="0">
      <selection activeCell="E40" sqref="E40"/>
    </sheetView>
  </sheetViews>
  <sheetFormatPr defaultColWidth="8.85546875" defaultRowHeight="12.75" x14ac:dyDescent="0.2"/>
  <cols>
    <col min="1" max="1" width="30.28515625" style="2" customWidth="1"/>
    <col min="2" max="2" width="14.140625" customWidth="1"/>
    <col min="3" max="4" width="13.85546875" customWidth="1"/>
    <col min="5" max="5" width="12.7109375" style="1" customWidth="1"/>
    <col min="6" max="6" width="18.28515625" customWidth="1"/>
    <col min="7" max="7" width="18.85546875" style="10" customWidth="1"/>
    <col min="8" max="13" width="9.140625" style="10" customWidth="1"/>
  </cols>
  <sheetData>
    <row r="1" spans="1:153" ht="62.25" customHeight="1" thickBot="1" x14ac:dyDescent="0.25">
      <c r="A1" s="10"/>
      <c r="B1" s="10"/>
      <c r="C1" s="11" t="s">
        <v>46</v>
      </c>
      <c r="D1" s="11"/>
      <c r="E1" s="10"/>
    </row>
    <row r="2" spans="1:153" s="13" customFormat="1" ht="51" customHeight="1" thickTop="1" thickBot="1" x14ac:dyDescent="0.25">
      <c r="A2" s="16" t="s">
        <v>26</v>
      </c>
      <c r="B2" s="18" t="s">
        <v>47</v>
      </c>
      <c r="C2" s="17" t="s">
        <v>4</v>
      </c>
      <c r="D2" s="17" t="s">
        <v>5</v>
      </c>
      <c r="E2" s="19" t="s">
        <v>54</v>
      </c>
      <c r="F2" s="42"/>
      <c r="G2" s="42"/>
      <c r="H2" s="42"/>
      <c r="I2" s="42"/>
      <c r="J2" s="42"/>
      <c r="K2" s="42"/>
      <c r="L2" s="42"/>
      <c r="M2" s="4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  <c r="BO2" s="12"/>
      <c r="BP2" s="12"/>
      <c r="BQ2" s="12"/>
      <c r="BR2" s="12"/>
      <c r="BS2" s="12"/>
      <c r="BT2" s="12"/>
      <c r="BU2" s="12"/>
      <c r="BV2" s="12"/>
      <c r="BW2" s="12"/>
      <c r="BX2" s="12"/>
      <c r="BY2" s="12"/>
      <c r="BZ2" s="12"/>
      <c r="CA2" s="12"/>
      <c r="CB2" s="12"/>
      <c r="CC2" s="12"/>
      <c r="CD2" s="12"/>
      <c r="CE2" s="12"/>
      <c r="CF2" s="12"/>
      <c r="CG2" s="12"/>
      <c r="CH2" s="12"/>
      <c r="CI2" s="12"/>
      <c r="CJ2" s="12"/>
      <c r="CK2" s="12"/>
      <c r="CL2" s="12"/>
      <c r="CM2" s="12"/>
      <c r="CN2" s="12"/>
      <c r="CO2" s="12"/>
      <c r="CP2" s="12"/>
      <c r="CQ2" s="12"/>
      <c r="CR2" s="12"/>
      <c r="CS2" s="12"/>
      <c r="CT2" s="12"/>
      <c r="CU2" s="12"/>
      <c r="CV2" s="12"/>
      <c r="CW2" s="12"/>
      <c r="CX2" s="12"/>
      <c r="CY2" s="12"/>
      <c r="CZ2" s="12"/>
      <c r="DA2" s="12"/>
      <c r="DB2" s="12"/>
      <c r="DC2" s="12"/>
      <c r="DD2" s="12"/>
      <c r="DE2" s="12"/>
      <c r="DF2" s="12"/>
      <c r="DG2" s="12"/>
      <c r="DH2" s="12"/>
      <c r="DI2" s="12"/>
      <c r="DJ2" s="12"/>
      <c r="DK2" s="12"/>
      <c r="DL2" s="12"/>
      <c r="DM2" s="12"/>
      <c r="DN2" s="12"/>
      <c r="DO2" s="12"/>
      <c r="DP2" s="12"/>
      <c r="DQ2" s="12"/>
      <c r="DR2" s="12"/>
      <c r="DS2" s="12"/>
      <c r="DT2" s="12"/>
      <c r="DU2" s="12"/>
      <c r="DV2" s="12"/>
      <c r="DW2" s="12"/>
      <c r="DX2" s="12"/>
      <c r="DY2" s="12"/>
      <c r="DZ2" s="12"/>
      <c r="EA2" s="12"/>
      <c r="EB2" s="12"/>
      <c r="EC2" s="12"/>
      <c r="ED2" s="12"/>
      <c r="EE2" s="12"/>
      <c r="EF2" s="12"/>
      <c r="EG2" s="12"/>
      <c r="EH2" s="12"/>
      <c r="EI2" s="12"/>
      <c r="EJ2" s="12"/>
      <c r="EK2" s="12"/>
      <c r="EL2" s="12"/>
      <c r="EM2" s="12"/>
      <c r="EN2" s="12"/>
      <c r="EO2" s="12"/>
      <c r="EP2" s="12"/>
      <c r="EQ2" s="12"/>
      <c r="ER2" s="12"/>
      <c r="ES2" s="12"/>
      <c r="ET2" s="12"/>
      <c r="EU2" s="12"/>
      <c r="EV2" s="12"/>
      <c r="EW2" s="12"/>
    </row>
    <row r="3" spans="1:153" s="14" customFormat="1" ht="14.25" thickTop="1" thickBot="1" x14ac:dyDescent="0.25">
      <c r="A3" s="20" t="s">
        <v>0</v>
      </c>
      <c r="B3" s="21"/>
      <c r="C3" s="21"/>
      <c r="D3" s="21"/>
      <c r="E3" s="21"/>
      <c r="F3" s="9"/>
      <c r="G3" s="10"/>
      <c r="H3" s="10"/>
      <c r="I3" s="10"/>
      <c r="J3" s="10"/>
      <c r="K3" s="10"/>
      <c r="L3" s="10"/>
      <c r="M3" s="10"/>
    </row>
    <row r="4" spans="1:153" x14ac:dyDescent="0.2">
      <c r="A4" s="22" t="s">
        <v>35</v>
      </c>
      <c r="B4" s="49">
        <v>4284</v>
      </c>
      <c r="C4" s="32">
        <v>4224</v>
      </c>
      <c r="D4" s="32">
        <f>C4-B4</f>
        <v>-60</v>
      </c>
      <c r="E4" s="32">
        <v>4284</v>
      </c>
      <c r="F4" s="9"/>
    </row>
    <row r="5" spans="1:153" x14ac:dyDescent="0.2">
      <c r="A5" s="23" t="s">
        <v>22</v>
      </c>
      <c r="B5" s="50"/>
      <c r="C5" s="33"/>
      <c r="D5" s="33">
        <f t="shared" ref="D5:D10" si="0">C5-B5</f>
        <v>0</v>
      </c>
      <c r="E5" s="33"/>
      <c r="F5" s="9"/>
    </row>
    <row r="6" spans="1:153" x14ac:dyDescent="0.2">
      <c r="A6" s="22" t="s">
        <v>23</v>
      </c>
      <c r="B6" s="49"/>
      <c r="C6" s="32">
        <v>0</v>
      </c>
      <c r="D6" s="32">
        <f t="shared" si="0"/>
        <v>0</v>
      </c>
      <c r="E6" s="32"/>
      <c r="F6" s="9"/>
    </row>
    <row r="7" spans="1:153" x14ac:dyDescent="0.2">
      <c r="A7" s="23"/>
      <c r="B7" s="50"/>
      <c r="C7" s="33"/>
      <c r="D7" s="33">
        <f t="shared" si="0"/>
        <v>0</v>
      </c>
      <c r="E7" s="33"/>
      <c r="F7" s="9"/>
    </row>
    <row r="8" spans="1:153" x14ac:dyDescent="0.2">
      <c r="A8" s="24" t="s">
        <v>36</v>
      </c>
      <c r="B8" s="51">
        <v>17292</v>
      </c>
      <c r="C8" s="34">
        <v>17292</v>
      </c>
      <c r="D8" s="34">
        <f t="shared" si="0"/>
        <v>0</v>
      </c>
      <c r="E8" s="34">
        <f>ROUND($C$45,0)</f>
        <v>18150</v>
      </c>
      <c r="F8" s="44"/>
    </row>
    <row r="9" spans="1:153" ht="13.5" thickBot="1" x14ac:dyDescent="0.25">
      <c r="A9" s="25" t="s">
        <v>24</v>
      </c>
      <c r="B9" s="52">
        <v>0</v>
      </c>
      <c r="C9" s="35"/>
      <c r="D9" s="35">
        <f t="shared" si="0"/>
        <v>0</v>
      </c>
      <c r="E9" s="35">
        <v>0</v>
      </c>
      <c r="F9" s="89" t="s">
        <v>55</v>
      </c>
    </row>
    <row r="10" spans="1:153" s="6" customFormat="1" ht="14.25" thickTop="1" thickBot="1" x14ac:dyDescent="0.25">
      <c r="A10" s="26" t="s">
        <v>1</v>
      </c>
      <c r="B10" s="70">
        <v>21576</v>
      </c>
      <c r="C10" s="36">
        <f>SUM(C4:C9)</f>
        <v>21516</v>
      </c>
      <c r="D10" s="36">
        <f t="shared" si="0"/>
        <v>-60</v>
      </c>
      <c r="E10" s="36">
        <f>SUM(E4:E9)</f>
        <v>22434</v>
      </c>
      <c r="F10" s="44">
        <f>E40-E10</f>
        <v>-82</v>
      </c>
      <c r="G10" s="43"/>
      <c r="H10" s="43"/>
      <c r="I10" s="43"/>
      <c r="J10" s="43"/>
      <c r="K10" s="43"/>
      <c r="L10" s="43"/>
      <c r="M10" s="43"/>
    </row>
    <row r="11" spans="1:153" s="5" customFormat="1" ht="13.5" thickTop="1" x14ac:dyDescent="0.2">
      <c r="A11" s="27"/>
      <c r="B11" s="53"/>
      <c r="C11" s="37"/>
      <c r="D11" s="37"/>
      <c r="E11" s="37"/>
      <c r="F11" s="9"/>
      <c r="G11" s="10"/>
      <c r="H11" s="10"/>
      <c r="I11" s="10"/>
      <c r="J11" s="10"/>
      <c r="K11" s="10"/>
      <c r="L11" s="10"/>
      <c r="M11" s="10"/>
    </row>
    <row r="12" spans="1:153" s="8" customFormat="1" ht="13.5" thickBot="1" x14ac:dyDescent="0.25">
      <c r="A12" s="28" t="s">
        <v>2</v>
      </c>
      <c r="B12" s="54"/>
      <c r="C12" s="38"/>
      <c r="D12" s="38"/>
      <c r="E12" s="38"/>
      <c r="F12" s="9"/>
      <c r="G12" s="10"/>
      <c r="H12" s="10"/>
      <c r="I12" s="10"/>
      <c r="J12" s="10"/>
      <c r="K12" s="10"/>
      <c r="L12" s="10"/>
      <c r="M12" s="10"/>
    </row>
    <row r="13" spans="1:153" x14ac:dyDescent="0.2">
      <c r="A13" s="29" t="s">
        <v>9</v>
      </c>
      <c r="B13" s="39">
        <v>4320</v>
      </c>
      <c r="C13" s="39">
        <v>4320</v>
      </c>
      <c r="D13" s="39">
        <f t="shared" ref="D13:D40" si="1">B13-C13</f>
        <v>0</v>
      </c>
      <c r="E13" s="39">
        <v>4320</v>
      </c>
      <c r="F13" s="55"/>
    </row>
    <row r="14" spans="1:153" x14ac:dyDescent="0.2">
      <c r="A14" s="30" t="s">
        <v>21</v>
      </c>
      <c r="B14" s="40">
        <v>0</v>
      </c>
      <c r="C14" s="40">
        <v>0</v>
      </c>
      <c r="D14" s="40">
        <f t="shared" si="1"/>
        <v>0</v>
      </c>
      <c r="E14" s="40">
        <v>0</v>
      </c>
      <c r="F14" s="55"/>
    </row>
    <row r="15" spans="1:153" x14ac:dyDescent="0.2">
      <c r="A15" s="29" t="s">
        <v>6</v>
      </c>
      <c r="B15" s="39">
        <v>500</v>
      </c>
      <c r="C15" s="39">
        <v>530</v>
      </c>
      <c r="D15" s="39">
        <f t="shared" si="1"/>
        <v>-30</v>
      </c>
      <c r="E15" s="39">
        <v>600</v>
      </c>
      <c r="F15" s="55"/>
    </row>
    <row r="16" spans="1:153" x14ac:dyDescent="0.2">
      <c r="A16" s="30" t="s">
        <v>7</v>
      </c>
      <c r="B16" s="40">
        <v>1080</v>
      </c>
      <c r="C16" s="40">
        <v>1080</v>
      </c>
      <c r="D16" s="40">
        <f t="shared" si="1"/>
        <v>0</v>
      </c>
      <c r="E16" s="40">
        <v>1080</v>
      </c>
      <c r="F16" s="55"/>
    </row>
    <row r="17" spans="1:6" x14ac:dyDescent="0.2">
      <c r="A17" s="29" t="s">
        <v>8</v>
      </c>
      <c r="B17" s="39">
        <v>800</v>
      </c>
      <c r="C17" s="39">
        <v>137</v>
      </c>
      <c r="D17" s="39">
        <f t="shared" si="1"/>
        <v>663</v>
      </c>
      <c r="E17" s="39">
        <v>600</v>
      </c>
      <c r="F17" s="89" t="s">
        <v>55</v>
      </c>
    </row>
    <row r="18" spans="1:6" x14ac:dyDescent="0.2">
      <c r="A18" s="30" t="s">
        <v>10</v>
      </c>
      <c r="B18" s="40">
        <v>136</v>
      </c>
      <c r="C18" s="40">
        <v>50</v>
      </c>
      <c r="D18" s="40">
        <f t="shared" si="1"/>
        <v>86</v>
      </c>
      <c r="E18" s="40">
        <v>277</v>
      </c>
      <c r="F18" s="55">
        <f>F10</f>
        <v>-82</v>
      </c>
    </row>
    <row r="19" spans="1:6" x14ac:dyDescent="0.2">
      <c r="A19" s="29" t="s">
        <v>11</v>
      </c>
      <c r="B19" s="39">
        <v>65</v>
      </c>
      <c r="C19" s="39">
        <v>62</v>
      </c>
      <c r="D19" s="39">
        <f t="shared" si="1"/>
        <v>3</v>
      </c>
      <c r="E19" s="39">
        <v>65</v>
      </c>
      <c r="F19" s="55"/>
    </row>
    <row r="20" spans="1:6" x14ac:dyDescent="0.2">
      <c r="A20" s="78" t="s">
        <v>13</v>
      </c>
      <c r="B20" s="40">
        <v>5000</v>
      </c>
      <c r="C20" s="40">
        <v>2572</v>
      </c>
      <c r="D20" s="40">
        <f t="shared" si="1"/>
        <v>2428</v>
      </c>
      <c r="E20" s="40">
        <v>5000</v>
      </c>
      <c r="F20" s="80" t="s">
        <v>48</v>
      </c>
    </row>
    <row r="21" spans="1:6" x14ac:dyDescent="0.2">
      <c r="A21" s="29" t="s">
        <v>12</v>
      </c>
      <c r="B21" s="39">
        <v>3600</v>
      </c>
      <c r="C21" s="39">
        <v>3804</v>
      </c>
      <c r="D21" s="39">
        <f t="shared" si="1"/>
        <v>-204</v>
      </c>
      <c r="E21" s="39">
        <v>3900</v>
      </c>
      <c r="F21" s="55"/>
    </row>
    <row r="22" spans="1:6" x14ac:dyDescent="0.2">
      <c r="A22" s="30" t="s">
        <v>29</v>
      </c>
      <c r="B22" s="40">
        <v>100</v>
      </c>
      <c r="C22" s="40">
        <v>260</v>
      </c>
      <c r="D22" s="40">
        <f t="shared" si="1"/>
        <v>-160</v>
      </c>
      <c r="E22" s="40">
        <v>100</v>
      </c>
      <c r="F22" s="55"/>
    </row>
    <row r="23" spans="1:6" x14ac:dyDescent="0.2">
      <c r="A23" s="29" t="s">
        <v>30</v>
      </c>
      <c r="B23" s="39">
        <v>200</v>
      </c>
      <c r="C23" s="39">
        <v>100</v>
      </c>
      <c r="D23" s="39">
        <f t="shared" si="1"/>
        <v>100</v>
      </c>
      <c r="E23" s="39">
        <v>200</v>
      </c>
      <c r="F23" s="55"/>
    </row>
    <row r="24" spans="1:6" x14ac:dyDescent="0.2">
      <c r="A24" s="30" t="s">
        <v>39</v>
      </c>
      <c r="B24" s="40">
        <v>300</v>
      </c>
      <c r="C24" s="40">
        <v>825</v>
      </c>
      <c r="D24" s="40">
        <f t="shared" si="1"/>
        <v>-525</v>
      </c>
      <c r="E24" s="40">
        <v>800</v>
      </c>
      <c r="F24" s="80" t="s">
        <v>49</v>
      </c>
    </row>
    <row r="25" spans="1:6" x14ac:dyDescent="0.2">
      <c r="A25" s="29" t="s">
        <v>14</v>
      </c>
      <c r="B25" s="39">
        <v>150</v>
      </c>
      <c r="C25" s="39">
        <v>102</v>
      </c>
      <c r="D25" s="39">
        <f t="shared" si="1"/>
        <v>48</v>
      </c>
      <c r="E25" s="39">
        <v>150</v>
      </c>
      <c r="F25" s="55"/>
    </row>
    <row r="26" spans="1:6" x14ac:dyDescent="0.2">
      <c r="A26" s="30" t="s">
        <v>15</v>
      </c>
      <c r="B26" s="40">
        <v>200</v>
      </c>
      <c r="C26" s="40">
        <v>339</v>
      </c>
      <c r="D26" s="40">
        <f t="shared" si="1"/>
        <v>-139</v>
      </c>
      <c r="E26" s="40">
        <v>400</v>
      </c>
      <c r="F26" s="80" t="s">
        <v>50</v>
      </c>
    </row>
    <row r="27" spans="1:6" x14ac:dyDescent="0.2">
      <c r="A27" s="29" t="s">
        <v>16</v>
      </c>
      <c r="B27" s="39">
        <v>0</v>
      </c>
      <c r="C27" s="39">
        <v>0</v>
      </c>
      <c r="D27" s="39">
        <f t="shared" si="1"/>
        <v>0</v>
      </c>
      <c r="E27" s="39">
        <v>0</v>
      </c>
      <c r="F27" s="55"/>
    </row>
    <row r="28" spans="1:6" x14ac:dyDescent="0.2">
      <c r="A28" s="30" t="s">
        <v>17</v>
      </c>
      <c r="B28" s="40">
        <v>1000</v>
      </c>
      <c r="C28" s="40">
        <v>990</v>
      </c>
      <c r="D28" s="40">
        <f t="shared" si="1"/>
        <v>10</v>
      </c>
      <c r="E28" s="40">
        <v>1000</v>
      </c>
      <c r="F28" s="55"/>
    </row>
    <row r="29" spans="1:6" x14ac:dyDescent="0.2">
      <c r="A29" s="29" t="s">
        <v>34</v>
      </c>
      <c r="B29" s="39">
        <v>100</v>
      </c>
      <c r="C29" s="39">
        <v>50</v>
      </c>
      <c r="D29" s="39">
        <f t="shared" si="1"/>
        <v>50</v>
      </c>
      <c r="E29" s="39">
        <v>100</v>
      </c>
      <c r="F29" s="55"/>
    </row>
    <row r="30" spans="1:6" x14ac:dyDescent="0.2">
      <c r="A30" s="30" t="s">
        <v>31</v>
      </c>
      <c r="B30" s="40">
        <v>50</v>
      </c>
      <c r="C30" s="40">
        <v>26</v>
      </c>
      <c r="D30" s="40">
        <f t="shared" si="1"/>
        <v>24</v>
      </c>
      <c r="E30" s="40">
        <v>200</v>
      </c>
      <c r="F30" s="55"/>
    </row>
    <row r="31" spans="1:6" x14ac:dyDescent="0.2">
      <c r="A31" s="29" t="s">
        <v>32</v>
      </c>
      <c r="B31" s="39">
        <v>0</v>
      </c>
      <c r="C31" s="39">
        <v>0</v>
      </c>
      <c r="D31" s="39">
        <f t="shared" si="1"/>
        <v>0</v>
      </c>
      <c r="E31" s="39">
        <v>0</v>
      </c>
      <c r="F31" s="55"/>
    </row>
    <row r="32" spans="1:6" x14ac:dyDescent="0.2">
      <c r="A32" s="30" t="s">
        <v>18</v>
      </c>
      <c r="B32" s="40">
        <v>75</v>
      </c>
      <c r="C32" s="40">
        <v>56</v>
      </c>
      <c r="D32" s="40">
        <f t="shared" si="1"/>
        <v>19</v>
      </c>
      <c r="E32" s="40">
        <v>60</v>
      </c>
      <c r="F32" s="55"/>
    </row>
    <row r="33" spans="1:13" x14ac:dyDescent="0.2">
      <c r="A33" s="46" t="s">
        <v>33</v>
      </c>
      <c r="B33" s="45">
        <v>500</v>
      </c>
      <c r="C33" s="45">
        <v>0</v>
      </c>
      <c r="D33" s="45">
        <f t="shared" si="1"/>
        <v>500</v>
      </c>
      <c r="E33" s="45">
        <v>500</v>
      </c>
      <c r="F33" s="80" t="s">
        <v>51</v>
      </c>
    </row>
    <row r="34" spans="1:13" x14ac:dyDescent="0.2">
      <c r="A34" s="30" t="s">
        <v>27</v>
      </c>
      <c r="B34" s="40">
        <v>1500</v>
      </c>
      <c r="C34" s="40">
        <v>0</v>
      </c>
      <c r="D34" s="40">
        <f t="shared" si="1"/>
        <v>1500</v>
      </c>
      <c r="E34" s="40">
        <v>1000</v>
      </c>
      <c r="F34" s="77" t="s">
        <v>44</v>
      </c>
    </row>
    <row r="35" spans="1:13" x14ac:dyDescent="0.2">
      <c r="A35" s="78" t="s">
        <v>19</v>
      </c>
      <c r="B35" s="39">
        <v>1700</v>
      </c>
      <c r="C35" s="39">
        <v>1685</v>
      </c>
      <c r="D35" s="39">
        <f t="shared" si="1"/>
        <v>15</v>
      </c>
      <c r="E35" s="39">
        <v>1700</v>
      </c>
      <c r="F35" s="77" t="s">
        <v>45</v>
      </c>
    </row>
    <row r="36" spans="1:13" x14ac:dyDescent="0.2">
      <c r="A36" s="30" t="s">
        <v>20</v>
      </c>
      <c r="B36" s="40">
        <v>0</v>
      </c>
      <c r="C36" s="40">
        <v>0</v>
      </c>
      <c r="D36" s="40">
        <f t="shared" si="1"/>
        <v>0</v>
      </c>
      <c r="E36" s="40">
        <v>0</v>
      </c>
      <c r="F36" s="55"/>
    </row>
    <row r="37" spans="1:13" x14ac:dyDescent="0.2">
      <c r="A37" s="47" t="s">
        <v>28</v>
      </c>
      <c r="B37" s="41">
        <v>100</v>
      </c>
      <c r="C37" s="41">
        <v>200</v>
      </c>
      <c r="D37" s="41">
        <f t="shared" si="1"/>
        <v>-100</v>
      </c>
      <c r="E37" s="41">
        <v>200</v>
      </c>
      <c r="F37" s="55"/>
    </row>
    <row r="38" spans="1:13" x14ac:dyDescent="0.2">
      <c r="A38" s="78" t="s">
        <v>40</v>
      </c>
      <c r="B38" s="40">
        <v>100</v>
      </c>
      <c r="C38" s="40">
        <v>0</v>
      </c>
      <c r="D38" s="40">
        <v>0</v>
      </c>
      <c r="E38" s="40">
        <v>100</v>
      </c>
      <c r="F38" s="55"/>
    </row>
    <row r="39" spans="1:13" ht="13.5" thickBot="1" x14ac:dyDescent="0.25">
      <c r="A39" s="47"/>
      <c r="B39" s="41"/>
      <c r="C39" s="41"/>
      <c r="D39" s="41"/>
      <c r="E39" s="41"/>
      <c r="F39" s="55"/>
    </row>
    <row r="40" spans="1:13" s="7" customFormat="1" ht="14.25" thickTop="1" thickBot="1" x14ac:dyDescent="0.25">
      <c r="A40" s="31" t="s">
        <v>3</v>
      </c>
      <c r="B40" s="70">
        <v>21576</v>
      </c>
      <c r="C40" s="36">
        <f>SUM(C13:C39)</f>
        <v>17188</v>
      </c>
      <c r="D40" s="36">
        <f t="shared" si="1"/>
        <v>4388</v>
      </c>
      <c r="E40" s="36">
        <f>SUM(E13:E39)</f>
        <v>22352</v>
      </c>
      <c r="F40" s="56"/>
      <c r="G40" s="10"/>
      <c r="H40" s="10"/>
      <c r="I40" s="10"/>
      <c r="J40" s="10"/>
      <c r="K40" s="10"/>
      <c r="L40" s="10"/>
      <c r="M40" s="10"/>
    </row>
    <row r="41" spans="1:13" ht="13.5" thickTop="1" x14ac:dyDescent="0.2">
      <c r="A41" s="3"/>
      <c r="B41" s="3"/>
      <c r="C41" s="3"/>
      <c r="D41" s="3"/>
      <c r="E41" s="3"/>
    </row>
    <row r="42" spans="1:13" ht="13.5" thickBot="1" x14ac:dyDescent="0.25">
      <c r="A42" s="3"/>
      <c r="B42" s="3"/>
      <c r="C42" s="3"/>
      <c r="D42" s="3"/>
      <c r="E42" s="3"/>
    </row>
    <row r="43" spans="1:13" x14ac:dyDescent="0.2">
      <c r="A43" s="57"/>
      <c r="B43" s="59" t="s">
        <v>56</v>
      </c>
      <c r="C43" s="60"/>
      <c r="D43" s="81" t="s">
        <v>41</v>
      </c>
      <c r="E43" s="82"/>
      <c r="F43" s="71" t="s">
        <v>42</v>
      </c>
      <c r="G43" s="72"/>
      <c r="H43" s="64" t="s">
        <v>43</v>
      </c>
      <c r="I43" s="65"/>
    </row>
    <row r="44" spans="1:13" x14ac:dyDescent="0.2">
      <c r="A44" s="58" t="s">
        <v>38</v>
      </c>
      <c r="B44" s="90">
        <v>16805370</v>
      </c>
      <c r="C44" s="61" t="s">
        <v>25</v>
      </c>
      <c r="D44" s="83">
        <v>16627100</v>
      </c>
      <c r="E44" s="84" t="s">
        <v>25</v>
      </c>
      <c r="F44" s="73">
        <v>16710650</v>
      </c>
      <c r="G44" s="67" t="s">
        <v>25</v>
      </c>
      <c r="H44" s="66">
        <v>16710650</v>
      </c>
      <c r="I44" s="67" t="s">
        <v>25</v>
      </c>
    </row>
    <row r="45" spans="1:13" ht="13.5" thickBot="1" x14ac:dyDescent="0.25">
      <c r="A45" s="58" t="s">
        <v>37</v>
      </c>
      <c r="B45" s="62">
        <v>1.08E-3</v>
      </c>
      <c r="C45" s="63">
        <f>B44*B45</f>
        <v>18149.799599999998</v>
      </c>
      <c r="D45" s="85">
        <v>1.0399999999999999E-3</v>
      </c>
      <c r="E45" s="86">
        <f>D44*D45</f>
        <v>17292.183999999997</v>
      </c>
      <c r="F45" s="74">
        <v>9.6000000000000002E-4</v>
      </c>
      <c r="G45" s="75">
        <f>F44*F45</f>
        <v>16042.224</v>
      </c>
      <c r="H45" s="69">
        <v>1E-3</v>
      </c>
      <c r="I45" s="68">
        <v>16710.650000000001</v>
      </c>
    </row>
    <row r="46" spans="1:13" x14ac:dyDescent="0.2">
      <c r="A46" s="9"/>
      <c r="B46" s="76"/>
      <c r="C46" s="76"/>
      <c r="D46" s="9"/>
      <c r="E46" s="10"/>
    </row>
    <row r="47" spans="1:13" x14ac:dyDescent="0.2">
      <c r="A47" s="10"/>
      <c r="B47" s="87" t="s">
        <v>52</v>
      </c>
      <c r="C47" s="48"/>
      <c r="D47" s="48"/>
      <c r="E47" s="10"/>
      <c r="F47" s="48"/>
      <c r="G47" s="15"/>
    </row>
    <row r="48" spans="1:13" x14ac:dyDescent="0.2">
      <c r="A48" s="10"/>
      <c r="B48" s="88" t="s">
        <v>53</v>
      </c>
      <c r="C48" s="79"/>
      <c r="D48" s="48"/>
      <c r="E48" s="10"/>
      <c r="F48" s="10"/>
    </row>
    <row r="49" spans="1:6" x14ac:dyDescent="0.2">
      <c r="A49" s="10"/>
      <c r="B49" s="10"/>
      <c r="C49" s="10"/>
      <c r="D49" s="10"/>
      <c r="E49" s="10"/>
      <c r="F49" s="10"/>
    </row>
    <row r="50" spans="1:6" x14ac:dyDescent="0.2">
      <c r="A50" s="10"/>
      <c r="B50" s="10"/>
      <c r="C50" s="10"/>
      <c r="D50" s="10"/>
      <c r="E50" s="10"/>
      <c r="F50" s="10"/>
    </row>
    <row r="51" spans="1:6" x14ac:dyDescent="0.2">
      <c r="A51" s="10"/>
      <c r="B51" s="10"/>
      <c r="C51" s="10"/>
      <c r="D51" s="10"/>
      <c r="E51" s="10"/>
      <c r="F51" s="10"/>
    </row>
    <row r="52" spans="1:6" x14ac:dyDescent="0.2">
      <c r="A52" s="10"/>
      <c r="B52" s="10"/>
      <c r="C52" s="10"/>
      <c r="D52" s="10"/>
      <c r="E52" s="10"/>
      <c r="F52" s="10"/>
    </row>
    <row r="53" spans="1:6" x14ac:dyDescent="0.2">
      <c r="A53" s="10"/>
      <c r="B53" s="10"/>
      <c r="C53" s="10"/>
      <c r="D53" s="10"/>
      <c r="E53" s="10"/>
      <c r="F53" s="10"/>
    </row>
    <row r="54" spans="1:6" x14ac:dyDescent="0.2">
      <c r="A54" s="10"/>
      <c r="B54" s="10"/>
      <c r="C54" s="10"/>
      <c r="D54" s="10"/>
      <c r="E54" s="10"/>
      <c r="F54" s="10"/>
    </row>
    <row r="55" spans="1:6" x14ac:dyDescent="0.2">
      <c r="A55" s="10"/>
      <c r="B55" s="10"/>
      <c r="C55" s="10"/>
      <c r="D55" s="10"/>
      <c r="E55" s="10"/>
      <c r="F55" s="10"/>
    </row>
    <row r="56" spans="1:6" x14ac:dyDescent="0.2">
      <c r="A56" s="10"/>
      <c r="B56" s="10"/>
      <c r="C56" s="10"/>
      <c r="D56" s="10"/>
      <c r="E56" s="10"/>
      <c r="F56" s="10"/>
    </row>
    <row r="57" spans="1:6" x14ac:dyDescent="0.2">
      <c r="A57" s="10"/>
      <c r="B57" s="10"/>
      <c r="C57" s="10"/>
      <c r="D57" s="10"/>
      <c r="E57" s="10"/>
      <c r="F57" s="10"/>
    </row>
    <row r="58" spans="1:6" x14ac:dyDescent="0.2">
      <c r="A58" s="10"/>
      <c r="B58" s="10"/>
      <c r="C58" s="10"/>
      <c r="D58" s="10"/>
      <c r="E58" s="10"/>
      <c r="F58" s="10"/>
    </row>
    <row r="59" spans="1:6" x14ac:dyDescent="0.2">
      <c r="A59" s="10"/>
      <c r="B59" s="10"/>
      <c r="C59" s="10"/>
      <c r="D59" s="10"/>
      <c r="E59" s="10"/>
      <c r="F59" s="10"/>
    </row>
    <row r="60" spans="1:6" x14ac:dyDescent="0.2">
      <c r="A60" s="10"/>
      <c r="B60" s="10"/>
      <c r="C60" s="10"/>
      <c r="D60" s="10"/>
      <c r="E60" s="10"/>
      <c r="F60" s="10"/>
    </row>
    <row r="61" spans="1:6" x14ac:dyDescent="0.2">
      <c r="A61" s="10"/>
      <c r="B61" s="10"/>
      <c r="C61" s="10"/>
      <c r="D61" s="10"/>
      <c r="E61" s="10"/>
      <c r="F61" s="10"/>
    </row>
    <row r="62" spans="1:6" x14ac:dyDescent="0.2">
      <c r="A62" s="10"/>
      <c r="B62" s="10"/>
      <c r="C62" s="10"/>
      <c r="D62" s="10"/>
      <c r="E62" s="10"/>
      <c r="F62" s="10"/>
    </row>
    <row r="63" spans="1:6" x14ac:dyDescent="0.2">
      <c r="A63" s="10"/>
      <c r="B63" s="10"/>
      <c r="C63" s="10"/>
      <c r="D63" s="10"/>
      <c r="E63" s="10"/>
      <c r="F63" s="10"/>
    </row>
    <row r="64" spans="1:6" x14ac:dyDescent="0.2">
      <c r="A64" s="10"/>
      <c r="B64" s="10"/>
      <c r="C64" s="10"/>
      <c r="D64" s="10"/>
      <c r="E64" s="10"/>
      <c r="F64" s="10"/>
    </row>
    <row r="65" spans="1:6" x14ac:dyDescent="0.2">
      <c r="A65" s="10"/>
      <c r="B65" s="10"/>
      <c r="C65" s="10"/>
      <c r="D65" s="10"/>
      <c r="E65" s="10"/>
      <c r="F65" s="10"/>
    </row>
    <row r="66" spans="1:6" x14ac:dyDescent="0.2">
      <c r="A66" s="10"/>
      <c r="B66" s="10"/>
      <c r="C66" s="10"/>
      <c r="D66" s="10"/>
      <c r="E66" s="10"/>
      <c r="F66" s="10"/>
    </row>
    <row r="67" spans="1:6" x14ac:dyDescent="0.2">
      <c r="A67" s="10"/>
      <c r="B67" s="10"/>
      <c r="C67" s="10"/>
      <c r="D67" s="10"/>
      <c r="E67" s="10"/>
      <c r="F67" s="10"/>
    </row>
    <row r="68" spans="1:6" x14ac:dyDescent="0.2">
      <c r="A68" s="10"/>
      <c r="B68" s="10"/>
      <c r="C68" s="10"/>
      <c r="D68" s="10"/>
      <c r="E68" s="10"/>
      <c r="F68" s="10"/>
    </row>
    <row r="69" spans="1:6" x14ac:dyDescent="0.2">
      <c r="A69" s="10"/>
      <c r="B69" s="10"/>
      <c r="C69" s="10"/>
      <c r="D69" s="10"/>
      <c r="E69" s="10"/>
      <c r="F69" s="10"/>
    </row>
    <row r="70" spans="1:6" x14ac:dyDescent="0.2">
      <c r="A70" s="10"/>
      <c r="B70" s="10"/>
      <c r="C70" s="10"/>
      <c r="D70" s="10"/>
      <c r="E70" s="10"/>
      <c r="F70" s="10"/>
    </row>
    <row r="71" spans="1:6" x14ac:dyDescent="0.2">
      <c r="A71" s="10"/>
      <c r="B71" s="10"/>
      <c r="C71" s="10"/>
      <c r="D71" s="10"/>
      <c r="E71" s="10"/>
      <c r="F71" s="10"/>
    </row>
    <row r="72" spans="1:6" x14ac:dyDescent="0.2">
      <c r="A72" s="10"/>
      <c r="B72" s="10"/>
      <c r="C72" s="10"/>
      <c r="D72" s="10"/>
      <c r="E72" s="10"/>
      <c r="F72" s="10"/>
    </row>
    <row r="73" spans="1:6" x14ac:dyDescent="0.2">
      <c r="A73" s="10"/>
      <c r="B73" s="10"/>
      <c r="C73" s="10"/>
      <c r="D73" s="10"/>
      <c r="E73" s="10"/>
      <c r="F73" s="10"/>
    </row>
    <row r="74" spans="1:6" x14ac:dyDescent="0.2">
      <c r="A74" s="10"/>
      <c r="B74" s="10"/>
      <c r="C74" s="10"/>
      <c r="D74" s="10"/>
      <c r="E74" s="10"/>
      <c r="F74" s="10"/>
    </row>
    <row r="75" spans="1:6" x14ac:dyDescent="0.2">
      <c r="A75" s="10"/>
      <c r="B75" s="10"/>
      <c r="C75" s="10"/>
      <c r="D75" s="10"/>
      <c r="E75" s="10"/>
      <c r="F75" s="10"/>
    </row>
    <row r="76" spans="1:6" x14ac:dyDescent="0.2">
      <c r="A76" s="10"/>
      <c r="B76" s="10"/>
      <c r="C76" s="10"/>
      <c r="D76" s="10"/>
      <c r="E76" s="10"/>
      <c r="F76" s="10"/>
    </row>
    <row r="77" spans="1:6" x14ac:dyDescent="0.2">
      <c r="A77" s="10"/>
      <c r="B77" s="10"/>
      <c r="C77" s="10"/>
      <c r="D77" s="10"/>
      <c r="E77" s="10"/>
      <c r="F77" s="10"/>
    </row>
    <row r="78" spans="1:6" x14ac:dyDescent="0.2">
      <c r="A78" s="10"/>
      <c r="B78" s="10"/>
      <c r="C78" s="10"/>
      <c r="D78" s="10"/>
      <c r="E78" s="10"/>
      <c r="F78" s="10"/>
    </row>
    <row r="79" spans="1:6" x14ac:dyDescent="0.2">
      <c r="A79" s="10"/>
      <c r="B79" s="10"/>
      <c r="C79" s="10"/>
      <c r="D79" s="10"/>
      <c r="E79" s="10"/>
      <c r="F79" s="10"/>
    </row>
    <row r="80" spans="1:6" x14ac:dyDescent="0.2">
      <c r="A80" s="10"/>
      <c r="B80" s="10"/>
      <c r="C80" s="10"/>
      <c r="D80" s="10"/>
      <c r="E80" s="10"/>
      <c r="F80" s="10"/>
    </row>
    <row r="81" spans="1:6" x14ac:dyDescent="0.2">
      <c r="A81" s="10"/>
      <c r="B81" s="10"/>
      <c r="C81" s="10"/>
      <c r="D81" s="10"/>
      <c r="E81" s="10"/>
      <c r="F81" s="10"/>
    </row>
    <row r="82" spans="1:6" x14ac:dyDescent="0.2">
      <c r="A82" s="10"/>
      <c r="B82" s="10"/>
      <c r="C82" s="10"/>
      <c r="D82" s="10"/>
      <c r="E82" s="10"/>
      <c r="F82" s="10"/>
    </row>
    <row r="83" spans="1:6" x14ac:dyDescent="0.2">
      <c r="A83" s="10"/>
      <c r="B83" s="10"/>
      <c r="C83" s="10"/>
      <c r="D83" s="10"/>
      <c r="E83" s="10"/>
      <c r="F83" s="10"/>
    </row>
    <row r="84" spans="1:6" x14ac:dyDescent="0.2">
      <c r="A84" s="10"/>
      <c r="B84" s="10"/>
      <c r="C84" s="10"/>
      <c r="D84" s="10"/>
      <c r="E84" s="10"/>
      <c r="F84" s="10"/>
    </row>
    <row r="85" spans="1:6" x14ac:dyDescent="0.2">
      <c r="A85" s="10"/>
      <c r="B85" s="10"/>
      <c r="C85" s="10"/>
      <c r="D85" s="10"/>
      <c r="E85" s="10"/>
      <c r="F85" s="10"/>
    </row>
    <row r="86" spans="1:6" x14ac:dyDescent="0.2">
      <c r="A86" s="10"/>
      <c r="B86" s="10"/>
      <c r="C86" s="10"/>
      <c r="D86" s="10"/>
      <c r="E86" s="10"/>
      <c r="F86" s="10"/>
    </row>
    <row r="87" spans="1:6" x14ac:dyDescent="0.2">
      <c r="A87" s="10"/>
      <c r="B87" s="10"/>
      <c r="C87" s="10"/>
      <c r="D87" s="10"/>
      <c r="E87" s="10"/>
      <c r="F87" s="10"/>
    </row>
    <row r="88" spans="1:6" x14ac:dyDescent="0.2">
      <c r="A88" s="10"/>
      <c r="B88" s="10"/>
      <c r="C88" s="10"/>
      <c r="D88" s="10"/>
      <c r="E88" s="10"/>
      <c r="F88" s="10"/>
    </row>
    <row r="89" spans="1:6" x14ac:dyDescent="0.2">
      <c r="A89" s="10"/>
      <c r="B89" s="10"/>
      <c r="C89" s="10"/>
      <c r="D89" s="10"/>
      <c r="E89" s="10"/>
      <c r="F89" s="10"/>
    </row>
    <row r="90" spans="1:6" x14ac:dyDescent="0.2">
      <c r="A90" s="10"/>
      <c r="B90" s="10"/>
      <c r="C90" s="10"/>
      <c r="D90" s="10"/>
      <c r="E90" s="10"/>
      <c r="F90" s="10"/>
    </row>
    <row r="91" spans="1:6" x14ac:dyDescent="0.2">
      <c r="A91" s="10"/>
      <c r="B91" s="10"/>
      <c r="C91" s="10"/>
      <c r="D91" s="10"/>
      <c r="E91" s="10"/>
      <c r="F91" s="10"/>
    </row>
    <row r="92" spans="1:6" x14ac:dyDescent="0.2">
      <c r="A92" s="10"/>
      <c r="B92" s="10"/>
      <c r="C92" s="10"/>
      <c r="D92" s="10"/>
      <c r="E92" s="10"/>
      <c r="F92" s="10"/>
    </row>
    <row r="93" spans="1:6" x14ac:dyDescent="0.2">
      <c r="A93" s="10"/>
      <c r="B93" s="10"/>
      <c r="C93" s="10"/>
      <c r="D93" s="10"/>
      <c r="E93" s="10"/>
      <c r="F93" s="10"/>
    </row>
    <row r="94" spans="1:6" x14ac:dyDescent="0.2">
      <c r="A94" s="10"/>
      <c r="B94" s="10"/>
      <c r="C94" s="10"/>
      <c r="D94" s="10"/>
      <c r="E94" s="10"/>
      <c r="F94" s="10"/>
    </row>
    <row r="95" spans="1:6" x14ac:dyDescent="0.2">
      <c r="A95" s="10"/>
      <c r="B95" s="10"/>
      <c r="C95" s="10"/>
      <c r="D95" s="10"/>
      <c r="E95" s="10"/>
      <c r="F95" s="10"/>
    </row>
    <row r="96" spans="1:6" x14ac:dyDescent="0.2">
      <c r="A96" s="10"/>
      <c r="B96" s="10"/>
      <c r="C96" s="10"/>
      <c r="D96" s="10"/>
      <c r="E96" s="10"/>
      <c r="F96" s="10"/>
    </row>
    <row r="97" spans="1:6" x14ac:dyDescent="0.2">
      <c r="A97" s="10"/>
      <c r="B97" s="10"/>
      <c r="C97" s="10"/>
      <c r="D97" s="10"/>
      <c r="E97" s="10"/>
      <c r="F97" s="10"/>
    </row>
    <row r="98" spans="1:6" x14ac:dyDescent="0.2">
      <c r="A98" s="10"/>
      <c r="B98" s="10"/>
      <c r="C98" s="10"/>
      <c r="D98" s="10"/>
      <c r="E98" s="10"/>
      <c r="F98" s="10"/>
    </row>
    <row r="99" spans="1:6" x14ac:dyDescent="0.2">
      <c r="A99" s="10"/>
      <c r="B99" s="10"/>
      <c r="C99" s="10"/>
      <c r="D99" s="10"/>
      <c r="E99" s="10"/>
      <c r="F99" s="10"/>
    </row>
    <row r="100" spans="1:6" x14ac:dyDescent="0.2">
      <c r="A100" s="10"/>
      <c r="B100" s="10"/>
      <c r="C100" s="10"/>
      <c r="D100" s="10"/>
      <c r="E100" s="10"/>
      <c r="F100" s="10"/>
    </row>
    <row r="101" spans="1:6" x14ac:dyDescent="0.2">
      <c r="A101" s="10"/>
      <c r="B101" s="10"/>
      <c r="C101" s="10"/>
      <c r="D101" s="10"/>
      <c r="E101" s="10"/>
      <c r="F101" s="10"/>
    </row>
    <row r="102" spans="1:6" x14ac:dyDescent="0.2">
      <c r="A102" s="4"/>
    </row>
  </sheetData>
  <phoneticPr fontId="1" type="noConversion"/>
  <pageMargins left="1" right="0.75" top="0.75" bottom="0.94" header="0.5" footer="0.37"/>
  <pageSetup orientation="portrait" r:id="rId1"/>
  <headerFooter alignWithMargins="0">
    <oddHeader>&amp;F</oddHeader>
    <oddFooter>&amp;CPrepared by Gregg Bromley 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>
      <selection activeCell="B2" sqref="B2"/>
    </sheetView>
  </sheetViews>
  <sheetFormatPr defaultColWidth="11.42578125" defaultRowHeight="12.75" x14ac:dyDescent="0.2"/>
  <sheetData/>
  <pageMargins left="0.7" right="0.7" top="0.75" bottom="0.75" header="0.3" footer="0.3"/>
  <pageSetup orientation="portrait" horizontalDpi="0" verticalDpi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ColWidth="8.85546875" defaultRowHeight="12.75" x14ac:dyDescent="0.2"/>
  <sheetData/>
  <phoneticPr fontId="1" type="noConversion"/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43"/>
  <sheetViews>
    <sheetView topLeftCell="A18" workbookViewId="0">
      <selection activeCell="K17" sqref="K17"/>
    </sheetView>
  </sheetViews>
  <sheetFormatPr defaultColWidth="8.85546875" defaultRowHeight="12.75" x14ac:dyDescent="0.2"/>
  <cols>
    <col min="1" max="1" width="40.85546875" customWidth="1"/>
    <col min="2" max="2" width="16.42578125" customWidth="1"/>
    <col min="4" max="4" width="16.42578125" customWidth="1"/>
  </cols>
  <sheetData>
    <row r="1" spans="1:5" ht="26.25" thickBot="1" x14ac:dyDescent="0.25">
      <c r="A1" s="10"/>
      <c r="B1" s="10"/>
      <c r="C1" s="11" t="s">
        <v>67</v>
      </c>
      <c r="D1" s="11"/>
      <c r="E1" s="10"/>
    </row>
    <row r="2" spans="1:5" ht="52.5" thickTop="1" thickBot="1" x14ac:dyDescent="0.25">
      <c r="A2" s="16" t="s">
        <v>26</v>
      </c>
      <c r="B2" s="18" t="s">
        <v>64</v>
      </c>
      <c r="C2" s="18" t="s">
        <v>65</v>
      </c>
      <c r="D2" s="17" t="s">
        <v>5</v>
      </c>
      <c r="E2" s="19" t="s">
        <v>66</v>
      </c>
    </row>
    <row r="3" spans="1:5" ht="14.25" thickTop="1" thickBot="1" x14ac:dyDescent="0.25">
      <c r="A3" s="20" t="s">
        <v>0</v>
      </c>
      <c r="B3" s="21"/>
      <c r="C3" s="21"/>
      <c r="D3" s="21"/>
      <c r="E3" s="21"/>
    </row>
    <row r="4" spans="1:5" x14ac:dyDescent="0.2">
      <c r="A4" s="22" t="s">
        <v>35</v>
      </c>
      <c r="B4" s="32">
        <v>3750</v>
      </c>
      <c r="C4" s="32">
        <v>3675</v>
      </c>
      <c r="D4" s="32">
        <f>C4-B4</f>
        <v>-75</v>
      </c>
      <c r="E4" s="32"/>
    </row>
    <row r="5" spans="1:5" x14ac:dyDescent="0.2">
      <c r="A5" s="23" t="s">
        <v>22</v>
      </c>
      <c r="B5" s="33"/>
      <c r="C5" s="33"/>
      <c r="D5" s="33">
        <f t="shared" ref="D5:D10" si="0">C5-B5</f>
        <v>0</v>
      </c>
      <c r="E5" s="33"/>
    </row>
    <row r="6" spans="1:5" x14ac:dyDescent="0.2">
      <c r="A6" s="22" t="s">
        <v>23</v>
      </c>
      <c r="B6" s="32"/>
      <c r="C6" s="32">
        <v>0</v>
      </c>
      <c r="D6" s="32">
        <f t="shared" si="0"/>
        <v>0</v>
      </c>
      <c r="E6" s="32"/>
    </row>
    <row r="7" spans="1:5" x14ac:dyDescent="0.2">
      <c r="A7" s="23"/>
      <c r="B7" s="33"/>
      <c r="C7" s="33"/>
      <c r="D7" s="33">
        <f t="shared" si="0"/>
        <v>0</v>
      </c>
      <c r="E7" s="33"/>
    </row>
    <row r="8" spans="1:5" x14ac:dyDescent="0.2">
      <c r="A8" s="24" t="s">
        <v>36</v>
      </c>
      <c r="B8" s="34">
        <v>19106</v>
      </c>
      <c r="C8" s="34">
        <v>18649.97</v>
      </c>
      <c r="D8" s="34">
        <f t="shared" si="0"/>
        <v>-456.02999999999884</v>
      </c>
      <c r="E8" s="34"/>
    </row>
    <row r="9" spans="1:5" ht="13.5" thickBot="1" x14ac:dyDescent="0.25">
      <c r="A9" s="25" t="s">
        <v>24</v>
      </c>
      <c r="B9" s="35">
        <v>0</v>
      </c>
      <c r="C9" s="35"/>
      <c r="D9" s="35">
        <f t="shared" si="0"/>
        <v>0</v>
      </c>
      <c r="E9" s="35"/>
    </row>
    <row r="10" spans="1:5" ht="14.25" thickTop="1" thickBot="1" x14ac:dyDescent="0.25">
      <c r="A10" s="26" t="s">
        <v>1</v>
      </c>
      <c r="B10" s="36">
        <f>SUM(B4:B9)</f>
        <v>22856</v>
      </c>
      <c r="C10" s="36">
        <f>SUM(C4:C9)</f>
        <v>22324.97</v>
      </c>
      <c r="D10" s="36">
        <f t="shared" si="0"/>
        <v>-531.02999999999884</v>
      </c>
      <c r="E10" s="36"/>
    </row>
    <row r="11" spans="1:5" ht="13.5" thickTop="1" x14ac:dyDescent="0.2">
      <c r="A11" s="27"/>
      <c r="B11" s="53"/>
      <c r="C11" s="37"/>
      <c r="D11" s="37"/>
      <c r="E11" s="37"/>
    </row>
    <row r="12" spans="1:5" ht="13.5" thickBot="1" x14ac:dyDescent="0.25">
      <c r="A12" s="28" t="s">
        <v>2</v>
      </c>
      <c r="B12" s="54"/>
      <c r="C12" s="38"/>
      <c r="D12" s="38"/>
      <c r="E12" s="38"/>
    </row>
    <row r="13" spans="1:5" x14ac:dyDescent="0.2">
      <c r="A13" s="29" t="s">
        <v>9</v>
      </c>
      <c r="B13" s="39">
        <v>3750</v>
      </c>
      <c r="C13" s="39">
        <v>3675</v>
      </c>
      <c r="D13" s="39">
        <f t="shared" ref="D13:D38" si="1">B13-C13</f>
        <v>75</v>
      </c>
      <c r="E13" s="39"/>
    </row>
    <row r="14" spans="1:5" x14ac:dyDescent="0.2">
      <c r="A14" s="30" t="s">
        <v>21</v>
      </c>
      <c r="B14" s="40">
        <v>0</v>
      </c>
      <c r="C14" s="40">
        <v>55.55</v>
      </c>
      <c r="D14" s="40">
        <f t="shared" si="1"/>
        <v>-55.55</v>
      </c>
      <c r="E14" s="40"/>
    </row>
    <row r="15" spans="1:5" x14ac:dyDescent="0.2">
      <c r="A15" s="29" t="s">
        <v>6</v>
      </c>
      <c r="B15" s="39">
        <v>600</v>
      </c>
      <c r="C15" s="39"/>
      <c r="D15" s="39">
        <f t="shared" si="1"/>
        <v>600</v>
      </c>
      <c r="E15" s="39"/>
    </row>
    <row r="16" spans="1:5" x14ac:dyDescent="0.2">
      <c r="A16" s="30" t="s">
        <v>7</v>
      </c>
      <c r="B16" s="40">
        <v>1080</v>
      </c>
      <c r="C16" s="40">
        <v>1080</v>
      </c>
      <c r="D16" s="40">
        <f t="shared" si="1"/>
        <v>0</v>
      </c>
      <c r="E16" s="40"/>
    </row>
    <row r="17" spans="1:5" x14ac:dyDescent="0.2">
      <c r="A17" s="29" t="s">
        <v>8</v>
      </c>
      <c r="B17" s="39">
        <v>800</v>
      </c>
      <c r="C17" s="39">
        <v>558</v>
      </c>
      <c r="D17" s="39">
        <f t="shared" si="1"/>
        <v>242</v>
      </c>
      <c r="E17" s="39"/>
    </row>
    <row r="18" spans="1:5" x14ac:dyDescent="0.2">
      <c r="A18" s="30" t="s">
        <v>10</v>
      </c>
      <c r="B18" s="40">
        <v>245</v>
      </c>
      <c r="C18" s="40">
        <v>0</v>
      </c>
      <c r="D18" s="40">
        <f t="shared" si="1"/>
        <v>245</v>
      </c>
      <c r="E18" s="40"/>
    </row>
    <row r="19" spans="1:5" x14ac:dyDescent="0.2">
      <c r="A19" s="29" t="s">
        <v>11</v>
      </c>
      <c r="B19" s="39">
        <v>65</v>
      </c>
      <c r="C19" s="39">
        <v>65</v>
      </c>
      <c r="D19" s="39">
        <f t="shared" si="1"/>
        <v>0</v>
      </c>
      <c r="E19" s="39"/>
    </row>
    <row r="20" spans="1:5" x14ac:dyDescent="0.2">
      <c r="A20" s="78" t="s">
        <v>69</v>
      </c>
      <c r="B20" s="40">
        <v>5000</v>
      </c>
      <c r="C20" s="40">
        <f>11647-4900</f>
        <v>6747</v>
      </c>
      <c r="D20" s="40">
        <f t="shared" si="1"/>
        <v>-1747</v>
      </c>
      <c r="E20" s="40"/>
    </row>
    <row r="21" spans="1:5" x14ac:dyDescent="0.2">
      <c r="A21" s="29" t="s">
        <v>12</v>
      </c>
      <c r="B21" s="39">
        <v>4360</v>
      </c>
      <c r="C21" s="39">
        <v>4703</v>
      </c>
      <c r="D21" s="39">
        <f t="shared" si="1"/>
        <v>-343</v>
      </c>
      <c r="E21" s="39"/>
    </row>
    <row r="22" spans="1:5" x14ac:dyDescent="0.2">
      <c r="A22" s="30" t="s">
        <v>29</v>
      </c>
      <c r="B22" s="40">
        <v>300</v>
      </c>
      <c r="C22" s="40">
        <v>199</v>
      </c>
      <c r="D22" s="40">
        <f t="shared" si="1"/>
        <v>101</v>
      </c>
      <c r="E22" s="40"/>
    </row>
    <row r="23" spans="1:5" x14ac:dyDescent="0.2">
      <c r="A23" s="29" t="s">
        <v>30</v>
      </c>
      <c r="B23" s="39">
        <v>400</v>
      </c>
      <c r="C23" s="39">
        <v>162.56</v>
      </c>
      <c r="D23" s="39">
        <f t="shared" si="1"/>
        <v>237.44</v>
      </c>
      <c r="E23" s="39"/>
    </row>
    <row r="24" spans="1:5" x14ac:dyDescent="0.2">
      <c r="A24" s="29" t="s">
        <v>14</v>
      </c>
      <c r="B24" s="39">
        <v>1000</v>
      </c>
      <c r="C24" s="39">
        <v>350</v>
      </c>
      <c r="D24" s="39">
        <f>B24-C24</f>
        <v>650</v>
      </c>
      <c r="E24" s="39"/>
    </row>
    <row r="25" spans="1:5" x14ac:dyDescent="0.2">
      <c r="A25" s="30" t="s">
        <v>15</v>
      </c>
      <c r="B25" s="40">
        <v>400</v>
      </c>
      <c r="C25" s="40">
        <v>110.8</v>
      </c>
      <c r="D25" s="40">
        <f t="shared" si="1"/>
        <v>289.2</v>
      </c>
      <c r="E25" s="40"/>
    </row>
    <row r="26" spans="1:5" x14ac:dyDescent="0.2">
      <c r="A26" s="29" t="s">
        <v>16</v>
      </c>
      <c r="B26" s="39">
        <v>0</v>
      </c>
      <c r="C26" s="39">
        <v>0</v>
      </c>
      <c r="D26" s="39">
        <f t="shared" si="1"/>
        <v>0</v>
      </c>
      <c r="E26" s="39"/>
    </row>
    <row r="27" spans="1:5" x14ac:dyDescent="0.2">
      <c r="A27" s="30" t="s">
        <v>17</v>
      </c>
      <c r="B27" s="40">
        <v>1000</v>
      </c>
      <c r="C27" s="40">
        <v>1000</v>
      </c>
      <c r="D27" s="40">
        <f t="shared" si="1"/>
        <v>0</v>
      </c>
      <c r="E27" s="40"/>
    </row>
    <row r="28" spans="1:5" x14ac:dyDescent="0.2">
      <c r="A28" s="29" t="s">
        <v>34</v>
      </c>
      <c r="B28" s="39">
        <v>100</v>
      </c>
      <c r="C28" s="39">
        <v>0</v>
      </c>
      <c r="D28" s="39">
        <f t="shared" si="1"/>
        <v>100</v>
      </c>
      <c r="E28" s="39"/>
    </row>
    <row r="29" spans="1:5" x14ac:dyDescent="0.2">
      <c r="A29" s="30" t="s">
        <v>31</v>
      </c>
      <c r="B29" s="40">
        <v>100</v>
      </c>
      <c r="C29" s="40">
        <v>0</v>
      </c>
      <c r="D29" s="40">
        <f t="shared" si="1"/>
        <v>100</v>
      </c>
      <c r="E29" s="40"/>
    </row>
    <row r="30" spans="1:5" x14ac:dyDescent="0.2">
      <c r="A30" s="29" t="s">
        <v>32</v>
      </c>
      <c r="B30" s="39">
        <v>0</v>
      </c>
      <c r="C30" s="39">
        <v>0</v>
      </c>
      <c r="D30" s="39">
        <f t="shared" si="1"/>
        <v>0</v>
      </c>
      <c r="E30" s="39"/>
    </row>
    <row r="31" spans="1:5" x14ac:dyDescent="0.2">
      <c r="A31" s="30" t="s">
        <v>18</v>
      </c>
      <c r="B31" s="40">
        <v>60</v>
      </c>
      <c r="C31" s="40">
        <v>56</v>
      </c>
      <c r="D31" s="40">
        <f t="shared" si="1"/>
        <v>4</v>
      </c>
      <c r="E31" s="40"/>
    </row>
    <row r="32" spans="1:5" x14ac:dyDescent="0.2">
      <c r="A32" s="46" t="s">
        <v>33</v>
      </c>
      <c r="B32" s="45">
        <v>500</v>
      </c>
      <c r="C32" s="45">
        <v>0</v>
      </c>
      <c r="D32" s="45">
        <f t="shared" si="1"/>
        <v>500</v>
      </c>
      <c r="E32" s="45"/>
    </row>
    <row r="33" spans="1:5" x14ac:dyDescent="0.2">
      <c r="A33" s="30" t="s">
        <v>27</v>
      </c>
      <c r="B33" s="40">
        <v>1000</v>
      </c>
      <c r="C33" s="40">
        <v>0</v>
      </c>
      <c r="D33" s="40">
        <f t="shared" si="1"/>
        <v>1000</v>
      </c>
      <c r="E33" s="40"/>
    </row>
    <row r="34" spans="1:5" x14ac:dyDescent="0.2">
      <c r="A34" s="78" t="s">
        <v>19</v>
      </c>
      <c r="B34" s="39">
        <v>1800</v>
      </c>
      <c r="C34" s="39">
        <v>1822</v>
      </c>
      <c r="D34" s="39">
        <f t="shared" si="1"/>
        <v>-22</v>
      </c>
      <c r="E34" s="39"/>
    </row>
    <row r="35" spans="1:5" x14ac:dyDescent="0.2">
      <c r="A35" s="30" t="s">
        <v>20</v>
      </c>
      <c r="B35" s="40">
        <v>0</v>
      </c>
      <c r="C35" s="40">
        <v>0</v>
      </c>
      <c r="D35" s="40">
        <f t="shared" si="1"/>
        <v>0</v>
      </c>
      <c r="E35" s="40"/>
    </row>
    <row r="36" spans="1:5" x14ac:dyDescent="0.2">
      <c r="A36" s="78" t="s">
        <v>58</v>
      </c>
      <c r="B36" s="40">
        <v>300</v>
      </c>
      <c r="C36" s="40">
        <v>450</v>
      </c>
      <c r="D36" s="40">
        <v>0</v>
      </c>
      <c r="E36" s="40"/>
    </row>
    <row r="37" spans="1:5" ht="13.5" thickBot="1" x14ac:dyDescent="0.25">
      <c r="A37" s="47"/>
      <c r="B37" s="41"/>
      <c r="C37" s="41"/>
      <c r="D37" s="41"/>
      <c r="E37" s="41"/>
    </row>
    <row r="38" spans="1:5" ht="14.25" thickTop="1" thickBot="1" x14ac:dyDescent="0.25">
      <c r="A38" s="31" t="s">
        <v>3</v>
      </c>
      <c r="B38" s="36">
        <v>22856</v>
      </c>
      <c r="C38" s="36">
        <f>SUM(C13:C37)</f>
        <v>21033.91</v>
      </c>
      <c r="D38" s="36">
        <f t="shared" si="1"/>
        <v>1822.0900000000001</v>
      </c>
      <c r="E38" s="36"/>
    </row>
    <row r="39" spans="1:5" ht="13.5" thickTop="1" x14ac:dyDescent="0.2">
      <c r="A39" s="3" t="s">
        <v>68</v>
      </c>
      <c r="B39" s="3"/>
      <c r="C39" s="3"/>
      <c r="D39" s="3"/>
      <c r="E39" s="3"/>
    </row>
    <row r="40" spans="1:5" ht="13.5" thickBot="1" x14ac:dyDescent="0.25">
      <c r="A40" s="3"/>
      <c r="B40" s="3"/>
      <c r="C40" s="3"/>
      <c r="D40" s="3"/>
      <c r="E40" s="3"/>
    </row>
    <row r="41" spans="1:5" x14ac:dyDescent="0.2">
      <c r="A41" s="57"/>
      <c r="B41" s="94" t="s">
        <v>59</v>
      </c>
      <c r="C41" s="91"/>
      <c r="D41" s="59" t="s">
        <v>56</v>
      </c>
      <c r="E41" s="60"/>
    </row>
    <row r="42" spans="1:5" x14ac:dyDescent="0.2">
      <c r="A42" s="58" t="s">
        <v>38</v>
      </c>
      <c r="B42" s="92">
        <v>15965330</v>
      </c>
      <c r="C42" s="95" t="s">
        <v>25</v>
      </c>
      <c r="D42" s="90">
        <v>16805370</v>
      </c>
      <c r="E42" s="61" t="s">
        <v>25</v>
      </c>
    </row>
    <row r="43" spans="1:5" ht="13.5" thickBot="1" x14ac:dyDescent="0.25">
      <c r="A43" s="58" t="s">
        <v>37</v>
      </c>
      <c r="B43" s="93">
        <v>1.1991E-3</v>
      </c>
      <c r="C43" s="96">
        <v>19106</v>
      </c>
      <c r="D43" s="62">
        <v>1.08E-3</v>
      </c>
      <c r="E43" s="63" t="s">
        <v>70</v>
      </c>
    </row>
  </sheetData>
  <phoneticPr fontId="1" type="noConversion"/>
  <pageMargins left="0.75" right="0.75" top="1" bottom="1" header="0.5" footer="0.5"/>
  <pageSetup orientation="portrait" horizontalDpi="0" verticalDpi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Budget proposal 2019-2020</vt:lpstr>
      <vt:lpstr>budget proposal 2017-2018</vt:lpstr>
      <vt:lpstr>budget proposal 2016-2017</vt:lpstr>
      <vt:lpstr>Sheet1</vt:lpstr>
      <vt:lpstr>Sheet2</vt:lpstr>
      <vt:lpstr>Sheet3</vt:lpstr>
      <vt:lpstr>'budget proposal 2016-2017'!Budget_Work_Sheet</vt:lpstr>
      <vt:lpstr>'budget proposal 2017-2018'!Budget_Work_Sheet</vt:lpstr>
      <vt:lpstr>'Budget proposal 2019-2020'!Budget_Work_Sheet</vt:lpstr>
      <vt:lpstr>Sheet3!Budget_Work_Sheet</vt:lpstr>
      <vt:lpstr>'budget proposal 2016-2017'!Print_Area</vt:lpstr>
      <vt:lpstr>'Budget proposal 2019-2020'!Print_Area</vt:lpstr>
    </vt:vector>
  </TitlesOfParts>
  <Company>Broadcom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Delldonna</dc:creator>
  <cp:lastModifiedBy>James Delldonna</cp:lastModifiedBy>
  <cp:lastPrinted>2019-06-04T02:33:45Z</cp:lastPrinted>
  <dcterms:created xsi:type="dcterms:W3CDTF">2006-05-30T00:50:13Z</dcterms:created>
  <dcterms:modified xsi:type="dcterms:W3CDTF">2019-06-10T00:20:07Z</dcterms:modified>
</cp:coreProperties>
</file>