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DMills/Downloads/"/>
    </mc:Choice>
  </mc:AlternateContent>
  <xr:revisionPtr revIDLastSave="0" documentId="8_{B13CD840-8D39-674E-B502-367BC54C30EA}" xr6:coauthVersionLast="47" xr6:coauthVersionMax="47" xr10:uidLastSave="{00000000-0000-0000-0000-000000000000}"/>
  <bookViews>
    <workbookView xWindow="3380" yWindow="2320" windowWidth="26760" windowHeight="16100" xr2:uid="{00000000-000D-0000-FFFF-FFFF00000000}"/>
  </bookViews>
  <sheets>
    <sheet name="Summary" sheetId="2" r:id="rId1"/>
    <sheet name="Bulls" sheetId="3" r:id="rId2"/>
    <sheet name="Cows" sheetId="4" r:id="rId3"/>
    <sheet name="Semen" sheetId="5" r:id="rId4"/>
    <sheet name="Embryos" sheetId="6" r:id="rId5"/>
    <sheet name="Embryos Placed" sheetId="8" r:id="rId6"/>
    <sheet name="Semen Used" sheetId="9" r:id="rId7"/>
    <sheet name="Sales - Sales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C4" i="6"/>
  <c r="I3" i="6"/>
  <c r="C3" i="6"/>
  <c r="I16" i="5"/>
  <c r="I15" i="5"/>
  <c r="I14" i="5"/>
  <c r="I13" i="5"/>
  <c r="I12" i="5"/>
  <c r="I11" i="5"/>
  <c r="I10" i="5"/>
  <c r="I9" i="5"/>
  <c r="I8" i="5"/>
  <c r="I7" i="5"/>
  <c r="I6" i="5"/>
  <c r="I5" i="5"/>
  <c r="I4" i="5"/>
  <c r="H3" i="2" s="1"/>
  <c r="I3" i="5"/>
  <c r="I4" i="2"/>
  <c r="H4" i="2"/>
  <c r="G4" i="2"/>
  <c r="F4" i="2"/>
  <c r="E4" i="2"/>
  <c r="D4" i="2"/>
  <c r="B4" i="2"/>
  <c r="I3" i="2"/>
  <c r="G3" i="2"/>
  <c r="F3" i="2"/>
  <c r="E3" i="2"/>
  <c r="D3" i="2"/>
  <c r="C3" i="2"/>
  <c r="B3" i="2"/>
  <c r="K3" i="2" l="1"/>
  <c r="K4" i="2"/>
</calcChain>
</file>

<file path=xl/sharedStrings.xml><?xml version="1.0" encoding="utf-8"?>
<sst xmlns="http://schemas.openxmlformats.org/spreadsheetml/2006/main" count="154" uniqueCount="107">
  <si>
    <t>Table 1</t>
  </si>
  <si>
    <t>Bull Purchases</t>
  </si>
  <si>
    <t>Bull Sales</t>
  </si>
  <si>
    <t>Cow Purchases</t>
  </si>
  <si>
    <t>Cow Sales</t>
  </si>
  <si>
    <t>Embryo Purchases</t>
  </si>
  <si>
    <t>Embryo Sales</t>
  </si>
  <si>
    <t>Semen Purchases</t>
  </si>
  <si>
    <t>Semen Sales</t>
  </si>
  <si>
    <t>Other Expenses</t>
  </si>
  <si>
    <t>Cash Flow</t>
  </si>
  <si>
    <t>Bull ID</t>
  </si>
  <si>
    <t>Registration Name</t>
  </si>
  <si>
    <t>DOB</t>
  </si>
  <si>
    <t>Ear Tag</t>
  </si>
  <si>
    <t>Status</t>
  </si>
  <si>
    <t>Ear Tattoo</t>
  </si>
  <si>
    <t>US Registration Member #4068</t>
  </si>
  <si>
    <t>AU Registration Member ID LVR</t>
  </si>
  <si>
    <t>Acquired Type</t>
  </si>
  <si>
    <t>Acquired Date</t>
  </si>
  <si>
    <t>Acquired From</t>
  </si>
  <si>
    <t>Paid</t>
  </si>
  <si>
    <t>B1</t>
  </si>
  <si>
    <t>LVR Mr Bull</t>
  </si>
  <si>
    <t>100</t>
  </si>
  <si>
    <t>Sold</t>
  </si>
  <si>
    <t>USR555555</t>
  </si>
  <si>
    <t>LVRF22T100</t>
  </si>
  <si>
    <t>Calved</t>
  </si>
  <si>
    <t>Self</t>
  </si>
  <si>
    <t>B2</t>
  </si>
  <si>
    <t>Big Bull</t>
  </si>
  <si>
    <t>833</t>
  </si>
  <si>
    <t>Active</t>
  </si>
  <si>
    <t>BB833</t>
  </si>
  <si>
    <t>USR899890</t>
  </si>
  <si>
    <t>BB833T</t>
  </si>
  <si>
    <t>Purchased</t>
  </si>
  <si>
    <t>John</t>
  </si>
  <si>
    <t>Cow ID</t>
  </si>
  <si>
    <t>C1</t>
  </si>
  <si>
    <t>LVR MS Beef</t>
  </si>
  <si>
    <t>001</t>
  </si>
  <si>
    <t>LVR 001</t>
  </si>
  <si>
    <t>C2</t>
  </si>
  <si>
    <t>URA Beef Cake</t>
  </si>
  <si>
    <t>033</t>
  </si>
  <si>
    <t>BB033</t>
  </si>
  <si>
    <t>Sally</t>
  </si>
  <si>
    <t>Semen</t>
  </si>
  <si>
    <t>Semen ID</t>
  </si>
  <si>
    <t>Sire</t>
  </si>
  <si>
    <t>Location</t>
  </si>
  <si>
    <t>Quantity</t>
  </si>
  <si>
    <t>Purchase Date</t>
  </si>
  <si>
    <t>Quantity Acquired</t>
  </si>
  <si>
    <t>Price Per Straw</t>
  </si>
  <si>
    <t>Acquired Price</t>
  </si>
  <si>
    <t>S1</t>
  </si>
  <si>
    <t>JC Rueshaw 92</t>
  </si>
  <si>
    <t>ShowMe Genetics</t>
  </si>
  <si>
    <t>DR Cattle Ranch</t>
  </si>
  <si>
    <t>S2</t>
  </si>
  <si>
    <t>Agrimark</t>
  </si>
  <si>
    <t>Donor Female</t>
  </si>
  <si>
    <t>ID</t>
  </si>
  <si>
    <t>Grade</t>
  </si>
  <si>
    <t>Initial Quantity</t>
  </si>
  <si>
    <t>Price Per Embryo</t>
  </si>
  <si>
    <t>Cost</t>
  </si>
  <si>
    <t>Acquisition Date</t>
  </si>
  <si>
    <t>LLNDAIAA9BEST5367G (FB42661)</t>
  </si>
  <si>
    <t>Mayura L0010 (FB45043)</t>
  </si>
  <si>
    <t>E1</t>
  </si>
  <si>
    <t>LMR MS Kitaguni 6328D (FB24915</t>
  </si>
  <si>
    <t>E2</t>
  </si>
  <si>
    <t>Embryo</t>
  </si>
  <si>
    <t>Embryo ID</t>
  </si>
  <si>
    <t>Recip #</t>
  </si>
  <si>
    <t>Recip</t>
  </si>
  <si>
    <t>Transferred</t>
  </si>
  <si>
    <t>Cow #</t>
  </si>
  <si>
    <t>Cow</t>
  </si>
  <si>
    <t>AI Date</t>
  </si>
  <si>
    <t>Sales</t>
  </si>
  <si>
    <t>Asset Type</t>
  </si>
  <si>
    <t>Date</t>
  </si>
  <si>
    <t>Asset</t>
  </si>
  <si>
    <t>Asset ID</t>
  </si>
  <si>
    <t>Sale Quantity</t>
  </si>
  <si>
    <t>Sale Price</t>
  </si>
  <si>
    <t>Total Sale</t>
  </si>
  <si>
    <t>Net Sale Price</t>
  </si>
  <si>
    <t>Sold To</t>
  </si>
  <si>
    <t>Sale Method</t>
  </si>
  <si>
    <t>LLNDAIAA9BEST5367G (FB42661) x Mayura L0010 (FB45043)</t>
  </si>
  <si>
    <t>Bob the Builder</t>
  </si>
  <si>
    <t>Facebook</t>
  </si>
  <si>
    <t>LVR MS Cow</t>
  </si>
  <si>
    <t>Auction</t>
  </si>
  <si>
    <t>Bull</t>
  </si>
  <si>
    <t>LVR MR Bull</t>
  </si>
  <si>
    <t>Mark</t>
  </si>
  <si>
    <t>Website</t>
  </si>
  <si>
    <t>LVR MR Bull Semen</t>
  </si>
  <si>
    <t>Bubba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</si>
</sst>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0"/>
    <numFmt numFmtId="165" formatCode="&quot;$&quot;0.00"/>
    <numFmt numFmtId="166" formatCode="m/d/yyyy"/>
    <numFmt numFmtId="167" formatCode="[$LVR]0.00"/>
    <numFmt numFmtId="168" formatCode="m/d/yy\ h:mm\ AM/PM"/>
  </numFmts>
  <fonts count="6" x14ac:knownFonts="1">
    <font>
      <sz val="10"/>
      <color indexed="8"/>
      <name val="Helvetica Neue"/>
    </font>
    <font>
      <sz val="12"/>
      <color indexed="8"/>
      <name val="Helvetica Neue"/>
      <family val="2"/>
    </font>
    <font>
      <b/>
      <sz val="10"/>
      <color indexed="8"/>
      <name val="Helvetica Neue"/>
      <family val="2"/>
    </font>
    <font>
      <b/>
      <sz val="10"/>
      <color indexed="18"/>
      <name val="Helvetica Neue"/>
      <family val="2"/>
    </font>
    <font>
      <sz val="10"/>
      <color indexed="18"/>
      <name val="Helvetica Neue Medium"/>
    </font>
    <font>
      <sz val="10"/>
      <color indexed="18"/>
      <name val="Helvetica Neue"/>
      <family val="2"/>
    </font>
  </fonts>
  <fills count="8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</fills>
  <borders count="26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4"/>
      </right>
      <top style="thin">
        <color indexed="14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9"/>
      </left>
      <right style="thin">
        <color indexed="20"/>
      </right>
      <top style="thin">
        <color indexed="19"/>
      </top>
      <bottom style="thin">
        <color indexed="21"/>
      </bottom>
      <diagonal/>
    </border>
    <border>
      <left style="thin">
        <color indexed="20"/>
      </left>
      <right style="thin">
        <color indexed="20"/>
      </right>
      <top style="thin">
        <color indexed="19"/>
      </top>
      <bottom style="thin">
        <color indexed="21"/>
      </bottom>
      <diagonal/>
    </border>
    <border>
      <left style="thin">
        <color indexed="20"/>
      </left>
      <right style="thin">
        <color indexed="19"/>
      </right>
      <top style="thin">
        <color indexed="19"/>
      </top>
      <bottom style="thin">
        <color indexed="21"/>
      </bottom>
      <diagonal/>
    </border>
    <border>
      <left style="thin">
        <color indexed="19"/>
      </left>
      <right style="thin">
        <color indexed="22"/>
      </right>
      <top style="thin">
        <color indexed="21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1"/>
      </top>
      <bottom style="thin">
        <color indexed="22"/>
      </bottom>
      <diagonal/>
    </border>
    <border>
      <left style="thin">
        <color indexed="22"/>
      </left>
      <right style="thin">
        <color indexed="23"/>
      </right>
      <top style="thin">
        <color indexed="21"/>
      </top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1"/>
      </top>
      <bottom style="thin">
        <color indexed="22"/>
      </bottom>
      <diagonal/>
    </border>
    <border>
      <left style="thin">
        <color indexed="22"/>
      </left>
      <right style="thin">
        <color indexed="19"/>
      </right>
      <top style="thin">
        <color indexed="21"/>
      </top>
      <bottom style="thin">
        <color indexed="22"/>
      </bottom>
      <diagonal/>
    </border>
    <border>
      <left style="thin">
        <color indexed="19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9"/>
      </right>
      <top style="thin">
        <color indexed="22"/>
      </top>
      <bottom style="thin">
        <color indexed="22"/>
      </bottom>
      <diagonal/>
    </border>
    <border>
      <left style="thin">
        <color indexed="19"/>
      </left>
      <right style="thin">
        <color indexed="22"/>
      </right>
      <top style="thin">
        <color indexed="22"/>
      </top>
      <bottom style="thin">
        <color indexed="1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19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19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19"/>
      </bottom>
      <diagonal/>
    </border>
    <border>
      <left style="thin">
        <color indexed="22"/>
      </left>
      <right style="thin">
        <color indexed="19"/>
      </right>
      <top style="thin">
        <color indexed="22"/>
      </top>
      <bottom style="thin">
        <color indexed="1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36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2" fillId="2" borderId="1" xfId="0" applyFont="1" applyFill="1" applyBorder="1">
      <alignment vertical="top" wrapText="1"/>
    </xf>
    <xf numFmtId="49" fontId="2" fillId="2" borderId="1" xfId="0" applyNumberFormat="1" applyFont="1" applyFill="1" applyBorder="1">
      <alignment vertical="top" wrapText="1"/>
    </xf>
    <xf numFmtId="0" fontId="2" fillId="3" borderId="2" xfId="0" applyNumberFormat="1" applyFont="1" applyFill="1" applyBorder="1">
      <alignment vertical="top" wrapText="1"/>
    </xf>
    <xf numFmtId="164" fontId="0" fillId="0" borderId="3" xfId="0" applyNumberFormat="1" applyBorder="1">
      <alignment vertical="top" wrapText="1"/>
    </xf>
    <xf numFmtId="164" fontId="0" fillId="0" borderId="4" xfId="0" applyNumberFormat="1" applyBorder="1">
      <alignment vertical="top" wrapText="1"/>
    </xf>
    <xf numFmtId="165" fontId="0" fillId="0" borderId="4" xfId="0" applyNumberFormat="1" applyBorder="1">
      <alignment vertical="top" wrapText="1"/>
    </xf>
    <xf numFmtId="0" fontId="0" fillId="0" borderId="4" xfId="0" applyBorder="1">
      <alignment vertical="top" wrapText="1"/>
    </xf>
    <xf numFmtId="0" fontId="2" fillId="3" borderId="5" xfId="0" applyNumberFormat="1" applyFont="1" applyFill="1" applyBorder="1">
      <alignment vertical="top" wrapText="1"/>
    </xf>
    <xf numFmtId="164" fontId="0" fillId="0" borderId="6" xfId="0" applyNumberFormat="1" applyBorder="1">
      <alignment vertical="top" wrapText="1"/>
    </xf>
    <xf numFmtId="164" fontId="0" fillId="0" borderId="7" xfId="0" applyNumberFormat="1" applyBorder="1">
      <alignment vertical="top" wrapText="1"/>
    </xf>
    <xf numFmtId="165" fontId="0" fillId="0" borderId="7" xfId="0" applyNumberFormat="1" applyBorder="1">
      <alignment vertical="top" wrapText="1"/>
    </xf>
    <xf numFmtId="0" fontId="0" fillId="0" borderId="7" xfId="0" applyBorder="1">
      <alignment vertical="top" wrapText="1"/>
    </xf>
    <xf numFmtId="0" fontId="2" fillId="3" borderId="5" xfId="0" applyFont="1" applyFill="1" applyBorder="1">
      <alignment vertical="top" wrapText="1"/>
    </xf>
    <xf numFmtId="0" fontId="0" fillId="0" borderId="6" xfId="0" applyBorder="1">
      <alignment vertical="top" wrapText="1"/>
    </xf>
    <xf numFmtId="49" fontId="2" fillId="4" borderId="1" xfId="0" applyNumberFormat="1" applyFont="1" applyFill="1" applyBorder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4" borderId="4" xfId="0" applyNumberFormat="1" applyFont="1" applyFill="1" applyBorder="1">
      <alignment vertical="top" wrapText="1"/>
    </xf>
    <xf numFmtId="49" fontId="2" fillId="5" borderId="4" xfId="0" applyNumberFormat="1" applyFont="1" applyFill="1" applyBorder="1">
      <alignment vertical="top" wrapText="1"/>
    </xf>
    <xf numFmtId="166" fontId="2" fillId="5" borderId="4" xfId="0" applyNumberFormat="1" applyFont="1" applyFill="1" applyBorder="1" applyAlignment="1">
      <alignment horizontal="center" vertical="top" wrapText="1"/>
    </xf>
    <xf numFmtId="49" fontId="2" fillId="5" borderId="2" xfId="0" applyNumberFormat="1" applyFont="1" applyFill="1" applyBorder="1" applyAlignment="1">
      <alignment horizontal="center" vertical="top" wrapText="1"/>
    </xf>
    <xf numFmtId="49" fontId="0" fillId="5" borderId="3" xfId="0" applyNumberFormat="1" applyFill="1" applyBorder="1" applyAlignment="1">
      <alignment horizontal="left" vertical="top" wrapText="1"/>
    </xf>
    <xf numFmtId="167" fontId="0" fillId="5" borderId="4" xfId="0" applyNumberFormat="1" applyFill="1" applyBorder="1" applyAlignment="1">
      <alignment horizontal="center" vertical="top" wrapText="1"/>
    </xf>
    <xf numFmtId="49" fontId="0" fillId="5" borderId="4" xfId="0" applyNumberFormat="1" applyFill="1" applyBorder="1">
      <alignment vertical="top" wrapText="1"/>
    </xf>
    <xf numFmtId="14" fontId="0" fillId="5" borderId="4" xfId="0" applyNumberFormat="1" applyFill="1" applyBorder="1">
      <alignment vertical="top" wrapText="1"/>
    </xf>
    <xf numFmtId="164" fontId="0" fillId="5" borderId="4" xfId="0" applyNumberFormat="1" applyFill="1" applyBorder="1" applyAlignment="1">
      <alignment horizontal="left" vertical="top" wrapText="1"/>
    </xf>
    <xf numFmtId="49" fontId="2" fillId="4" borderId="7" xfId="0" applyNumberFormat="1" applyFont="1" applyFill="1" applyBorder="1">
      <alignment vertical="top" wrapText="1"/>
    </xf>
    <xf numFmtId="49" fontId="2" fillId="5" borderId="7" xfId="0" applyNumberFormat="1" applyFont="1" applyFill="1" applyBorder="1">
      <alignment vertical="top" wrapText="1"/>
    </xf>
    <xf numFmtId="14" fontId="2" fillId="5" borderId="7" xfId="0" applyNumberFormat="1" applyFont="1" applyFill="1" applyBorder="1" applyAlignment="1">
      <alignment horizontal="center" vertical="top" wrapText="1"/>
    </xf>
    <xf numFmtId="49" fontId="2" fillId="5" borderId="5" xfId="0" applyNumberFormat="1" applyFont="1" applyFill="1" applyBorder="1" applyAlignment="1">
      <alignment horizontal="center" vertical="top" wrapText="1"/>
    </xf>
    <xf numFmtId="49" fontId="0" fillId="5" borderId="6" xfId="0" applyNumberFormat="1" applyFill="1" applyBorder="1" applyAlignment="1">
      <alignment horizontal="left" vertical="top" wrapText="1"/>
    </xf>
    <xf numFmtId="49" fontId="0" fillId="0" borderId="7" xfId="0" applyNumberFormat="1" applyBorder="1" applyAlignment="1">
      <alignment horizontal="center" vertical="top" wrapText="1"/>
    </xf>
    <xf numFmtId="49" fontId="0" fillId="0" borderId="7" xfId="0" applyNumberFormat="1" applyBorder="1">
      <alignment vertical="top" wrapText="1"/>
    </xf>
    <xf numFmtId="14" fontId="0" fillId="0" borderId="7" xfId="0" applyNumberFormat="1" applyBorder="1">
      <alignment vertical="top" wrapText="1"/>
    </xf>
    <xf numFmtId="164" fontId="0" fillId="0" borderId="7" xfId="0" applyNumberFormat="1" applyBorder="1" applyAlignment="1">
      <alignment horizontal="left" vertical="top" wrapText="1"/>
    </xf>
    <xf numFmtId="0" fontId="2" fillId="4" borderId="7" xfId="0" applyFont="1" applyFill="1" applyBorder="1">
      <alignment vertical="top" wrapText="1"/>
    </xf>
    <xf numFmtId="0" fontId="2" fillId="5" borderId="7" xfId="0" applyFont="1" applyFill="1" applyBorder="1">
      <alignment vertical="top" wrapText="1"/>
    </xf>
    <xf numFmtId="0" fontId="2" fillId="5" borderId="7" xfId="0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0" fontId="0" fillId="5" borderId="7" xfId="0" applyFill="1" applyBorder="1" applyAlignment="1">
      <alignment horizontal="center" vertical="top" wrapText="1"/>
    </xf>
    <xf numFmtId="0" fontId="0" fillId="5" borderId="7" xfId="0" applyFill="1" applyBorder="1">
      <alignment vertical="top" wrapText="1"/>
    </xf>
    <xf numFmtId="49" fontId="0" fillId="5" borderId="7" xfId="0" applyNumberFormat="1" applyFill="1" applyBorder="1">
      <alignment vertical="top" wrapText="1"/>
    </xf>
    <xf numFmtId="164" fontId="0" fillId="5" borderId="7" xfId="0" applyNumberForma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4" fontId="0" fillId="0" borderId="7" xfId="0" applyNumberFormat="1" applyBorder="1" applyAlignment="1">
      <alignment horizontal="center" vertical="top" wrapText="1"/>
    </xf>
    <xf numFmtId="14" fontId="2" fillId="5" borderId="4" xfId="0" applyNumberFormat="1" applyFont="1" applyFill="1" applyBorder="1" applyAlignment="1">
      <alignment horizontal="center" vertical="top" wrapText="1"/>
    </xf>
    <xf numFmtId="49" fontId="0" fillId="5" borderId="4" xfId="0" applyNumberFormat="1" applyFill="1" applyBorder="1" applyAlignment="1">
      <alignment horizontal="center" vertical="top" wrapText="1"/>
    </xf>
    <xf numFmtId="168" fontId="2" fillId="5" borderId="7" xfId="0" applyNumberFormat="1" applyFont="1" applyFill="1" applyBorder="1" applyAlignment="1">
      <alignment horizontal="center" vertical="top" wrapText="1"/>
    </xf>
    <xf numFmtId="49" fontId="0" fillId="5" borderId="7" xfId="0" applyNumberFormat="1" applyFill="1" applyBorder="1" applyAlignment="1">
      <alignment horizontal="center" vertical="top" wrapText="1"/>
    </xf>
    <xf numFmtId="49" fontId="0" fillId="0" borderId="4" xfId="0" applyNumberFormat="1" applyBorder="1">
      <alignment vertical="top" wrapText="1"/>
    </xf>
    <xf numFmtId="0" fontId="0" fillId="0" borderId="4" xfId="0" applyNumberFormat="1" applyBorder="1" applyAlignment="1">
      <alignment horizontal="center" vertical="top" wrapText="1"/>
    </xf>
    <xf numFmtId="14" fontId="0" fillId="0" borderId="4" xfId="0" applyNumberFormat="1" applyBorder="1">
      <alignment vertical="top" wrapText="1"/>
    </xf>
    <xf numFmtId="0" fontId="0" fillId="0" borderId="7" xfId="0" applyNumberFormat="1" applyBorder="1" applyAlignment="1">
      <alignment horizontal="center" vertical="top" wrapText="1"/>
    </xf>
    <xf numFmtId="49" fontId="3" fillId="0" borderId="8" xfId="0" applyNumberFormat="1" applyFont="1" applyBorder="1">
      <alignment vertical="top" wrapText="1"/>
    </xf>
    <xf numFmtId="49" fontId="3" fillId="0" borderId="9" xfId="0" applyNumberFormat="1" applyFont="1" applyBorder="1">
      <alignment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0" xfId="0" applyNumberFormat="1" applyFont="1" applyBorder="1">
      <alignment vertical="top" wrapText="1"/>
    </xf>
    <xf numFmtId="49" fontId="4" fillId="0" borderId="11" xfId="0" applyNumberFormat="1" applyFont="1" applyBorder="1">
      <alignment vertical="top" wrapText="1"/>
    </xf>
    <xf numFmtId="49" fontId="4" fillId="0" borderId="12" xfId="0" applyNumberFormat="1" applyFont="1" applyBorder="1">
      <alignment vertical="top" wrapText="1"/>
    </xf>
    <xf numFmtId="0" fontId="4" fillId="0" borderId="12" xfId="0" applyNumberFormat="1" applyFont="1" applyBorder="1" applyAlignment="1">
      <alignment horizontal="center" vertical="top" wrapText="1"/>
    </xf>
    <xf numFmtId="49" fontId="4" fillId="0" borderId="12" xfId="0" applyNumberFormat="1" applyFont="1" applyBorder="1" applyAlignment="1">
      <alignment horizontal="center" vertical="top" wrapText="1"/>
    </xf>
    <xf numFmtId="49" fontId="4" fillId="0" borderId="13" xfId="0" applyNumberFormat="1" applyFont="1" applyBorder="1">
      <alignment vertical="top" wrapText="1"/>
    </xf>
    <xf numFmtId="0" fontId="0" fillId="0" borderId="14" xfId="0" applyNumberFormat="1" applyBorder="1">
      <alignment vertical="top" wrapText="1"/>
    </xf>
    <xf numFmtId="0" fontId="0" fillId="0" borderId="12" xfId="0" applyNumberFormat="1" applyBorder="1" applyAlignment="1">
      <alignment horizontal="center" vertical="top" wrapText="1"/>
    </xf>
    <xf numFmtId="0" fontId="0" fillId="0" borderId="12" xfId="0" applyNumberFormat="1" applyBorder="1">
      <alignment vertical="top" wrapText="1"/>
    </xf>
    <xf numFmtId="14" fontId="0" fillId="0" borderId="15" xfId="0" applyNumberFormat="1" applyBorder="1">
      <alignment vertical="top" wrapText="1"/>
    </xf>
    <xf numFmtId="49" fontId="4" fillId="0" borderId="16" xfId="0" applyNumberFormat="1" applyFont="1" applyBorder="1">
      <alignment vertical="top" wrapText="1"/>
    </xf>
    <xf numFmtId="49" fontId="4" fillId="0" borderId="17" xfId="0" applyNumberFormat="1" applyFont="1" applyBorder="1">
      <alignment vertical="top" wrapText="1"/>
    </xf>
    <xf numFmtId="0" fontId="4" fillId="0" borderId="17" xfId="0" applyNumberFormat="1" applyFont="1" applyBorder="1" applyAlignment="1">
      <alignment horizontal="center" vertical="top" wrapText="1"/>
    </xf>
    <xf numFmtId="49" fontId="4" fillId="0" borderId="17" xfId="0" applyNumberFormat="1" applyFont="1" applyBorder="1" applyAlignment="1">
      <alignment horizontal="center" vertical="top" wrapText="1"/>
    </xf>
    <xf numFmtId="49" fontId="4" fillId="0" borderId="18" xfId="0" applyNumberFormat="1" applyFont="1" applyBorder="1">
      <alignment vertical="top" wrapText="1"/>
    </xf>
    <xf numFmtId="0" fontId="0" fillId="6" borderId="19" xfId="0" applyNumberFormat="1" applyFill="1" applyBorder="1">
      <alignment vertical="top" wrapText="1"/>
    </xf>
    <xf numFmtId="0" fontId="0" fillId="6" borderId="17" xfId="0" applyNumberFormat="1" applyFill="1" applyBorder="1" applyAlignment="1">
      <alignment horizontal="center" vertical="top" wrapText="1"/>
    </xf>
    <xf numFmtId="0" fontId="0" fillId="6" borderId="17" xfId="0" applyNumberFormat="1" applyFill="1" applyBorder="1">
      <alignment vertical="top" wrapText="1"/>
    </xf>
    <xf numFmtId="14" fontId="0" fillId="6" borderId="20" xfId="0" applyNumberFormat="1" applyFill="1" applyBorder="1">
      <alignment vertical="top" wrapText="1"/>
    </xf>
    <xf numFmtId="0" fontId="4" fillId="0" borderId="16" xfId="0" applyFont="1" applyBorder="1">
      <alignment vertical="top" wrapText="1"/>
    </xf>
    <xf numFmtId="0" fontId="4" fillId="0" borderId="17" xfId="0" applyFont="1" applyBorder="1">
      <alignment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>
      <alignment vertical="top" wrapText="1"/>
    </xf>
    <xf numFmtId="0" fontId="0" fillId="0" borderId="19" xfId="0" applyBorder="1">
      <alignment vertical="top" wrapText="1"/>
    </xf>
    <xf numFmtId="0" fontId="0" fillId="0" borderId="17" xfId="0" applyBorder="1" applyAlignment="1">
      <alignment horizontal="center" vertical="top" wrapText="1"/>
    </xf>
    <xf numFmtId="0" fontId="0" fillId="0" borderId="17" xfId="0" applyBorder="1">
      <alignment vertical="top" wrapText="1"/>
    </xf>
    <xf numFmtId="0" fontId="0" fillId="0" borderId="17" xfId="0" applyNumberFormat="1" applyBorder="1">
      <alignment vertical="top" wrapText="1"/>
    </xf>
    <xf numFmtId="0" fontId="0" fillId="0" borderId="20" xfId="0" applyBorder="1">
      <alignment vertical="top" wrapText="1"/>
    </xf>
    <xf numFmtId="0" fontId="0" fillId="6" borderId="19" xfId="0" applyFill="1" applyBorder="1">
      <alignment vertical="top" wrapText="1"/>
    </xf>
    <xf numFmtId="0" fontId="0" fillId="6" borderId="17" xfId="0" applyFill="1" applyBorder="1" applyAlignment="1">
      <alignment horizontal="center" vertical="top" wrapText="1"/>
    </xf>
    <xf numFmtId="0" fontId="0" fillId="6" borderId="17" xfId="0" applyFill="1" applyBorder="1">
      <alignment vertical="top" wrapText="1"/>
    </xf>
    <xf numFmtId="0" fontId="0" fillId="6" borderId="20" xfId="0" applyFill="1" applyBorder="1">
      <alignment vertical="top" wrapText="1"/>
    </xf>
    <xf numFmtId="0" fontId="4" fillId="5" borderId="16" xfId="0" applyFont="1" applyFill="1" applyBorder="1">
      <alignment vertical="top" wrapText="1"/>
    </xf>
    <xf numFmtId="0" fontId="2" fillId="5" borderId="16" xfId="0" applyFont="1" applyFill="1" applyBorder="1">
      <alignment vertical="top" wrapText="1"/>
    </xf>
    <xf numFmtId="0" fontId="4" fillId="6" borderId="17" xfId="0" applyFont="1" applyFill="1" applyBorder="1" applyAlignment="1">
      <alignment horizontal="center" vertical="top" wrapText="1"/>
    </xf>
    <xf numFmtId="0" fontId="4" fillId="5" borderId="17" xfId="0" applyFont="1" applyFill="1" applyBorder="1">
      <alignment vertical="top" wrapText="1"/>
    </xf>
    <xf numFmtId="0" fontId="4" fillId="5" borderId="21" xfId="0" applyFont="1" applyFill="1" applyBorder="1">
      <alignment vertical="top" wrapText="1"/>
    </xf>
    <xf numFmtId="0" fontId="4" fillId="0" borderId="22" xfId="0" applyFont="1" applyBorder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3" xfId="0" applyFont="1" applyBorder="1">
      <alignment vertical="top" wrapText="1"/>
    </xf>
    <xf numFmtId="0" fontId="0" fillId="6" borderId="24" xfId="0" applyFill="1" applyBorder="1">
      <alignment vertical="top" wrapText="1"/>
    </xf>
    <xf numFmtId="0" fontId="4" fillId="6" borderId="22" xfId="0" applyFont="1" applyFill="1" applyBorder="1" applyAlignment="1">
      <alignment horizontal="center" vertical="top" wrapText="1"/>
    </xf>
    <xf numFmtId="0" fontId="0" fillId="6" borderId="22" xfId="0" applyFill="1" applyBorder="1">
      <alignment vertical="top" wrapText="1"/>
    </xf>
    <xf numFmtId="0" fontId="0" fillId="6" borderId="22" xfId="0" applyNumberFormat="1" applyFill="1" applyBorder="1">
      <alignment vertical="top" wrapText="1"/>
    </xf>
    <xf numFmtId="0" fontId="0" fillId="6" borderId="25" xfId="0" applyFill="1" applyBorder="1">
      <alignment vertical="top" wrapText="1"/>
    </xf>
    <xf numFmtId="0" fontId="0" fillId="0" borderId="3" xfId="0" applyBorder="1">
      <alignment vertical="top" wrapText="1"/>
    </xf>
    <xf numFmtId="49" fontId="2" fillId="7" borderId="1" xfId="0" applyNumberFormat="1" applyFont="1" applyFill="1" applyBorder="1">
      <alignment vertical="top" wrapText="1"/>
    </xf>
    <xf numFmtId="49" fontId="2" fillId="7" borderId="1" xfId="0" applyNumberFormat="1" applyFont="1" applyFill="1" applyBorder="1" applyAlignment="1">
      <alignment horizontal="left" vertical="top" wrapText="1"/>
    </xf>
    <xf numFmtId="49" fontId="2" fillId="7" borderId="1" xfId="0" applyNumberFormat="1" applyFont="1" applyFill="1" applyBorder="1" applyAlignment="1">
      <alignment horizontal="center" vertical="top" wrapText="1"/>
    </xf>
    <xf numFmtId="0" fontId="2" fillId="7" borderId="1" xfId="0" applyFont="1" applyFill="1" applyBorder="1">
      <alignment vertical="top" wrapText="1"/>
    </xf>
    <xf numFmtId="0" fontId="2" fillId="7" borderId="1" xfId="0" applyFont="1" applyFill="1" applyBorder="1" applyAlignment="1">
      <alignment horizontal="center" vertical="top" wrapText="1"/>
    </xf>
    <xf numFmtId="0" fontId="2" fillId="4" borderId="2" xfId="0" applyFont="1" applyFill="1" applyBorder="1">
      <alignment vertical="top" wrapText="1"/>
    </xf>
    <xf numFmtId="0" fontId="0" fillId="0" borderId="4" xfId="0" applyBorder="1" applyAlignment="1">
      <alignment horizontal="left" vertical="top" wrapText="1"/>
    </xf>
    <xf numFmtId="14" fontId="0" fillId="0" borderId="4" xfId="0" applyNumberForma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4" borderId="5" xfId="0" applyFont="1" applyFill="1" applyBorder="1">
      <alignment vertical="top" wrapText="1"/>
    </xf>
    <xf numFmtId="0" fontId="0" fillId="0" borderId="7" xfId="0" applyBorder="1" applyAlignment="1">
      <alignment horizontal="left" vertical="top" wrapText="1"/>
    </xf>
    <xf numFmtId="166" fontId="0" fillId="5" borderId="7" xfId="0" applyNumberFormat="1" applyFill="1" applyBorder="1" applyAlignment="1">
      <alignment horizontal="left" vertical="top" wrapText="1"/>
    </xf>
    <xf numFmtId="49" fontId="0" fillId="0" borderId="7" xfId="0" applyNumberFormat="1" applyBorder="1" applyAlignment="1">
      <alignment horizontal="left" vertical="top" wrapText="1"/>
    </xf>
    <xf numFmtId="0" fontId="5" fillId="7" borderId="5" xfId="0" applyFont="1" applyFill="1" applyBorder="1">
      <alignment vertical="top" wrapText="1"/>
    </xf>
    <xf numFmtId="0" fontId="0" fillId="7" borderId="5" xfId="0" applyFill="1" applyBorder="1">
      <alignment vertical="top" wrapText="1"/>
    </xf>
    <xf numFmtId="0" fontId="5" fillId="0" borderId="7" xfId="0" applyFont="1" applyBorder="1">
      <alignment vertical="top" wrapText="1"/>
    </xf>
    <xf numFmtId="0" fontId="0" fillId="4" borderId="5" xfId="0" applyFill="1" applyBorder="1" applyAlignment="1">
      <alignment horizontal="left" vertical="top" wrapText="1"/>
    </xf>
    <xf numFmtId="14" fontId="5" fillId="0" borderId="7" xfId="0" applyNumberFormat="1" applyFont="1" applyBorder="1" applyAlignment="1">
      <alignment horizontal="center" vertical="top" wrapText="1"/>
    </xf>
    <xf numFmtId="168" fontId="0" fillId="0" borderId="7" xfId="0" applyNumberFormat="1" applyBorder="1" applyAlignment="1">
      <alignment horizontal="center" vertical="top" wrapText="1"/>
    </xf>
    <xf numFmtId="49" fontId="0" fillId="0" borderId="3" xfId="0" applyNumberFormat="1" applyBorder="1">
      <alignment vertical="top" wrapText="1"/>
    </xf>
    <xf numFmtId="49" fontId="0" fillId="0" borderId="6" xfId="0" applyNumberFormat="1" applyBorder="1" applyAlignment="1">
      <alignment horizontal="left" vertical="top" wrapText="1"/>
    </xf>
    <xf numFmtId="49" fontId="0" fillId="0" borderId="6" xfId="0" applyNumberFormat="1" applyBorder="1">
      <alignment vertical="top" wrapText="1"/>
    </xf>
    <xf numFmtId="49" fontId="2" fillId="3" borderId="2" xfId="0" applyNumberFormat="1" applyFont="1" applyFill="1" applyBorder="1">
      <alignment vertical="top" wrapText="1"/>
    </xf>
    <xf numFmtId="14" fontId="0" fillId="0" borderId="3" xfId="0" applyNumberFormat="1" applyBorder="1">
      <alignment vertical="top" wrapText="1"/>
    </xf>
    <xf numFmtId="49" fontId="0" fillId="5" borderId="4" xfId="0" applyNumberFormat="1" applyFill="1" applyBorder="1" applyAlignment="1">
      <alignment horizontal="left" vertical="top" wrapText="1"/>
    </xf>
    <xf numFmtId="49" fontId="0" fillId="0" borderId="4" xfId="0" applyNumberFormat="1" applyBorder="1" applyAlignment="1">
      <alignment horizontal="center" vertical="top" wrapText="1"/>
    </xf>
    <xf numFmtId="49" fontId="2" fillId="3" borderId="5" xfId="0" applyNumberFormat="1" applyFont="1" applyFill="1" applyBorder="1">
      <alignment vertical="top" wrapText="1"/>
    </xf>
    <xf numFmtId="14" fontId="0" fillId="0" borderId="6" xfId="0" applyNumberFormat="1" applyBorder="1">
      <alignment vertical="top" wrapText="1"/>
    </xf>
    <xf numFmtId="49" fontId="0" fillId="5" borderId="7" xfId="0" applyNumberForma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BDC0BF"/>
      <rgbColor rgb="FFA5A5A5"/>
      <rgbColor rgb="FF3F3F3F"/>
      <rgbColor rgb="FFDBDBDB"/>
      <rgbColor rgb="FFD5D5D5"/>
      <rgbColor rgb="FFFEFFFE"/>
      <rgbColor rgb="FF323232"/>
      <rgbColor rgb="FFADADAD"/>
      <rgbColor rgb="FFD6D6D6"/>
      <rgbColor rgb="FF89847F"/>
      <rgbColor rgb="FFE3E3E3"/>
      <rgbColor rgb="FFA6A29F"/>
      <rgbColor rgb="FFF4F9F8"/>
      <rgbColor rgb="FFD6D6D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E4" sqref="E4"/>
    </sheetView>
  </sheetViews>
  <sheetFormatPr baseColWidth="10" defaultColWidth="16.33203125" defaultRowHeight="20" customHeight="1" x14ac:dyDescent="0.15"/>
  <cols>
    <col min="1" max="12" width="16.33203125" style="1" customWidth="1"/>
    <col min="13" max="16384" width="16.33203125" style="1"/>
  </cols>
  <sheetData>
    <row r="1" spans="1:11" ht="27.75" customHeight="1" x14ac:dyDescent="0.1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32.25" customHeight="1" x14ac:dyDescent="0.15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ht="20.25" customHeight="1" x14ac:dyDescent="0.15">
      <c r="A3" s="4">
        <v>2022</v>
      </c>
      <c r="B3" s="5">
        <f>SUMIFS(Bulls!L3:L25,Bulls!I3:I25,"Purchased",Bulls!J3:J25,"&gt;=1/1/22",Bulls!J3:J25,"&lt;1/1/23")</f>
        <v>5500</v>
      </c>
      <c r="C3" s="6">
        <f>SUMIFS('Sales - Sales'!H3:H18,'Sales - Sales'!$A3:$A18,"Bull",'Sales - Sales'!B3:B18,"&gt;=1/1/22",'Sales - Sales'!B3:B18,"&lt;1/1/23")</f>
        <v>0</v>
      </c>
      <c r="D3" s="6">
        <f>SUMIFS(Cows!L3:L25,Cows!I3:I25,"Purchased",Cows!J3:J25,"&gt;=1/1/22",Cows!J3:J25,"&lt;1/1/23")</f>
        <v>0</v>
      </c>
      <c r="E3" s="6">
        <f>SUMIFS('Sales - Sales'!H3:H18,'Sales - Sales'!$A3:$A18,"Cow",'Sales - Sales'!B3:B18,"&gt;=1/1/22",'Sales - Sales'!B3:B18,"&lt;1/1/23")</f>
        <v>0</v>
      </c>
      <c r="F3" s="7">
        <f>SUMIFS(Embryos!I3:I34,Embryos!J3:J34,"&gt;=1/1/22",Embryos!J3:J34,"&lt;1/1/23")</f>
        <v>0</v>
      </c>
      <c r="G3" s="6">
        <f>SUMIFS('Sales - Sales'!H3:H18,'Sales - Sales'!$A3:$A18,"Embryo",'Sales - Sales'!B3:B18,"&gt;=1/1/22",'Sales - Sales'!B3:B18,"&lt;1/1/23")</f>
        <v>0</v>
      </c>
      <c r="H3" s="7">
        <f>SUMIFS(Semen!I3:I16,Semen!E3:E16,"&gt;=1/1/22",Semen!E3:E16,"&lt;1/1/23")</f>
        <v>812.5</v>
      </c>
      <c r="I3" s="6">
        <f>SUMIFS('Sales - Sales'!H3:H18,'Sales - Sales'!$A3:$A18,"Semen",'Sales - Sales'!B3:B18,"&gt;=1/1/22",'Sales - Sales'!B3:B18,"&lt;1/1/23")</f>
        <v>0</v>
      </c>
      <c r="J3" s="8">
        <v>1200</v>
      </c>
      <c r="K3" s="7">
        <f>(C3+E3+G3+I3)-(B3+D3+F3+H3+J3)</f>
        <v>-7512.5</v>
      </c>
    </row>
    <row r="4" spans="1:11" ht="20" customHeight="1" x14ac:dyDescent="0.15">
      <c r="A4" s="9">
        <v>2023</v>
      </c>
      <c r="B4" s="10">
        <f>SUMIFS(Bulls!L4:L25,Bulls!I4:I25,"Purchased",Bulls!J4:J25,"&gt;=1/1/23",Bulls!J4:J25,"&lt;1/1/24")</f>
        <v>0</v>
      </c>
      <c r="C4" s="11">
        <f>SUMIFS('Sales - Sales'!H4:H18,'Sales - Sales'!$A4:$A18,"Bull",'Sales - Sales'!B4:B18,"&gt;=1/1/23",'Sales - Sales'!B4:B18,"&lt;1/1/24")</f>
        <v>7500</v>
      </c>
      <c r="D4" s="11">
        <f>SUMIFS(Cows!L4:L25,Cows!I4:I25,"Purchased",Cows!J4:J25,"&gt;=1/1/23",Cows!J4:J25,"&lt;1/1/24")</f>
        <v>8900</v>
      </c>
      <c r="E4" s="11">
        <f>SUMIFS('Sales - Sales'!H4:H18,'Sales - Sales'!$A4:$A18,"Cow",'Sales - Sales'!B4:B18,"&gt;=1/1/23",'Sales - Sales'!B4:B18,"&lt;1/1/24")</f>
        <v>7000</v>
      </c>
      <c r="F4" s="12">
        <f>SUMIFS(Embryos!I4:I34,Embryos!J4:J34,"&gt;=1/1/23",Embryos!J4:J34,"&lt;1/1/24")</f>
        <v>0</v>
      </c>
      <c r="G4" s="11">
        <f>SUMIFS('Sales - Sales'!H4:H18,'Sales - Sales'!$A4:$A18,"Embryo",'Sales - Sales'!B4:B18,"&gt;=1/1/23",'Sales - Sales'!B4:B18,"&lt;1/1/24")</f>
        <v>0</v>
      </c>
      <c r="H4" s="12">
        <f>SUMIFS(Semen!I4:I16,Semen!E4:E16,"&gt;=1/1/23",Semen!E4:E16,"&lt;1/1/24")</f>
        <v>0</v>
      </c>
      <c r="I4" s="11">
        <f>SUMIFS('Sales - Sales'!H4:H18,'Sales - Sales'!$A4:$A18,"Semen",'Sales - Sales'!B4:B18,"&gt;=1/1/23",'Sales - Sales'!B4:B18,"&lt;1/1/24")</f>
        <v>750</v>
      </c>
      <c r="J4" s="13">
        <v>1200</v>
      </c>
      <c r="K4" s="12">
        <f>(C4+E4+G4+I4)-(B4+D4+F4+H4+J4)</f>
        <v>5150</v>
      </c>
    </row>
    <row r="5" spans="1:11" ht="20" customHeight="1" x14ac:dyDescent="0.15">
      <c r="A5" s="14"/>
      <c r="B5" s="15"/>
      <c r="C5" s="13"/>
      <c r="D5" s="13"/>
      <c r="E5" s="13"/>
      <c r="F5" s="12"/>
      <c r="G5" s="13"/>
      <c r="H5" s="13"/>
      <c r="I5" s="13"/>
      <c r="J5" s="13"/>
      <c r="K5" s="13"/>
    </row>
    <row r="6" spans="1:11" ht="20" customHeight="1" x14ac:dyDescent="0.15">
      <c r="A6" s="14"/>
      <c r="B6" s="15"/>
      <c r="C6" s="13"/>
      <c r="D6" s="13"/>
      <c r="E6" s="13"/>
      <c r="F6" s="12"/>
      <c r="G6" s="13"/>
      <c r="H6" s="13"/>
      <c r="I6" s="13"/>
      <c r="J6" s="13"/>
      <c r="K6" s="13"/>
    </row>
    <row r="7" spans="1:11" ht="20" customHeight="1" x14ac:dyDescent="0.15">
      <c r="A7" s="14"/>
      <c r="B7" s="15"/>
      <c r="C7" s="13"/>
      <c r="D7" s="13"/>
      <c r="E7" s="13"/>
      <c r="F7" s="12"/>
      <c r="G7" s="13"/>
      <c r="H7" s="13"/>
      <c r="I7" s="13"/>
      <c r="J7" s="13"/>
      <c r="K7" s="13"/>
    </row>
    <row r="8" spans="1:11" ht="20" customHeight="1" x14ac:dyDescent="0.15">
      <c r="A8" s="14"/>
      <c r="B8" s="15"/>
      <c r="C8" s="13"/>
      <c r="D8" s="13"/>
      <c r="E8" s="13"/>
      <c r="F8" s="12"/>
      <c r="G8" s="13"/>
      <c r="H8" s="13"/>
      <c r="I8" s="13"/>
      <c r="J8" s="13"/>
      <c r="K8" s="13"/>
    </row>
    <row r="9" spans="1:11" ht="20" customHeight="1" x14ac:dyDescent="0.15">
      <c r="A9" s="14"/>
      <c r="B9" s="15"/>
      <c r="C9" s="13"/>
      <c r="D9" s="13"/>
      <c r="E9" s="13"/>
      <c r="F9" s="12"/>
      <c r="G9" s="13"/>
      <c r="H9" s="13"/>
      <c r="I9" s="13"/>
      <c r="J9" s="13"/>
      <c r="K9" s="13"/>
    </row>
    <row r="10" spans="1:11" ht="20" customHeight="1" x14ac:dyDescent="0.15">
      <c r="A10" s="14"/>
      <c r="B10" s="15"/>
      <c r="C10" s="13"/>
      <c r="D10" s="13"/>
      <c r="E10" s="13"/>
      <c r="F10" s="12"/>
      <c r="G10" s="13"/>
      <c r="H10" s="13"/>
      <c r="I10" s="13"/>
      <c r="J10" s="13"/>
      <c r="K10" s="13"/>
    </row>
    <row r="11" spans="1:11" ht="20" customHeight="1" x14ac:dyDescent="0.15">
      <c r="A11" s="14"/>
      <c r="B11" s="15"/>
      <c r="C11" s="13"/>
      <c r="D11" s="13"/>
      <c r="E11" s="13"/>
      <c r="F11" s="12"/>
      <c r="G11" s="13"/>
      <c r="H11" s="13"/>
      <c r="I11" s="13"/>
      <c r="J11" s="13"/>
      <c r="K11" s="13"/>
    </row>
    <row r="12" spans="1:11" ht="20" customHeight="1" x14ac:dyDescent="0.15">
      <c r="A12" s="14"/>
      <c r="B12" s="15"/>
      <c r="C12" s="13"/>
      <c r="D12" s="13"/>
      <c r="E12" s="13"/>
      <c r="F12" s="12"/>
      <c r="G12" s="13"/>
      <c r="H12" s="13"/>
      <c r="I12" s="13"/>
      <c r="J12" s="13"/>
      <c r="K12" s="13"/>
    </row>
    <row r="13" spans="1:11" ht="20" customHeight="1" x14ac:dyDescent="0.15">
      <c r="A13" s="14"/>
      <c r="B13" s="15"/>
      <c r="C13" s="13"/>
      <c r="D13" s="13"/>
      <c r="E13" s="13"/>
      <c r="F13" s="12"/>
      <c r="G13" s="13"/>
      <c r="H13" s="13"/>
      <c r="I13" s="13"/>
      <c r="J13" s="13"/>
      <c r="K13" s="13"/>
    </row>
    <row r="14" spans="1:11" ht="20" customHeight="1" x14ac:dyDescent="0.15">
      <c r="A14" s="14"/>
      <c r="B14" s="15"/>
      <c r="C14" s="13"/>
      <c r="D14" s="13"/>
      <c r="E14" s="13"/>
      <c r="F14" s="12"/>
      <c r="G14" s="13"/>
      <c r="H14" s="13"/>
      <c r="I14" s="13"/>
      <c r="J14" s="13"/>
      <c r="K14" s="13"/>
    </row>
    <row r="15" spans="1:11" ht="20" customHeight="1" x14ac:dyDescent="0.15">
      <c r="A15" s="14"/>
      <c r="B15" s="15"/>
      <c r="C15" s="13"/>
      <c r="D15" s="13"/>
      <c r="E15" s="13"/>
      <c r="F15" s="12"/>
      <c r="G15" s="13"/>
      <c r="H15" s="13"/>
      <c r="I15" s="13"/>
      <c r="J15" s="13"/>
      <c r="K15" s="13"/>
    </row>
    <row r="16" spans="1:11" ht="20" customHeight="1" x14ac:dyDescent="0.15">
      <c r="A16" s="14"/>
      <c r="B16" s="15"/>
      <c r="C16" s="13"/>
      <c r="D16" s="13"/>
      <c r="E16" s="13"/>
      <c r="F16" s="12"/>
      <c r="G16" s="13"/>
      <c r="H16" s="13"/>
      <c r="I16" s="13"/>
      <c r="J16" s="13"/>
      <c r="K16" s="13"/>
    </row>
    <row r="17" spans="1:11" ht="20" customHeight="1" x14ac:dyDescent="0.15">
      <c r="A17" s="14"/>
      <c r="B17" s="15"/>
      <c r="C17" s="13"/>
      <c r="D17" s="13"/>
      <c r="E17" s="13"/>
      <c r="F17" s="12"/>
      <c r="G17" s="13"/>
      <c r="H17" s="13"/>
      <c r="I17" s="13"/>
      <c r="J17" s="13"/>
      <c r="K17" s="13"/>
    </row>
    <row r="18" spans="1:11" ht="20" customHeight="1" x14ac:dyDescent="0.15">
      <c r="A18" s="14"/>
      <c r="B18" s="15"/>
      <c r="C18" s="13"/>
      <c r="D18" s="13"/>
      <c r="E18" s="13"/>
      <c r="F18" s="12"/>
      <c r="G18" s="13"/>
      <c r="H18" s="13"/>
      <c r="I18" s="13"/>
      <c r="J18" s="13"/>
      <c r="K18" s="13"/>
    </row>
    <row r="19" spans="1:11" ht="20" customHeight="1" x14ac:dyDescent="0.15">
      <c r="A19" s="14"/>
      <c r="B19" s="15"/>
      <c r="C19" s="13"/>
      <c r="D19" s="13"/>
      <c r="E19" s="13"/>
      <c r="F19" s="12"/>
      <c r="G19" s="13"/>
      <c r="H19" s="13"/>
      <c r="I19" s="13"/>
      <c r="J19" s="13"/>
      <c r="K19" s="13"/>
    </row>
    <row r="20" spans="1:11" ht="20" customHeight="1" x14ac:dyDescent="0.15">
      <c r="A20" s="14"/>
      <c r="B20" s="15"/>
      <c r="C20" s="13"/>
      <c r="D20" s="13"/>
      <c r="E20" s="13"/>
      <c r="F20" s="12"/>
      <c r="G20" s="13"/>
      <c r="H20" s="13"/>
      <c r="I20" s="13"/>
      <c r="J20" s="13"/>
      <c r="K20" s="13"/>
    </row>
  </sheetData>
  <mergeCells count="1">
    <mergeCell ref="A1:K1"/>
  </mergeCells>
  <pageMargins left="1" right="1" top="1" bottom="1" header="0.25" footer="0.25"/>
  <pageSetup orientation="portrait"/>
  <headerFooter>
    <oddFooter>&amp;C&amp;"Helvetica Neue,Regular"&amp;12&amp;K000000&amp;P</oddFooter>
  </headerFooter>
  <ignoredErrors>
    <ignoredError sqref="B4:I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5"/>
  <sheetViews>
    <sheetView showGridLines="0" workbookViewId="0">
      <pane xSplit="4" ySplit="2" topLeftCell="E3" activePane="bottomRight" state="frozen"/>
      <selection pane="topRight"/>
      <selection pane="bottomLeft"/>
      <selection pane="bottomRight" activeCell="J5" sqref="J5"/>
    </sheetView>
  </sheetViews>
  <sheetFormatPr baseColWidth="10" defaultColWidth="16.33203125" defaultRowHeight="20" customHeight="1" x14ac:dyDescent="0.15"/>
  <cols>
    <col min="1" max="1" width="9.33203125" style="1" customWidth="1"/>
    <col min="2" max="2" width="23.6640625" style="1" customWidth="1"/>
    <col min="3" max="3" width="10" style="1" customWidth="1"/>
    <col min="4" max="4" width="7.5" style="1" customWidth="1"/>
    <col min="5" max="5" width="10.1640625" style="1" customWidth="1"/>
    <col min="6" max="6" width="10.5" style="1" customWidth="1"/>
    <col min="7" max="7" width="14" style="1" customWidth="1"/>
    <col min="8" max="8" width="16.33203125" style="1" customWidth="1"/>
    <col min="9" max="9" width="10" style="1" customWidth="1"/>
    <col min="10" max="11" width="16.33203125" style="1" customWidth="1"/>
    <col min="12" max="12" width="8" style="1" customWidth="1"/>
    <col min="13" max="13" width="16.33203125" style="1" customWidth="1"/>
    <col min="14" max="16384" width="16.33203125" style="1"/>
  </cols>
  <sheetData>
    <row r="1" spans="1:12" ht="27.75" customHeight="1" x14ac:dyDescent="0.1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32.25" customHeight="1" x14ac:dyDescent="0.15">
      <c r="A2" s="16" t="s">
        <v>11</v>
      </c>
      <c r="B2" s="16" t="s">
        <v>12</v>
      </c>
      <c r="C2" s="17" t="s">
        <v>13</v>
      </c>
      <c r="D2" s="17" t="s">
        <v>14</v>
      </c>
      <c r="E2" s="18" t="s">
        <v>15</v>
      </c>
      <c r="F2" s="19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18" t="s">
        <v>22</v>
      </c>
    </row>
    <row r="3" spans="1:12" ht="20.25" customHeight="1" x14ac:dyDescent="0.15">
      <c r="A3" s="20" t="s">
        <v>23</v>
      </c>
      <c r="B3" s="21" t="s">
        <v>24</v>
      </c>
      <c r="C3" s="22">
        <v>44734</v>
      </c>
      <c r="D3" s="23" t="s">
        <v>25</v>
      </c>
      <c r="E3" s="24" t="s">
        <v>26</v>
      </c>
      <c r="F3" s="25">
        <v>100</v>
      </c>
      <c r="G3" s="26" t="s">
        <v>27</v>
      </c>
      <c r="H3" s="26" t="s">
        <v>28</v>
      </c>
      <c r="I3" s="26" t="s">
        <v>29</v>
      </c>
      <c r="J3" s="27">
        <v>44734</v>
      </c>
      <c r="K3" s="26" t="s">
        <v>30</v>
      </c>
      <c r="L3" s="28">
        <v>0</v>
      </c>
    </row>
    <row r="4" spans="1:12" ht="20" customHeight="1" x14ac:dyDescent="0.15">
      <c r="A4" s="29" t="s">
        <v>31</v>
      </c>
      <c r="B4" s="30" t="s">
        <v>32</v>
      </c>
      <c r="C4" s="31">
        <v>44105</v>
      </c>
      <c r="D4" s="32" t="s">
        <v>33</v>
      </c>
      <c r="E4" s="33" t="s">
        <v>34</v>
      </c>
      <c r="F4" s="34" t="s">
        <v>35</v>
      </c>
      <c r="G4" s="35" t="s">
        <v>36</v>
      </c>
      <c r="H4" s="35" t="s">
        <v>37</v>
      </c>
      <c r="I4" s="35" t="s">
        <v>38</v>
      </c>
      <c r="J4" s="36">
        <v>44685</v>
      </c>
      <c r="K4" s="35" t="s">
        <v>39</v>
      </c>
      <c r="L4" s="37">
        <v>5500</v>
      </c>
    </row>
    <row r="5" spans="1:12" ht="20" customHeight="1" x14ac:dyDescent="0.15">
      <c r="A5" s="38"/>
      <c r="B5" s="39"/>
      <c r="C5" s="40"/>
      <c r="D5" s="32"/>
      <c r="E5" s="41"/>
      <c r="F5" s="42"/>
      <c r="G5" s="13"/>
      <c r="H5" s="13"/>
      <c r="I5" s="13"/>
      <c r="J5" s="36"/>
      <c r="K5" s="35"/>
      <c r="L5" s="37"/>
    </row>
    <row r="6" spans="1:12" ht="20" customHeight="1" x14ac:dyDescent="0.15">
      <c r="A6" s="38"/>
      <c r="B6" s="39"/>
      <c r="C6" s="40"/>
      <c r="D6" s="32"/>
      <c r="E6" s="41"/>
      <c r="F6" s="42"/>
      <c r="G6" s="13"/>
      <c r="H6" s="13"/>
      <c r="I6" s="13"/>
      <c r="J6" s="36"/>
      <c r="K6" s="35"/>
      <c r="L6" s="37"/>
    </row>
    <row r="7" spans="1:12" ht="20" customHeight="1" x14ac:dyDescent="0.15">
      <c r="A7" s="38"/>
      <c r="B7" s="39"/>
      <c r="C7" s="40"/>
      <c r="D7" s="32"/>
      <c r="E7" s="41"/>
      <c r="F7" s="42"/>
      <c r="G7" s="13"/>
      <c r="H7" s="13"/>
      <c r="I7" s="13"/>
      <c r="J7" s="36"/>
      <c r="K7" s="35"/>
      <c r="L7" s="37"/>
    </row>
    <row r="8" spans="1:12" ht="20" customHeight="1" x14ac:dyDescent="0.15">
      <c r="A8" s="38"/>
      <c r="B8" s="39"/>
      <c r="C8" s="40"/>
      <c r="D8" s="32"/>
      <c r="E8" s="41"/>
      <c r="F8" s="42"/>
      <c r="G8" s="13"/>
      <c r="H8" s="13"/>
      <c r="I8" s="13"/>
      <c r="J8" s="36"/>
      <c r="K8" s="35"/>
      <c r="L8" s="37"/>
    </row>
    <row r="9" spans="1:12" ht="20" customHeight="1" x14ac:dyDescent="0.15">
      <c r="A9" s="38"/>
      <c r="B9" s="39"/>
      <c r="C9" s="40"/>
      <c r="D9" s="32"/>
      <c r="E9" s="41"/>
      <c r="F9" s="42"/>
      <c r="G9" s="13"/>
      <c r="H9" s="13"/>
      <c r="I9" s="13"/>
      <c r="J9" s="36"/>
      <c r="K9" s="35"/>
      <c r="L9" s="37"/>
    </row>
    <row r="10" spans="1:12" ht="20" customHeight="1" x14ac:dyDescent="0.15">
      <c r="A10" s="38"/>
      <c r="B10" s="39"/>
      <c r="C10" s="40"/>
      <c r="D10" s="32"/>
      <c r="E10" s="41"/>
      <c r="F10" s="43"/>
      <c r="G10" s="44"/>
      <c r="H10" s="43"/>
      <c r="I10" s="44"/>
      <c r="J10" s="36"/>
      <c r="K10" s="45"/>
      <c r="L10" s="46"/>
    </row>
    <row r="11" spans="1:12" ht="20" customHeight="1" x14ac:dyDescent="0.15">
      <c r="A11" s="38"/>
      <c r="B11" s="39"/>
      <c r="C11" s="40"/>
      <c r="D11" s="32"/>
      <c r="E11" s="47"/>
      <c r="F11" s="42"/>
      <c r="G11" s="13"/>
      <c r="H11" s="13"/>
      <c r="I11" s="13"/>
      <c r="J11" s="36"/>
      <c r="K11" s="35"/>
      <c r="L11" s="37"/>
    </row>
    <row r="12" spans="1:12" ht="20" customHeight="1" x14ac:dyDescent="0.15">
      <c r="A12" s="38"/>
      <c r="B12" s="39"/>
      <c r="C12" s="40"/>
      <c r="D12" s="32"/>
      <c r="E12" s="47"/>
      <c r="F12" s="42"/>
      <c r="G12" s="13"/>
      <c r="H12" s="13"/>
      <c r="I12" s="13"/>
      <c r="J12" s="36"/>
      <c r="K12" s="35"/>
      <c r="L12" s="37"/>
    </row>
    <row r="13" spans="1:12" ht="20" customHeight="1" x14ac:dyDescent="0.15">
      <c r="A13" s="38"/>
      <c r="B13" s="39"/>
      <c r="C13" s="40"/>
      <c r="D13" s="32"/>
      <c r="E13" s="47"/>
      <c r="F13" s="42"/>
      <c r="G13" s="13"/>
      <c r="H13" s="13"/>
      <c r="I13" s="13"/>
      <c r="J13" s="36"/>
      <c r="K13" s="35"/>
      <c r="L13" s="37"/>
    </row>
    <row r="14" spans="1:12" ht="20" customHeight="1" x14ac:dyDescent="0.15">
      <c r="A14" s="38"/>
      <c r="B14" s="39"/>
      <c r="C14" s="40"/>
      <c r="D14" s="32"/>
      <c r="E14" s="47"/>
      <c r="F14" s="42"/>
      <c r="G14" s="13"/>
      <c r="H14" s="13"/>
      <c r="I14" s="13"/>
      <c r="J14" s="36"/>
      <c r="K14" s="35"/>
      <c r="L14" s="37"/>
    </row>
    <row r="15" spans="1:12" ht="20" customHeight="1" x14ac:dyDescent="0.15">
      <c r="A15" s="38"/>
      <c r="B15" s="39"/>
      <c r="C15" s="40"/>
      <c r="D15" s="32"/>
      <c r="E15" s="47"/>
      <c r="F15" s="42"/>
      <c r="G15" s="13"/>
      <c r="H15" s="13"/>
      <c r="I15" s="13"/>
      <c r="J15" s="36"/>
      <c r="K15" s="35"/>
      <c r="L15" s="37"/>
    </row>
    <row r="16" spans="1:12" ht="20" customHeight="1" x14ac:dyDescent="0.15">
      <c r="A16" s="38"/>
      <c r="B16" s="39"/>
      <c r="C16" s="40"/>
      <c r="D16" s="32"/>
      <c r="E16" s="47"/>
      <c r="F16" s="42"/>
      <c r="G16" s="13"/>
      <c r="H16" s="13"/>
      <c r="I16" s="13"/>
      <c r="J16" s="36"/>
      <c r="K16" s="35"/>
      <c r="L16" s="37"/>
    </row>
    <row r="17" spans="1:12" ht="20" customHeight="1" x14ac:dyDescent="0.15">
      <c r="A17" s="38"/>
      <c r="B17" s="39"/>
      <c r="C17" s="40"/>
      <c r="D17" s="32"/>
      <c r="E17" s="47"/>
      <c r="F17" s="42"/>
      <c r="G17" s="13"/>
      <c r="H17" s="13"/>
      <c r="I17" s="13"/>
      <c r="J17" s="36"/>
      <c r="K17" s="35"/>
      <c r="L17" s="37"/>
    </row>
    <row r="18" spans="1:12" ht="20" customHeight="1" x14ac:dyDescent="0.15">
      <c r="A18" s="38"/>
      <c r="B18" s="39"/>
      <c r="C18" s="40"/>
      <c r="D18" s="32"/>
      <c r="E18" s="47"/>
      <c r="F18" s="42"/>
      <c r="G18" s="13"/>
      <c r="H18" s="13"/>
      <c r="I18" s="13"/>
      <c r="J18" s="36"/>
      <c r="K18" s="35"/>
      <c r="L18" s="37"/>
    </row>
    <row r="19" spans="1:12" ht="20" customHeight="1" x14ac:dyDescent="0.15">
      <c r="A19" s="38"/>
      <c r="B19" s="39"/>
      <c r="C19" s="40"/>
      <c r="D19" s="32"/>
      <c r="E19" s="47"/>
      <c r="F19" s="42"/>
      <c r="G19" s="13"/>
      <c r="H19" s="13"/>
      <c r="I19" s="13"/>
      <c r="J19" s="36"/>
      <c r="K19" s="35"/>
      <c r="L19" s="37"/>
    </row>
    <row r="20" spans="1:12" ht="20" customHeight="1" x14ac:dyDescent="0.15">
      <c r="A20" s="38"/>
      <c r="B20" s="39"/>
      <c r="C20" s="40"/>
      <c r="D20" s="32"/>
      <c r="E20" s="47"/>
      <c r="F20" s="42"/>
      <c r="G20" s="13"/>
      <c r="H20" s="13"/>
      <c r="I20" s="13"/>
      <c r="J20" s="36"/>
      <c r="K20" s="35"/>
      <c r="L20" s="37"/>
    </row>
    <row r="21" spans="1:12" ht="20" customHeight="1" x14ac:dyDescent="0.15">
      <c r="A21" s="38"/>
      <c r="B21" s="39"/>
      <c r="C21" s="40"/>
      <c r="D21" s="32"/>
      <c r="E21" s="47"/>
      <c r="F21" s="42"/>
      <c r="G21" s="13"/>
      <c r="H21" s="13"/>
      <c r="I21" s="13"/>
      <c r="J21" s="36"/>
      <c r="K21" s="35"/>
      <c r="L21" s="37"/>
    </row>
    <row r="22" spans="1:12" ht="20" customHeight="1" x14ac:dyDescent="0.15">
      <c r="A22" s="38"/>
      <c r="B22" s="39"/>
      <c r="C22" s="40"/>
      <c r="D22" s="32"/>
      <c r="E22" s="47"/>
      <c r="F22" s="42"/>
      <c r="G22" s="13"/>
      <c r="H22" s="13"/>
      <c r="I22" s="13"/>
      <c r="J22" s="36"/>
      <c r="K22" s="35"/>
      <c r="L22" s="37"/>
    </row>
    <row r="23" spans="1:12" ht="20" customHeight="1" x14ac:dyDescent="0.15">
      <c r="A23" s="38"/>
      <c r="B23" s="39"/>
      <c r="C23" s="40"/>
      <c r="D23" s="32"/>
      <c r="E23" s="47"/>
      <c r="F23" s="42"/>
      <c r="G23" s="13"/>
      <c r="H23" s="13"/>
      <c r="I23" s="13"/>
      <c r="J23" s="36"/>
      <c r="K23" s="35"/>
      <c r="L23" s="37"/>
    </row>
    <row r="24" spans="1:12" ht="20" customHeight="1" x14ac:dyDescent="0.15">
      <c r="A24" s="38"/>
      <c r="B24" s="39"/>
      <c r="C24" s="40"/>
      <c r="D24" s="32"/>
      <c r="E24" s="47"/>
      <c r="F24" s="42"/>
      <c r="G24" s="13"/>
      <c r="H24" s="48"/>
      <c r="I24" s="13"/>
      <c r="J24" s="36"/>
      <c r="K24" s="35"/>
      <c r="L24" s="37"/>
    </row>
    <row r="25" spans="1:12" ht="20" customHeight="1" x14ac:dyDescent="0.15">
      <c r="A25" s="38"/>
      <c r="B25" s="39"/>
      <c r="C25" s="40"/>
      <c r="D25" s="32"/>
      <c r="E25" s="47"/>
      <c r="F25" s="42"/>
      <c r="G25" s="13"/>
      <c r="H25" s="13"/>
      <c r="I25" s="13"/>
      <c r="J25" s="36"/>
      <c r="K25" s="35"/>
      <c r="L25" s="37"/>
    </row>
  </sheetData>
  <mergeCells count="1">
    <mergeCell ref="A1:L1"/>
  </mergeCells>
  <dataValidations count="3">
    <dataValidation type="list" allowBlank="1" showInputMessage="1" showErrorMessage="1" sqref="E3:E25" xr:uid="{00000000-0002-0000-0200-000000000000}">
      <formula1>",Sold,Active,Pending"</formula1>
    </dataValidation>
    <dataValidation type="list" allowBlank="1" showInputMessage="1" showErrorMessage="1" sqref="I3 I5:I25" xr:uid="{00000000-0002-0000-0200-000001000000}">
      <formula1>",Calved"</formula1>
    </dataValidation>
    <dataValidation type="list" allowBlank="1" showInputMessage="1" showErrorMessage="1" sqref="I4" xr:uid="{00000000-0002-0000-0200-000002000000}">
      <formula1>",Calved,Purchased"</formula1>
    </dataValidation>
  </dataValidation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  <ignoredErrors>
    <ignoredError sqref="D3:D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5"/>
  <sheetViews>
    <sheetView showGridLines="0" workbookViewId="0">
      <pane xSplit="4" ySplit="2" topLeftCell="E3" activePane="bottomRight" state="frozen"/>
      <selection pane="topRight"/>
      <selection pane="bottomLeft"/>
      <selection pane="bottomRight" activeCell="E3" sqref="E3"/>
    </sheetView>
  </sheetViews>
  <sheetFormatPr baseColWidth="10" defaultColWidth="16.33203125" defaultRowHeight="20" customHeight="1" x14ac:dyDescent="0.15"/>
  <cols>
    <col min="1" max="1" width="9.33203125" style="1" customWidth="1"/>
    <col min="2" max="2" width="23.6640625" style="1" customWidth="1"/>
    <col min="3" max="3" width="10" style="1" customWidth="1"/>
    <col min="4" max="4" width="7.5" style="1" customWidth="1"/>
    <col min="5" max="5" width="10.1640625" style="1" customWidth="1"/>
    <col min="6" max="6" width="10.5" style="1" customWidth="1"/>
    <col min="7" max="7" width="14" style="1" customWidth="1"/>
    <col min="8" max="8" width="16.33203125" style="1" customWidth="1"/>
    <col min="9" max="9" width="10" style="1" customWidth="1"/>
    <col min="10" max="11" width="16.33203125" style="1" customWidth="1"/>
    <col min="12" max="12" width="8" style="1" customWidth="1"/>
    <col min="13" max="13" width="16.33203125" style="1" customWidth="1"/>
    <col min="14" max="16384" width="16.33203125" style="1"/>
  </cols>
  <sheetData>
    <row r="1" spans="1:12" ht="27.75" customHeight="1" x14ac:dyDescent="0.1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32.25" customHeight="1" x14ac:dyDescent="0.15">
      <c r="A2" s="16" t="s">
        <v>40</v>
      </c>
      <c r="B2" s="16" t="s">
        <v>12</v>
      </c>
      <c r="C2" s="17" t="s">
        <v>13</v>
      </c>
      <c r="D2" s="17" t="s">
        <v>14</v>
      </c>
      <c r="E2" s="18" t="s">
        <v>15</v>
      </c>
      <c r="F2" s="19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18" t="s">
        <v>22</v>
      </c>
    </row>
    <row r="3" spans="1:12" ht="20.25" customHeight="1" x14ac:dyDescent="0.15">
      <c r="A3" s="20" t="s">
        <v>41</v>
      </c>
      <c r="B3" s="21" t="s">
        <v>42</v>
      </c>
      <c r="C3" s="49">
        <v>44734</v>
      </c>
      <c r="D3" s="23" t="s">
        <v>43</v>
      </c>
      <c r="E3" s="24" t="s">
        <v>26</v>
      </c>
      <c r="F3" s="50" t="s">
        <v>44</v>
      </c>
      <c r="G3" s="26" t="s">
        <v>27</v>
      </c>
      <c r="H3" s="26" t="s">
        <v>28</v>
      </c>
      <c r="I3" s="26" t="s">
        <v>29</v>
      </c>
      <c r="J3" s="27">
        <v>44734</v>
      </c>
      <c r="K3" s="26" t="s">
        <v>30</v>
      </c>
      <c r="L3" s="28">
        <v>0</v>
      </c>
    </row>
    <row r="4" spans="1:12" ht="20" customHeight="1" x14ac:dyDescent="0.15">
      <c r="A4" s="29" t="s">
        <v>45</v>
      </c>
      <c r="B4" s="30" t="s">
        <v>46</v>
      </c>
      <c r="C4" s="31">
        <v>44470</v>
      </c>
      <c r="D4" s="32" t="s">
        <v>47</v>
      </c>
      <c r="E4" s="33" t="s">
        <v>34</v>
      </c>
      <c r="F4" s="34" t="s">
        <v>48</v>
      </c>
      <c r="G4" s="35" t="s">
        <v>36</v>
      </c>
      <c r="H4" s="35" t="s">
        <v>37</v>
      </c>
      <c r="I4" s="35" t="s">
        <v>38</v>
      </c>
      <c r="J4" s="36">
        <v>44988</v>
      </c>
      <c r="K4" s="35" t="s">
        <v>49</v>
      </c>
      <c r="L4" s="37">
        <v>8900</v>
      </c>
    </row>
    <row r="5" spans="1:12" ht="20" customHeight="1" x14ac:dyDescent="0.15">
      <c r="A5" s="38"/>
      <c r="B5" s="39"/>
      <c r="C5" s="51"/>
      <c r="D5" s="32"/>
      <c r="E5" s="41"/>
      <c r="F5" s="34"/>
      <c r="G5" s="13"/>
      <c r="H5" s="13"/>
      <c r="I5" s="13"/>
      <c r="J5" s="36"/>
      <c r="K5" s="35"/>
      <c r="L5" s="37"/>
    </row>
    <row r="6" spans="1:12" ht="20" customHeight="1" x14ac:dyDescent="0.15">
      <c r="A6" s="38"/>
      <c r="B6" s="39"/>
      <c r="C6" s="51"/>
      <c r="D6" s="32"/>
      <c r="E6" s="41"/>
      <c r="F6" s="34"/>
      <c r="G6" s="13"/>
      <c r="H6" s="13"/>
      <c r="I6" s="13"/>
      <c r="J6" s="36"/>
      <c r="K6" s="35"/>
      <c r="L6" s="37"/>
    </row>
    <row r="7" spans="1:12" ht="20" customHeight="1" x14ac:dyDescent="0.15">
      <c r="A7" s="38"/>
      <c r="B7" s="39"/>
      <c r="C7" s="51"/>
      <c r="D7" s="32"/>
      <c r="E7" s="41"/>
      <c r="F7" s="34"/>
      <c r="G7" s="13"/>
      <c r="H7" s="13"/>
      <c r="I7" s="13"/>
      <c r="J7" s="36"/>
      <c r="K7" s="35"/>
      <c r="L7" s="37"/>
    </row>
    <row r="8" spans="1:12" ht="20" customHeight="1" x14ac:dyDescent="0.15">
      <c r="A8" s="38"/>
      <c r="B8" s="39"/>
      <c r="C8" s="51"/>
      <c r="D8" s="32"/>
      <c r="E8" s="41"/>
      <c r="F8" s="34"/>
      <c r="G8" s="13"/>
      <c r="H8" s="13"/>
      <c r="I8" s="13"/>
      <c r="J8" s="36"/>
      <c r="K8" s="35"/>
      <c r="L8" s="37"/>
    </row>
    <row r="9" spans="1:12" ht="20" customHeight="1" x14ac:dyDescent="0.15">
      <c r="A9" s="38"/>
      <c r="B9" s="39"/>
      <c r="C9" s="51"/>
      <c r="D9" s="32"/>
      <c r="E9" s="41"/>
      <c r="F9" s="34"/>
      <c r="G9" s="13"/>
      <c r="H9" s="13"/>
      <c r="I9" s="13"/>
      <c r="J9" s="36"/>
      <c r="K9" s="35"/>
      <c r="L9" s="37"/>
    </row>
    <row r="10" spans="1:12" ht="20" customHeight="1" x14ac:dyDescent="0.15">
      <c r="A10" s="38"/>
      <c r="B10" s="39"/>
      <c r="C10" s="51"/>
      <c r="D10" s="32"/>
      <c r="E10" s="41"/>
      <c r="F10" s="52"/>
      <c r="G10" s="44"/>
      <c r="H10" s="43"/>
      <c r="I10" s="44"/>
      <c r="J10" s="36"/>
      <c r="K10" s="45"/>
      <c r="L10" s="46"/>
    </row>
    <row r="11" spans="1:12" ht="20" customHeight="1" x14ac:dyDescent="0.15">
      <c r="A11" s="38"/>
      <c r="B11" s="39"/>
      <c r="C11" s="51"/>
      <c r="D11" s="32"/>
      <c r="E11" s="47"/>
      <c r="F11" s="34"/>
      <c r="G11" s="13"/>
      <c r="H11" s="13"/>
      <c r="I11" s="13"/>
      <c r="J11" s="36"/>
      <c r="K11" s="35"/>
      <c r="L11" s="37"/>
    </row>
    <row r="12" spans="1:12" ht="20" customHeight="1" x14ac:dyDescent="0.15">
      <c r="A12" s="38"/>
      <c r="B12" s="39"/>
      <c r="C12" s="51"/>
      <c r="D12" s="32"/>
      <c r="E12" s="47"/>
      <c r="F12" s="34"/>
      <c r="G12" s="13"/>
      <c r="H12" s="13"/>
      <c r="I12" s="13"/>
      <c r="J12" s="36"/>
      <c r="K12" s="35"/>
      <c r="L12" s="37"/>
    </row>
    <row r="13" spans="1:12" ht="20" customHeight="1" x14ac:dyDescent="0.15">
      <c r="A13" s="38"/>
      <c r="B13" s="39"/>
      <c r="C13" s="51"/>
      <c r="D13" s="32"/>
      <c r="E13" s="47"/>
      <c r="F13" s="34"/>
      <c r="G13" s="13"/>
      <c r="H13" s="13"/>
      <c r="I13" s="13"/>
      <c r="J13" s="36"/>
      <c r="K13" s="35"/>
      <c r="L13" s="37"/>
    </row>
    <row r="14" spans="1:12" ht="20" customHeight="1" x14ac:dyDescent="0.15">
      <c r="A14" s="38"/>
      <c r="B14" s="39"/>
      <c r="C14" s="51"/>
      <c r="D14" s="32"/>
      <c r="E14" s="47"/>
      <c r="F14" s="34"/>
      <c r="G14" s="13"/>
      <c r="H14" s="13"/>
      <c r="I14" s="13"/>
      <c r="J14" s="36"/>
      <c r="K14" s="35"/>
      <c r="L14" s="37"/>
    </row>
    <row r="15" spans="1:12" ht="20" customHeight="1" x14ac:dyDescent="0.15">
      <c r="A15" s="38"/>
      <c r="B15" s="39"/>
      <c r="C15" s="51"/>
      <c r="D15" s="32"/>
      <c r="E15" s="47"/>
      <c r="F15" s="34"/>
      <c r="G15" s="13"/>
      <c r="H15" s="13"/>
      <c r="I15" s="13"/>
      <c r="J15" s="36"/>
      <c r="K15" s="35"/>
      <c r="L15" s="37"/>
    </row>
    <row r="16" spans="1:12" ht="20" customHeight="1" x14ac:dyDescent="0.15">
      <c r="A16" s="38"/>
      <c r="B16" s="39"/>
      <c r="C16" s="51"/>
      <c r="D16" s="32"/>
      <c r="E16" s="47"/>
      <c r="F16" s="34"/>
      <c r="G16" s="13"/>
      <c r="H16" s="13"/>
      <c r="I16" s="13"/>
      <c r="J16" s="36"/>
      <c r="K16" s="35"/>
      <c r="L16" s="37"/>
    </row>
    <row r="17" spans="1:12" ht="20" customHeight="1" x14ac:dyDescent="0.15">
      <c r="A17" s="38"/>
      <c r="B17" s="39"/>
      <c r="C17" s="51"/>
      <c r="D17" s="32"/>
      <c r="E17" s="47"/>
      <c r="F17" s="34"/>
      <c r="G17" s="13"/>
      <c r="H17" s="13"/>
      <c r="I17" s="13"/>
      <c r="J17" s="36"/>
      <c r="K17" s="35"/>
      <c r="L17" s="37"/>
    </row>
    <row r="18" spans="1:12" ht="20" customHeight="1" x14ac:dyDescent="0.15">
      <c r="A18" s="38"/>
      <c r="B18" s="39"/>
      <c r="C18" s="51"/>
      <c r="D18" s="32"/>
      <c r="E18" s="47"/>
      <c r="F18" s="34"/>
      <c r="G18" s="13"/>
      <c r="H18" s="13"/>
      <c r="I18" s="13"/>
      <c r="J18" s="36"/>
      <c r="K18" s="35"/>
      <c r="L18" s="37"/>
    </row>
    <row r="19" spans="1:12" ht="20" customHeight="1" x14ac:dyDescent="0.15">
      <c r="A19" s="38"/>
      <c r="B19" s="39"/>
      <c r="C19" s="51"/>
      <c r="D19" s="32"/>
      <c r="E19" s="47"/>
      <c r="F19" s="34"/>
      <c r="G19" s="13"/>
      <c r="H19" s="13"/>
      <c r="I19" s="13"/>
      <c r="J19" s="36"/>
      <c r="K19" s="35"/>
      <c r="L19" s="37"/>
    </row>
    <row r="20" spans="1:12" ht="20" customHeight="1" x14ac:dyDescent="0.15">
      <c r="A20" s="38"/>
      <c r="B20" s="39"/>
      <c r="C20" s="51"/>
      <c r="D20" s="32"/>
      <c r="E20" s="47"/>
      <c r="F20" s="34"/>
      <c r="G20" s="13"/>
      <c r="H20" s="13"/>
      <c r="I20" s="13"/>
      <c r="J20" s="36"/>
      <c r="K20" s="35"/>
      <c r="L20" s="37"/>
    </row>
    <row r="21" spans="1:12" ht="20" customHeight="1" x14ac:dyDescent="0.15">
      <c r="A21" s="38"/>
      <c r="B21" s="39"/>
      <c r="C21" s="51"/>
      <c r="D21" s="32"/>
      <c r="E21" s="47"/>
      <c r="F21" s="34"/>
      <c r="G21" s="13"/>
      <c r="H21" s="13"/>
      <c r="I21" s="13"/>
      <c r="J21" s="36"/>
      <c r="K21" s="35"/>
      <c r="L21" s="37"/>
    </row>
    <row r="22" spans="1:12" ht="20" customHeight="1" x14ac:dyDescent="0.15">
      <c r="A22" s="38"/>
      <c r="B22" s="39"/>
      <c r="C22" s="51"/>
      <c r="D22" s="32"/>
      <c r="E22" s="47"/>
      <c r="F22" s="34"/>
      <c r="G22" s="13"/>
      <c r="H22" s="13"/>
      <c r="I22" s="13"/>
      <c r="J22" s="36"/>
      <c r="K22" s="35"/>
      <c r="L22" s="37"/>
    </row>
    <row r="23" spans="1:12" ht="20" customHeight="1" x14ac:dyDescent="0.15">
      <c r="A23" s="38"/>
      <c r="B23" s="39"/>
      <c r="C23" s="51"/>
      <c r="D23" s="32"/>
      <c r="E23" s="47"/>
      <c r="F23" s="34"/>
      <c r="G23" s="13"/>
      <c r="H23" s="13"/>
      <c r="I23" s="13"/>
      <c r="J23" s="36"/>
      <c r="K23" s="35"/>
      <c r="L23" s="37"/>
    </row>
    <row r="24" spans="1:12" ht="20" customHeight="1" x14ac:dyDescent="0.15">
      <c r="A24" s="38"/>
      <c r="B24" s="39"/>
      <c r="C24" s="51"/>
      <c r="D24" s="32"/>
      <c r="E24" s="47"/>
      <c r="F24" s="34"/>
      <c r="G24" s="13"/>
      <c r="H24" s="48"/>
      <c r="I24" s="13"/>
      <c r="J24" s="36"/>
      <c r="K24" s="35"/>
      <c r="L24" s="37"/>
    </row>
    <row r="25" spans="1:12" ht="20" customHeight="1" x14ac:dyDescent="0.15">
      <c r="A25" s="38"/>
      <c r="B25" s="39"/>
      <c r="C25" s="51"/>
      <c r="D25" s="32"/>
      <c r="E25" s="47"/>
      <c r="F25" s="34"/>
      <c r="G25" s="13"/>
      <c r="H25" s="13"/>
      <c r="I25" s="13"/>
      <c r="J25" s="36"/>
      <c r="K25" s="35"/>
      <c r="L25" s="37"/>
    </row>
  </sheetData>
  <mergeCells count="1">
    <mergeCell ref="A1:L1"/>
  </mergeCells>
  <dataValidations count="3">
    <dataValidation type="list" allowBlank="1" showInputMessage="1" showErrorMessage="1" sqref="E3:E25" xr:uid="{00000000-0002-0000-0300-000000000000}">
      <formula1>",Sold,Active,Pending"</formula1>
    </dataValidation>
    <dataValidation type="list" allowBlank="1" showInputMessage="1" showErrorMessage="1" sqref="I3 I5:I25" xr:uid="{00000000-0002-0000-0300-000001000000}">
      <formula1>",Calved"</formula1>
    </dataValidation>
    <dataValidation type="list" allowBlank="1" showInputMessage="1" showErrorMessage="1" sqref="I4" xr:uid="{00000000-0002-0000-0300-000002000000}">
      <formula1>",Calved,Purchased"</formula1>
    </dataValidation>
  </dataValidation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6"/>
  <sheetViews>
    <sheetView showGridLines="0" workbookViewId="0">
      <pane ySplit="2" topLeftCell="A3" activePane="bottomLeft" state="frozen"/>
      <selection pane="bottomLeft" activeCell="I3" sqref="I3"/>
    </sheetView>
  </sheetViews>
  <sheetFormatPr baseColWidth="10" defaultColWidth="16.33203125" defaultRowHeight="20" customHeight="1" x14ac:dyDescent="0.15"/>
  <cols>
    <col min="1" max="2" width="18.6640625" style="1" customWidth="1"/>
    <col min="3" max="3" width="16.33203125" style="1" customWidth="1"/>
    <col min="4" max="4" width="8.1640625" style="1" customWidth="1"/>
    <col min="5" max="5" width="9.5" style="1" customWidth="1"/>
    <col min="6" max="6" width="16.33203125" style="1" customWidth="1"/>
    <col min="7" max="7" width="10.5" style="1" customWidth="1"/>
    <col min="8" max="9" width="9.1640625" style="1" customWidth="1"/>
    <col min="10" max="10" width="16.33203125" style="1" customWidth="1"/>
    <col min="11" max="16384" width="16.33203125" style="1"/>
  </cols>
  <sheetData>
    <row r="1" spans="1:9" ht="27.75" customHeight="1" x14ac:dyDescent="0.15">
      <c r="A1" s="135" t="s">
        <v>0</v>
      </c>
      <c r="B1" s="135"/>
      <c r="C1" s="135"/>
      <c r="D1" s="135"/>
      <c r="E1" s="135"/>
      <c r="F1" s="135"/>
      <c r="G1" s="135"/>
      <c r="H1" s="135"/>
      <c r="I1" s="135"/>
    </row>
    <row r="2" spans="1:9" ht="32.25" customHeight="1" x14ac:dyDescent="0.15">
      <c r="A2" s="3" t="s">
        <v>51</v>
      </c>
      <c r="B2" s="3" t="s">
        <v>52</v>
      </c>
      <c r="C2" s="3" t="s">
        <v>53</v>
      </c>
      <c r="D2" s="19" t="s">
        <v>54</v>
      </c>
      <c r="E2" s="3" t="s">
        <v>55</v>
      </c>
      <c r="F2" s="3" t="s">
        <v>21</v>
      </c>
      <c r="G2" s="19" t="s">
        <v>56</v>
      </c>
      <c r="H2" s="3" t="s">
        <v>57</v>
      </c>
      <c r="I2" s="3" t="s">
        <v>58</v>
      </c>
    </row>
    <row r="3" spans="1:9" ht="20.25" customHeight="1" x14ac:dyDescent="0.15">
      <c r="A3" s="53" t="s">
        <v>59</v>
      </c>
      <c r="B3" s="53" t="s">
        <v>60</v>
      </c>
      <c r="C3" s="53" t="s">
        <v>61</v>
      </c>
      <c r="D3" s="54">
        <v>5</v>
      </c>
      <c r="E3" s="55">
        <v>44416</v>
      </c>
      <c r="F3" s="53" t="s">
        <v>62</v>
      </c>
      <c r="G3" s="54">
        <v>5</v>
      </c>
      <c r="H3" s="7">
        <v>100</v>
      </c>
      <c r="I3" s="7">
        <f t="shared" ref="I3:I16" si="0">G3*H3</f>
        <v>500</v>
      </c>
    </row>
    <row r="4" spans="1:9" ht="20" customHeight="1" x14ac:dyDescent="0.15">
      <c r="A4" s="35" t="s">
        <v>63</v>
      </c>
      <c r="B4" s="35" t="s">
        <v>24</v>
      </c>
      <c r="C4" s="35" t="s">
        <v>64</v>
      </c>
      <c r="D4" s="56">
        <v>500</v>
      </c>
      <c r="E4" s="36">
        <v>44562</v>
      </c>
      <c r="F4" s="35" t="s">
        <v>30</v>
      </c>
      <c r="G4" s="56">
        <v>250</v>
      </c>
      <c r="H4" s="12">
        <v>3.25</v>
      </c>
      <c r="I4" s="12">
        <f t="shared" si="0"/>
        <v>812.5</v>
      </c>
    </row>
    <row r="5" spans="1:9" ht="20" customHeight="1" x14ac:dyDescent="0.15">
      <c r="A5" s="13"/>
      <c r="B5" s="13"/>
      <c r="C5" s="13"/>
      <c r="D5" s="56"/>
      <c r="E5" s="13"/>
      <c r="F5" s="13"/>
      <c r="G5" s="56"/>
      <c r="H5" s="12"/>
      <c r="I5" s="12">
        <f t="shared" si="0"/>
        <v>0</v>
      </c>
    </row>
    <row r="6" spans="1:9" ht="20" customHeight="1" x14ac:dyDescent="0.15">
      <c r="A6" s="13"/>
      <c r="B6" s="13"/>
      <c r="C6" s="13"/>
      <c r="D6" s="56"/>
      <c r="E6" s="13"/>
      <c r="F6" s="13"/>
      <c r="G6" s="56"/>
      <c r="H6" s="12"/>
      <c r="I6" s="12">
        <f t="shared" si="0"/>
        <v>0</v>
      </c>
    </row>
    <row r="7" spans="1:9" ht="20" customHeight="1" x14ac:dyDescent="0.15">
      <c r="A7" s="13"/>
      <c r="B7" s="13"/>
      <c r="C7" s="13"/>
      <c r="D7" s="56"/>
      <c r="E7" s="13"/>
      <c r="F7" s="13"/>
      <c r="G7" s="56"/>
      <c r="H7" s="12"/>
      <c r="I7" s="12">
        <f t="shared" si="0"/>
        <v>0</v>
      </c>
    </row>
    <row r="8" spans="1:9" ht="20" customHeight="1" x14ac:dyDescent="0.15">
      <c r="A8" s="13"/>
      <c r="B8" s="13"/>
      <c r="C8" s="13"/>
      <c r="D8" s="56"/>
      <c r="E8" s="13"/>
      <c r="F8" s="13"/>
      <c r="G8" s="56"/>
      <c r="H8" s="12"/>
      <c r="I8" s="12">
        <f t="shared" si="0"/>
        <v>0</v>
      </c>
    </row>
    <row r="9" spans="1:9" ht="20" customHeight="1" x14ac:dyDescent="0.15">
      <c r="A9" s="13"/>
      <c r="B9" s="13"/>
      <c r="C9" s="13"/>
      <c r="D9" s="56"/>
      <c r="E9" s="13"/>
      <c r="F9" s="13"/>
      <c r="G9" s="56"/>
      <c r="H9" s="12"/>
      <c r="I9" s="12">
        <f t="shared" si="0"/>
        <v>0</v>
      </c>
    </row>
    <row r="10" spans="1:9" ht="20" customHeight="1" x14ac:dyDescent="0.15">
      <c r="A10" s="13"/>
      <c r="B10" s="13"/>
      <c r="C10" s="13"/>
      <c r="D10" s="56"/>
      <c r="E10" s="13"/>
      <c r="F10" s="13"/>
      <c r="G10" s="56"/>
      <c r="H10" s="12"/>
      <c r="I10" s="12">
        <f t="shared" si="0"/>
        <v>0</v>
      </c>
    </row>
    <row r="11" spans="1:9" ht="20" customHeight="1" x14ac:dyDescent="0.15">
      <c r="A11" s="13"/>
      <c r="B11" s="13"/>
      <c r="C11" s="13"/>
      <c r="D11" s="56"/>
      <c r="E11" s="13"/>
      <c r="F11" s="13"/>
      <c r="G11" s="56"/>
      <c r="H11" s="12"/>
      <c r="I11" s="12">
        <f t="shared" si="0"/>
        <v>0</v>
      </c>
    </row>
    <row r="12" spans="1:9" ht="20" customHeight="1" x14ac:dyDescent="0.15">
      <c r="A12" s="13"/>
      <c r="B12" s="13"/>
      <c r="C12" s="13"/>
      <c r="D12" s="56"/>
      <c r="E12" s="13"/>
      <c r="F12" s="13"/>
      <c r="G12" s="56"/>
      <c r="H12" s="12"/>
      <c r="I12" s="12">
        <f t="shared" si="0"/>
        <v>0</v>
      </c>
    </row>
    <row r="13" spans="1:9" ht="20" customHeight="1" x14ac:dyDescent="0.15">
      <c r="A13" s="13"/>
      <c r="B13" s="13"/>
      <c r="C13" s="13"/>
      <c r="D13" s="56"/>
      <c r="E13" s="13"/>
      <c r="F13" s="13"/>
      <c r="G13" s="56"/>
      <c r="H13" s="12"/>
      <c r="I13" s="12">
        <f t="shared" si="0"/>
        <v>0</v>
      </c>
    </row>
    <row r="14" spans="1:9" ht="20" customHeight="1" x14ac:dyDescent="0.15">
      <c r="A14" s="13"/>
      <c r="B14" s="44"/>
      <c r="C14" s="13"/>
      <c r="D14" s="56"/>
      <c r="E14" s="13"/>
      <c r="F14" s="13"/>
      <c r="G14" s="56"/>
      <c r="H14" s="12"/>
      <c r="I14" s="12">
        <f t="shared" si="0"/>
        <v>0</v>
      </c>
    </row>
    <row r="15" spans="1:9" ht="20" customHeight="1" x14ac:dyDescent="0.15">
      <c r="A15" s="13"/>
      <c r="B15" s="13"/>
      <c r="C15" s="13"/>
      <c r="D15" s="56"/>
      <c r="E15" s="13"/>
      <c r="F15" s="13"/>
      <c r="G15" s="56"/>
      <c r="H15" s="12"/>
      <c r="I15" s="12">
        <f t="shared" si="0"/>
        <v>0</v>
      </c>
    </row>
    <row r="16" spans="1:9" ht="20" customHeight="1" x14ac:dyDescent="0.15">
      <c r="A16" s="13"/>
      <c r="B16" s="13"/>
      <c r="C16" s="13"/>
      <c r="D16" s="56"/>
      <c r="E16" s="13"/>
      <c r="F16" s="13"/>
      <c r="G16" s="56"/>
      <c r="H16" s="12"/>
      <c r="I16" s="12">
        <f t="shared" si="0"/>
        <v>0</v>
      </c>
    </row>
  </sheetData>
  <mergeCells count="1">
    <mergeCell ref="A1:I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4"/>
  <sheetViews>
    <sheetView showGridLines="0" workbookViewId="0">
      <pane xSplit="5" topLeftCell="F1" activePane="topRight" state="frozen"/>
      <selection pane="topRight" activeCell="H4" sqref="H4"/>
    </sheetView>
  </sheetViews>
  <sheetFormatPr baseColWidth="10" defaultColWidth="16.33203125" defaultRowHeight="20" customHeight="1" x14ac:dyDescent="0.15"/>
  <cols>
    <col min="1" max="1" width="21" style="1" customWidth="1"/>
    <col min="2" max="2" width="24.6640625" style="1" customWidth="1"/>
    <col min="3" max="3" width="8.1640625" style="1" customWidth="1"/>
    <col min="4" max="5" width="13.6640625" style="1" customWidth="1"/>
    <col min="6" max="6" width="10" style="1" customWidth="1"/>
    <col min="7" max="9" width="10.1640625" style="1" customWidth="1"/>
    <col min="10" max="10" width="10.33203125" style="1" customWidth="1"/>
    <col min="11" max="11" width="16.33203125" style="1" customWidth="1"/>
    <col min="12" max="16384" width="16.33203125" style="1"/>
  </cols>
  <sheetData>
    <row r="1" spans="1:10" ht="27.75" customHeight="1" x14ac:dyDescent="0.1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32.5" customHeight="1" x14ac:dyDescent="0.15">
      <c r="A2" s="57" t="s">
        <v>65</v>
      </c>
      <c r="B2" s="58" t="s">
        <v>52</v>
      </c>
      <c r="C2" s="59" t="s">
        <v>54</v>
      </c>
      <c r="D2" s="59" t="s">
        <v>66</v>
      </c>
      <c r="E2" s="58" t="s">
        <v>53</v>
      </c>
      <c r="F2" s="58" t="s">
        <v>67</v>
      </c>
      <c r="G2" s="59" t="s">
        <v>68</v>
      </c>
      <c r="H2" s="58" t="s">
        <v>69</v>
      </c>
      <c r="I2" s="58" t="s">
        <v>70</v>
      </c>
      <c r="J2" s="60" t="s">
        <v>71</v>
      </c>
    </row>
    <row r="3" spans="1:10" ht="32.25" customHeight="1" x14ac:dyDescent="0.15">
      <c r="A3" s="61" t="s">
        <v>72</v>
      </c>
      <c r="B3" s="62" t="s">
        <v>73</v>
      </c>
      <c r="C3" s="63">
        <f>G3-(COUNTIF('Embryos Placed'!B3:B22,$D3))</f>
        <v>5</v>
      </c>
      <c r="D3" s="64" t="s">
        <v>74</v>
      </c>
      <c r="E3" s="65" t="s">
        <v>64</v>
      </c>
      <c r="F3" s="66">
        <v>1</v>
      </c>
      <c r="G3" s="67">
        <v>5</v>
      </c>
      <c r="H3" s="68">
        <v>600</v>
      </c>
      <c r="I3" s="68">
        <f t="shared" ref="I3:I34" si="0">H3*G3</f>
        <v>3000</v>
      </c>
      <c r="J3" s="69">
        <v>44394</v>
      </c>
    </row>
    <row r="4" spans="1:10" ht="32" customHeight="1" x14ac:dyDescent="0.15">
      <c r="A4" s="70" t="s">
        <v>75</v>
      </c>
      <c r="B4" s="71" t="s">
        <v>73</v>
      </c>
      <c r="C4" s="72">
        <f>G4-(COUNTIF('Embryos Placed'!B3:B22,$D4))</f>
        <v>3</v>
      </c>
      <c r="D4" s="73" t="s">
        <v>76</v>
      </c>
      <c r="E4" s="74" t="s">
        <v>64</v>
      </c>
      <c r="F4" s="75">
        <v>1</v>
      </c>
      <c r="G4" s="76">
        <v>3</v>
      </c>
      <c r="H4" s="77">
        <v>1100</v>
      </c>
      <c r="I4" s="77">
        <f t="shared" si="0"/>
        <v>3300</v>
      </c>
      <c r="J4" s="78">
        <v>44373</v>
      </c>
    </row>
    <row r="5" spans="1:10" ht="20" customHeight="1" x14ac:dyDescent="0.15">
      <c r="A5" s="79"/>
      <c r="B5" s="80"/>
      <c r="C5" s="81"/>
      <c r="D5" s="81"/>
      <c r="E5" s="82"/>
      <c r="F5" s="83"/>
      <c r="G5" s="84"/>
      <c r="H5" s="85"/>
      <c r="I5" s="86">
        <f t="shared" si="0"/>
        <v>0</v>
      </c>
      <c r="J5" s="87"/>
    </row>
    <row r="6" spans="1:10" ht="20" customHeight="1" x14ac:dyDescent="0.15">
      <c r="A6" s="79"/>
      <c r="B6" s="80"/>
      <c r="C6" s="81"/>
      <c r="D6" s="81"/>
      <c r="E6" s="82"/>
      <c r="F6" s="88"/>
      <c r="G6" s="89"/>
      <c r="H6" s="90"/>
      <c r="I6" s="77">
        <f t="shared" si="0"/>
        <v>0</v>
      </c>
      <c r="J6" s="91"/>
    </row>
    <row r="7" spans="1:10" ht="20" customHeight="1" x14ac:dyDescent="0.15">
      <c r="A7" s="79"/>
      <c r="B7" s="80"/>
      <c r="C7" s="81"/>
      <c r="D7" s="81"/>
      <c r="E7" s="82"/>
      <c r="F7" s="83"/>
      <c r="G7" s="84"/>
      <c r="H7" s="85"/>
      <c r="I7" s="86">
        <f t="shared" si="0"/>
        <v>0</v>
      </c>
      <c r="J7" s="87"/>
    </row>
    <row r="8" spans="1:10" ht="20" customHeight="1" x14ac:dyDescent="0.15">
      <c r="A8" s="79"/>
      <c r="B8" s="80"/>
      <c r="C8" s="81"/>
      <c r="D8" s="81"/>
      <c r="E8" s="82"/>
      <c r="F8" s="88"/>
      <c r="G8" s="89"/>
      <c r="H8" s="90"/>
      <c r="I8" s="77">
        <f t="shared" si="0"/>
        <v>0</v>
      </c>
      <c r="J8" s="91"/>
    </row>
    <row r="9" spans="1:10" ht="20" customHeight="1" x14ac:dyDescent="0.15">
      <c r="A9" s="79"/>
      <c r="B9" s="80"/>
      <c r="C9" s="81"/>
      <c r="D9" s="81"/>
      <c r="E9" s="82"/>
      <c r="F9" s="83"/>
      <c r="G9" s="84"/>
      <c r="H9" s="85"/>
      <c r="I9" s="86">
        <f t="shared" si="0"/>
        <v>0</v>
      </c>
      <c r="J9" s="87"/>
    </row>
    <row r="10" spans="1:10" ht="20" customHeight="1" x14ac:dyDescent="0.15">
      <c r="A10" s="79"/>
      <c r="B10" s="80"/>
      <c r="C10" s="81"/>
      <c r="D10" s="81"/>
      <c r="E10" s="82"/>
      <c r="F10" s="88"/>
      <c r="G10" s="89"/>
      <c r="H10" s="90"/>
      <c r="I10" s="77">
        <f t="shared" si="0"/>
        <v>0</v>
      </c>
      <c r="J10" s="91"/>
    </row>
    <row r="11" spans="1:10" ht="20" customHeight="1" x14ac:dyDescent="0.15">
      <c r="A11" s="79"/>
      <c r="B11" s="80"/>
      <c r="C11" s="81"/>
      <c r="D11" s="81"/>
      <c r="E11" s="82"/>
      <c r="F11" s="83"/>
      <c r="G11" s="84"/>
      <c r="H11" s="85"/>
      <c r="I11" s="86">
        <f t="shared" si="0"/>
        <v>0</v>
      </c>
      <c r="J11" s="87"/>
    </row>
    <row r="12" spans="1:10" ht="20" customHeight="1" x14ac:dyDescent="0.15">
      <c r="A12" s="79"/>
      <c r="B12" s="80"/>
      <c r="C12" s="81"/>
      <c r="D12" s="81"/>
      <c r="E12" s="82"/>
      <c r="F12" s="88"/>
      <c r="G12" s="89"/>
      <c r="H12" s="90"/>
      <c r="I12" s="77">
        <f t="shared" si="0"/>
        <v>0</v>
      </c>
      <c r="J12" s="91"/>
    </row>
    <row r="13" spans="1:10" ht="20" customHeight="1" x14ac:dyDescent="0.15">
      <c r="A13" s="79"/>
      <c r="B13" s="80"/>
      <c r="C13" s="81"/>
      <c r="D13" s="81"/>
      <c r="E13" s="82"/>
      <c r="F13" s="83"/>
      <c r="G13" s="84"/>
      <c r="H13" s="85"/>
      <c r="I13" s="86">
        <f t="shared" si="0"/>
        <v>0</v>
      </c>
      <c r="J13" s="87"/>
    </row>
    <row r="14" spans="1:10" ht="20" customHeight="1" x14ac:dyDescent="0.15">
      <c r="A14" s="92"/>
      <c r="B14" s="85"/>
      <c r="C14" s="81"/>
      <c r="D14" s="81"/>
      <c r="E14" s="82"/>
      <c r="F14" s="88"/>
      <c r="G14" s="89"/>
      <c r="H14" s="90"/>
      <c r="I14" s="77">
        <f t="shared" si="0"/>
        <v>0</v>
      </c>
      <c r="J14" s="91"/>
    </row>
    <row r="15" spans="1:10" ht="20" customHeight="1" x14ac:dyDescent="0.15">
      <c r="A15" s="92"/>
      <c r="B15" s="80"/>
      <c r="C15" s="81"/>
      <c r="D15" s="81"/>
      <c r="E15" s="82"/>
      <c r="F15" s="83"/>
      <c r="G15" s="84"/>
      <c r="H15" s="85"/>
      <c r="I15" s="86">
        <f t="shared" si="0"/>
        <v>0</v>
      </c>
      <c r="J15" s="87"/>
    </row>
    <row r="16" spans="1:10" ht="20" customHeight="1" x14ac:dyDescent="0.15">
      <c r="A16" s="92"/>
      <c r="B16" s="80"/>
      <c r="C16" s="81"/>
      <c r="D16" s="81"/>
      <c r="E16" s="82"/>
      <c r="F16" s="88"/>
      <c r="G16" s="89"/>
      <c r="H16" s="90"/>
      <c r="I16" s="77">
        <f t="shared" si="0"/>
        <v>0</v>
      </c>
      <c r="J16" s="91"/>
    </row>
    <row r="17" spans="1:10" ht="20" customHeight="1" x14ac:dyDescent="0.15">
      <c r="A17" s="92"/>
      <c r="B17" s="80"/>
      <c r="C17" s="81"/>
      <c r="D17" s="81"/>
      <c r="E17" s="82"/>
      <c r="F17" s="83"/>
      <c r="G17" s="84"/>
      <c r="H17" s="85"/>
      <c r="I17" s="86">
        <f t="shared" si="0"/>
        <v>0</v>
      </c>
      <c r="J17" s="87"/>
    </row>
    <row r="18" spans="1:10" ht="20" customHeight="1" x14ac:dyDescent="0.15">
      <c r="A18" s="92"/>
      <c r="B18" s="80"/>
      <c r="C18" s="81"/>
      <c r="D18" s="81"/>
      <c r="E18" s="82"/>
      <c r="F18" s="88"/>
      <c r="G18" s="89"/>
      <c r="H18" s="90"/>
      <c r="I18" s="77">
        <f t="shared" si="0"/>
        <v>0</v>
      </c>
      <c r="J18" s="91"/>
    </row>
    <row r="19" spans="1:10" ht="20" customHeight="1" x14ac:dyDescent="0.15">
      <c r="A19" s="92"/>
      <c r="B19" s="80"/>
      <c r="C19" s="81"/>
      <c r="D19" s="81"/>
      <c r="E19" s="82"/>
      <c r="F19" s="83"/>
      <c r="G19" s="84"/>
      <c r="H19" s="85"/>
      <c r="I19" s="86">
        <f t="shared" si="0"/>
        <v>0</v>
      </c>
      <c r="J19" s="87"/>
    </row>
    <row r="20" spans="1:10" ht="20" customHeight="1" x14ac:dyDescent="0.15">
      <c r="A20" s="93"/>
      <c r="B20" s="80"/>
      <c r="C20" s="81"/>
      <c r="D20" s="81"/>
      <c r="E20" s="82"/>
      <c r="F20" s="88"/>
      <c r="G20" s="94"/>
      <c r="H20" s="90"/>
      <c r="I20" s="77">
        <f t="shared" si="0"/>
        <v>0</v>
      </c>
      <c r="J20" s="91"/>
    </row>
    <row r="21" spans="1:10" ht="20" customHeight="1" x14ac:dyDescent="0.15">
      <c r="A21" s="93"/>
      <c r="B21" s="80"/>
      <c r="C21" s="81"/>
      <c r="D21" s="81"/>
      <c r="E21" s="82"/>
      <c r="F21" s="83"/>
      <c r="G21" s="81"/>
      <c r="H21" s="85"/>
      <c r="I21" s="86">
        <f t="shared" si="0"/>
        <v>0</v>
      </c>
      <c r="J21" s="87"/>
    </row>
    <row r="22" spans="1:10" ht="20" customHeight="1" x14ac:dyDescent="0.15">
      <c r="A22" s="92"/>
      <c r="B22" s="95"/>
      <c r="C22" s="81"/>
      <c r="D22" s="81"/>
      <c r="E22" s="82"/>
      <c r="F22" s="88"/>
      <c r="G22" s="94"/>
      <c r="H22" s="90"/>
      <c r="I22" s="77">
        <f t="shared" si="0"/>
        <v>0</v>
      </c>
      <c r="J22" s="91"/>
    </row>
    <row r="23" spans="1:10" ht="20" customHeight="1" x14ac:dyDescent="0.15">
      <c r="A23" s="93"/>
      <c r="B23" s="95"/>
      <c r="C23" s="81"/>
      <c r="D23" s="81"/>
      <c r="E23" s="82"/>
      <c r="F23" s="83"/>
      <c r="G23" s="81"/>
      <c r="H23" s="85"/>
      <c r="I23" s="86">
        <f t="shared" si="0"/>
        <v>0</v>
      </c>
      <c r="J23" s="87"/>
    </row>
    <row r="24" spans="1:10" ht="20" customHeight="1" x14ac:dyDescent="0.15">
      <c r="A24" s="93"/>
      <c r="B24" s="80"/>
      <c r="C24" s="81"/>
      <c r="D24" s="81"/>
      <c r="E24" s="82"/>
      <c r="F24" s="88"/>
      <c r="G24" s="94"/>
      <c r="H24" s="90"/>
      <c r="I24" s="77">
        <f t="shared" si="0"/>
        <v>0</v>
      </c>
      <c r="J24" s="91"/>
    </row>
    <row r="25" spans="1:10" ht="20" customHeight="1" x14ac:dyDescent="0.15">
      <c r="A25" s="92"/>
      <c r="B25" s="80"/>
      <c r="C25" s="81"/>
      <c r="D25" s="81"/>
      <c r="E25" s="82"/>
      <c r="F25" s="83"/>
      <c r="G25" s="81"/>
      <c r="H25" s="85"/>
      <c r="I25" s="86">
        <f t="shared" si="0"/>
        <v>0</v>
      </c>
      <c r="J25" s="87"/>
    </row>
    <row r="26" spans="1:10" ht="20" customHeight="1" x14ac:dyDescent="0.15">
      <c r="A26" s="92"/>
      <c r="B26" s="80"/>
      <c r="C26" s="81"/>
      <c r="D26" s="81"/>
      <c r="E26" s="82"/>
      <c r="F26" s="88"/>
      <c r="G26" s="94"/>
      <c r="H26" s="90"/>
      <c r="I26" s="77">
        <f t="shared" si="0"/>
        <v>0</v>
      </c>
      <c r="J26" s="91"/>
    </row>
    <row r="27" spans="1:10" ht="20" customHeight="1" x14ac:dyDescent="0.15">
      <c r="A27" s="92"/>
      <c r="B27" s="80"/>
      <c r="C27" s="81"/>
      <c r="D27" s="81"/>
      <c r="E27" s="82"/>
      <c r="F27" s="83"/>
      <c r="G27" s="81"/>
      <c r="H27" s="85"/>
      <c r="I27" s="86">
        <f t="shared" si="0"/>
        <v>0</v>
      </c>
      <c r="J27" s="87"/>
    </row>
    <row r="28" spans="1:10" ht="20" customHeight="1" x14ac:dyDescent="0.15">
      <c r="A28" s="92"/>
      <c r="B28" s="80"/>
      <c r="C28" s="81"/>
      <c r="D28" s="81"/>
      <c r="E28" s="82"/>
      <c r="F28" s="88"/>
      <c r="G28" s="94"/>
      <c r="H28" s="90"/>
      <c r="I28" s="77">
        <f t="shared" si="0"/>
        <v>0</v>
      </c>
      <c r="J28" s="91"/>
    </row>
    <row r="29" spans="1:10" ht="20" customHeight="1" x14ac:dyDescent="0.15">
      <c r="A29" s="92"/>
      <c r="B29" s="80"/>
      <c r="C29" s="81"/>
      <c r="D29" s="81"/>
      <c r="E29" s="82"/>
      <c r="F29" s="83"/>
      <c r="G29" s="81"/>
      <c r="H29" s="85"/>
      <c r="I29" s="86">
        <f t="shared" si="0"/>
        <v>0</v>
      </c>
      <c r="J29" s="87"/>
    </row>
    <row r="30" spans="1:10" ht="20" customHeight="1" x14ac:dyDescent="0.15">
      <c r="A30" s="93"/>
      <c r="B30" s="80"/>
      <c r="C30" s="81"/>
      <c r="D30" s="81"/>
      <c r="E30" s="82"/>
      <c r="F30" s="88"/>
      <c r="G30" s="94"/>
      <c r="H30" s="90"/>
      <c r="I30" s="77">
        <f t="shared" si="0"/>
        <v>0</v>
      </c>
      <c r="J30" s="91"/>
    </row>
    <row r="31" spans="1:10" ht="20" customHeight="1" x14ac:dyDescent="0.15">
      <c r="A31" s="93"/>
      <c r="B31" s="80"/>
      <c r="C31" s="81"/>
      <c r="D31" s="81"/>
      <c r="E31" s="82"/>
      <c r="F31" s="83"/>
      <c r="G31" s="81"/>
      <c r="H31" s="85"/>
      <c r="I31" s="86">
        <f t="shared" si="0"/>
        <v>0</v>
      </c>
      <c r="J31" s="87"/>
    </row>
    <row r="32" spans="1:10" ht="20" customHeight="1" x14ac:dyDescent="0.15">
      <c r="A32" s="92"/>
      <c r="B32" s="95"/>
      <c r="C32" s="81"/>
      <c r="D32" s="81"/>
      <c r="E32" s="82"/>
      <c r="F32" s="88"/>
      <c r="G32" s="94"/>
      <c r="H32" s="90"/>
      <c r="I32" s="77">
        <f t="shared" si="0"/>
        <v>0</v>
      </c>
      <c r="J32" s="91"/>
    </row>
    <row r="33" spans="1:10" ht="20" customHeight="1" x14ac:dyDescent="0.15">
      <c r="A33" s="92"/>
      <c r="B33" s="80"/>
      <c r="C33" s="81"/>
      <c r="D33" s="81"/>
      <c r="E33" s="82"/>
      <c r="F33" s="83"/>
      <c r="G33" s="81"/>
      <c r="H33" s="85"/>
      <c r="I33" s="86">
        <f t="shared" si="0"/>
        <v>0</v>
      </c>
      <c r="J33" s="87"/>
    </row>
    <row r="34" spans="1:10" ht="20.25" customHeight="1" x14ac:dyDescent="0.15">
      <c r="A34" s="96"/>
      <c r="B34" s="97"/>
      <c r="C34" s="98"/>
      <c r="D34" s="98"/>
      <c r="E34" s="99"/>
      <c r="F34" s="100"/>
      <c r="G34" s="101"/>
      <c r="H34" s="102"/>
      <c r="I34" s="103">
        <f t="shared" si="0"/>
        <v>0</v>
      </c>
      <c r="J34" s="104"/>
    </row>
  </sheetData>
  <mergeCells count="1">
    <mergeCell ref="A1:J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2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baseColWidth="10" defaultColWidth="16.33203125" defaultRowHeight="20" customHeight="1" x14ac:dyDescent="0.15"/>
  <cols>
    <col min="1" max="1" width="29.6640625" style="1" customWidth="1"/>
    <col min="2" max="2" width="8.1640625" style="1" customWidth="1"/>
    <col min="3" max="3" width="6" style="1" customWidth="1"/>
    <col min="4" max="5" width="10.5" style="1" customWidth="1"/>
    <col min="6" max="6" width="8.83203125" style="1" customWidth="1"/>
    <col min="7" max="7" width="8.1640625" style="1" customWidth="1"/>
    <col min="8" max="8" width="10.33203125" style="1" customWidth="1"/>
    <col min="9" max="10" width="8" style="1" customWidth="1"/>
    <col min="11" max="11" width="16.33203125" style="1" customWidth="1"/>
    <col min="12" max="16384" width="16.33203125" style="1"/>
  </cols>
  <sheetData>
    <row r="1" spans="1:10" ht="27.75" customHeight="1" x14ac:dyDescent="0.1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32.25" customHeight="1" x14ac:dyDescent="0.15">
      <c r="A2" s="106" t="s">
        <v>77</v>
      </c>
      <c r="B2" s="107" t="s">
        <v>78</v>
      </c>
      <c r="C2" s="107" t="s">
        <v>79</v>
      </c>
      <c r="D2" s="106" t="s">
        <v>80</v>
      </c>
      <c r="E2" s="108" t="s">
        <v>81</v>
      </c>
      <c r="F2" s="108" t="s">
        <v>15</v>
      </c>
      <c r="G2" s="109"/>
      <c r="H2" s="109"/>
      <c r="I2" s="109"/>
      <c r="J2" s="110"/>
    </row>
    <row r="3" spans="1:10" ht="20.25" customHeight="1" x14ac:dyDescent="0.15">
      <c r="A3" s="111"/>
      <c r="B3" s="105"/>
      <c r="C3" s="112"/>
      <c r="D3" s="8"/>
      <c r="E3" s="113"/>
      <c r="F3" s="114"/>
      <c r="G3" s="8"/>
      <c r="H3" s="8"/>
      <c r="I3" s="8"/>
      <c r="J3" s="114"/>
    </row>
    <row r="4" spans="1:10" ht="20" customHeight="1" x14ac:dyDescent="0.15">
      <c r="A4" s="115"/>
      <c r="B4" s="47"/>
      <c r="C4" s="116"/>
      <c r="D4" s="13"/>
      <c r="E4" s="117"/>
      <c r="F4" s="42"/>
      <c r="G4" s="13"/>
      <c r="H4" s="13"/>
      <c r="I4" s="13"/>
      <c r="J4" s="42"/>
    </row>
    <row r="5" spans="1:10" ht="20" customHeight="1" x14ac:dyDescent="0.15">
      <c r="A5" s="115"/>
      <c r="B5" s="15"/>
      <c r="C5" s="116"/>
      <c r="D5" s="13"/>
      <c r="E5" s="117"/>
      <c r="F5" s="42"/>
      <c r="G5" s="13"/>
      <c r="H5" s="13"/>
      <c r="I5" s="13"/>
      <c r="J5" s="34"/>
    </row>
    <row r="6" spans="1:10" ht="20" customHeight="1" x14ac:dyDescent="0.15">
      <c r="A6" s="115"/>
      <c r="B6" s="47"/>
      <c r="C6" s="118"/>
      <c r="D6" s="13"/>
      <c r="E6" s="117"/>
      <c r="F6" s="42"/>
      <c r="G6" s="13"/>
      <c r="H6" s="13"/>
      <c r="I6" s="13"/>
      <c r="J6" s="42"/>
    </row>
    <row r="7" spans="1:10" ht="20" customHeight="1" x14ac:dyDescent="0.15">
      <c r="A7" s="115"/>
      <c r="B7" s="15"/>
      <c r="C7" s="118"/>
      <c r="D7" s="13"/>
      <c r="E7" s="117"/>
      <c r="F7" s="42"/>
      <c r="G7" s="13"/>
      <c r="H7" s="13"/>
      <c r="I7" s="13"/>
      <c r="J7" s="34"/>
    </row>
    <row r="8" spans="1:10" ht="20" customHeight="1" x14ac:dyDescent="0.15">
      <c r="A8" s="119"/>
      <c r="B8" s="47"/>
      <c r="C8" s="116"/>
      <c r="D8" s="13"/>
      <c r="E8" s="117"/>
      <c r="F8" s="42"/>
      <c r="G8" s="13"/>
      <c r="H8" s="13"/>
      <c r="I8" s="13"/>
      <c r="J8" s="34"/>
    </row>
    <row r="9" spans="1:10" ht="20" customHeight="1" x14ac:dyDescent="0.15">
      <c r="A9" s="120"/>
      <c r="B9" s="47"/>
      <c r="C9" s="116"/>
      <c r="D9" s="13"/>
      <c r="E9" s="117"/>
      <c r="F9" s="42"/>
      <c r="G9" s="13"/>
      <c r="H9" s="13"/>
      <c r="I9" s="13"/>
      <c r="J9" s="34"/>
    </row>
    <row r="10" spans="1:10" ht="20" customHeight="1" x14ac:dyDescent="0.15">
      <c r="A10" s="120"/>
      <c r="B10" s="47"/>
      <c r="C10" s="116"/>
      <c r="D10" s="13"/>
      <c r="E10" s="117"/>
      <c r="F10" s="42"/>
      <c r="G10" s="13"/>
      <c r="H10" s="13"/>
      <c r="I10" s="13"/>
      <c r="J10" s="34"/>
    </row>
    <row r="11" spans="1:10" ht="20" customHeight="1" x14ac:dyDescent="0.15">
      <c r="A11" s="119"/>
      <c r="B11" s="47"/>
      <c r="C11" s="116"/>
      <c r="D11" s="13"/>
      <c r="E11" s="117"/>
      <c r="F11" s="42"/>
      <c r="G11" s="13"/>
      <c r="H11" s="13"/>
      <c r="I11" s="13"/>
      <c r="J11" s="34"/>
    </row>
    <row r="12" spans="1:10" ht="20" customHeight="1" x14ac:dyDescent="0.15">
      <c r="A12" s="120"/>
      <c r="B12" s="47"/>
      <c r="C12" s="116"/>
      <c r="D12" s="13"/>
      <c r="E12" s="117"/>
      <c r="F12" s="42"/>
      <c r="G12" s="13"/>
      <c r="H12" s="13"/>
      <c r="I12" s="13"/>
      <c r="J12" s="42"/>
    </row>
    <row r="13" spans="1:10" ht="20" customHeight="1" x14ac:dyDescent="0.15">
      <c r="A13" s="120"/>
      <c r="B13" s="47"/>
      <c r="C13" s="116"/>
      <c r="D13" s="121"/>
      <c r="E13" s="117"/>
      <c r="F13" s="42"/>
      <c r="G13" s="13"/>
      <c r="H13" s="13"/>
      <c r="I13" s="13"/>
      <c r="J13" s="34"/>
    </row>
    <row r="14" spans="1:10" ht="20" customHeight="1" x14ac:dyDescent="0.15">
      <c r="A14" s="120"/>
      <c r="B14" s="47"/>
      <c r="C14" s="116"/>
      <c r="D14" s="44"/>
      <c r="E14" s="117"/>
      <c r="F14" s="42"/>
      <c r="G14" s="13"/>
      <c r="H14" s="13"/>
      <c r="I14" s="13"/>
      <c r="J14" s="42"/>
    </row>
    <row r="15" spans="1:10" ht="20" customHeight="1" x14ac:dyDescent="0.15">
      <c r="A15" s="122"/>
      <c r="B15" s="47"/>
      <c r="C15" s="116"/>
      <c r="D15" s="13"/>
      <c r="E15" s="117"/>
      <c r="F15" s="42"/>
      <c r="G15" s="13"/>
      <c r="H15" s="13"/>
      <c r="I15" s="13"/>
      <c r="J15" s="42"/>
    </row>
    <row r="16" spans="1:10" ht="20" customHeight="1" x14ac:dyDescent="0.15">
      <c r="A16" s="122"/>
      <c r="B16" s="47"/>
      <c r="C16" s="116"/>
      <c r="D16" s="13"/>
      <c r="E16" s="48"/>
      <c r="F16" s="42"/>
      <c r="G16" s="13"/>
      <c r="H16" s="13"/>
      <c r="I16" s="13"/>
      <c r="J16" s="42"/>
    </row>
    <row r="17" spans="1:10" ht="20" customHeight="1" x14ac:dyDescent="0.15">
      <c r="A17" s="120"/>
      <c r="B17" s="47"/>
      <c r="C17" s="116"/>
      <c r="D17" s="13"/>
      <c r="E17" s="123"/>
      <c r="F17" s="124"/>
      <c r="G17" s="13"/>
      <c r="H17" s="13"/>
      <c r="I17" s="13"/>
      <c r="J17" s="42"/>
    </row>
    <row r="18" spans="1:10" ht="20" customHeight="1" x14ac:dyDescent="0.15">
      <c r="A18" s="120"/>
      <c r="B18" s="47"/>
      <c r="C18" s="116"/>
      <c r="D18" s="13"/>
      <c r="E18" s="123"/>
      <c r="F18" s="124"/>
      <c r="G18" s="13"/>
      <c r="H18" s="13"/>
      <c r="I18" s="13"/>
      <c r="J18" s="42"/>
    </row>
    <row r="19" spans="1:10" ht="20" customHeight="1" x14ac:dyDescent="0.15">
      <c r="A19" s="120"/>
      <c r="B19" s="47"/>
      <c r="C19" s="116"/>
      <c r="D19" s="13"/>
      <c r="E19" s="123"/>
      <c r="F19" s="124"/>
      <c r="G19" s="13"/>
      <c r="H19" s="13"/>
      <c r="I19" s="13"/>
      <c r="J19" s="42"/>
    </row>
    <row r="20" spans="1:10" ht="20" customHeight="1" x14ac:dyDescent="0.15">
      <c r="A20" s="120"/>
      <c r="B20" s="47"/>
      <c r="C20" s="116"/>
      <c r="D20" s="13"/>
      <c r="E20" s="123"/>
      <c r="F20" s="124"/>
      <c r="G20" s="13"/>
      <c r="H20" s="13"/>
      <c r="I20" s="13"/>
      <c r="J20" s="42"/>
    </row>
    <row r="21" spans="1:10" ht="20" customHeight="1" x14ac:dyDescent="0.15">
      <c r="A21" s="120"/>
      <c r="B21" s="47"/>
      <c r="C21" s="116"/>
      <c r="D21" s="13"/>
      <c r="E21" s="123"/>
      <c r="F21" s="124"/>
      <c r="G21" s="13"/>
      <c r="H21" s="13"/>
      <c r="I21" s="13"/>
      <c r="J21" s="42"/>
    </row>
    <row r="22" spans="1:10" ht="20" customHeight="1" x14ac:dyDescent="0.15">
      <c r="A22" s="120"/>
      <c r="B22" s="47"/>
      <c r="C22" s="116"/>
      <c r="D22" s="13"/>
      <c r="E22" s="123"/>
      <c r="F22" s="124"/>
      <c r="G22" s="13"/>
      <c r="H22" s="13"/>
      <c r="I22" s="13"/>
      <c r="J22" s="42"/>
    </row>
  </sheetData>
  <mergeCells count="1">
    <mergeCell ref="A1:J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22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baseColWidth="10" defaultColWidth="16.33203125" defaultRowHeight="20" customHeight="1" x14ac:dyDescent="0.15"/>
  <cols>
    <col min="1" max="1" width="29.6640625" style="1" customWidth="1"/>
    <col min="2" max="2" width="8.1640625" style="1" customWidth="1"/>
    <col min="3" max="3" width="7.6640625" style="1" customWidth="1"/>
    <col min="4" max="5" width="10.5" style="1" customWidth="1"/>
    <col min="6" max="6" width="8.83203125" style="1" customWidth="1"/>
    <col min="7" max="7" width="8.1640625" style="1" customWidth="1"/>
    <col min="8" max="8" width="10.33203125" style="1" customWidth="1"/>
    <col min="9" max="10" width="8" style="1" customWidth="1"/>
    <col min="11" max="11" width="16.33203125" style="1" customWidth="1"/>
    <col min="12" max="16384" width="16.33203125" style="1"/>
  </cols>
  <sheetData>
    <row r="1" spans="1:10" ht="27.75" customHeight="1" x14ac:dyDescent="0.1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32.25" customHeight="1" x14ac:dyDescent="0.15">
      <c r="A2" s="106" t="s">
        <v>50</v>
      </c>
      <c r="B2" s="107" t="s">
        <v>51</v>
      </c>
      <c r="C2" s="107" t="s">
        <v>82</v>
      </c>
      <c r="D2" s="106" t="s">
        <v>83</v>
      </c>
      <c r="E2" s="108" t="s">
        <v>84</v>
      </c>
      <c r="F2" s="108" t="s">
        <v>15</v>
      </c>
      <c r="G2" s="109"/>
      <c r="H2" s="109"/>
      <c r="I2" s="109"/>
      <c r="J2" s="110"/>
    </row>
    <row r="3" spans="1:10" ht="20.25" customHeight="1" x14ac:dyDescent="0.15">
      <c r="A3" s="111"/>
      <c r="B3" s="125"/>
      <c r="C3" s="112"/>
      <c r="D3" s="8"/>
      <c r="E3" s="113"/>
      <c r="F3" s="114"/>
      <c r="G3" s="8"/>
      <c r="H3" s="8"/>
      <c r="I3" s="8"/>
      <c r="J3" s="114"/>
    </row>
    <row r="4" spans="1:10" ht="20" customHeight="1" x14ac:dyDescent="0.15">
      <c r="A4" s="115"/>
      <c r="B4" s="126"/>
      <c r="C4" s="116"/>
      <c r="D4" s="13"/>
      <c r="E4" s="117"/>
      <c r="F4" s="42"/>
      <c r="G4" s="13"/>
      <c r="H4" s="13"/>
      <c r="I4" s="13"/>
      <c r="J4" s="42"/>
    </row>
    <row r="5" spans="1:10" ht="20" customHeight="1" x14ac:dyDescent="0.15">
      <c r="A5" s="115"/>
      <c r="B5" s="127"/>
      <c r="C5" s="116"/>
      <c r="D5" s="13"/>
      <c r="E5" s="117"/>
      <c r="F5" s="42"/>
      <c r="G5" s="13"/>
      <c r="H5" s="13"/>
      <c r="I5" s="13"/>
      <c r="J5" s="34"/>
    </row>
    <row r="6" spans="1:10" ht="20" customHeight="1" x14ac:dyDescent="0.15">
      <c r="A6" s="115"/>
      <c r="B6" s="126"/>
      <c r="C6" s="118"/>
      <c r="D6" s="13"/>
      <c r="E6" s="117"/>
      <c r="F6" s="42"/>
      <c r="G6" s="13"/>
      <c r="H6" s="13"/>
      <c r="I6" s="13"/>
      <c r="J6" s="42"/>
    </row>
    <row r="7" spans="1:10" ht="20" customHeight="1" x14ac:dyDescent="0.15">
      <c r="A7" s="115"/>
      <c r="B7" s="127"/>
      <c r="C7" s="118"/>
      <c r="D7" s="13"/>
      <c r="E7" s="117"/>
      <c r="F7" s="42"/>
      <c r="G7" s="13"/>
      <c r="H7" s="13"/>
      <c r="I7" s="13"/>
      <c r="J7" s="34"/>
    </row>
    <row r="8" spans="1:10" ht="20" customHeight="1" x14ac:dyDescent="0.15">
      <c r="A8" s="119"/>
      <c r="B8" s="126"/>
      <c r="C8" s="116"/>
      <c r="D8" s="13"/>
      <c r="E8" s="117"/>
      <c r="F8" s="42"/>
      <c r="G8" s="13"/>
      <c r="H8" s="13"/>
      <c r="I8" s="13"/>
      <c r="J8" s="34"/>
    </row>
    <row r="9" spans="1:10" ht="20" customHeight="1" x14ac:dyDescent="0.15">
      <c r="A9" s="120"/>
      <c r="B9" s="126"/>
      <c r="C9" s="116"/>
      <c r="D9" s="13"/>
      <c r="E9" s="117"/>
      <c r="F9" s="42"/>
      <c r="G9" s="13"/>
      <c r="H9" s="13"/>
      <c r="I9" s="13"/>
      <c r="J9" s="34"/>
    </row>
    <row r="10" spans="1:10" ht="20" customHeight="1" x14ac:dyDescent="0.15">
      <c r="A10" s="120"/>
      <c r="B10" s="126"/>
      <c r="C10" s="116"/>
      <c r="D10" s="13"/>
      <c r="E10" s="117"/>
      <c r="F10" s="42"/>
      <c r="G10" s="13"/>
      <c r="H10" s="13"/>
      <c r="I10" s="13"/>
      <c r="J10" s="34"/>
    </row>
    <row r="11" spans="1:10" ht="20" customHeight="1" x14ac:dyDescent="0.15">
      <c r="A11" s="119"/>
      <c r="B11" s="126"/>
      <c r="C11" s="116"/>
      <c r="D11" s="13"/>
      <c r="E11" s="117"/>
      <c r="F11" s="42"/>
      <c r="G11" s="13"/>
      <c r="H11" s="13"/>
      <c r="I11" s="13"/>
      <c r="J11" s="34"/>
    </row>
    <row r="12" spans="1:10" ht="20" customHeight="1" x14ac:dyDescent="0.15">
      <c r="A12" s="120"/>
      <c r="B12" s="126"/>
      <c r="C12" s="116"/>
      <c r="D12" s="13"/>
      <c r="E12" s="117"/>
      <c r="F12" s="42"/>
      <c r="G12" s="13"/>
      <c r="H12" s="13"/>
      <c r="I12" s="13"/>
      <c r="J12" s="42"/>
    </row>
    <row r="13" spans="1:10" ht="20" customHeight="1" x14ac:dyDescent="0.15">
      <c r="A13" s="120"/>
      <c r="B13" s="126"/>
      <c r="C13" s="116"/>
      <c r="D13" s="121"/>
      <c r="E13" s="117"/>
      <c r="F13" s="42"/>
      <c r="G13" s="13"/>
      <c r="H13" s="13"/>
      <c r="I13" s="13"/>
      <c r="J13" s="34"/>
    </row>
    <row r="14" spans="1:10" ht="20" customHeight="1" x14ac:dyDescent="0.15">
      <c r="A14" s="120"/>
      <c r="B14" s="126"/>
      <c r="C14" s="116"/>
      <c r="D14" s="44"/>
      <c r="E14" s="117"/>
      <c r="F14" s="42"/>
      <c r="G14" s="13"/>
      <c r="H14" s="13"/>
      <c r="I14" s="13"/>
      <c r="J14" s="42"/>
    </row>
    <row r="15" spans="1:10" ht="20" customHeight="1" x14ac:dyDescent="0.15">
      <c r="A15" s="122"/>
      <c r="B15" s="126"/>
      <c r="C15" s="116"/>
      <c r="D15" s="13"/>
      <c r="E15" s="117"/>
      <c r="F15" s="42"/>
      <c r="G15" s="13"/>
      <c r="H15" s="13"/>
      <c r="I15" s="13"/>
      <c r="J15" s="42"/>
    </row>
    <row r="16" spans="1:10" ht="20" customHeight="1" x14ac:dyDescent="0.15">
      <c r="A16" s="122"/>
      <c r="B16" s="126"/>
      <c r="C16" s="116"/>
      <c r="D16" s="13"/>
      <c r="E16" s="48"/>
      <c r="F16" s="42"/>
      <c r="G16" s="13"/>
      <c r="H16" s="13"/>
      <c r="I16" s="13"/>
      <c r="J16" s="42"/>
    </row>
    <row r="17" spans="1:10" ht="20" customHeight="1" x14ac:dyDescent="0.15">
      <c r="A17" s="120"/>
      <c r="B17" s="126"/>
      <c r="C17" s="116"/>
      <c r="D17" s="13"/>
      <c r="E17" s="123"/>
      <c r="F17" s="124"/>
      <c r="G17" s="13"/>
      <c r="H17" s="13"/>
      <c r="I17" s="13"/>
      <c r="J17" s="42"/>
    </row>
    <row r="18" spans="1:10" ht="20" customHeight="1" x14ac:dyDescent="0.15">
      <c r="A18" s="120"/>
      <c r="B18" s="126"/>
      <c r="C18" s="116"/>
      <c r="D18" s="13"/>
      <c r="E18" s="123"/>
      <c r="F18" s="124"/>
      <c r="G18" s="13"/>
      <c r="H18" s="13"/>
      <c r="I18" s="13"/>
      <c r="J18" s="42"/>
    </row>
    <row r="19" spans="1:10" ht="20" customHeight="1" x14ac:dyDescent="0.15">
      <c r="A19" s="120"/>
      <c r="B19" s="126"/>
      <c r="C19" s="116"/>
      <c r="D19" s="13"/>
      <c r="E19" s="123"/>
      <c r="F19" s="124"/>
      <c r="G19" s="13"/>
      <c r="H19" s="13"/>
      <c r="I19" s="13"/>
      <c r="J19" s="42"/>
    </row>
    <row r="20" spans="1:10" ht="20" customHeight="1" x14ac:dyDescent="0.15">
      <c r="A20" s="120"/>
      <c r="B20" s="126"/>
      <c r="C20" s="116"/>
      <c r="D20" s="13"/>
      <c r="E20" s="123"/>
      <c r="F20" s="124"/>
      <c r="G20" s="13"/>
      <c r="H20" s="13"/>
      <c r="I20" s="13"/>
      <c r="J20" s="42"/>
    </row>
    <row r="21" spans="1:10" ht="20" customHeight="1" x14ac:dyDescent="0.15">
      <c r="A21" s="120"/>
      <c r="B21" s="126"/>
      <c r="C21" s="116"/>
      <c r="D21" s="13"/>
      <c r="E21" s="123"/>
      <c r="F21" s="124"/>
      <c r="G21" s="13"/>
      <c r="H21" s="13"/>
      <c r="I21" s="13"/>
      <c r="J21" s="42"/>
    </row>
    <row r="22" spans="1:10" ht="20" customHeight="1" x14ac:dyDescent="0.15">
      <c r="A22" s="120"/>
      <c r="B22" s="126"/>
      <c r="C22" s="116"/>
      <c r="D22" s="13"/>
      <c r="E22" s="123"/>
      <c r="F22" s="124"/>
      <c r="G22" s="13"/>
      <c r="H22" s="13"/>
      <c r="I22" s="13"/>
      <c r="J22" s="42"/>
    </row>
  </sheetData>
  <mergeCells count="1">
    <mergeCell ref="A1:J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8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H6" sqref="H6"/>
    </sheetView>
  </sheetViews>
  <sheetFormatPr baseColWidth="10" defaultColWidth="16.33203125" defaultRowHeight="20" customHeight="1" x14ac:dyDescent="0.15"/>
  <cols>
    <col min="1" max="1" width="16.33203125" style="1" customWidth="1"/>
    <col min="2" max="2" width="13.5" style="1" customWidth="1"/>
    <col min="3" max="3" width="20.33203125" style="1" customWidth="1"/>
    <col min="4" max="4" width="8.1640625" style="1" customWidth="1"/>
    <col min="5" max="6" width="9.5" style="1" customWidth="1"/>
    <col min="7" max="7" width="9.1640625" style="1" customWidth="1"/>
    <col min="8" max="8" width="8.6640625" style="1" customWidth="1"/>
    <col min="9" max="11" width="16.33203125" style="1" customWidth="1"/>
    <col min="12" max="16384" width="16.33203125" style="1"/>
  </cols>
  <sheetData>
    <row r="1" spans="1:10" ht="27.75" customHeight="1" x14ac:dyDescent="0.15">
      <c r="A1" s="135" t="s">
        <v>85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32.25" customHeight="1" x14ac:dyDescent="0.15">
      <c r="A2" s="3" t="s">
        <v>86</v>
      </c>
      <c r="B2" s="3" t="s">
        <v>87</v>
      </c>
      <c r="C2" s="3" t="s">
        <v>88</v>
      </c>
      <c r="D2" s="19" t="s">
        <v>89</v>
      </c>
      <c r="E2" s="19" t="s">
        <v>90</v>
      </c>
      <c r="F2" s="3" t="s">
        <v>91</v>
      </c>
      <c r="G2" s="3" t="s">
        <v>92</v>
      </c>
      <c r="H2" s="3" t="s">
        <v>93</v>
      </c>
      <c r="I2" s="3" t="s">
        <v>94</v>
      </c>
      <c r="J2" s="3" t="s">
        <v>95</v>
      </c>
    </row>
    <row r="3" spans="1:10" ht="44.25" customHeight="1" x14ac:dyDescent="0.15">
      <c r="A3" s="128" t="s">
        <v>77</v>
      </c>
      <c r="B3" s="129">
        <v>45017</v>
      </c>
      <c r="C3" s="130" t="s">
        <v>96</v>
      </c>
      <c r="D3" s="131" t="s">
        <v>74</v>
      </c>
      <c r="E3" s="54">
        <v>3</v>
      </c>
      <c r="F3" s="6">
        <v>700</v>
      </c>
      <c r="G3" s="6">
        <f t="shared" ref="G3:G18" si="0">F3*E3</f>
        <v>2100</v>
      </c>
      <c r="H3" s="6">
        <v>2100</v>
      </c>
      <c r="I3" s="53" t="s">
        <v>97</v>
      </c>
      <c r="J3" s="53" t="s">
        <v>98</v>
      </c>
    </row>
    <row r="4" spans="1:10" ht="20" customHeight="1" x14ac:dyDescent="0.15">
      <c r="A4" s="132" t="s">
        <v>83</v>
      </c>
      <c r="B4" s="133">
        <v>44979</v>
      </c>
      <c r="C4" s="134" t="s">
        <v>99</v>
      </c>
      <c r="D4" s="34" t="s">
        <v>41</v>
      </c>
      <c r="E4" s="56">
        <v>1</v>
      </c>
      <c r="F4" s="11">
        <v>7500</v>
      </c>
      <c r="G4" s="11">
        <f t="shared" si="0"/>
        <v>7500</v>
      </c>
      <c r="H4" s="11">
        <v>7000</v>
      </c>
      <c r="I4" s="35" t="s">
        <v>39</v>
      </c>
      <c r="J4" s="35" t="s">
        <v>100</v>
      </c>
    </row>
    <row r="5" spans="1:10" ht="20" customHeight="1" x14ac:dyDescent="0.15">
      <c r="A5" s="132" t="s">
        <v>101</v>
      </c>
      <c r="B5" s="133">
        <v>44992</v>
      </c>
      <c r="C5" s="134" t="s">
        <v>102</v>
      </c>
      <c r="D5" s="34" t="s">
        <v>23</v>
      </c>
      <c r="E5" s="56">
        <v>1</v>
      </c>
      <c r="F5" s="11">
        <v>8500</v>
      </c>
      <c r="G5" s="11">
        <f t="shared" si="0"/>
        <v>8500</v>
      </c>
      <c r="H5" s="11">
        <v>7500</v>
      </c>
      <c r="I5" s="35" t="s">
        <v>103</v>
      </c>
      <c r="J5" s="35" t="s">
        <v>104</v>
      </c>
    </row>
    <row r="6" spans="1:10" ht="20" customHeight="1" x14ac:dyDescent="0.15">
      <c r="A6" s="132" t="s">
        <v>50</v>
      </c>
      <c r="B6" s="133">
        <v>45010</v>
      </c>
      <c r="C6" s="35" t="s">
        <v>105</v>
      </c>
      <c r="D6" s="34" t="s">
        <v>59</v>
      </c>
      <c r="E6" s="56">
        <v>10</v>
      </c>
      <c r="F6" s="11">
        <v>75</v>
      </c>
      <c r="G6" s="11">
        <f t="shared" si="0"/>
        <v>750</v>
      </c>
      <c r="H6" s="11">
        <v>750</v>
      </c>
      <c r="I6" s="35" t="s">
        <v>106</v>
      </c>
      <c r="J6" s="35" t="s">
        <v>104</v>
      </c>
    </row>
    <row r="7" spans="1:10" ht="20" customHeight="1" x14ac:dyDescent="0.15">
      <c r="A7" s="14"/>
      <c r="B7" s="133"/>
      <c r="C7" s="13"/>
      <c r="D7" s="42"/>
      <c r="E7" s="42"/>
      <c r="F7" s="11"/>
      <c r="G7" s="11">
        <f t="shared" si="0"/>
        <v>0</v>
      </c>
      <c r="H7" s="11"/>
      <c r="I7" s="13"/>
      <c r="J7" s="13"/>
    </row>
    <row r="8" spans="1:10" ht="20" customHeight="1" x14ac:dyDescent="0.15">
      <c r="A8" s="14"/>
      <c r="B8" s="133"/>
      <c r="C8" s="13"/>
      <c r="D8" s="42"/>
      <c r="E8" s="42"/>
      <c r="F8" s="11"/>
      <c r="G8" s="11">
        <f t="shared" si="0"/>
        <v>0</v>
      </c>
      <c r="H8" s="11"/>
      <c r="I8" s="13"/>
      <c r="J8" s="13"/>
    </row>
    <row r="9" spans="1:10" ht="20" customHeight="1" x14ac:dyDescent="0.15">
      <c r="A9" s="14"/>
      <c r="B9" s="133"/>
      <c r="C9" s="13"/>
      <c r="D9" s="42"/>
      <c r="E9" s="42"/>
      <c r="F9" s="11"/>
      <c r="G9" s="11">
        <f t="shared" si="0"/>
        <v>0</v>
      </c>
      <c r="H9" s="11"/>
      <c r="I9" s="13"/>
      <c r="J9" s="13"/>
    </row>
    <row r="10" spans="1:10" ht="20" customHeight="1" x14ac:dyDescent="0.15">
      <c r="A10" s="14"/>
      <c r="B10" s="133"/>
      <c r="C10" s="13"/>
      <c r="D10" s="42"/>
      <c r="E10" s="42"/>
      <c r="F10" s="11"/>
      <c r="G10" s="11">
        <f t="shared" si="0"/>
        <v>0</v>
      </c>
      <c r="H10" s="11"/>
      <c r="I10" s="13"/>
      <c r="J10" s="13"/>
    </row>
    <row r="11" spans="1:10" ht="20" customHeight="1" x14ac:dyDescent="0.15">
      <c r="A11" s="14"/>
      <c r="B11" s="133"/>
      <c r="C11" s="13"/>
      <c r="D11" s="42"/>
      <c r="E11" s="42"/>
      <c r="F11" s="11"/>
      <c r="G11" s="11">
        <f t="shared" si="0"/>
        <v>0</v>
      </c>
      <c r="H11" s="11"/>
      <c r="I11" s="13"/>
      <c r="J11" s="13"/>
    </row>
    <row r="12" spans="1:10" ht="20" customHeight="1" x14ac:dyDescent="0.15">
      <c r="A12" s="14"/>
      <c r="B12" s="133"/>
      <c r="C12" s="13"/>
      <c r="D12" s="42"/>
      <c r="E12" s="42"/>
      <c r="F12" s="11"/>
      <c r="G12" s="11">
        <f t="shared" si="0"/>
        <v>0</v>
      </c>
      <c r="H12" s="11"/>
      <c r="I12" s="13"/>
      <c r="J12" s="13"/>
    </row>
    <row r="13" spans="1:10" ht="20" customHeight="1" x14ac:dyDescent="0.15">
      <c r="A13" s="14"/>
      <c r="B13" s="133"/>
      <c r="C13" s="13"/>
      <c r="D13" s="42"/>
      <c r="E13" s="42"/>
      <c r="F13" s="11"/>
      <c r="G13" s="11">
        <f t="shared" si="0"/>
        <v>0</v>
      </c>
      <c r="H13" s="11"/>
      <c r="I13" s="13"/>
      <c r="J13" s="13"/>
    </row>
    <row r="14" spans="1:10" ht="20" customHeight="1" x14ac:dyDescent="0.15">
      <c r="A14" s="14"/>
      <c r="B14" s="133"/>
      <c r="C14" s="13"/>
      <c r="D14" s="42"/>
      <c r="E14" s="42"/>
      <c r="F14" s="11"/>
      <c r="G14" s="11">
        <f t="shared" si="0"/>
        <v>0</v>
      </c>
      <c r="H14" s="11"/>
      <c r="I14" s="13"/>
      <c r="J14" s="13"/>
    </row>
    <row r="15" spans="1:10" ht="20" customHeight="1" x14ac:dyDescent="0.15">
      <c r="A15" s="14"/>
      <c r="B15" s="133"/>
      <c r="C15" s="13"/>
      <c r="D15" s="42"/>
      <c r="E15" s="42"/>
      <c r="F15" s="11"/>
      <c r="G15" s="11">
        <f t="shared" si="0"/>
        <v>0</v>
      </c>
      <c r="H15" s="11"/>
      <c r="I15" s="13"/>
      <c r="J15" s="13"/>
    </row>
    <row r="16" spans="1:10" ht="20" customHeight="1" x14ac:dyDescent="0.15">
      <c r="A16" s="14"/>
      <c r="B16" s="133"/>
      <c r="C16" s="13"/>
      <c r="D16" s="42"/>
      <c r="E16" s="42"/>
      <c r="F16" s="11"/>
      <c r="G16" s="11">
        <f t="shared" si="0"/>
        <v>0</v>
      </c>
      <c r="H16" s="11"/>
      <c r="I16" s="13"/>
      <c r="J16" s="13"/>
    </row>
    <row r="17" spans="1:10" ht="20" customHeight="1" x14ac:dyDescent="0.15">
      <c r="A17" s="14"/>
      <c r="B17" s="133"/>
      <c r="C17" s="13"/>
      <c r="D17" s="42"/>
      <c r="E17" s="42"/>
      <c r="F17" s="11"/>
      <c r="G17" s="11">
        <f t="shared" si="0"/>
        <v>0</v>
      </c>
      <c r="H17" s="11"/>
      <c r="I17" s="13"/>
      <c r="J17" s="13"/>
    </row>
    <row r="18" spans="1:10" ht="20" customHeight="1" x14ac:dyDescent="0.15">
      <c r="A18" s="14"/>
      <c r="B18" s="133"/>
      <c r="C18" s="13"/>
      <c r="D18" s="42"/>
      <c r="E18" s="42"/>
      <c r="F18" s="11"/>
      <c r="G18" s="11">
        <f t="shared" si="0"/>
        <v>0</v>
      </c>
      <c r="H18" s="11"/>
      <c r="I18" s="13"/>
      <c r="J18" s="13"/>
    </row>
  </sheetData>
  <mergeCells count="1">
    <mergeCell ref="A1:J1"/>
  </mergeCells>
  <dataValidations count="1">
    <dataValidation type="list" allowBlank="1" showInputMessage="1" showErrorMessage="1" sqref="A3:A18" xr:uid="{00000000-0002-0000-0900-000000000000}">
      <formula1>",Embryo,Cow,Bull,Semen"</formula1>
    </dataValidation>
  </dataValidations>
  <pageMargins left="1" right="1" top="1" bottom="1" header="0.25" footer="0.25"/>
  <pageSetup orientation="portrait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Bulls</vt:lpstr>
      <vt:lpstr>Cows</vt:lpstr>
      <vt:lpstr>Semen</vt:lpstr>
      <vt:lpstr>Embryos</vt:lpstr>
      <vt:lpstr>Embryos Placed</vt:lpstr>
      <vt:lpstr>Semen Used</vt:lpstr>
      <vt:lpstr>Sales - Sales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2023-06-12T15:44:04Z</dcterms:modified>
</cp:coreProperties>
</file>