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reg/Documents/&amp;&amp;&amp;/Apps/"/>
    </mc:Choice>
  </mc:AlternateContent>
  <xr:revisionPtr revIDLastSave="0" documentId="13_ncr:1_{886C2E67-C4D4-CB42-B17E-7B6B8E125F49}" xr6:coauthVersionLast="47" xr6:coauthVersionMax="47" xr10:uidLastSave="{00000000-0000-0000-0000-000000000000}"/>
  <bookViews>
    <workbookView xWindow="3000" yWindow="500" windowWidth="30880" windowHeight="195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C24" i="1"/>
  <c r="G23" i="1"/>
  <c r="G24" i="1" s="1"/>
  <c r="G25" i="1" s="1"/>
  <c r="C21" i="1" s="1"/>
  <c r="C23" i="1" s="1"/>
  <c r="C25" i="1" s="1"/>
  <c r="G22" i="1"/>
  <c r="G21" i="1"/>
  <c r="C14" i="1"/>
  <c r="C11" i="1"/>
  <c r="C15" i="1"/>
  <c r="C10" i="1"/>
  <c r="C16" i="1" l="1"/>
  <c r="C17" i="1" l="1"/>
  <c r="C13" i="1"/>
  <c r="C12" i="1"/>
</calcChain>
</file>

<file path=xl/sharedStrings.xml><?xml version="1.0" encoding="utf-8"?>
<sst xmlns="http://schemas.openxmlformats.org/spreadsheetml/2006/main" count="39" uniqueCount="27">
  <si>
    <t>Cylinder diameter or outer cone inlet diameter</t>
  </si>
  <si>
    <t>Outer cone outlet diameter</t>
  </si>
  <si>
    <t>Inner cone inlet diameter</t>
  </si>
  <si>
    <t>Inner cone outlet diameter</t>
  </si>
  <si>
    <t>Distance between inner and outer cone inlets</t>
  </si>
  <si>
    <t xml:space="preserve">Inner cone hopper angle </t>
  </si>
  <si>
    <t>Distance between inner and outer cone outlets</t>
  </si>
  <si>
    <t>Height of inner cone</t>
  </si>
  <si>
    <t xml:space="preserve">Outer cone hopper angle </t>
  </si>
  <si>
    <r>
      <t>θ</t>
    </r>
    <r>
      <rPr>
        <vertAlign val="subscript"/>
        <sz val="12"/>
        <color theme="1"/>
        <rFont val="Calibri"/>
        <family val="2"/>
        <scheme val="minor"/>
      </rPr>
      <t>i</t>
    </r>
  </si>
  <si>
    <r>
      <t>θ</t>
    </r>
    <r>
      <rPr>
        <vertAlign val="subscript"/>
        <sz val="12"/>
        <color theme="1"/>
        <rFont val="Calibri"/>
        <family val="2"/>
        <scheme val="minor"/>
      </rPr>
      <t>o</t>
    </r>
  </si>
  <si>
    <r>
      <t>D</t>
    </r>
    <r>
      <rPr>
        <vertAlign val="subscript"/>
        <sz val="12"/>
        <color theme="1"/>
        <rFont val="Calibri"/>
        <family val="2"/>
        <scheme val="minor"/>
      </rPr>
      <t>C</t>
    </r>
  </si>
  <si>
    <r>
      <t>D</t>
    </r>
    <r>
      <rPr>
        <vertAlign val="subscript"/>
        <sz val="12"/>
        <color theme="1"/>
        <rFont val="Calibri"/>
        <family val="2"/>
        <scheme val="minor"/>
      </rPr>
      <t>oo</t>
    </r>
  </si>
  <si>
    <r>
      <t>D</t>
    </r>
    <r>
      <rPr>
        <vertAlign val="subscript"/>
        <sz val="12"/>
        <color theme="1"/>
        <rFont val="Calibri"/>
        <family val="2"/>
        <scheme val="minor"/>
      </rPr>
      <t>ii</t>
    </r>
  </si>
  <si>
    <r>
      <t>D</t>
    </r>
    <r>
      <rPr>
        <vertAlign val="subscript"/>
        <sz val="12"/>
        <color theme="1"/>
        <rFont val="Calibri"/>
        <family val="2"/>
        <scheme val="minor"/>
      </rPr>
      <t>io</t>
    </r>
  </si>
  <si>
    <r>
      <t>h</t>
    </r>
    <r>
      <rPr>
        <vertAlign val="subscript"/>
        <sz val="12"/>
        <color theme="1"/>
        <rFont val="Calibri"/>
        <family val="2"/>
        <scheme val="minor"/>
      </rPr>
      <t>i</t>
    </r>
  </si>
  <si>
    <r>
      <t>Δh</t>
    </r>
    <r>
      <rPr>
        <vertAlign val="subscript"/>
        <sz val="12"/>
        <color theme="1"/>
        <rFont val="Calibri"/>
        <family val="2"/>
        <scheme val="minor"/>
      </rPr>
      <t>i</t>
    </r>
  </si>
  <si>
    <r>
      <t>Δh</t>
    </r>
    <r>
      <rPr>
        <vertAlign val="subscript"/>
        <sz val="12"/>
        <color theme="1"/>
        <rFont val="Calibri"/>
        <family val="2"/>
        <scheme val="minor"/>
      </rPr>
      <t>o</t>
    </r>
  </si>
  <si>
    <t>Inputs</t>
  </si>
  <si>
    <t>Dimensions and Hopper Angles</t>
  </si>
  <si>
    <t>Height of outer cone</t>
  </si>
  <si>
    <r>
      <t>h</t>
    </r>
    <r>
      <rPr>
        <vertAlign val="subscript"/>
        <sz val="12"/>
        <color theme="1"/>
        <rFont val="Calibri"/>
        <family val="2"/>
        <scheme val="minor"/>
      </rPr>
      <t>o</t>
    </r>
  </si>
  <si>
    <t>R</t>
  </si>
  <si>
    <t>Velocity ratio between inner and outer cone</t>
  </si>
  <si>
    <r>
      <t>sin θ</t>
    </r>
    <r>
      <rPr>
        <vertAlign val="subscript"/>
        <sz val="12"/>
        <color theme="1"/>
        <rFont val="Calibri"/>
        <family val="2"/>
        <scheme val="minor"/>
      </rPr>
      <t>i</t>
    </r>
  </si>
  <si>
    <r>
      <t>sin θ</t>
    </r>
    <r>
      <rPr>
        <vertAlign val="subscript"/>
        <sz val="12"/>
        <color theme="1"/>
        <rFont val="Calibri"/>
        <family val="2"/>
        <scheme val="minor"/>
      </rPr>
      <t>o</t>
    </r>
  </si>
  <si>
    <t>Blender Dimensions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</si>
</sst>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FF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13" fillId="0" borderId="0" xfId="0" applyFont="1"/>
    <xf numFmtId="164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1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609598</xdr:colOff>
      <xdr:row>0</xdr:row>
      <xdr:rowOff>0</xdr:rowOff>
    </xdr:from>
    <xdr:to>
      <xdr:col>9</xdr:col>
      <xdr:colOff>457198</xdr:colOff>
      <xdr:row>16</xdr:row>
      <xdr:rowOff>8467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065" y="0"/>
          <a:ext cx="4826000" cy="337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topLeftCell="A2" zoomScale="150" zoomScaleNormal="150" zoomScalePageLayoutView="150" workbookViewId="0">
      <selection activeCell="B28" sqref="B28"/>
    </sheetView>
  </sheetViews>
  <sheetFormatPr baseColWidth="10" defaultRowHeight="16" x14ac:dyDescent="0.2"/>
  <cols>
    <col min="1" max="1" width="10.83203125" style="8"/>
    <col min="2" max="2" width="41.6640625" customWidth="1"/>
    <col min="3" max="3" width="12.1640625" bestFit="1" customWidth="1"/>
    <col min="6" max="6" width="10.83203125" customWidth="1"/>
  </cols>
  <sheetData>
    <row r="1" spans="1:7" x14ac:dyDescent="0.2">
      <c r="B1" s="1"/>
      <c r="C1" s="1"/>
      <c r="D1" s="1"/>
      <c r="G1" s="1"/>
    </row>
    <row r="2" spans="1:7" x14ac:dyDescent="0.2">
      <c r="B2" s="1"/>
      <c r="C2" s="1"/>
      <c r="D2" s="2"/>
      <c r="G2" s="1"/>
    </row>
    <row r="3" spans="1:7" x14ac:dyDescent="0.2">
      <c r="B3" s="10" t="s">
        <v>18</v>
      </c>
      <c r="C3" s="1"/>
      <c r="D3" s="1"/>
      <c r="G3" s="1"/>
    </row>
    <row r="4" spans="1:7" ht="18" x14ac:dyDescent="0.2">
      <c r="A4" s="9" t="s">
        <v>9</v>
      </c>
      <c r="B4" s="7" t="s">
        <v>5</v>
      </c>
      <c r="C4" s="6">
        <v>18</v>
      </c>
      <c r="D4" s="6"/>
    </row>
    <row r="5" spans="1:7" ht="18" x14ac:dyDescent="0.2">
      <c r="A5" s="9" t="s">
        <v>11</v>
      </c>
      <c r="B5" s="7" t="s">
        <v>0</v>
      </c>
      <c r="C5" s="6">
        <v>195</v>
      </c>
      <c r="D5" s="11"/>
    </row>
    <row r="6" spans="1:7" ht="18" x14ac:dyDescent="0.25">
      <c r="A6" s="8" t="s">
        <v>12</v>
      </c>
      <c r="B6" t="s">
        <v>1</v>
      </c>
      <c r="C6" s="6">
        <v>18</v>
      </c>
      <c r="D6" s="11"/>
    </row>
    <row r="7" spans="1:7" x14ac:dyDescent="0.2">
      <c r="A7" s="8" t="s">
        <v>22</v>
      </c>
      <c r="B7" s="7" t="s">
        <v>23</v>
      </c>
      <c r="C7" s="6">
        <v>3</v>
      </c>
      <c r="D7" s="5"/>
    </row>
    <row r="8" spans="1:7" x14ac:dyDescent="0.2">
      <c r="B8" s="1"/>
      <c r="C8" s="5"/>
      <c r="D8" s="5"/>
    </row>
    <row r="9" spans="1:7" x14ac:dyDescent="0.2">
      <c r="B9" s="10" t="s">
        <v>19</v>
      </c>
      <c r="C9" s="5"/>
      <c r="D9" s="5"/>
    </row>
    <row r="10" spans="1:7" ht="18" x14ac:dyDescent="0.2">
      <c r="A10" s="9" t="s">
        <v>9</v>
      </c>
      <c r="B10" s="7" t="s">
        <v>5</v>
      </c>
      <c r="C10" s="3">
        <f>C4</f>
        <v>18</v>
      </c>
      <c r="D10" s="3"/>
    </row>
    <row r="11" spans="1:7" ht="18" x14ac:dyDescent="0.2">
      <c r="A11" s="9" t="s">
        <v>10</v>
      </c>
      <c r="B11" s="7" t="s">
        <v>8</v>
      </c>
      <c r="C11" s="3">
        <f>2*C10</f>
        <v>36</v>
      </c>
      <c r="D11" s="3"/>
    </row>
    <row r="12" spans="1:7" ht="18" x14ac:dyDescent="0.2">
      <c r="A12" s="9" t="s">
        <v>17</v>
      </c>
      <c r="B12" s="7" t="s">
        <v>6</v>
      </c>
      <c r="C12" s="4">
        <f>C14/(2*TAN(RADIANS(C10)))-C6/(2*TAN(RADIANS(C11)))</f>
        <v>2.1748686145084921</v>
      </c>
      <c r="D12" s="4"/>
    </row>
    <row r="13" spans="1:7" ht="18" x14ac:dyDescent="0.2">
      <c r="A13" s="9" t="s">
        <v>16</v>
      </c>
      <c r="B13" s="7" t="s">
        <v>4</v>
      </c>
      <c r="C13" s="4">
        <f>C15/(2*TAN(RADIANS(C10)))-C5/(2*TAN((RADIANS(C11))))</f>
        <v>23.561076657175335</v>
      </c>
      <c r="D13" s="4"/>
    </row>
    <row r="14" spans="1:7" ht="18" x14ac:dyDescent="0.2">
      <c r="A14" s="9" t="s">
        <v>14</v>
      </c>
      <c r="B14" s="7" t="s">
        <v>3</v>
      </c>
      <c r="C14" s="4">
        <f>C6*SIN(RADIANS(C10))/SIN((RADIANS(C11)))</f>
        <v>9.4631600181444036</v>
      </c>
      <c r="D14" s="4"/>
    </row>
    <row r="15" spans="1:7" ht="18" x14ac:dyDescent="0.2">
      <c r="A15" s="9" t="s">
        <v>13</v>
      </c>
      <c r="B15" s="7" t="s">
        <v>2</v>
      </c>
      <c r="C15" s="4">
        <f>C5*(SIN(RADIANS(C10))/SIN(RADIANS(C11)))</f>
        <v>102.51756686323105</v>
      </c>
      <c r="D15" s="4"/>
    </row>
    <row r="16" spans="1:7" ht="18" x14ac:dyDescent="0.2">
      <c r="A16" s="9" t="s">
        <v>21</v>
      </c>
      <c r="B16" s="7" t="s">
        <v>20</v>
      </c>
      <c r="C16" s="4">
        <f>(C5-C6)/2/TAN(RADIANS(C11))</f>
        <v>121.80979996169886</v>
      </c>
      <c r="D16" s="4"/>
    </row>
    <row r="17" spans="1:7" ht="18" x14ac:dyDescent="0.2">
      <c r="A17" s="9" t="s">
        <v>15</v>
      </c>
      <c r="B17" s="7" t="s">
        <v>7</v>
      </c>
      <c r="C17" s="4">
        <f>(C15-C14)/2/TAN(RADIANS(C10))</f>
        <v>143.19600800436572</v>
      </c>
      <c r="D17" s="4"/>
    </row>
    <row r="19" spans="1:7" x14ac:dyDescent="0.2">
      <c r="F19" s="8"/>
      <c r="G19" s="8"/>
    </row>
    <row r="20" spans="1:7" x14ac:dyDescent="0.2">
      <c r="B20" s="14" t="s">
        <v>26</v>
      </c>
      <c r="F20" s="9"/>
      <c r="G20" s="8"/>
    </row>
    <row r="21" spans="1:7" ht="18" x14ac:dyDescent="0.2">
      <c r="A21" s="9" t="s">
        <v>14</v>
      </c>
      <c r="B21" s="7" t="s">
        <v>3</v>
      </c>
      <c r="C21" s="13">
        <f>C6/G25</f>
        <v>13.153488556543111</v>
      </c>
      <c r="F21" s="9" t="s">
        <v>25</v>
      </c>
      <c r="G21" s="12">
        <f>SIN(RADIANS(C11))</f>
        <v>0.58778525229247314</v>
      </c>
    </row>
    <row r="22" spans="1:7" ht="18" x14ac:dyDescent="0.2">
      <c r="F22" s="9" t="s">
        <v>24</v>
      </c>
      <c r="G22" s="12">
        <f>SIN(RADIANS(C10))</f>
        <v>0.3090169943749474</v>
      </c>
    </row>
    <row r="23" spans="1:7" ht="18" x14ac:dyDescent="0.2">
      <c r="A23" s="9" t="s">
        <v>15</v>
      </c>
      <c r="B23" s="7" t="s">
        <v>7</v>
      </c>
      <c r="C23" s="13">
        <f>(C15-C21)/2/TAN(RADIANS(C10))</f>
        <v>137.51717630966687</v>
      </c>
      <c r="E23" s="8"/>
      <c r="G23" s="12">
        <f>G21^2/G22^2-1</f>
        <v>2.6180339887498953</v>
      </c>
    </row>
    <row r="24" spans="1:7" ht="18" x14ac:dyDescent="0.2">
      <c r="A24" s="9" t="s">
        <v>21</v>
      </c>
      <c r="B24" s="7" t="s">
        <v>20</v>
      </c>
      <c r="C24" s="13">
        <f>(C5-C6)/2/TAN(RADIANS(C11))</f>
        <v>121.80979996169886</v>
      </c>
      <c r="E24" s="8"/>
      <c r="G24" s="12">
        <f>G23/C7</f>
        <v>0.87267799624996512</v>
      </c>
    </row>
    <row r="25" spans="1:7" ht="18" x14ac:dyDescent="0.2">
      <c r="A25" s="9" t="s">
        <v>17</v>
      </c>
      <c r="B25" s="7" t="s">
        <v>6</v>
      </c>
      <c r="C25" s="13">
        <f>C24+C26-C23</f>
        <v>7.8537003092073405</v>
      </c>
      <c r="E25" s="8"/>
      <c r="G25" s="12">
        <f>SQRT(G24+1)</f>
        <v>1.3684582552091114</v>
      </c>
    </row>
    <row r="26" spans="1:7" ht="18" x14ac:dyDescent="0.2">
      <c r="A26" s="9" t="s">
        <v>16</v>
      </c>
      <c r="B26" s="7" t="s">
        <v>4</v>
      </c>
      <c r="C26" s="13">
        <f>C15/(2*TAN(RADIANS(C10)))-C5/(2*TAN((RADIANS(C11))))</f>
        <v>23.561076657175335</v>
      </c>
    </row>
  </sheetData>
  <phoneticPr fontId="11" type="noConversion"/>
  <pageMargins left="0.75" right="0.75" top="1" bottom="1" header="0.5" footer="0.5"/>
  <pageSetup scale="8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Greg Mehos</cp:lastModifiedBy>
  <cp:lastPrinted>2018-12-07T00:34:21Z</cp:lastPrinted>
  <dcterms:created xsi:type="dcterms:W3CDTF">2018-06-23T03:47:35Z</dcterms:created>
  <dcterms:modified xsi:type="dcterms:W3CDTF">2025-04-16T22:58:51Z</dcterms:modified>
</cp:coreProperties>
</file>