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42b9c1a8cc5e0fd/Desktop/2022-23 SSCC/"/>
    </mc:Choice>
  </mc:AlternateContent>
  <xr:revisionPtr revIDLastSave="8" documentId="8_{0B1D7157-7FD5-4E17-8B9D-D01B94AC97EE}" xr6:coauthVersionLast="47" xr6:coauthVersionMax="47" xr10:uidLastSave="{1FE502F1-960C-45AF-8099-E2553C15E819}"/>
  <bookViews>
    <workbookView xWindow="-120" yWindow="-120" windowWidth="29040" windowHeight="15840" xr2:uid="{00000000-000D-0000-FFFF-FFFF00000000}"/>
  </bookViews>
  <sheets>
    <sheet name="EventCalendar" sheetId="2" r:id="rId1"/>
  </sheets>
  <definedNames>
    <definedName name="_xlnm.Print_Area" localSheetId="0">EventCalendar!$B$7:$V$62</definedName>
    <definedName name="startday">EventCalendar!$M$4</definedName>
    <definedName name="valuevx">42.314159</definedName>
    <definedName name="year">EventCalendar!$F$4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S10" i="2"/>
  <c r="R10" i="2"/>
  <c r="Q10" i="2"/>
  <c r="P10" i="2"/>
  <c r="O10" i="2"/>
  <c r="N10" i="2"/>
  <c r="M10" i="2"/>
  <c r="S19" i="2"/>
  <c r="R19" i="2"/>
  <c r="Q19" i="2"/>
  <c r="P19" i="2"/>
  <c r="O19" i="2"/>
  <c r="N19" i="2"/>
  <c r="M19" i="2"/>
  <c r="S28" i="2"/>
  <c r="R28" i="2"/>
  <c r="Q28" i="2"/>
  <c r="P28" i="2"/>
  <c r="O28" i="2"/>
  <c r="N28" i="2"/>
  <c r="M28" i="2"/>
  <c r="S37" i="2"/>
  <c r="R37" i="2"/>
  <c r="Q37" i="2"/>
  <c r="P37" i="2"/>
  <c r="O37" i="2"/>
  <c r="N37" i="2"/>
  <c r="M37" i="2"/>
  <c r="S46" i="2"/>
  <c r="R46" i="2"/>
  <c r="Q46" i="2"/>
  <c r="P46" i="2"/>
  <c r="O46" i="2"/>
  <c r="N46" i="2"/>
  <c r="M46" i="2"/>
  <c r="S55" i="2"/>
  <c r="R55" i="2"/>
  <c r="Q55" i="2"/>
  <c r="P55" i="2"/>
  <c r="O55" i="2"/>
  <c r="N55" i="2"/>
  <c r="M55" i="2"/>
  <c r="H55" i="2"/>
  <c r="G55" i="2"/>
  <c r="F55" i="2"/>
  <c r="E55" i="2"/>
  <c r="D55" i="2"/>
  <c r="C55" i="2"/>
  <c r="B55" i="2"/>
  <c r="H46" i="2"/>
  <c r="G46" i="2"/>
  <c r="F46" i="2"/>
  <c r="E46" i="2"/>
  <c r="D46" i="2"/>
  <c r="C46" i="2"/>
  <c r="B46" i="2"/>
  <c r="H37" i="2"/>
  <c r="G37" i="2"/>
  <c r="F37" i="2"/>
  <c r="E37" i="2"/>
  <c r="D37" i="2"/>
  <c r="C37" i="2"/>
  <c r="B37" i="2"/>
  <c r="H28" i="2"/>
  <c r="G28" i="2"/>
  <c r="F28" i="2"/>
  <c r="E28" i="2"/>
  <c r="D28" i="2"/>
  <c r="C28" i="2"/>
  <c r="B28" i="2"/>
  <c r="H19" i="2"/>
  <c r="G19" i="2"/>
  <c r="F19" i="2"/>
  <c r="E19" i="2"/>
  <c r="D19" i="2"/>
  <c r="C19" i="2"/>
  <c r="B19" i="2"/>
  <c r="H10" i="2"/>
  <c r="G10" i="2"/>
  <c r="F10" i="2"/>
  <c r="E10" i="2"/>
  <c r="D10" i="2"/>
  <c r="C10" i="2"/>
  <c r="B10" i="2"/>
  <c r="M18" i="2" l="1"/>
  <c r="M54" i="2"/>
  <c r="M45" i="2"/>
  <c r="M36" i="2"/>
  <c r="M27" i="2"/>
  <c r="M9" i="2"/>
  <c r="M11" i="2" s="1"/>
  <c r="N11" i="2" s="1"/>
  <c r="O11" i="2" s="1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M14" i="2" s="1"/>
  <c r="N14" i="2" s="1"/>
  <c r="O14" i="2" s="1"/>
  <c r="P14" i="2" s="1"/>
  <c r="Q14" i="2" s="1"/>
  <c r="R14" i="2" s="1"/>
  <c r="S14" i="2" s="1"/>
  <c r="M15" i="2" s="1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B54" i="2"/>
  <c r="B45" i="2"/>
  <c r="B36" i="2"/>
  <c r="J29" i="2"/>
  <c r="B9" i="2"/>
  <c r="B27" i="2"/>
  <c r="B29" i="2" s="1"/>
  <c r="C29" i="2" s="1"/>
  <c r="D29" i="2" s="1"/>
  <c r="E29" i="2" s="1"/>
  <c r="F29" i="2" s="1"/>
  <c r="G29" i="2" s="1"/>
  <c r="H29" i="2" s="1"/>
  <c r="B30" i="2" s="1"/>
  <c r="B18" i="2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D30" i="2" l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C30" i="2"/>
  <c r="U10" i="2"/>
  <c r="J10" i="2"/>
  <c r="B11" i="2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38" i="2"/>
  <c r="C38" i="2" s="1"/>
  <c r="D38" i="2" s="1"/>
  <c r="E38" i="2" s="1"/>
  <c r="F38" i="2" s="1"/>
  <c r="G38" i="2" s="1"/>
  <c r="H38" i="2" s="1"/>
  <c r="B47" i="2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M29" i="2"/>
  <c r="N29" i="2" s="1"/>
  <c r="O29" i="2" s="1"/>
  <c r="P29" i="2" s="1"/>
  <c r="Q29" i="2" s="1"/>
  <c r="R29" i="2" s="1"/>
  <c r="S29" i="2" s="1"/>
  <c r="M30" i="2" s="1"/>
  <c r="N30" i="2" s="1"/>
  <c r="O30" i="2" s="1"/>
  <c r="P30" i="2" s="1"/>
  <c r="Q30" i="2" s="1"/>
  <c r="R30" i="2" s="1"/>
  <c r="S30" i="2" s="1"/>
  <c r="M31" i="2" s="1"/>
  <c r="N31" i="2" s="1"/>
  <c r="O31" i="2" s="1"/>
  <c r="P31" i="2" s="1"/>
  <c r="Q31" i="2" s="1"/>
  <c r="R31" i="2" s="1"/>
  <c r="S31" i="2" s="1"/>
  <c r="M32" i="2" s="1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8" i="2"/>
  <c r="N38" i="2" s="1"/>
  <c r="O38" i="2" s="1"/>
  <c r="P38" i="2" s="1"/>
  <c r="Q38" i="2" s="1"/>
  <c r="R38" i="2" s="1"/>
  <c r="S38" i="2" s="1"/>
  <c r="M56" i="2"/>
  <c r="N56" i="2" s="1"/>
  <c r="O56" i="2" s="1"/>
  <c r="P56" i="2" s="1"/>
  <c r="Q56" i="2" s="1"/>
  <c r="R56" i="2" s="1"/>
  <c r="S56" i="2" s="1"/>
  <c r="M57" i="2" s="1"/>
  <c r="N57" i="2" s="1"/>
  <c r="O57" i="2" s="1"/>
  <c r="P57" i="2" s="1"/>
  <c r="Q57" i="2" s="1"/>
  <c r="R57" i="2" s="1"/>
  <c r="S57" i="2" s="1"/>
  <c r="M58" i="2" s="1"/>
  <c r="N58" i="2" s="1"/>
  <c r="O58" i="2" s="1"/>
  <c r="P58" i="2" s="1"/>
  <c r="Q58" i="2" s="1"/>
  <c r="R58" i="2" s="1"/>
  <c r="S58" i="2" s="1"/>
  <c r="B56" i="2"/>
  <c r="C56" i="2" s="1"/>
  <c r="D56" i="2" s="1"/>
  <c r="E56" i="2" s="1"/>
  <c r="F56" i="2" s="1"/>
  <c r="G56" i="2" s="1"/>
  <c r="H56" i="2" s="1"/>
  <c r="B57" i="2" s="1"/>
  <c r="C57" i="2" s="1"/>
  <c r="D57" i="2" s="1"/>
  <c r="E57" i="2" s="1"/>
  <c r="F57" i="2" s="1"/>
  <c r="G57" i="2" s="1"/>
  <c r="H57" i="2" s="1"/>
  <c r="B58" i="2" s="1"/>
  <c r="C58" i="2" s="1"/>
  <c r="D58" i="2" s="1"/>
  <c r="E58" i="2" s="1"/>
  <c r="F58" i="2" s="1"/>
  <c r="G58" i="2" s="1"/>
  <c r="H58" i="2" s="1"/>
  <c r="B59" i="2" s="1"/>
  <c r="C59" i="2" s="1"/>
  <c r="D59" i="2" s="1"/>
  <c r="E59" i="2" s="1"/>
  <c r="F59" i="2" s="1"/>
  <c r="G59" i="2" s="1"/>
  <c r="H59" i="2" s="1"/>
  <c r="M47" i="2"/>
  <c r="N47" i="2" s="1"/>
  <c r="O47" i="2" s="1"/>
  <c r="P47" i="2" s="1"/>
  <c r="Q47" i="2" s="1"/>
  <c r="R47" i="2" s="1"/>
  <c r="S47" i="2" s="1"/>
  <c r="M48" i="2" s="1"/>
  <c r="N48" i="2" s="1"/>
  <c r="O48" i="2" s="1"/>
  <c r="P48" i="2" s="1"/>
  <c r="Q48" i="2" s="1"/>
  <c r="R48" i="2" s="1"/>
  <c r="S48" i="2" s="1"/>
  <c r="M49" i="2" s="1"/>
  <c r="N49" i="2" s="1"/>
  <c r="O49" i="2" s="1"/>
  <c r="P49" i="2" s="1"/>
  <c r="Q49" i="2" s="1"/>
  <c r="R49" i="2" s="1"/>
  <c r="S49" i="2" s="1"/>
  <c r="M50" i="2" s="1"/>
  <c r="N50" i="2" s="1"/>
  <c r="O50" i="2" s="1"/>
  <c r="P50" i="2" s="1"/>
  <c r="Q50" i="2" s="1"/>
  <c r="R50" i="2" s="1"/>
  <c r="S50" i="2" s="1"/>
  <c r="M51" i="2" s="1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20" i="2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M22" i="2" s="1"/>
  <c r="N22" i="2" s="1"/>
  <c r="O22" i="2" s="1"/>
  <c r="P22" i="2" s="1"/>
  <c r="Q22" i="2" s="1"/>
  <c r="R22" i="2" s="1"/>
  <c r="S22" i="2" s="1"/>
  <c r="M23" i="2" s="1"/>
  <c r="O23" i="2" s="1"/>
  <c r="P23" i="2" s="1"/>
  <c r="Q23" i="2" s="1"/>
  <c r="R23" i="2" s="1"/>
  <c r="S23" i="2" s="1"/>
  <c r="M24" i="2" s="1"/>
  <c r="S24" i="2" s="1"/>
  <c r="M25" i="2" s="1"/>
  <c r="N25" i="2" s="1"/>
  <c r="O25" i="2" s="1"/>
  <c r="P25" i="2" s="1"/>
  <c r="Q25" i="2" s="1"/>
  <c r="R25" i="2" s="1"/>
  <c r="S25" i="2" s="1"/>
  <c r="J38" i="2"/>
  <c r="M39" i="2" l="1"/>
  <c r="N39" i="2" s="1"/>
  <c r="O39" i="2" s="1"/>
  <c r="P39" i="2" s="1"/>
  <c r="Q39" i="2" s="1"/>
  <c r="R39" i="2" s="1"/>
  <c r="S39" i="2" s="1"/>
  <c r="M40" i="2" s="1"/>
  <c r="N40" i="2" s="1"/>
  <c r="O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B39" i="2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M59" i="2"/>
  <c r="N59" i="2" s="1"/>
  <c r="O59" i="2" s="1"/>
  <c r="P59" i="2" s="1"/>
  <c r="Q59" i="2" s="1"/>
  <c r="R59" i="2" s="1"/>
  <c r="S59" i="2" s="1"/>
  <c r="M60" i="2" s="1"/>
  <c r="N60" i="2" s="1"/>
  <c r="O60" i="2" s="1"/>
  <c r="P60" i="2" s="1"/>
  <c r="Q60" i="2" s="1"/>
  <c r="R60" i="2" s="1"/>
  <c r="S60" i="2" s="1"/>
  <c r="M61" i="2" s="1"/>
  <c r="N61" i="2" s="1"/>
  <c r="O61" i="2" s="1"/>
  <c r="P61" i="2" s="1"/>
  <c r="Q61" i="2" s="1"/>
  <c r="R61" i="2" s="1"/>
  <c r="S61" i="2" s="1"/>
  <c r="B60" i="2"/>
  <c r="C60" i="2" s="1"/>
  <c r="D60" i="2" s="1"/>
  <c r="E60" i="2" s="1"/>
  <c r="F60" i="2" s="1"/>
  <c r="G60" i="2" s="1"/>
  <c r="H60" i="2" s="1"/>
  <c r="B61" i="2" s="1"/>
  <c r="C61" i="2" s="1"/>
  <c r="D61" i="2" s="1"/>
  <c r="E61" i="2" s="1"/>
  <c r="F61" i="2" s="1"/>
  <c r="G61" i="2" s="1"/>
  <c r="H61" i="2" s="1"/>
</calcChain>
</file>

<file path=xl/sharedStrings.xml><?xml version="1.0" encoding="utf-8"?>
<sst xmlns="http://schemas.openxmlformats.org/spreadsheetml/2006/main" count="65" uniqueCount="63">
  <si>
    <t>Independence day</t>
  </si>
  <si>
    <t>Labor Day</t>
  </si>
  <si>
    <t>New Year's Day</t>
  </si>
  <si>
    <t>1: Sun, 2: Mon</t>
  </si>
  <si>
    <t>http://www.vertex42.com/calendars/school-calendar.html</t>
  </si>
  <si>
    <t>Year:</t>
  </si>
  <si>
    <t>INSTRUCTIONS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</si>
  <si>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</si>
  <si>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</si>
  <si>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</si>
  <si>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</si>
  <si>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</si>
  <si>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</si>
  <si>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</si>
  <si>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</si>
  <si>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</si>
  <si>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</si>
  <si>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</si>
  <si>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</si>
  <si>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«  Choose the year and start day</t>
  </si>
  <si>
    <t>Start Day:</t>
  </si>
  <si>
    <t>School Event Calendar Template</t>
  </si>
  <si>
    <t>© 2013-2014 Vertex42 LLC</t>
  </si>
  <si>
    <r>
      <t>Publishing your calendar</t>
    </r>
    <r>
      <rPr>
        <sz val="8"/>
        <color theme="3" tint="-0.249977111117893"/>
        <rFont val="Arial"/>
        <family val="2"/>
      </rPr>
      <t>. If you want to publish a school calendar, you must ensure that it includes the following note and URL in the footer: Calendar Templates by Vertex42.com - http://www.vertex42.com/calendars/</t>
    </r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</si>
  <si>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</si>
  <si>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</si>
  <si>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</si>
  <si>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</si>
  <si>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Parent Teacher Conferences</t>
  </si>
  <si>
    <t>School Vacation Week</t>
  </si>
  <si>
    <t>Art Show</t>
  </si>
  <si>
    <t>Special Person Day</t>
  </si>
  <si>
    <t>Start day for teachers</t>
  </si>
  <si>
    <t>SSCC Halloween Fair</t>
  </si>
  <si>
    <t xml:space="preserve">21-25 </t>
  </si>
  <si>
    <t>Martin Luther King Day - No School</t>
  </si>
  <si>
    <t>Good Friday- No School</t>
  </si>
  <si>
    <t xml:space="preserve"> Veteran's Day -  No School</t>
  </si>
  <si>
    <t>Thanksgiving Break- No School</t>
  </si>
  <si>
    <t>Indigenous Peoples Day - No School</t>
  </si>
  <si>
    <t>Holiday Break- No School</t>
  </si>
  <si>
    <t>Memorial Day- No School</t>
  </si>
  <si>
    <t>Closing Ceremonies</t>
  </si>
  <si>
    <t>Extended Day Session 2 Begins</t>
  </si>
  <si>
    <t>Extended Day Session 4 Begins</t>
  </si>
  <si>
    <t>Extended Day Session 5 Begins</t>
  </si>
  <si>
    <t>Extended Day Session 1 Begins</t>
  </si>
  <si>
    <t xml:space="preserve">Orientation for children </t>
  </si>
  <si>
    <t>12,13</t>
  </si>
  <si>
    <t>Halloween</t>
  </si>
  <si>
    <t>23-25</t>
  </si>
  <si>
    <t>19-31</t>
  </si>
  <si>
    <t>Online Registration for Extended Day S2</t>
  </si>
  <si>
    <t>Online Registration for Extended Day S1</t>
  </si>
  <si>
    <t>Online Registration for Extended Day S3</t>
  </si>
  <si>
    <t>School Reopens</t>
  </si>
  <si>
    <t>Extended Day Session 3 Begins</t>
  </si>
  <si>
    <t>17-21</t>
  </si>
  <si>
    <t>1, 2</t>
  </si>
  <si>
    <t>Online Registration for Extended Day S4</t>
  </si>
  <si>
    <t>Professional Day No School</t>
  </si>
  <si>
    <t>Online Registration for Extended Day S5</t>
  </si>
  <si>
    <t>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</si>
</sst>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"/>
    <numFmt numFmtId="165" formatCode="mmmm"/>
    <numFmt numFmtId="166" formatCode="mmmm\ yyyy"/>
  </numFmts>
  <fonts count="28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Century Gothic"/>
      <family val="2"/>
    </font>
    <font>
      <b/>
      <sz val="8"/>
      <color rgb="FF00B0F0"/>
      <name val="Arial"/>
      <family val="2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9509"/>
      <name val="Arial"/>
      <family val="2"/>
    </font>
    <font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4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/>
    <xf numFmtId="0" fontId="6" fillId="2" borderId="0" xfId="2" applyFont="1" applyFill="1" applyAlignment="1" applyProtection="1"/>
    <xf numFmtId="0" fontId="4" fillId="2" borderId="0" xfId="1" applyNumberFormat="1" applyFont="1" applyFill="1" applyAlignment="1">
      <alignment horizontal="right" vertical="center"/>
    </xf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2" applyFont="1" applyFill="1" applyAlignment="1" applyProtection="1">
      <alignment horizontal="right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164" fontId="18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164" fontId="25" fillId="0" borderId="4" xfId="0" applyNumberFormat="1" applyFont="1" applyBorder="1" applyAlignment="1">
      <alignment horizontal="center" vertical="center"/>
    </xf>
    <xf numFmtId="164" fontId="26" fillId="4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0" fillId="0" borderId="0" xfId="0" applyFont="1"/>
    <xf numFmtId="164" fontId="18" fillId="6" borderId="4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26" fillId="0" borderId="0" xfId="0" applyNumberFormat="1" applyFont="1" applyAlignment="1">
      <alignment horizontal="left" vertical="center"/>
    </xf>
    <xf numFmtId="0" fontId="12" fillId="0" borderId="0" xfId="0" applyFont="1"/>
    <xf numFmtId="0" fontId="23" fillId="0" borderId="0" xfId="0" applyFont="1"/>
    <xf numFmtId="0" fontId="18" fillId="6" borderId="0" xfId="0" applyFont="1" applyFill="1"/>
    <xf numFmtId="164" fontId="18" fillId="6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164" fontId="12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164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64" fontId="26" fillId="4" borderId="0" xfId="0" applyNumberFormat="1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164" fontId="19" fillId="0" borderId="0" xfId="0" applyNumberFormat="1" applyFont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5" fontId="12" fillId="0" borderId="7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6" fontId="11" fillId="5" borderId="0" xfId="0" applyNumberFormat="1" applyFont="1" applyFill="1" applyAlignment="1">
      <alignment horizontal="center" vertical="center"/>
    </xf>
    <xf numFmtId="166" fontId="4" fillId="5" borderId="0" xfId="0" applyNumberFormat="1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3" fillId="2" borderId="0" xfId="0" applyFont="1" applyFill="1"/>
    <xf numFmtId="0" fontId="6" fillId="2" borderId="0" xfId="2" applyFont="1" applyFill="1" applyAlignment="1" applyProtection="1">
      <alignment horizontal="left"/>
    </xf>
    <xf numFmtId="0" fontId="7" fillId="2" borderId="0" xfId="0" applyFont="1" applyFill="1" applyAlignment="1">
      <alignment horizontal="right"/>
    </xf>
    <xf numFmtId="0" fontId="7" fillId="2" borderId="5" xfId="0" applyFont="1" applyFill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FF9509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1238250</xdr:colOff>
      <xdr:row>0</xdr:row>
      <xdr:rowOff>9525</xdr:rowOff>
    </xdr:from>
    <xdr:to>
      <xdr:col>21</xdr:col>
      <xdr:colOff>2200443</xdr:colOff>
      <xdr:row>1</xdr:row>
      <xdr:rowOff>0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740133</xdr:colOff>
      <xdr:row>55</xdr:row>
      <xdr:rowOff>16822</xdr:rowOff>
    </xdr:from>
    <xdr:to>
      <xdr:col>22</xdr:col>
      <xdr:colOff>2978</xdr:colOff>
      <xdr:row>63</xdr:row>
      <xdr:rowOff>0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ABC97DEA-9DAB-E644-AA87-9D803B3FEBD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8411" y="7569537"/>
          <a:ext cx="1502418" cy="10345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64"/>
  <sheetViews>
    <sheetView showGridLines="0" tabSelected="1" topLeftCell="A16" zoomScale="151" zoomScaleNormal="151" workbookViewId="0">
      <selection activeCell="V24" sqref="V24"/>
    </sheetView>
  </sheetViews>
  <sheetFormatPr defaultColWidth="8.85546875" defaultRowHeight="12.75" x14ac:dyDescent="0.2"/>
  <cols>
    <col min="1" max="1" width="3.140625" customWidth="1"/>
    <col min="2" max="8" width="3.85546875" customWidth="1"/>
    <col min="9" max="9" width="1.85546875" customWidth="1"/>
    <col min="10" max="10" width="4.8554687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4.85546875" customWidth="1"/>
    <col min="22" max="22" width="33" customWidth="1"/>
    <col min="23" max="23" width="2.85546875" customWidth="1"/>
    <col min="24" max="24" width="3.140625" customWidth="1"/>
    <col min="25" max="25" width="50.42578125" customWidth="1"/>
  </cols>
  <sheetData>
    <row r="1" spans="1:25" ht="18" x14ac:dyDescent="0.25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Y1" s="21"/>
    </row>
    <row r="2" spans="1:25" x14ac:dyDescent="0.2">
      <c r="A2" s="80" t="s">
        <v>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10"/>
      <c r="M2" s="11"/>
      <c r="N2" s="11"/>
      <c r="O2" s="11"/>
      <c r="P2" s="11"/>
      <c r="Q2" s="11"/>
      <c r="R2" s="11"/>
      <c r="S2" s="11"/>
      <c r="T2" s="11"/>
      <c r="U2" s="10"/>
      <c r="V2" s="12" t="s">
        <v>22</v>
      </c>
      <c r="W2" s="9"/>
      <c r="Y2" s="22" t="s">
        <v>6</v>
      </c>
    </row>
    <row r="3" spans="1:25" x14ac:dyDescent="0.2">
      <c r="A3" s="10"/>
      <c r="B3" s="13"/>
      <c r="C3" s="13"/>
      <c r="D3" s="14"/>
      <c r="E3" s="14"/>
      <c r="F3" s="10"/>
      <c r="G3" s="10"/>
      <c r="H3" s="10"/>
      <c r="I3" s="15"/>
      <c r="J3" s="10"/>
      <c r="K3" s="10"/>
      <c r="L3" s="10"/>
      <c r="M3" s="13"/>
      <c r="N3" s="13"/>
      <c r="O3" s="14"/>
      <c r="P3" s="14"/>
      <c r="Q3" s="10"/>
      <c r="R3" s="10"/>
      <c r="S3" s="10"/>
      <c r="T3" s="15"/>
      <c r="U3" s="16"/>
      <c r="V3" s="10"/>
      <c r="W3" s="9"/>
      <c r="Y3" s="21"/>
    </row>
    <row r="4" spans="1:25" x14ac:dyDescent="0.2">
      <c r="A4" s="10"/>
      <c r="B4" s="10"/>
      <c r="C4" s="10"/>
      <c r="D4" s="81" t="s">
        <v>5</v>
      </c>
      <c r="E4" s="82"/>
      <c r="F4" s="71">
        <v>2022</v>
      </c>
      <c r="G4" s="72"/>
      <c r="H4" s="73"/>
      <c r="I4" s="10"/>
      <c r="J4" s="10"/>
      <c r="K4" s="81" t="s">
        <v>20</v>
      </c>
      <c r="L4" s="82"/>
      <c r="M4" s="71">
        <v>1</v>
      </c>
      <c r="N4" s="73"/>
      <c r="O4" s="77" t="s">
        <v>3</v>
      </c>
      <c r="P4" s="78"/>
      <c r="Q4" s="78"/>
      <c r="R4" s="78"/>
      <c r="S4" s="78"/>
      <c r="T4" s="10"/>
      <c r="U4" s="10"/>
      <c r="V4" s="10"/>
      <c r="W4" s="9"/>
      <c r="Y4" s="22" t="s">
        <v>19</v>
      </c>
    </row>
    <row r="5" spans="1:2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/>
      <c r="Y5" s="23"/>
    </row>
    <row r="6" spans="1:25" x14ac:dyDescent="0.2">
      <c r="Y6" s="24"/>
    </row>
    <row r="7" spans="1:25" ht="18" customHeight="1" x14ac:dyDescent="0.2">
      <c r="B7" s="76" t="str">
        <f>year&amp;"-"&amp;year+1&amp;" SSCC Nursery School Calendar"</f>
        <v>2022-2023 SSCC Nursery School Calendar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Y7" s="70" t="s">
        <v>23</v>
      </c>
    </row>
    <row r="8" spans="1:25" s="1" customFormat="1" ht="6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Y8" s="70"/>
    </row>
    <row r="9" spans="1:25" s="3" customFormat="1" ht="13.5" x14ac:dyDescent="0.3">
      <c r="B9" s="74">
        <f>DATE(year,7,1)</f>
        <v>44743</v>
      </c>
      <c r="C9" s="75"/>
      <c r="D9" s="75"/>
      <c r="E9" s="75"/>
      <c r="F9" s="75"/>
      <c r="G9" s="75"/>
      <c r="H9" s="75"/>
      <c r="I9" s="4"/>
      <c r="J9" s="69" t="s">
        <v>7</v>
      </c>
      <c r="K9" s="69"/>
      <c r="L9" s="4"/>
      <c r="M9" s="74">
        <f>DATE(year+1,1,1)</f>
        <v>44927</v>
      </c>
      <c r="N9" s="75"/>
      <c r="O9" s="75"/>
      <c r="P9" s="75"/>
      <c r="Q9" s="75"/>
      <c r="R9" s="75"/>
      <c r="S9" s="75"/>
      <c r="T9" s="4"/>
      <c r="U9" s="69" t="s">
        <v>13</v>
      </c>
      <c r="V9" s="69"/>
      <c r="Y9" s="70"/>
    </row>
    <row r="10" spans="1:25" s="1" customFormat="1" ht="11.25" x14ac:dyDescent="0.2">
      <c r="B10" s="17" t="str">
        <f>CHOOSE(1+MOD(startday+1-2,7),"Su","M","Tu","W","Th","F","Sa")</f>
        <v>Su</v>
      </c>
      <c r="C10" s="18" t="str">
        <f>CHOOSE(1+MOD(startday+2-2,7),"Su","M","Tu","W","Th","F","Sa")</f>
        <v>M</v>
      </c>
      <c r="D10" s="18" t="str">
        <f>CHOOSE(1+MOD(startday+3-2,7),"Su","M","Tu","W","Th","F","Sa")</f>
        <v>Tu</v>
      </c>
      <c r="E10" s="18" t="str">
        <f>CHOOSE(1+MOD(startday+4-2,7),"Su","M","Tu","W","Th","F","Sa")</f>
        <v>W</v>
      </c>
      <c r="F10" s="18" t="str">
        <f>CHOOSE(1+MOD(startday+5-2,7),"Su","M","Tu","W","Th","F","Sa")</f>
        <v>Th</v>
      </c>
      <c r="G10" s="18" t="str">
        <f>CHOOSE(1+MOD(startday+6-2,7),"Su","M","Tu","W","Th","F","Sa")</f>
        <v>F</v>
      </c>
      <c r="H10" s="17" t="str">
        <f>CHOOSE(1+MOD(startday+7-2,7),"Su","M","Tu","W","Th","F","Sa")</f>
        <v>Sa</v>
      </c>
      <c r="I10" s="4"/>
      <c r="J10" s="19">
        <f>DATE(YEAR(B9),7,4)</f>
        <v>44746</v>
      </c>
      <c r="K10" s="20" t="s">
        <v>0</v>
      </c>
      <c r="L10" s="4"/>
      <c r="M10" s="17" t="str">
        <f>CHOOSE(1+MOD(startday+1-2,7),"Su","M","Tu","W","Th","F","Sa")</f>
        <v>Su</v>
      </c>
      <c r="N10" s="18" t="str">
        <f>CHOOSE(1+MOD(startday+2-2,7),"Su","M","Tu","W","Th","F","Sa")</f>
        <v>M</v>
      </c>
      <c r="O10" s="18" t="str">
        <f>CHOOSE(1+MOD(startday+3-2,7),"Su","M","Tu","W","Th","F","Sa")</f>
        <v>Tu</v>
      </c>
      <c r="P10" s="18" t="str">
        <f>CHOOSE(1+MOD(startday+4-2,7),"Su","M","Tu","W","Th","F","Sa")</f>
        <v>W</v>
      </c>
      <c r="Q10" s="18" t="str">
        <f>CHOOSE(1+MOD(startday+5-2,7),"Su","M","Tu","W","Th","F","Sa")</f>
        <v>Th</v>
      </c>
      <c r="R10" s="18" t="str">
        <f>CHOOSE(1+MOD(startday+6-2,7),"Su","M","Tu","W","Th","F","Sa")</f>
        <v>F</v>
      </c>
      <c r="S10" s="17" t="str">
        <f>CHOOSE(1+MOD(startday+7-2,7),"Su","M","Tu","W","Th","F","Sa")</f>
        <v>Sa</v>
      </c>
      <c r="T10" s="4"/>
      <c r="U10" s="63">
        <f>DATE(YEAR(M9),1,1)</f>
        <v>44927</v>
      </c>
      <c r="V10" s="64" t="s">
        <v>2</v>
      </c>
      <c r="Y10" s="70"/>
    </row>
    <row r="11" spans="1:25" s="1" customFormat="1" ht="11.25" x14ac:dyDescent="0.2">
      <c r="B11" s="5" t="str">
        <f>IF(WEEKDAY(B9,1)=startday,B9,"")</f>
        <v/>
      </c>
      <c r="C11" s="6" t="str">
        <f>IF(B11="",IF(WEEKDAY(B9,1)=MOD(startday,7)+1,B9,""),B11+1)</f>
        <v/>
      </c>
      <c r="D11" s="6" t="str">
        <f>IF(C11="",IF(WEEKDAY(B9,1)=MOD(startday+1,7)+1,B9,""),C11+1)</f>
        <v/>
      </c>
      <c r="E11" s="6" t="str">
        <f>IF(D11="",IF(WEEKDAY(B9,1)=MOD(startday+2,7)+1,B9,""),D11+1)</f>
        <v/>
      </c>
      <c r="F11" s="6" t="str">
        <f>IF(E11="",IF(WEEKDAY(B9,1)=MOD(startday+3,7)+1,B9,""),E11+1)</f>
        <v/>
      </c>
      <c r="G11" s="6">
        <f>IF(F11="",IF(WEEKDAY(B9,1)=MOD(startday+4,7)+1,B9,""),F11+1)</f>
        <v>44743</v>
      </c>
      <c r="H11" s="5">
        <f>IF(G11="",IF(WEEKDAY(B9,1)=MOD(startday+5,7)+1,B9,""),G11+1)</f>
        <v>44744</v>
      </c>
      <c r="I11" s="4"/>
      <c r="J11" s="4"/>
      <c r="K11" s="4"/>
      <c r="L11" s="4"/>
      <c r="M11" s="5">
        <f>IF(WEEKDAY(M9,1)=startday,M9,"")</f>
        <v>44927</v>
      </c>
      <c r="N11" s="39">
        <f>IF(M11="",IF(WEEKDAY(M9,1)=MOD(startday,7)+1,M9,""),M11+1)</f>
        <v>44928</v>
      </c>
      <c r="O11" s="6">
        <f>IF(N11="",IF(WEEKDAY(M9,1)=MOD(startday+1,7)+1,M9,""),N11+1)</f>
        <v>44929</v>
      </c>
      <c r="P11" s="5">
        <f>IF(O11="",IF(WEEKDAY(M9,1)=MOD(startday+2,7)+1,M9,""),O11+1)</f>
        <v>44930</v>
      </c>
      <c r="Q11" s="5">
        <f>IF(P11="",IF(WEEKDAY(M9,1)=MOD(startday+3,7)+1,M9,""),P11+1)</f>
        <v>44931</v>
      </c>
      <c r="R11" s="5">
        <f>IF(Q11="",IF(WEEKDAY(M9,1)=MOD(startday+4,7)+1,M9,""),Q11+1)</f>
        <v>44932</v>
      </c>
      <c r="S11" s="6">
        <f>IF(R11="",IF(WEEKDAY(M9,1)=MOD(startday+5,7)+1,M9,""),R11+1)</f>
        <v>44933</v>
      </c>
      <c r="T11" s="4"/>
      <c r="U11" s="46">
        <v>3</v>
      </c>
      <c r="V11" s="28" t="s">
        <v>55</v>
      </c>
      <c r="Y11" s="70"/>
    </row>
    <row r="12" spans="1:25" s="1" customFormat="1" ht="11.25" x14ac:dyDescent="0.2">
      <c r="B12" s="6">
        <f>IF(H11="","",IF(MONTH(H11+1)&lt;&gt;MONTH(H11),"",H11+1))</f>
        <v>44745</v>
      </c>
      <c r="C12" s="5">
        <f>IF(B12="","",IF(MONTH(B12+1)&lt;&gt;MONTH(B12),"",B12+1))</f>
        <v>44746</v>
      </c>
      <c r="D12" s="6">
        <f t="shared" ref="D12:H12" si="0">IF(C12="","",IF(MONTH(C12+1)&lt;&gt;MONTH(C12),"",C12+1))</f>
        <v>44747</v>
      </c>
      <c r="E12" s="5">
        <f>IF(D12="","",IF(MONTH(D12+1)&lt;&gt;MONTH(D12),"",D12+1))</f>
        <v>44748</v>
      </c>
      <c r="F12" s="5">
        <f t="shared" si="0"/>
        <v>44749</v>
      </c>
      <c r="G12" s="5">
        <f t="shared" si="0"/>
        <v>44750</v>
      </c>
      <c r="H12" s="5">
        <f t="shared" si="0"/>
        <v>44751</v>
      </c>
      <c r="I12" s="4"/>
      <c r="J12" s="7"/>
      <c r="K12" s="4"/>
      <c r="L12" s="4"/>
      <c r="M12" s="5">
        <f>IF(S11="","",IF(MONTH(S11+1)&lt;&gt;MONTH(S11),"",S11+1))</f>
        <v>44934</v>
      </c>
      <c r="N12" s="38">
        <f>IF(M12="","",IF(MONTH(M12+1)&lt;&gt;MONTH(M12),"",M12+1))</f>
        <v>44935</v>
      </c>
      <c r="O12" s="5">
        <f t="shared" ref="O12:O16" si="1">IF(N12="","",IF(MONTH(N12+1)&lt;&gt;MONTH(N12),"",N12+1))</f>
        <v>44936</v>
      </c>
      <c r="P12" s="5">
        <f>IF(O12="","",IF(MONTH(O12+1)&lt;&gt;MONTH(O12),"",O12+1))</f>
        <v>44937</v>
      </c>
      <c r="Q12" s="5">
        <f t="shared" ref="Q12:Q16" si="2">IF(P12="","",IF(MONTH(P12+1)&lt;&gt;MONTH(P12),"",P12+1))</f>
        <v>44938</v>
      </c>
      <c r="R12" s="5">
        <f t="shared" ref="R12:R16" si="3">IF(Q12="","",IF(MONTH(Q12+1)&lt;&gt;MONTH(Q12),"",Q12+1))</f>
        <v>44939</v>
      </c>
      <c r="S12" s="5">
        <f t="shared" ref="S12:S16" si="4">IF(R12="","",IF(MONTH(R12+1)&lt;&gt;MONTH(R12),"",R12+1))</f>
        <v>44940</v>
      </c>
      <c r="T12" s="4"/>
      <c r="U12" s="41">
        <v>9</v>
      </c>
      <c r="V12" s="42" t="s">
        <v>56</v>
      </c>
      <c r="Y12" s="25"/>
    </row>
    <row r="13" spans="1:25" s="1" customFormat="1" ht="11.25" customHeight="1" x14ac:dyDescent="0.2">
      <c r="B13" s="5">
        <f t="shared" ref="B13:B16" si="5">IF(H12="","",IF(MONTH(H12+1)&lt;&gt;MONTH(H12),"",H12+1))</f>
        <v>44752</v>
      </c>
      <c r="C13" s="5">
        <f t="shared" ref="C13:H16" si="6">IF(B13="","",IF(MONTH(B13+1)&lt;&gt;MONTH(B13),"",B13+1))</f>
        <v>44753</v>
      </c>
      <c r="D13" s="5">
        <f t="shared" si="6"/>
        <v>44754</v>
      </c>
      <c r="E13" s="5">
        <f t="shared" si="6"/>
        <v>44755</v>
      </c>
      <c r="F13" s="5">
        <f t="shared" si="6"/>
        <v>44756</v>
      </c>
      <c r="G13" s="5">
        <f t="shared" si="6"/>
        <v>44757</v>
      </c>
      <c r="H13" s="5">
        <f t="shared" si="6"/>
        <v>44758</v>
      </c>
      <c r="I13" s="4"/>
      <c r="J13" s="7"/>
      <c r="K13" s="4"/>
      <c r="L13" s="4"/>
      <c r="M13" s="5">
        <f t="shared" ref="M13:M16" si="7">IF(S12="","",IF(MONTH(S12+1)&lt;&gt;MONTH(S12),"",S12+1))</f>
        <v>44941</v>
      </c>
      <c r="N13" s="5">
        <f t="shared" ref="N13:N16" si="8">IF(M13="","",IF(MONTH(M13+1)&lt;&gt;MONTH(M13),"",M13+1))</f>
        <v>44942</v>
      </c>
      <c r="O13" s="5">
        <f t="shared" si="1"/>
        <v>44943</v>
      </c>
      <c r="P13" s="5">
        <f t="shared" ref="P13:P16" si="9">IF(O13="","",IF(MONTH(O13+1)&lt;&gt;MONTH(O13),"",O13+1))</f>
        <v>44944</v>
      </c>
      <c r="Q13" s="5">
        <f t="shared" si="2"/>
        <v>44945</v>
      </c>
      <c r="R13" s="5">
        <f t="shared" si="3"/>
        <v>44946</v>
      </c>
      <c r="S13" s="5">
        <f t="shared" si="4"/>
        <v>44947</v>
      </c>
      <c r="T13" s="4"/>
      <c r="U13" s="62">
        <v>16</v>
      </c>
      <c r="V13" s="60" t="s">
        <v>35</v>
      </c>
      <c r="Y13" s="70" t="s">
        <v>24</v>
      </c>
    </row>
    <row r="14" spans="1:25" s="1" customFormat="1" ht="11.25" x14ac:dyDescent="0.2">
      <c r="B14" s="5">
        <f t="shared" si="5"/>
        <v>44759</v>
      </c>
      <c r="C14" s="5">
        <f t="shared" si="6"/>
        <v>44760</v>
      </c>
      <c r="D14" s="5">
        <f t="shared" si="6"/>
        <v>44761</v>
      </c>
      <c r="E14" s="5">
        <f t="shared" si="6"/>
        <v>44762</v>
      </c>
      <c r="F14" s="5">
        <f t="shared" si="6"/>
        <v>44763</v>
      </c>
      <c r="G14" s="5">
        <f t="shared" si="6"/>
        <v>44764</v>
      </c>
      <c r="H14" s="5">
        <f t="shared" si="6"/>
        <v>44765</v>
      </c>
      <c r="I14" s="4"/>
      <c r="J14" s="7"/>
      <c r="K14" s="4"/>
      <c r="L14" s="4"/>
      <c r="M14" s="5">
        <f t="shared" si="7"/>
        <v>44948</v>
      </c>
      <c r="N14" s="35">
        <f t="shared" si="8"/>
        <v>44949</v>
      </c>
      <c r="O14" s="5">
        <f t="shared" si="1"/>
        <v>44950</v>
      </c>
      <c r="P14" s="5">
        <f t="shared" si="9"/>
        <v>44951</v>
      </c>
      <c r="Q14" s="5">
        <f t="shared" si="2"/>
        <v>44952</v>
      </c>
      <c r="R14" s="5">
        <f t="shared" si="3"/>
        <v>44953</v>
      </c>
      <c r="S14" s="5">
        <f t="shared" si="4"/>
        <v>44954</v>
      </c>
      <c r="T14" s="4"/>
      <c r="U14" s="7"/>
      <c r="V14" s="4"/>
      <c r="Y14" s="70"/>
    </row>
    <row r="15" spans="1:25" s="1" customFormat="1" ht="11.25" x14ac:dyDescent="0.2">
      <c r="B15" s="5">
        <f t="shared" si="5"/>
        <v>44766</v>
      </c>
      <c r="C15" s="5">
        <f t="shared" si="6"/>
        <v>44767</v>
      </c>
      <c r="D15" s="5">
        <f t="shared" si="6"/>
        <v>44768</v>
      </c>
      <c r="E15" s="5">
        <f t="shared" si="6"/>
        <v>44769</v>
      </c>
      <c r="F15" s="5">
        <f t="shared" si="6"/>
        <v>44770</v>
      </c>
      <c r="G15" s="5">
        <f t="shared" si="6"/>
        <v>44771</v>
      </c>
      <c r="H15" s="5">
        <f t="shared" si="6"/>
        <v>44772</v>
      </c>
      <c r="I15" s="4"/>
      <c r="J15" s="7"/>
      <c r="K15" s="4"/>
      <c r="L15" s="4"/>
      <c r="M15" s="5">
        <f t="shared" si="7"/>
        <v>44955</v>
      </c>
      <c r="N15" s="5">
        <f t="shared" si="8"/>
        <v>44956</v>
      </c>
      <c r="O15" s="5">
        <f t="shared" si="1"/>
        <v>44957</v>
      </c>
      <c r="P15" s="5" t="str">
        <f t="shared" si="9"/>
        <v/>
      </c>
      <c r="Q15" s="5" t="str">
        <f t="shared" si="2"/>
        <v/>
      </c>
      <c r="R15" s="5" t="str">
        <f t="shared" si="3"/>
        <v/>
      </c>
      <c r="S15" s="5" t="str">
        <f t="shared" si="4"/>
        <v/>
      </c>
      <c r="T15" s="4"/>
      <c r="U15" s="7"/>
      <c r="V15" s="4"/>
      <c r="Y15" s="70"/>
    </row>
    <row r="16" spans="1:25" s="1" customFormat="1" ht="9" customHeight="1" x14ac:dyDescent="0.2">
      <c r="B16" s="5">
        <f t="shared" si="5"/>
        <v>44773</v>
      </c>
      <c r="C16" s="5" t="str">
        <f t="shared" si="6"/>
        <v/>
      </c>
      <c r="D16" s="6" t="str">
        <f t="shared" si="6"/>
        <v/>
      </c>
      <c r="E16" s="6" t="str">
        <f t="shared" si="6"/>
        <v/>
      </c>
      <c r="F16" s="6" t="str">
        <f t="shared" si="6"/>
        <v/>
      </c>
      <c r="G16" s="6" t="str">
        <f t="shared" si="6"/>
        <v/>
      </c>
      <c r="H16" s="5" t="str">
        <f t="shared" si="6"/>
        <v/>
      </c>
      <c r="I16" s="4"/>
      <c r="J16" s="7"/>
      <c r="K16" s="4"/>
      <c r="L16" s="4"/>
      <c r="M16" s="5" t="str">
        <f t="shared" si="7"/>
        <v/>
      </c>
      <c r="N16" s="36" t="str">
        <f t="shared" si="8"/>
        <v/>
      </c>
      <c r="O16" s="5" t="str">
        <f t="shared" si="1"/>
        <v/>
      </c>
      <c r="P16" s="5" t="str">
        <f t="shared" si="9"/>
        <v/>
      </c>
      <c r="Q16" s="5" t="str">
        <f t="shared" si="2"/>
        <v/>
      </c>
      <c r="R16" s="5" t="str">
        <f t="shared" si="3"/>
        <v/>
      </c>
      <c r="S16" s="5" t="str">
        <f t="shared" si="4"/>
        <v/>
      </c>
      <c r="T16" s="4"/>
      <c r="U16" s="7"/>
      <c r="V16" s="4"/>
      <c r="Y16" s="70"/>
    </row>
    <row r="17" spans="2:25" s="1" customFormat="1" ht="4.5" customHeight="1" x14ac:dyDescent="0.2">
      <c r="B17" s="4"/>
      <c r="C17" s="4"/>
      <c r="D17" s="4"/>
      <c r="E17" s="4"/>
      <c r="F17" s="4"/>
      <c r="G17" s="4"/>
      <c r="H17" s="4"/>
      <c r="I17" s="4"/>
      <c r="J17" s="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Y17" s="70"/>
    </row>
    <row r="18" spans="2:25" s="3" customFormat="1" ht="13.5" x14ac:dyDescent="0.3">
      <c r="B18" s="74">
        <f>DATE(year,8,1)</f>
        <v>44774</v>
      </c>
      <c r="C18" s="75"/>
      <c r="D18" s="75"/>
      <c r="E18" s="75"/>
      <c r="F18" s="75"/>
      <c r="G18" s="75"/>
      <c r="H18" s="75"/>
      <c r="I18" s="4"/>
      <c r="J18" s="69" t="s">
        <v>8</v>
      </c>
      <c r="K18" s="69"/>
      <c r="L18" s="4"/>
      <c r="M18" s="74">
        <f>DATE(year+1,2,1)</f>
        <v>44958</v>
      </c>
      <c r="N18" s="75"/>
      <c r="O18" s="75"/>
      <c r="P18" s="75"/>
      <c r="Q18" s="75"/>
      <c r="R18" s="75"/>
      <c r="S18" s="75"/>
      <c r="T18" s="4"/>
      <c r="U18" s="69" t="s">
        <v>14</v>
      </c>
      <c r="V18" s="69"/>
      <c r="Y18" s="70"/>
    </row>
    <row r="19" spans="2:25" s="1" customFormat="1" ht="11.25" x14ac:dyDescent="0.2">
      <c r="B19" s="17" t="str">
        <f>CHOOSE(1+MOD(startday+1-2,7),"Su","M","Tu","W","Th","F","Sa")</f>
        <v>Su</v>
      </c>
      <c r="C19" s="18" t="str">
        <f>CHOOSE(1+MOD(startday+2-2,7),"Su","M","Tu","W","Th","F","Sa")</f>
        <v>M</v>
      </c>
      <c r="D19" s="18" t="str">
        <f>CHOOSE(1+MOD(startday+3-2,7),"Su","M","Tu","W","Th","F","Sa")</f>
        <v>Tu</v>
      </c>
      <c r="E19" s="18" t="str">
        <f>CHOOSE(1+MOD(startday+4-2,7),"Su","M","Tu","W","Th","F","Sa")</f>
        <v>W</v>
      </c>
      <c r="F19" s="18" t="str">
        <f>CHOOSE(1+MOD(startday+5-2,7),"Su","M","Tu","W","Th","F","Sa")</f>
        <v>Th</v>
      </c>
      <c r="G19" s="18" t="str">
        <f>CHOOSE(1+MOD(startday+6-2,7),"Su","M","Tu","W","Th","F","Sa")</f>
        <v>F</v>
      </c>
      <c r="H19" s="17" t="str">
        <f>CHOOSE(1+MOD(startday+7-2,7),"Su","M","Tu","W","Th","F","Sa")</f>
        <v>Sa</v>
      </c>
      <c r="I19" s="4"/>
      <c r="J19" s="7"/>
      <c r="K19" s="28"/>
      <c r="L19" s="4"/>
      <c r="M19" s="17" t="str">
        <f>CHOOSE(1+MOD(startday+1-2,7),"Su","M","Tu","W","Th","F","Sa")</f>
        <v>Su</v>
      </c>
      <c r="N19" s="18" t="str">
        <f>CHOOSE(1+MOD(startday+2-2,7),"Su","M","Tu","W","Th","F","Sa")</f>
        <v>M</v>
      </c>
      <c r="O19" s="18" t="str">
        <f>CHOOSE(1+MOD(startday+3-2,7),"Su","M","Tu","W","Th","F","Sa")</f>
        <v>Tu</v>
      </c>
      <c r="P19" s="18" t="str">
        <f>CHOOSE(1+MOD(startday+4-2,7),"Su","M","Tu","W","Th","F","Sa")</f>
        <v>W</v>
      </c>
      <c r="Q19" s="18" t="str">
        <f>CHOOSE(1+MOD(startday+5-2,7),"Su","M","Tu","W","Th","F","Sa")</f>
        <v>Th</v>
      </c>
      <c r="R19" s="18" t="str">
        <f>CHOOSE(1+MOD(startday+6-2,7),"Su","M","Tu","W","Th","F","Sa")</f>
        <v>F</v>
      </c>
      <c r="S19" s="17" t="str">
        <f>CHOOSE(1+MOD(startday+7-2,7),"Su","M","Tu","W","Th","F","Sa")</f>
        <v>Sa</v>
      </c>
      <c r="T19" s="4"/>
      <c r="U19" s="59">
        <v>14</v>
      </c>
      <c r="V19" s="58" t="s">
        <v>59</v>
      </c>
      <c r="Y19" s="25"/>
    </row>
    <row r="20" spans="2:25" s="1" customFormat="1" ht="11.25" x14ac:dyDescent="0.2">
      <c r="B20" s="5" t="str">
        <f>IF(WEEKDAY(B18,1)=startday,B18,"")</f>
        <v/>
      </c>
      <c r="C20" s="6">
        <f>IF(B20="",IF(WEEKDAY(B18,1)=MOD(startday,7)+1,B18,""),B20+1)</f>
        <v>44774</v>
      </c>
      <c r="D20" s="5">
        <f>IF(C20="",IF(WEEKDAY(B18,1)=MOD(startday+1,7)+1,B18,""),C20+1)</f>
        <v>44775</v>
      </c>
      <c r="E20" s="5">
        <f>IF(D20="",IF(WEEKDAY(B18,1)=MOD(startday+2,7)+1,B18,""),D20+1)</f>
        <v>44776</v>
      </c>
      <c r="F20" s="5">
        <f>IF(E20="",IF(WEEKDAY(B18,1)=MOD(startday+3,7)+1,B18,""),E20+1)</f>
        <v>44777</v>
      </c>
      <c r="G20" s="5">
        <f>IF(F20="",IF(WEEKDAY(B18,1)=MOD(startday+4,7)+1,B18,""),F20+1)</f>
        <v>44778</v>
      </c>
      <c r="H20" s="5">
        <f>IF(G20="",IF(WEEKDAY(B18,1)=MOD(startday+5,7)+1,B18,""),G20+1)</f>
        <v>44779</v>
      </c>
      <c r="I20" s="4"/>
      <c r="J20" s="7"/>
      <c r="K20" s="28"/>
      <c r="L20" s="4"/>
      <c r="M20" s="5" t="str">
        <f>IF(WEEKDAY(M18,1)=startday,M18,"")</f>
        <v/>
      </c>
      <c r="N20" s="5" t="str">
        <f>IF(M20="",IF(WEEKDAY(M18,1)=MOD(startday,7)+1,M18,""),M20+1)</f>
        <v/>
      </c>
      <c r="O20" s="5" t="str">
        <f>IF(N20="",IF(WEEKDAY(M18,1)=MOD(startday+1,7)+1,M18,""),N20+1)</f>
        <v/>
      </c>
      <c r="P20" s="5">
        <f>IF(O20="",IF(WEEKDAY(M18,1)=MOD(startday+2,7)+1,M18,""),O20+1)</f>
        <v>44958</v>
      </c>
      <c r="Q20" s="5">
        <f>IF(P20="",IF(WEEKDAY(M18,1)=MOD(startday+3,7)+1,M18,""),P20+1)</f>
        <v>44959</v>
      </c>
      <c r="R20" s="5">
        <f>IF(Q20="",IF(WEEKDAY(M18,1)=MOD(startday+4,7)+1,M18,""),Q20+1)</f>
        <v>44960</v>
      </c>
      <c r="S20" s="5">
        <f>IF(R20="",IF(WEEKDAY(M18,1)=MOD(startday+5,7)+1,M18,""),R20+1)</f>
        <v>44961</v>
      </c>
      <c r="T20" s="4"/>
      <c r="U20" s="61" t="s">
        <v>34</v>
      </c>
      <c r="V20" s="60" t="s">
        <v>29</v>
      </c>
      <c r="Y20" s="70" t="s">
        <v>25</v>
      </c>
    </row>
    <row r="21" spans="2:25" s="1" customFormat="1" ht="11.25" x14ac:dyDescent="0.2">
      <c r="B21" s="5">
        <f>IF(H20="","",IF(MONTH(H20+1)&lt;&gt;MONTH(H20),"",H20+1))</f>
        <v>44780</v>
      </c>
      <c r="C21" s="5">
        <f>IF(B21="","",IF(MONTH(B21+1)&lt;&gt;MONTH(B21),"",B21+1))</f>
        <v>44781</v>
      </c>
      <c r="D21" s="5">
        <f t="shared" ref="D21:D25" si="10">IF(C21="","",IF(MONTH(C21+1)&lt;&gt;MONTH(C21),"",C21+1))</f>
        <v>44782</v>
      </c>
      <c r="E21" s="5">
        <f>IF(D21="","",IF(MONTH(D21+1)&lt;&gt;MONTH(D21),"",D21+1))</f>
        <v>44783</v>
      </c>
      <c r="F21" s="5">
        <f t="shared" ref="F21:F25" si="11">IF(E21="","",IF(MONTH(E21+1)&lt;&gt;MONTH(E21),"",E21+1))</f>
        <v>44784</v>
      </c>
      <c r="G21" s="5">
        <f t="shared" ref="G21:G25" si="12">IF(F21="","",IF(MONTH(F21+1)&lt;&gt;MONTH(F21),"",F21+1))</f>
        <v>44785</v>
      </c>
      <c r="H21" s="5">
        <f t="shared" ref="H21:H25" si="13">IF(G21="","",IF(MONTH(G21+1)&lt;&gt;MONTH(G21),"",G21+1))</f>
        <v>44786</v>
      </c>
      <c r="I21" s="4"/>
      <c r="J21" s="7"/>
      <c r="K21" s="28"/>
      <c r="L21" s="4"/>
      <c r="M21" s="5">
        <f>IF(S20="","",IF(MONTH(S20+1)&lt;&gt;MONTH(S20),"",S20+1))</f>
        <v>44962</v>
      </c>
      <c r="N21" s="5">
        <f>IF(M21="","",IF(MONTH(M21+1)&lt;&gt;MONTH(M21),"",M21+1))</f>
        <v>44963</v>
      </c>
      <c r="O21" s="36">
        <f t="shared" ref="O21:O25" si="14">IF(N21="","",IF(MONTH(N21+1)&lt;&gt;MONTH(N21),"",N21+1))</f>
        <v>44964</v>
      </c>
      <c r="P21" s="5">
        <f>IF(O21="","",IF(MONTH(O21+1)&lt;&gt;MONTH(O21),"",O21+1))</f>
        <v>44965</v>
      </c>
      <c r="Q21" s="5">
        <f t="shared" ref="Q21:Q25" si="15">IF(P21="","",IF(MONTH(P21+1)&lt;&gt;MONTH(P21),"",P21+1))</f>
        <v>44966</v>
      </c>
      <c r="R21" s="5">
        <f t="shared" ref="R21:R25" si="16">IF(Q21="","",IF(MONTH(Q21+1)&lt;&gt;MONTH(Q21),"",Q21+1))</f>
        <v>44967</v>
      </c>
      <c r="S21" s="5">
        <f t="shared" ref="S21:S25" si="17">IF(R21="","",IF(MONTH(R21+1)&lt;&gt;MONTH(R21),"",R21+1))</f>
        <v>44968</v>
      </c>
      <c r="T21" s="4"/>
      <c r="U21" s="54"/>
      <c r="V21" s="50"/>
      <c r="Y21" s="70"/>
    </row>
    <row r="22" spans="2:25" s="1" customFormat="1" ht="11.25" customHeight="1" x14ac:dyDescent="0.2">
      <c r="B22" s="5">
        <f t="shared" ref="B22:B25" si="18">IF(H21="","",IF(MONTH(H21+1)&lt;&gt;MONTH(H21),"",H21+1))</f>
        <v>44787</v>
      </c>
      <c r="C22" s="5">
        <f t="shared" ref="C22:C25" si="19">IF(B22="","",IF(MONTH(B22+1)&lt;&gt;MONTH(B22),"",B22+1))</f>
        <v>44788</v>
      </c>
      <c r="D22" s="5">
        <f t="shared" si="10"/>
        <v>44789</v>
      </c>
      <c r="E22" s="5">
        <f t="shared" ref="E22:E25" si="20">IF(D22="","",IF(MONTH(D22+1)&lt;&gt;MONTH(D22),"",D22+1))</f>
        <v>44790</v>
      </c>
      <c r="F22" s="5">
        <f t="shared" si="11"/>
        <v>44791</v>
      </c>
      <c r="G22" s="5">
        <f t="shared" si="12"/>
        <v>44792</v>
      </c>
      <c r="H22" s="5">
        <f t="shared" si="13"/>
        <v>44793</v>
      </c>
      <c r="I22" s="4"/>
      <c r="J22" s="7"/>
      <c r="K22" s="28"/>
      <c r="L22" s="4"/>
      <c r="M22" s="5">
        <f t="shared" ref="M22:M25" si="21">IF(S21="","",IF(MONTH(S21+1)&lt;&gt;MONTH(S21),"",S21+1))</f>
        <v>44969</v>
      </c>
      <c r="N22" s="5">
        <f t="shared" ref="N22:N25" si="22">IF(M22="","",IF(MONTH(M22+1)&lt;&gt;MONTH(M22),"",M22+1))</f>
        <v>44970</v>
      </c>
      <c r="O22" s="51">
        <f t="shared" si="14"/>
        <v>44971</v>
      </c>
      <c r="P22" s="5">
        <f t="shared" ref="P22:P25" si="23">IF(O22="","",IF(MONTH(O22+1)&lt;&gt;MONTH(O22),"",O22+1))</f>
        <v>44972</v>
      </c>
      <c r="Q22" s="5">
        <f t="shared" si="15"/>
        <v>44973</v>
      </c>
      <c r="R22" s="5">
        <f t="shared" si="16"/>
        <v>44974</v>
      </c>
      <c r="S22" s="5">
        <f t="shared" si="17"/>
        <v>44975</v>
      </c>
      <c r="T22" s="4"/>
      <c r="U22" s="45"/>
      <c r="V22" s="4"/>
      <c r="Y22" s="70"/>
    </row>
    <row r="23" spans="2:25" s="1" customFormat="1" ht="11.25" x14ac:dyDescent="0.2">
      <c r="B23" s="5">
        <f t="shared" si="18"/>
        <v>44794</v>
      </c>
      <c r="C23" s="5">
        <f t="shared" si="19"/>
        <v>44795</v>
      </c>
      <c r="D23" s="5">
        <f t="shared" si="10"/>
        <v>44796</v>
      </c>
      <c r="E23" s="5">
        <f t="shared" si="20"/>
        <v>44797</v>
      </c>
      <c r="F23" s="5">
        <f t="shared" si="11"/>
        <v>44798</v>
      </c>
      <c r="G23" s="5">
        <f t="shared" si="12"/>
        <v>44799</v>
      </c>
      <c r="H23" s="5">
        <f t="shared" si="13"/>
        <v>44800</v>
      </c>
      <c r="I23" s="4"/>
      <c r="J23" s="7"/>
      <c r="K23" s="4"/>
      <c r="L23" s="4"/>
      <c r="M23" s="5">
        <f t="shared" si="21"/>
        <v>44976</v>
      </c>
      <c r="N23" s="35">
        <v>20</v>
      </c>
      <c r="O23" s="35">
        <f t="shared" si="14"/>
        <v>21</v>
      </c>
      <c r="P23" s="35">
        <f t="shared" si="23"/>
        <v>22</v>
      </c>
      <c r="Q23" s="35">
        <f t="shared" si="15"/>
        <v>23</v>
      </c>
      <c r="R23" s="35">
        <f t="shared" si="16"/>
        <v>24</v>
      </c>
      <c r="S23" s="39">
        <f t="shared" si="17"/>
        <v>25</v>
      </c>
      <c r="T23" s="4"/>
      <c r="U23" s="7"/>
      <c r="V23" s="4"/>
      <c r="Y23" s="70"/>
    </row>
    <row r="24" spans="2:25" s="1" customFormat="1" ht="11.25" x14ac:dyDescent="0.2">
      <c r="B24" s="5">
        <f t="shared" si="18"/>
        <v>44801</v>
      </c>
      <c r="C24" s="5">
        <f t="shared" si="19"/>
        <v>44802</v>
      </c>
      <c r="D24" s="5">
        <f t="shared" si="10"/>
        <v>44803</v>
      </c>
      <c r="E24" s="5">
        <f t="shared" si="20"/>
        <v>44804</v>
      </c>
      <c r="F24" s="5" t="str">
        <f t="shared" si="11"/>
        <v/>
      </c>
      <c r="G24" s="6" t="str">
        <f t="shared" si="12"/>
        <v/>
      </c>
      <c r="H24" s="5" t="str">
        <f t="shared" si="13"/>
        <v/>
      </c>
      <c r="I24" s="4"/>
      <c r="J24" s="7"/>
      <c r="K24" s="4"/>
      <c r="L24" s="4"/>
      <c r="M24" s="39">
        <f t="shared" si="21"/>
        <v>26</v>
      </c>
      <c r="N24" s="5">
        <v>27</v>
      </c>
      <c r="O24" s="36">
        <v>28</v>
      </c>
      <c r="P24" s="5"/>
      <c r="Q24" s="5"/>
      <c r="R24" s="5"/>
      <c r="S24" s="5" t="str">
        <f t="shared" si="17"/>
        <v/>
      </c>
      <c r="T24" s="4"/>
      <c r="U24" s="7"/>
      <c r="V24" s="4"/>
      <c r="Y24" s="70"/>
    </row>
    <row r="25" spans="2:25" s="1" customFormat="1" ht="9" customHeight="1" x14ac:dyDescent="0.2">
      <c r="B25" s="5" t="str">
        <f t="shared" si="18"/>
        <v/>
      </c>
      <c r="C25" s="6" t="str">
        <f t="shared" si="19"/>
        <v/>
      </c>
      <c r="D25" s="6" t="str">
        <f t="shared" si="10"/>
        <v/>
      </c>
      <c r="E25" s="6" t="str">
        <f t="shared" si="20"/>
        <v/>
      </c>
      <c r="F25" s="6" t="str">
        <f t="shared" si="11"/>
        <v/>
      </c>
      <c r="G25" s="6" t="str">
        <f t="shared" si="12"/>
        <v/>
      </c>
      <c r="H25" s="5" t="str">
        <f t="shared" si="13"/>
        <v/>
      </c>
      <c r="I25" s="4"/>
      <c r="J25" s="7"/>
      <c r="K25" s="4"/>
      <c r="L25" s="4"/>
      <c r="M25" s="5" t="str">
        <f t="shared" si="21"/>
        <v/>
      </c>
      <c r="N25" s="6" t="str">
        <f t="shared" si="22"/>
        <v/>
      </c>
      <c r="O25" s="6" t="str">
        <f t="shared" si="14"/>
        <v/>
      </c>
      <c r="P25" s="6" t="str">
        <f t="shared" si="23"/>
        <v/>
      </c>
      <c r="Q25" s="6" t="str">
        <f t="shared" si="15"/>
        <v/>
      </c>
      <c r="R25" s="6" t="str">
        <f t="shared" si="16"/>
        <v/>
      </c>
      <c r="S25" s="5" t="str">
        <f t="shared" si="17"/>
        <v/>
      </c>
      <c r="T25" s="4"/>
      <c r="U25" s="7"/>
      <c r="V25" s="4"/>
      <c r="Y25" s="25"/>
    </row>
    <row r="26" spans="2:25" s="1" customFormat="1" ht="4.5" customHeight="1" x14ac:dyDescent="0.2">
      <c r="B26" s="4"/>
      <c r="C26" s="4"/>
      <c r="D26" s="4"/>
      <c r="E26" s="4"/>
      <c r="F26" s="4"/>
      <c r="G26" s="4"/>
      <c r="H26" s="4"/>
      <c r="I26" s="4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Y26" s="25"/>
    </row>
    <row r="27" spans="2:25" s="3" customFormat="1" ht="13.5" customHeight="1" x14ac:dyDescent="0.3">
      <c r="B27" s="74">
        <f>DATE(year,9,1)</f>
        <v>44805</v>
      </c>
      <c r="C27" s="75"/>
      <c r="D27" s="75"/>
      <c r="E27" s="75"/>
      <c r="F27" s="75"/>
      <c r="G27" s="75"/>
      <c r="H27" s="75"/>
      <c r="I27" s="4"/>
      <c r="J27" s="69" t="s">
        <v>9</v>
      </c>
      <c r="K27" s="69"/>
      <c r="L27" s="4"/>
      <c r="M27" s="74">
        <f>DATE(year+1,3,1)</f>
        <v>44986</v>
      </c>
      <c r="N27" s="75"/>
      <c r="O27" s="75"/>
      <c r="P27" s="75"/>
      <c r="Q27" s="75"/>
      <c r="R27" s="75"/>
      <c r="S27" s="75"/>
      <c r="T27" s="4"/>
      <c r="U27" s="69" t="s">
        <v>15</v>
      </c>
      <c r="V27" s="69"/>
      <c r="Y27" s="70" t="s">
        <v>26</v>
      </c>
    </row>
    <row r="28" spans="2:25" s="1" customFormat="1" ht="11.25" x14ac:dyDescent="0.2">
      <c r="B28" s="17" t="str">
        <f>CHOOSE(1+MOD(startday+1-2,7),"Su","M","Tu","W","Th","F","Sa")</f>
        <v>Su</v>
      </c>
      <c r="C28" s="18" t="str">
        <f>CHOOSE(1+MOD(startday+2-2,7),"Su","M","Tu","W","Th","F","Sa")</f>
        <v>M</v>
      </c>
      <c r="D28" s="18" t="str">
        <f>CHOOSE(1+MOD(startday+3-2,7),"Su","M","Tu","W","Th","F","Sa")</f>
        <v>Tu</v>
      </c>
      <c r="E28" s="18" t="str">
        <f>CHOOSE(1+MOD(startday+4-2,7),"Su","M","Tu","W","Th","F","Sa")</f>
        <v>W</v>
      </c>
      <c r="F28" s="18" t="str">
        <f>CHOOSE(1+MOD(startday+5-2,7),"Su","M","Tu","W","Th","F","Sa")</f>
        <v>Th</v>
      </c>
      <c r="G28" s="18" t="str">
        <f>CHOOSE(1+MOD(startday+6-2,7),"Su","M","Tu","W","Th","F","Sa")</f>
        <v>F</v>
      </c>
      <c r="H28" s="17" t="str">
        <f>CHOOSE(1+MOD(startday+7-2,7),"Su","M","Tu","W","Th","F","Sa")</f>
        <v>Sa</v>
      </c>
      <c r="I28" s="4"/>
      <c r="J28" s="41"/>
      <c r="K28" s="43"/>
      <c r="L28" s="4"/>
      <c r="M28" s="17" t="str">
        <f>CHOOSE(1+MOD(startday+1-2,7),"Su","M","Tu","W","Th","F","Sa")</f>
        <v>Su</v>
      </c>
      <c r="N28" s="18" t="str">
        <f>CHOOSE(1+MOD(startday+2-2,7),"Su","M","Tu","W","Th","F","Sa")</f>
        <v>M</v>
      </c>
      <c r="O28" s="18" t="str">
        <f>CHOOSE(1+MOD(startday+3-2,7),"Su","M","Tu","W","Th","F","Sa")</f>
        <v>Tu</v>
      </c>
      <c r="P28" s="18" t="str">
        <f>CHOOSE(1+MOD(startday+4-2,7),"Su","M","Tu","W","Th","F","Sa")</f>
        <v>W</v>
      </c>
      <c r="Q28" s="18" t="str">
        <f>CHOOSE(1+MOD(startday+5-2,7),"Su","M","Tu","W","Th","F","Sa")</f>
        <v>Th</v>
      </c>
      <c r="R28" s="18" t="str">
        <f>CHOOSE(1+MOD(startday+6-2,7),"Su","M","Tu","W","Th","F","Sa")</f>
        <v>F</v>
      </c>
      <c r="S28" s="17" t="str">
        <f>CHOOSE(1+MOD(startday+7-2,7),"Su","M","Tu","W","Th","F","Sa")</f>
        <v>Sa</v>
      </c>
      <c r="T28" s="4"/>
      <c r="U28" s="54">
        <v>6</v>
      </c>
      <c r="V28" s="42" t="s">
        <v>44</v>
      </c>
      <c r="Y28" s="70"/>
    </row>
    <row r="29" spans="2:25" s="1" customFormat="1" ht="11.25" x14ac:dyDescent="0.2">
      <c r="B29" s="5" t="str">
        <f>IF(WEEKDAY(B27,1)=startday,B27,"")</f>
        <v/>
      </c>
      <c r="C29" s="5" t="str">
        <f>IF(B29="",IF(WEEKDAY(B27,1)=MOD(startday,7)+1,B27,""),B29+1)</f>
        <v/>
      </c>
      <c r="D29" s="5" t="str">
        <f>IF(C29="",IF(WEEKDAY(B27,1)=MOD(startday+1,7)+1,B27,""),C29+1)</f>
        <v/>
      </c>
      <c r="E29" s="5" t="str">
        <f>IF(D29="",IF(WEEKDAY(B27,1)=MOD(startday+2,7)+1,B27,""),D29+1)</f>
        <v/>
      </c>
      <c r="F29" s="5">
        <f>IF(E29="",IF(WEEKDAY(B27,1)=MOD(startday+3,7)+1,B27,""),E29+1)</f>
        <v>44805</v>
      </c>
      <c r="G29" s="5">
        <f>IF(F29="",IF(WEEKDAY(B27,1)=MOD(startday+4,7)+1,B27,""),F29+1)</f>
        <v>44806</v>
      </c>
      <c r="H29" s="5">
        <f>IF(G29="",IF(WEEKDAY(B27,1)=MOD(startday+5,7)+1,B27,""),G29+1)</f>
        <v>44807</v>
      </c>
      <c r="I29" s="4"/>
      <c r="J29" s="61">
        <f>(DATE(year,9,1)+(1-1)*7)+IF(2&lt;WEEKDAY(DATE(year,9,1)),2+7-WEEKDAY(DATE(year,9,1)),2-WEEKDAY(DATE(year,9,1)))</f>
        <v>44809</v>
      </c>
      <c r="K29" s="60" t="s">
        <v>1</v>
      </c>
      <c r="L29" s="4"/>
      <c r="M29" s="5" t="str">
        <f>IF(WEEKDAY(M27,1)=startday,M27,"")</f>
        <v/>
      </c>
      <c r="N29" s="5" t="str">
        <f>IF(M29="",IF(WEEKDAY(M27,1)=MOD(startday,7)+1,M27,""),M29+1)</f>
        <v/>
      </c>
      <c r="O29" s="5" t="str">
        <f>IF(N29="",IF(WEEKDAY(M27,1)=MOD(startday+1,7)+1,M27,""),N29+1)</f>
        <v/>
      </c>
      <c r="P29" s="5">
        <f>IF(O29="",IF(WEEKDAY(M27,1)=MOD(startday+2,7)+1,M27,""),O29+1)</f>
        <v>44986</v>
      </c>
      <c r="Q29" s="5">
        <f>IF(P29="",IF(WEEKDAY(M27,1)=MOD(startday+3,7)+1,M27,""),P29+1)</f>
        <v>44987</v>
      </c>
      <c r="R29" s="5">
        <f>IF(Q29="",IF(WEEKDAY(M27,1)=MOD(startday+4,7)+1,M27,""),Q29+1)</f>
        <v>44988</v>
      </c>
      <c r="S29" s="5">
        <f>IF(R29="",IF(WEEKDAY(M27,1)=MOD(startday+5,7)+1,M27,""),R29+1)</f>
        <v>44989</v>
      </c>
      <c r="T29" s="4"/>
      <c r="U29" s="67">
        <v>26</v>
      </c>
      <c r="V29" s="30" t="s">
        <v>30</v>
      </c>
      <c r="Y29" s="70"/>
    </row>
    <row r="30" spans="2:25" s="1" customFormat="1" ht="11.25" x14ac:dyDescent="0.2">
      <c r="B30" s="5">
        <f>IF(H29="","",IF(MONTH(H29+1)&lt;&gt;MONTH(H29),"",H29+1))</f>
        <v>44808</v>
      </c>
      <c r="C30" s="35">
        <f>IF(B30="","",IF(MONTH(B30+1)&lt;&gt;MONTH(B30),"",B30+1))</f>
        <v>44809</v>
      </c>
      <c r="D30" s="5">
        <f t="shared" ref="D30:D34" si="24">IF(C30="","",IF(MONTH(C30+1)&lt;&gt;MONTH(C30),"",C30+1))</f>
        <v>44810</v>
      </c>
      <c r="E30" s="38">
        <f>IF(D30="","",IF(MONTH(D30+1)&lt;&gt;MONTH(D30),"",D30+1))</f>
        <v>44811</v>
      </c>
      <c r="F30" s="5">
        <f t="shared" ref="F30:F34" si="25">IF(E30="","",IF(MONTH(E30+1)&lt;&gt;MONTH(E30),"",E30+1))</f>
        <v>44812</v>
      </c>
      <c r="G30" s="5">
        <f t="shared" ref="G30:G34" si="26">IF(F30="","",IF(MONTH(F30+1)&lt;&gt;MONTH(F30),"",F30+1))</f>
        <v>44813</v>
      </c>
      <c r="H30" s="5">
        <f t="shared" ref="H30:H34" si="27">IF(G30="","",IF(MONTH(G30+1)&lt;&gt;MONTH(G30),"",G30+1))</f>
        <v>44814</v>
      </c>
      <c r="I30" s="4"/>
      <c r="J30" s="41">
        <v>7</v>
      </c>
      <c r="K30" s="42" t="s">
        <v>32</v>
      </c>
      <c r="L30" s="4"/>
      <c r="M30" s="5">
        <f>IF(S29="","",IF(MONTH(S29+1)&lt;&gt;MONTH(S29),"",S29+1))</f>
        <v>44990</v>
      </c>
      <c r="N30" s="38">
        <f>IF(M30="","",IF(MONTH(M30+1)&lt;&gt;MONTH(M30),"",M30+1))</f>
        <v>44991</v>
      </c>
      <c r="O30" s="5">
        <f t="shared" ref="O30:O34" si="28">IF(N30="","",IF(MONTH(N30+1)&lt;&gt;MONTH(N30),"",N30+1))</f>
        <v>44992</v>
      </c>
      <c r="P30" s="5">
        <f>IF(O30="","",IF(MONTH(O30+1)&lt;&gt;MONTH(O30),"",O30+1))</f>
        <v>44993</v>
      </c>
      <c r="Q30" s="5">
        <f t="shared" ref="Q30:Q34" si="29">IF(P30="","",IF(MONTH(P30+1)&lt;&gt;MONTH(P30),"",P30+1))</f>
        <v>44994</v>
      </c>
      <c r="R30" s="5">
        <f t="shared" ref="R30:R34" si="30">IF(Q30="","",IF(MONTH(Q30+1)&lt;&gt;MONTH(Q30),"",Q30+1))</f>
        <v>44995</v>
      </c>
      <c r="S30" s="5">
        <f t="shared" ref="S30:S34" si="31">IF(R30="","",IF(MONTH(R30+1)&lt;&gt;MONTH(R30),"",R30+1))</f>
        <v>44996</v>
      </c>
      <c r="T30" s="4"/>
      <c r="U30" s="62">
        <v>27</v>
      </c>
      <c r="V30" s="60" t="s">
        <v>60</v>
      </c>
      <c r="Y30" s="70"/>
    </row>
    <row r="31" spans="2:25" s="1" customFormat="1" ht="11.25" x14ac:dyDescent="0.2">
      <c r="B31" s="5">
        <f t="shared" ref="B31:B34" si="32">IF(H30="","",IF(MONTH(H30+1)&lt;&gt;MONTH(H30),"",H30+1))</f>
        <v>44815</v>
      </c>
      <c r="C31" s="6">
        <f t="shared" ref="C31:C34" si="33">IF(B31="","",IF(MONTH(B31+1)&lt;&gt;MONTH(B31),"",B31+1))</f>
        <v>44816</v>
      </c>
      <c r="D31" s="6">
        <f t="shared" si="24"/>
        <v>44817</v>
      </c>
      <c r="E31" s="51">
        <f t="shared" ref="E31:E34" si="34">IF(D31="","",IF(MONTH(D31+1)&lt;&gt;MONTH(D31),"",D31+1))</f>
        <v>44818</v>
      </c>
      <c r="F31" s="5">
        <f t="shared" si="25"/>
        <v>44819</v>
      </c>
      <c r="G31" s="5">
        <f t="shared" si="26"/>
        <v>44820</v>
      </c>
      <c r="H31" s="5">
        <f t="shared" si="27"/>
        <v>44821</v>
      </c>
      <c r="I31" s="4"/>
      <c r="J31" s="55" t="s">
        <v>48</v>
      </c>
      <c r="K31" s="28" t="s">
        <v>47</v>
      </c>
      <c r="L31" s="4"/>
      <c r="M31" s="5">
        <f t="shared" ref="M31:M34" si="35">IF(S30="","",IF(MONTH(S30+1)&lt;&gt;MONTH(S30),"",S30+1))</f>
        <v>44997</v>
      </c>
      <c r="N31" s="5">
        <f t="shared" ref="N31:N34" si="36">IF(M31="","",IF(MONTH(M31+1)&lt;&gt;MONTH(M31),"",M31+1))</f>
        <v>44998</v>
      </c>
      <c r="O31" s="5">
        <f t="shared" si="28"/>
        <v>44999</v>
      </c>
      <c r="P31" s="5">
        <f t="shared" ref="P31:P34" si="37">IF(O31="","",IF(MONTH(O31+1)&lt;&gt;MONTH(O31),"",O31+1))</f>
        <v>45000</v>
      </c>
      <c r="Q31" s="5">
        <f t="shared" si="29"/>
        <v>45001</v>
      </c>
      <c r="R31" s="5">
        <f t="shared" si="30"/>
        <v>45002</v>
      </c>
      <c r="S31" s="5">
        <f t="shared" si="31"/>
        <v>45003</v>
      </c>
      <c r="T31" s="4"/>
      <c r="U31" s="7"/>
      <c r="V31" s="4"/>
      <c r="Y31" s="70"/>
    </row>
    <row r="32" spans="2:25" s="1" customFormat="1" ht="11.25" x14ac:dyDescent="0.2">
      <c r="B32" s="5">
        <f t="shared" si="32"/>
        <v>44822</v>
      </c>
      <c r="C32" s="38">
        <f t="shared" si="33"/>
        <v>44823</v>
      </c>
      <c r="D32" s="5">
        <f t="shared" si="24"/>
        <v>44824</v>
      </c>
      <c r="E32" s="5">
        <f t="shared" si="34"/>
        <v>44825</v>
      </c>
      <c r="F32" s="5">
        <f t="shared" si="25"/>
        <v>44826</v>
      </c>
      <c r="G32" s="5">
        <f t="shared" si="26"/>
        <v>44827</v>
      </c>
      <c r="H32" s="5">
        <f t="shared" si="27"/>
        <v>44828</v>
      </c>
      <c r="I32" s="4"/>
      <c r="J32" s="53">
        <v>14</v>
      </c>
      <c r="K32" s="52" t="s">
        <v>53</v>
      </c>
      <c r="L32" s="4"/>
      <c r="M32" s="5">
        <f t="shared" si="35"/>
        <v>45004</v>
      </c>
      <c r="N32" s="5">
        <f t="shared" si="36"/>
        <v>45005</v>
      </c>
      <c r="O32" s="5">
        <f t="shared" si="28"/>
        <v>45006</v>
      </c>
      <c r="P32" s="5">
        <f t="shared" si="37"/>
        <v>45007</v>
      </c>
      <c r="Q32" s="5">
        <f t="shared" si="29"/>
        <v>45008</v>
      </c>
      <c r="R32" s="5">
        <f t="shared" si="30"/>
        <v>45009</v>
      </c>
      <c r="S32" s="5">
        <f t="shared" si="31"/>
        <v>45010</v>
      </c>
      <c r="T32" s="4"/>
      <c r="U32" s="7"/>
      <c r="V32" s="4"/>
      <c r="Y32" s="25"/>
    </row>
    <row r="33" spans="2:25" s="1" customFormat="1" ht="11.25" x14ac:dyDescent="0.2">
      <c r="B33" s="5">
        <f t="shared" si="32"/>
        <v>44829</v>
      </c>
      <c r="C33" s="5">
        <f t="shared" si="33"/>
        <v>44830</v>
      </c>
      <c r="D33" s="5">
        <f t="shared" si="24"/>
        <v>44831</v>
      </c>
      <c r="E33" s="5">
        <f t="shared" si="34"/>
        <v>44832</v>
      </c>
      <c r="F33" s="5">
        <f t="shared" si="25"/>
        <v>44833</v>
      </c>
      <c r="G33" s="5">
        <f t="shared" si="26"/>
        <v>44834</v>
      </c>
      <c r="H33" s="5" t="str">
        <f t="shared" si="27"/>
        <v/>
      </c>
      <c r="I33" s="4"/>
      <c r="J33" s="41">
        <v>19</v>
      </c>
      <c r="K33" s="42" t="s">
        <v>46</v>
      </c>
      <c r="L33" s="4"/>
      <c r="M33" s="31">
        <f t="shared" si="35"/>
        <v>45011</v>
      </c>
      <c r="N33" s="35">
        <f t="shared" si="36"/>
        <v>45012</v>
      </c>
      <c r="O33" s="5">
        <f t="shared" si="28"/>
        <v>45013</v>
      </c>
      <c r="P33" s="5">
        <f t="shared" si="37"/>
        <v>45014</v>
      </c>
      <c r="Q33" s="5">
        <f t="shared" si="29"/>
        <v>45015</v>
      </c>
      <c r="R33" s="5">
        <f t="shared" si="30"/>
        <v>45016</v>
      </c>
      <c r="S33" s="5" t="str">
        <f t="shared" si="31"/>
        <v/>
      </c>
      <c r="T33" s="4"/>
      <c r="U33" s="7"/>
      <c r="V33" s="4"/>
      <c r="Y33" s="25"/>
    </row>
    <row r="34" spans="2:25" s="1" customFormat="1" ht="9" customHeight="1" x14ac:dyDescent="0.2">
      <c r="B34" s="5" t="str">
        <f t="shared" si="32"/>
        <v/>
      </c>
      <c r="C34" s="5" t="str">
        <f t="shared" si="33"/>
        <v/>
      </c>
      <c r="D34" s="5" t="str">
        <f t="shared" si="24"/>
        <v/>
      </c>
      <c r="E34" s="5" t="str">
        <f t="shared" si="34"/>
        <v/>
      </c>
      <c r="F34" s="5" t="str">
        <f t="shared" si="25"/>
        <v/>
      </c>
      <c r="G34" s="5" t="str">
        <f t="shared" si="26"/>
        <v/>
      </c>
      <c r="H34" s="5" t="str">
        <f t="shared" si="27"/>
        <v/>
      </c>
      <c r="I34" s="4"/>
      <c r="J34" s="7"/>
      <c r="K34" s="4"/>
      <c r="L34" s="4"/>
      <c r="M34" s="5" t="str">
        <f t="shared" si="35"/>
        <v/>
      </c>
      <c r="N34" s="6" t="str">
        <f t="shared" si="36"/>
        <v/>
      </c>
      <c r="O34" s="6" t="str">
        <f t="shared" si="28"/>
        <v/>
      </c>
      <c r="P34" s="6" t="str">
        <f t="shared" si="37"/>
        <v/>
      </c>
      <c r="Q34" s="6" t="str">
        <f t="shared" si="29"/>
        <v/>
      </c>
      <c r="R34" s="6" t="str">
        <f t="shared" si="30"/>
        <v/>
      </c>
      <c r="S34" s="5" t="str">
        <f t="shared" si="31"/>
        <v/>
      </c>
      <c r="T34" s="4"/>
      <c r="U34" s="7"/>
      <c r="V34" s="4"/>
      <c r="Y34" s="25"/>
    </row>
    <row r="35" spans="2:25" s="1" customFormat="1" ht="4.5" customHeight="1" x14ac:dyDescent="0.2">
      <c r="B35" s="4"/>
      <c r="C35" s="4"/>
      <c r="D35" s="4"/>
      <c r="E35" s="4"/>
      <c r="F35" s="4"/>
      <c r="G35" s="4"/>
      <c r="H35" s="4"/>
      <c r="I35" s="4"/>
      <c r="J35" s="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Y35" s="25"/>
    </row>
    <row r="36" spans="2:25" s="3" customFormat="1" ht="13.5" customHeight="1" x14ac:dyDescent="0.3">
      <c r="B36" s="74">
        <f>DATE(year,10,1)</f>
        <v>44835</v>
      </c>
      <c r="C36" s="75"/>
      <c r="D36" s="75"/>
      <c r="E36" s="75"/>
      <c r="F36" s="75"/>
      <c r="G36" s="75"/>
      <c r="H36" s="75"/>
      <c r="I36" s="4"/>
      <c r="J36" s="7"/>
      <c r="K36" s="4"/>
      <c r="L36" s="4"/>
      <c r="M36" s="74">
        <f>DATE(year+1,4,1)</f>
        <v>45017</v>
      </c>
      <c r="N36" s="75"/>
      <c r="O36" s="75"/>
      <c r="P36" s="75"/>
      <c r="Q36" s="75"/>
      <c r="R36" s="75"/>
      <c r="S36" s="75"/>
      <c r="T36" s="4"/>
      <c r="U36" s="69" t="s">
        <v>16</v>
      </c>
      <c r="V36" s="69"/>
      <c r="Y36" s="70" t="s">
        <v>27</v>
      </c>
    </row>
    <row r="37" spans="2:25" s="1" customFormat="1" ht="11.25" x14ac:dyDescent="0.2">
      <c r="B37" s="17" t="str">
        <f>CHOOSE(1+MOD(startday+1-2,7),"Su","M","Tu","W","Th","F","Sa")</f>
        <v>Su</v>
      </c>
      <c r="C37" s="18" t="str">
        <f>CHOOSE(1+MOD(startday+2-2,7),"Su","M","Tu","W","Th","F","Sa")</f>
        <v>M</v>
      </c>
      <c r="D37" s="18" t="str">
        <f>CHOOSE(1+MOD(startday+3-2,7),"Su","M","Tu","W","Th","F","Sa")</f>
        <v>Tu</v>
      </c>
      <c r="E37" s="18" t="str">
        <f>CHOOSE(1+MOD(startday+4-2,7),"Su","M","Tu","W","Th","F","Sa")</f>
        <v>W</v>
      </c>
      <c r="F37" s="18" t="str">
        <f>CHOOSE(1+MOD(startday+5-2,7),"Su","M","Tu","W","Th","F","Sa")</f>
        <v>Th</v>
      </c>
      <c r="G37" s="18" t="str">
        <f>CHOOSE(1+MOD(startday+6-2,7),"Su","M","Tu","W","Th","F","Sa")</f>
        <v>F</v>
      </c>
      <c r="H37" s="17" t="str">
        <f>CHOOSE(1+MOD(startday+7-2,7),"Su","M","Tu","W","Th","F","Sa")</f>
        <v>Sa</v>
      </c>
      <c r="I37" s="4"/>
      <c r="J37" s="69" t="s">
        <v>10</v>
      </c>
      <c r="K37" s="69"/>
      <c r="L37" s="4"/>
      <c r="M37" s="17" t="str">
        <f>CHOOSE(1+MOD(startday+1-2,7),"Su","M","Tu","W","Th","F","Sa")</f>
        <v>Su</v>
      </c>
      <c r="N37" s="18" t="str">
        <f>CHOOSE(1+MOD(startday+2-2,7),"Su","M","Tu","W","Th","F","Sa")</f>
        <v>M</v>
      </c>
      <c r="O37" s="18" t="str">
        <f>CHOOSE(1+MOD(startday+3-2,7),"Su","M","Tu","W","Th","F","Sa")</f>
        <v>Tu</v>
      </c>
      <c r="P37" s="18" t="str">
        <f>CHOOSE(1+MOD(startday+4-2,7),"Su","M","Tu","W","Th","F","Sa")</f>
        <v>W</v>
      </c>
      <c r="Q37" s="18" t="str">
        <f>CHOOSE(1+MOD(startday+5-2,7),"Su","M","Tu","W","Th","F","Sa")</f>
        <v>Th</v>
      </c>
      <c r="R37" s="18" t="str">
        <f>CHOOSE(1+MOD(startday+6-2,7),"Su","M","Tu","W","Th","F","Sa")</f>
        <v>F</v>
      </c>
      <c r="S37" s="17" t="str">
        <f>CHOOSE(1+MOD(startday+7-2,7),"Su","M","Tu","W","Th","F","Sa")</f>
        <v>Sa</v>
      </c>
      <c r="T37" s="4"/>
      <c r="U37" s="59">
        <v>4</v>
      </c>
      <c r="V37" s="52" t="s">
        <v>61</v>
      </c>
      <c r="Y37" s="70"/>
    </row>
    <row r="38" spans="2:25" s="1" customFormat="1" ht="11.25" x14ac:dyDescent="0.2">
      <c r="B38" s="5" t="str">
        <f>IF(WEEKDAY(B36,1)=startday,B36,"")</f>
        <v/>
      </c>
      <c r="C38" s="5" t="str">
        <f>IF(B38="",IF(WEEKDAY(B36,1)=MOD(startday,7)+1,B36,""),B38+1)</f>
        <v/>
      </c>
      <c r="D38" s="5" t="str">
        <f>IF(C38="",IF(WEEKDAY(B36,1)=MOD(startday+1,7)+1,B36,""),C38+1)</f>
        <v/>
      </c>
      <c r="E38" s="5" t="str">
        <f>IF(D38="",IF(WEEKDAY(B36,1)=MOD(startday+2,7)+1,B36,""),D38+1)</f>
        <v/>
      </c>
      <c r="F38" s="5" t="str">
        <f>IF(E38="",IF(WEEKDAY(B36,1)=MOD(startday+3,7)+1,B36,""),E38+1)</f>
        <v/>
      </c>
      <c r="G38" s="5" t="str">
        <f>IF(F38="",IF(WEEKDAY(B36,1)=MOD(startday+4,7)+1,B36,""),F38+1)</f>
        <v/>
      </c>
      <c r="H38" s="5">
        <f>IF(G38="",IF(WEEKDAY(B36,1)=MOD(startday+5,7)+1,B36,""),G38+1)</f>
        <v>44835</v>
      </c>
      <c r="I38" s="4"/>
      <c r="J38" s="61">
        <f>(DATE(YEAR(B36),10,1)+(2-1)*7)+IF(2&lt;WEEKDAY(DATE(YEAR(B36),10,1)),2+7-WEEKDAY(DATE(YEAR(B36),10,1)),2-WEEKDAY(DATE(YEAR(B36),10,1)))</f>
        <v>44844</v>
      </c>
      <c r="K38" s="60" t="s">
        <v>39</v>
      </c>
      <c r="L38" s="4"/>
      <c r="M38" s="5" t="str">
        <f>IF(WEEKDAY(M36,1)=startday,M36,"")</f>
        <v/>
      </c>
      <c r="N38" s="5" t="str">
        <f>IF(M38="",IF(WEEKDAY(M36,1)=MOD(startday,7)+1,M36,""),M38+1)</f>
        <v/>
      </c>
      <c r="O38" s="5" t="str">
        <f>IF(N38="",IF(WEEKDAY(M36,1)=MOD(startday+1,7)+1,M36,""),N38+1)</f>
        <v/>
      </c>
      <c r="P38" s="5" t="str">
        <f>IF(O38="",IF(WEEKDAY(M36,1)=MOD(startday+2,7)+1,M36,""),O38+1)</f>
        <v/>
      </c>
      <c r="Q38" s="5" t="str">
        <f>IF(P38="",IF(WEEKDAY(M36,1)=MOD(startday+3,7)+1,M36,""),P38+1)</f>
        <v/>
      </c>
      <c r="R38" s="5" t="str">
        <f>IF(Q38="",IF(WEEKDAY(M36,1)=MOD(startday+4,7)+1,M36,""),Q38+1)</f>
        <v/>
      </c>
      <c r="S38" s="5">
        <f>IF(R38="",IF(WEEKDAY(M36,1)=MOD(startday+5,7)+1,M36,""),R38+1)</f>
        <v>45017</v>
      </c>
      <c r="T38" s="49"/>
      <c r="U38" s="65">
        <v>14</v>
      </c>
      <c r="V38" s="60" t="s">
        <v>36</v>
      </c>
      <c r="Y38" s="70"/>
    </row>
    <row r="39" spans="2:25" s="1" customFormat="1" ht="11.25" x14ac:dyDescent="0.2">
      <c r="B39" s="5">
        <f>IF(H38="","",IF(MONTH(H38+1)&lt;&gt;MONTH(H38),"",H38+1))</f>
        <v>44836</v>
      </c>
      <c r="C39" s="5">
        <f>IF(B39="","",IF(MONTH(B39+1)&lt;&gt;MONTH(B39),"",B39+1))</f>
        <v>44837</v>
      </c>
      <c r="D39" s="5">
        <f t="shared" ref="D39:D43" si="38">IF(C39="","",IF(MONTH(C39+1)&lt;&gt;MONTH(C39),"",C39+1))</f>
        <v>44838</v>
      </c>
      <c r="E39" s="5">
        <f>IF(D39="","",IF(MONTH(D39+1)&lt;&gt;MONTH(D39),"",D39+1))</f>
        <v>44839</v>
      </c>
      <c r="F39" s="5">
        <f t="shared" ref="F39:F43" si="39">IF(E39="","",IF(MONTH(E39+1)&lt;&gt;MONTH(E39),"",E39+1))</f>
        <v>44840</v>
      </c>
      <c r="G39" s="5">
        <f t="shared" ref="G39:G43" si="40">IF(F39="","",IF(MONTH(F39+1)&lt;&gt;MONTH(F39),"",F39+1))</f>
        <v>44841</v>
      </c>
      <c r="H39" s="5">
        <f t="shared" ref="H39:H43" si="41">IF(G39="","",IF(MONTH(G39+1)&lt;&gt;MONTH(G39),"",G39+1))</f>
        <v>44842</v>
      </c>
      <c r="I39" s="4"/>
      <c r="J39" s="44">
        <v>23</v>
      </c>
      <c r="K39" s="57" t="s">
        <v>33</v>
      </c>
      <c r="L39" s="4"/>
      <c r="M39" s="5">
        <f>IF(S38="","",IF(MONTH(S38+1)&lt;&gt;MONTH(S38),"",S38+1))</f>
        <v>45018</v>
      </c>
      <c r="N39" s="5">
        <f>IF(M39="","",IF(MONTH(M39+1)&lt;&gt;MONTH(M39),"",M39+1))</f>
        <v>45019</v>
      </c>
      <c r="O39" s="51">
        <f t="shared" ref="O39:O43" si="42">IF(N39="","",IF(MONTH(N39+1)&lt;&gt;MONTH(N39),"",N39+1))</f>
        <v>45020</v>
      </c>
      <c r="P39" s="5">
        <f>IF(O39="","",IF(MONTH(O39+1)&lt;&gt;MONTH(O39),"",O39+1))</f>
        <v>45021</v>
      </c>
      <c r="Q39" s="5">
        <f t="shared" ref="Q39:Q43" si="43">IF(P39="","",IF(MONTH(P39+1)&lt;&gt;MONTH(P39),"",P39+1))</f>
        <v>45022</v>
      </c>
      <c r="R39" s="5">
        <f t="shared" ref="R39:R43" si="44">IF(Q39="","",IF(MONTH(Q39+1)&lt;&gt;MONTH(Q39),"",Q39+1))</f>
        <v>45023</v>
      </c>
      <c r="S39" s="5">
        <f t="shared" ref="S39:S43" si="45">IF(R39="","",IF(MONTH(R39+1)&lt;&gt;MONTH(R39),"",R39+1))</f>
        <v>45024</v>
      </c>
      <c r="T39" s="4"/>
      <c r="U39" s="65" t="s">
        <v>57</v>
      </c>
      <c r="V39" s="66" t="s">
        <v>29</v>
      </c>
      <c r="Y39" s="70"/>
    </row>
    <row r="40" spans="2:25" s="1" customFormat="1" ht="11.25" x14ac:dyDescent="0.2">
      <c r="B40" s="5">
        <f>IF(H39="","",IF(MONTH(H39+1)&lt;&gt;MONTH(H39),"",H39+1))</f>
        <v>44843</v>
      </c>
      <c r="C40" s="35">
        <f t="shared" ref="C40:C43" si="46">IF(B40="","",IF(MONTH(B40+1)&lt;&gt;MONTH(B40),"",B40+1))</f>
        <v>44844</v>
      </c>
      <c r="D40" s="5">
        <f t="shared" si="38"/>
        <v>44845</v>
      </c>
      <c r="E40" s="5">
        <f t="shared" ref="E40:E43" si="47">IF(D40="","",IF(MONTH(D40+1)&lt;&gt;MONTH(D40),"",D40+1))</f>
        <v>44846</v>
      </c>
      <c r="F40" s="5">
        <f t="shared" si="39"/>
        <v>44847</v>
      </c>
      <c r="G40" s="5">
        <f t="shared" si="40"/>
        <v>44848</v>
      </c>
      <c r="H40" s="5">
        <f t="shared" si="41"/>
        <v>44849</v>
      </c>
      <c r="I40" s="4"/>
      <c r="J40" s="59">
        <v>25</v>
      </c>
      <c r="K40" s="58" t="s">
        <v>52</v>
      </c>
      <c r="L40" s="4"/>
      <c r="M40" s="5">
        <f>IF(S39="","",IF(MONTH(S39+1)&lt;&gt;MONTH(S39),"",S39+1))</f>
        <v>45025</v>
      </c>
      <c r="N40" s="5">
        <f t="shared" ref="N40:N43" si="48">IF(M40="","",IF(MONTH(M40+1)&lt;&gt;MONTH(M40),"",M40+1))</f>
        <v>45026</v>
      </c>
      <c r="O40" s="5">
        <f t="shared" si="42"/>
        <v>45027</v>
      </c>
      <c r="P40" s="5">
        <f t="shared" ref="P40:P43" si="49">IF(O40="","",IF(MONTH(O40+1)&lt;&gt;MONTH(O40),"",O40+1))</f>
        <v>45028</v>
      </c>
      <c r="Q40" s="5">
        <f t="shared" si="43"/>
        <v>45029</v>
      </c>
      <c r="R40" s="35">
        <f t="shared" si="44"/>
        <v>45030</v>
      </c>
      <c r="S40" s="5">
        <f t="shared" si="45"/>
        <v>45031</v>
      </c>
      <c r="T40" s="4"/>
      <c r="U40" s="54">
        <v>24</v>
      </c>
      <c r="V40" s="42" t="s">
        <v>45</v>
      </c>
      <c r="Y40" s="70"/>
    </row>
    <row r="41" spans="2:25" s="1" customFormat="1" ht="11.25" x14ac:dyDescent="0.2">
      <c r="B41" s="36">
        <f t="shared" ref="B41:B43" si="50">IF(H40="","",IF(MONTH(H40+1)&lt;&gt;MONTH(H40),"",H40+1))</f>
        <v>44850</v>
      </c>
      <c r="C41" s="5">
        <f t="shared" si="46"/>
        <v>44851</v>
      </c>
      <c r="D41" s="5">
        <f t="shared" si="38"/>
        <v>44852</v>
      </c>
      <c r="E41" s="5">
        <f t="shared" si="47"/>
        <v>44853</v>
      </c>
      <c r="F41" s="5">
        <f t="shared" si="39"/>
        <v>44854</v>
      </c>
      <c r="G41" s="5">
        <f t="shared" si="40"/>
        <v>44855</v>
      </c>
      <c r="H41" s="5">
        <f t="shared" si="41"/>
        <v>44856</v>
      </c>
      <c r="I41" s="4"/>
      <c r="J41" s="32">
        <v>31</v>
      </c>
      <c r="K41" s="56" t="s">
        <v>49</v>
      </c>
      <c r="L41" s="4"/>
      <c r="M41" s="5">
        <f t="shared" ref="M41:M43" si="51">IF(S40="","",IF(MONTH(S40+1)&lt;&gt;MONTH(S40),"",S40+1))</f>
        <v>45032</v>
      </c>
      <c r="N41" s="48">
        <f t="shared" si="48"/>
        <v>45033</v>
      </c>
      <c r="O41" s="48">
        <f t="shared" si="42"/>
        <v>45034</v>
      </c>
      <c r="P41" s="48">
        <f t="shared" si="49"/>
        <v>45035</v>
      </c>
      <c r="Q41" s="48">
        <f t="shared" si="43"/>
        <v>45036</v>
      </c>
      <c r="R41" s="48">
        <f t="shared" si="44"/>
        <v>45037</v>
      </c>
      <c r="S41" s="5">
        <f t="shared" si="45"/>
        <v>45038</v>
      </c>
      <c r="T41" s="4"/>
      <c r="U41" s="7"/>
      <c r="V41" s="4"/>
      <c r="Y41" s="70"/>
    </row>
    <row r="42" spans="2:25" s="1" customFormat="1" ht="11.25" x14ac:dyDescent="0.2">
      <c r="B42" s="37">
        <f t="shared" si="50"/>
        <v>44857</v>
      </c>
      <c r="C42" s="5">
        <f t="shared" si="46"/>
        <v>44858</v>
      </c>
      <c r="D42" s="51">
        <f t="shared" si="38"/>
        <v>44859</v>
      </c>
      <c r="E42" s="5">
        <f t="shared" si="47"/>
        <v>44860</v>
      </c>
      <c r="F42" s="5">
        <f t="shared" si="39"/>
        <v>44861</v>
      </c>
      <c r="G42" s="5">
        <f t="shared" si="40"/>
        <v>44862</v>
      </c>
      <c r="H42" s="5">
        <f t="shared" si="41"/>
        <v>44863</v>
      </c>
      <c r="I42" s="4"/>
      <c r="J42" s="7"/>
      <c r="K42" s="4"/>
      <c r="L42" s="4"/>
      <c r="M42" s="5">
        <f t="shared" si="51"/>
        <v>45039</v>
      </c>
      <c r="N42" s="38">
        <f t="shared" si="48"/>
        <v>45040</v>
      </c>
      <c r="O42" s="5">
        <f t="shared" si="42"/>
        <v>45041</v>
      </c>
      <c r="P42" s="5">
        <f t="shared" si="49"/>
        <v>45042</v>
      </c>
      <c r="Q42" s="5">
        <f t="shared" si="43"/>
        <v>45043</v>
      </c>
      <c r="R42" s="5">
        <f t="shared" si="44"/>
        <v>45044</v>
      </c>
      <c r="S42" s="5">
        <f t="shared" si="45"/>
        <v>45045</v>
      </c>
      <c r="T42" s="4"/>
      <c r="U42" s="7"/>
      <c r="V42" s="4"/>
      <c r="Y42" s="25"/>
    </row>
    <row r="43" spans="2:25" s="1" customFormat="1" ht="9" customHeight="1" x14ac:dyDescent="0.2">
      <c r="B43" s="5">
        <f t="shared" si="50"/>
        <v>44864</v>
      </c>
      <c r="C43" s="6">
        <f t="shared" si="46"/>
        <v>44865</v>
      </c>
      <c r="D43" s="6" t="str">
        <f t="shared" si="38"/>
        <v/>
      </c>
      <c r="E43" s="6" t="str">
        <f t="shared" si="47"/>
        <v/>
      </c>
      <c r="F43" s="6" t="str">
        <f t="shared" si="39"/>
        <v/>
      </c>
      <c r="G43" s="6" t="str">
        <f t="shared" si="40"/>
        <v/>
      </c>
      <c r="H43" s="5" t="str">
        <f t="shared" si="41"/>
        <v/>
      </c>
      <c r="I43" s="4"/>
      <c r="J43" s="7"/>
      <c r="K43" s="4"/>
      <c r="L43" s="4"/>
      <c r="M43" s="5">
        <f t="shared" si="51"/>
        <v>45046</v>
      </c>
      <c r="N43" s="6" t="str">
        <f t="shared" si="48"/>
        <v/>
      </c>
      <c r="O43" s="6" t="str">
        <f t="shared" si="42"/>
        <v/>
      </c>
      <c r="P43" s="6" t="str">
        <f t="shared" si="49"/>
        <v/>
      </c>
      <c r="Q43" s="6" t="str">
        <f t="shared" si="43"/>
        <v/>
      </c>
      <c r="R43" s="6" t="str">
        <f t="shared" si="44"/>
        <v/>
      </c>
      <c r="S43" s="5" t="str">
        <f t="shared" si="45"/>
        <v/>
      </c>
      <c r="T43" s="4"/>
      <c r="U43" s="7"/>
      <c r="V43" s="4"/>
      <c r="Y43" s="25"/>
    </row>
    <row r="44" spans="2:25" s="1" customFormat="1" ht="4.5" customHeight="1" x14ac:dyDescent="0.2">
      <c r="B44" s="4"/>
      <c r="C44" s="4"/>
      <c r="D44" s="4"/>
      <c r="E44" s="4"/>
      <c r="F44" s="4"/>
      <c r="G44" s="4"/>
      <c r="H44" s="4"/>
      <c r="I44" s="4"/>
      <c r="J44" s="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Y44" s="25"/>
    </row>
    <row r="45" spans="2:25" s="3" customFormat="1" ht="13.5" x14ac:dyDescent="0.3">
      <c r="B45" s="74">
        <f>DATE(year,11,1)</f>
        <v>44866</v>
      </c>
      <c r="C45" s="75"/>
      <c r="D45" s="75"/>
      <c r="E45" s="75"/>
      <c r="F45" s="75"/>
      <c r="G45" s="75"/>
      <c r="H45" s="75"/>
      <c r="I45" s="4"/>
      <c r="J45" s="7"/>
      <c r="K45" s="4"/>
      <c r="L45" s="4"/>
      <c r="M45" s="74">
        <f>DATE(year+1,5,1)</f>
        <v>45047</v>
      </c>
      <c r="N45" s="75"/>
      <c r="O45" s="75"/>
      <c r="P45" s="75"/>
      <c r="Q45" s="75"/>
      <c r="R45" s="75"/>
      <c r="S45" s="75"/>
      <c r="T45" s="4"/>
      <c r="U45" s="69" t="s">
        <v>17</v>
      </c>
      <c r="V45" s="69"/>
      <c r="Y45" s="26"/>
    </row>
    <row r="46" spans="2:25" s="1" customFormat="1" ht="11.25" x14ac:dyDescent="0.2">
      <c r="B46" s="17" t="str">
        <f>CHOOSE(1+MOD(startday+1-2,7),"Su","M","Tu","W","Th","F","Sa")</f>
        <v>Su</v>
      </c>
      <c r="C46" s="18" t="str">
        <f>CHOOSE(1+MOD(startday+2-2,7),"Su","M","Tu","W","Th","F","Sa")</f>
        <v>M</v>
      </c>
      <c r="D46" s="18" t="str">
        <f>CHOOSE(1+MOD(startday+3-2,7),"Su","M","Tu","W","Th","F","Sa")</f>
        <v>Tu</v>
      </c>
      <c r="E46" s="18" t="str">
        <f>CHOOSE(1+MOD(startday+4-2,7),"Su","M","Tu","W","Th","F","Sa")</f>
        <v>W</v>
      </c>
      <c r="F46" s="18" t="str">
        <f>CHOOSE(1+MOD(startday+5-2,7),"Su","M","Tu","W","Th","F","Sa")</f>
        <v>Th</v>
      </c>
      <c r="G46" s="18" t="str">
        <f>CHOOSE(1+MOD(startday+6-2,7),"Su","M","Tu","W","Th","F","Sa")</f>
        <v>F</v>
      </c>
      <c r="H46" s="17" t="str">
        <f>CHOOSE(1+MOD(startday+7-2,7),"Su","M","Tu","W","Th","F","Sa")</f>
        <v>Sa</v>
      </c>
      <c r="I46" s="4"/>
      <c r="J46" s="69" t="s">
        <v>11</v>
      </c>
      <c r="K46" s="69"/>
      <c r="L46" s="4"/>
      <c r="M46" s="17" t="str">
        <f>CHOOSE(1+MOD(startday+1-2,7),"Su","M","Tu","W","Th","F","Sa")</f>
        <v>Su</v>
      </c>
      <c r="N46" s="18" t="str">
        <f>CHOOSE(1+MOD(startday+2-2,7),"Su","M","Tu","W","Th","F","Sa")</f>
        <v>M</v>
      </c>
      <c r="O46" s="18" t="str">
        <f>CHOOSE(1+MOD(startday+3-2,7),"Su","M","Tu","W","Th","F","Sa")</f>
        <v>Tu</v>
      </c>
      <c r="P46" s="18" t="str">
        <f>CHOOSE(1+MOD(startday+4-2,7),"Su","M","Tu","W","Th","F","Sa")</f>
        <v>W</v>
      </c>
      <c r="Q46" s="18" t="str">
        <f>CHOOSE(1+MOD(startday+5-2,7),"Su","M","Tu","W","Th","F","Sa")</f>
        <v>Th</v>
      </c>
      <c r="R46" s="18" t="str">
        <f>CHOOSE(1+MOD(startday+6-2,7),"Su","M","Tu","W","Th","F","Sa")</f>
        <v>F</v>
      </c>
      <c r="S46" s="17" t="str">
        <f>CHOOSE(1+MOD(startday+7-2,7),"Su","M","Tu","W","Th","F","Sa")</f>
        <v>Sa</v>
      </c>
      <c r="T46" s="4"/>
      <c r="U46" s="46" t="s">
        <v>62</v>
      </c>
      <c r="V46" s="28" t="s">
        <v>31</v>
      </c>
      <c r="Y46" s="25"/>
    </row>
    <row r="47" spans="2:25" s="1" customFormat="1" ht="11.25" x14ac:dyDescent="0.2">
      <c r="B47" s="5" t="str">
        <f>IF(WEEKDAY(B45,1)=startday,B45,"")</f>
        <v/>
      </c>
      <c r="C47" s="40" t="str">
        <f>IF(B47="",IF(WEEKDAY(B45,1)=MOD(startday,7)+1,B45,""),B47+1)</f>
        <v/>
      </c>
      <c r="D47" s="40">
        <f>IF(C47="",IF(WEEKDAY(B45,1)=MOD(startday+1,7)+1,B45,""),C47+1)</f>
        <v>44866</v>
      </c>
      <c r="E47" s="40">
        <f>IF(D47="",IF(WEEKDAY(B45,1)=MOD(startday+2,7)+1,B45,""),D47+1)</f>
        <v>44867</v>
      </c>
      <c r="F47" s="36">
        <f>IF(E47="",IF(WEEKDAY(B45,1)=MOD(startday+3,7)+1,B45,""),E47+1)</f>
        <v>44868</v>
      </c>
      <c r="G47" s="36">
        <f>IF(F47="",IF(WEEKDAY(B45,1)=MOD(startday+4,7)+1,B45,""),F47+1)</f>
        <v>44869</v>
      </c>
      <c r="H47" s="5">
        <f>IF(G47="",IF(WEEKDAY(B45,1)=MOD(startday+5,7)+1,B45,""),G47+1)</f>
        <v>44870</v>
      </c>
      <c r="I47" s="4"/>
      <c r="J47" s="67">
        <v>1</v>
      </c>
      <c r="K47" s="30" t="s">
        <v>28</v>
      </c>
      <c r="L47" s="4"/>
      <c r="M47" s="5" t="str">
        <f>IF(WEEKDAY(M45,1)=startday,M45,"")</f>
        <v/>
      </c>
      <c r="N47" s="5">
        <f>IF(M47="",IF(WEEKDAY(M45,1)=MOD(startday,7)+1,M45,""),M47+1)</f>
        <v>45047</v>
      </c>
      <c r="O47" s="5">
        <f>IF(N47="",IF(WEEKDAY(M45,1)=MOD(startday+1,7)+1,M45,""),N47+1)</f>
        <v>45048</v>
      </c>
      <c r="P47" s="5">
        <f>IF(O47="",IF(WEEKDAY(M45,1)=MOD(startday+2,7)+1,M45,""),O47+1)</f>
        <v>45049</v>
      </c>
      <c r="Q47" s="27">
        <f>IF(P47="",IF(WEEKDAY(M45,1)=MOD(startday+3,7)+1,M45,""),P47+1)</f>
        <v>45050</v>
      </c>
      <c r="R47" s="27">
        <f>IF(Q47="",IF(WEEKDAY(M45,1)=MOD(startday+4,7)+1,M45,""),Q47+1)</f>
        <v>45051</v>
      </c>
      <c r="S47" s="5">
        <f>IF(R47="",IF(WEEKDAY(M45,1)=MOD(startday+5,7)+1,M45,""),R47+1)</f>
        <v>45052</v>
      </c>
      <c r="T47" s="4"/>
      <c r="U47" s="65">
        <v>29</v>
      </c>
      <c r="V47" s="66" t="s">
        <v>41</v>
      </c>
      <c r="Y47" s="25"/>
    </row>
    <row r="48" spans="2:25" s="1" customFormat="1" ht="11.25" x14ac:dyDescent="0.2">
      <c r="B48" s="5">
        <f>IF(H47="","",IF(MONTH(H47+1)&lt;&gt;MONTH(H47),"",H47+1))</f>
        <v>44871</v>
      </c>
      <c r="C48" s="38">
        <f>IF(B48="","",IF(MONTH(B48+1)&lt;&gt;MONTH(B48),"",B48+1))</f>
        <v>44872</v>
      </c>
      <c r="D48" s="5">
        <f t="shared" ref="D48:D52" si="52">IF(C48="","",IF(MONTH(C48+1)&lt;&gt;MONTH(C48),"",C48+1))</f>
        <v>44873</v>
      </c>
      <c r="E48" s="5">
        <f>IF(D48="","",IF(MONTH(D48+1)&lt;&gt;MONTH(D48),"",D48+1))</f>
        <v>44874</v>
      </c>
      <c r="F48" s="5">
        <f t="shared" ref="F48:F52" si="53">IF(E48="","",IF(MONTH(E48+1)&lt;&gt;MONTH(E48),"",E48+1))</f>
        <v>44875</v>
      </c>
      <c r="G48" s="35">
        <f t="shared" ref="G48:G52" si="54">IF(F48="","",IF(MONTH(F48+1)&lt;&gt;MONTH(F48),"",F48+1))</f>
        <v>44876</v>
      </c>
      <c r="H48" s="5">
        <f t="shared" ref="H48:H52" si="55">IF(G48="","",IF(MONTH(G48+1)&lt;&gt;MONTH(G48),"",G48+1))</f>
        <v>44877</v>
      </c>
      <c r="I48" s="4"/>
      <c r="J48" s="67">
        <v>2</v>
      </c>
      <c r="K48" s="30" t="s">
        <v>28</v>
      </c>
      <c r="L48" s="4"/>
      <c r="M48" s="5">
        <f>IF(S47="","",IF(MONTH(S47+1)&lt;&gt;MONTH(S47),"",S47+1))</f>
        <v>45053</v>
      </c>
      <c r="N48" s="5">
        <f>IF(M48="","",IF(MONTH(M48+1)&lt;&gt;MONTH(M48),"",M48+1))</f>
        <v>45054</v>
      </c>
      <c r="O48" s="5">
        <f t="shared" ref="O48:O52" si="56">IF(N48="","",IF(MONTH(N48+1)&lt;&gt;MONTH(N48),"",N48+1))</f>
        <v>45055</v>
      </c>
      <c r="P48" s="5">
        <f>IF(O48="","",IF(MONTH(O48+1)&lt;&gt;MONTH(O48),"",O48+1))</f>
        <v>45056</v>
      </c>
      <c r="Q48" s="5">
        <f t="shared" ref="Q48:Q52" si="57">IF(P48="","",IF(MONTH(P48+1)&lt;&gt;MONTH(P48),"",P48+1))</f>
        <v>45057</v>
      </c>
      <c r="R48" s="5">
        <f t="shared" ref="R48:R52" si="58">IF(Q48="","",IF(MONTH(Q48+1)&lt;&gt;MONTH(Q48),"",Q48+1))</f>
        <v>45058</v>
      </c>
      <c r="S48" s="5">
        <f t="shared" ref="S48:S52" si="59">IF(R48="","",IF(MONTH(R48+1)&lt;&gt;MONTH(R48),"",R48+1))</f>
        <v>45059</v>
      </c>
      <c r="T48" s="4"/>
      <c r="U48" s="29"/>
      <c r="V48" s="30"/>
      <c r="Y48" s="25"/>
    </row>
    <row r="49" spans="2:25" s="1" customFormat="1" ht="11.25" x14ac:dyDescent="0.2">
      <c r="B49" s="5">
        <f t="shared" ref="B49:B52" si="60">IF(H48="","",IF(MONTH(H48+1)&lt;&gt;MONTH(H48),"",H48+1))</f>
        <v>44878</v>
      </c>
      <c r="C49" s="5">
        <f t="shared" ref="C49:C52" si="61">IF(B49="","",IF(MONTH(B49+1)&lt;&gt;MONTH(B49),"",B49+1))</f>
        <v>44879</v>
      </c>
      <c r="D49" s="5">
        <f t="shared" si="52"/>
        <v>44880</v>
      </c>
      <c r="E49" s="5">
        <f t="shared" ref="E49:E52" si="62">IF(D49="","",IF(MONTH(D49+1)&lt;&gt;MONTH(D49),"",D49+1))</f>
        <v>44881</v>
      </c>
      <c r="F49" s="5">
        <f t="shared" si="53"/>
        <v>44882</v>
      </c>
      <c r="G49" s="5">
        <f t="shared" si="54"/>
        <v>44883</v>
      </c>
      <c r="H49" s="5">
        <f t="shared" si="55"/>
        <v>44884</v>
      </c>
      <c r="I49" s="4"/>
      <c r="J49" s="54">
        <v>7</v>
      </c>
      <c r="K49" s="42" t="s">
        <v>43</v>
      </c>
      <c r="L49" s="4"/>
      <c r="M49" s="5">
        <f t="shared" ref="M49:M52" si="63">IF(S48="","",IF(MONTH(S48+1)&lt;&gt;MONTH(S48),"",S48+1))</f>
        <v>45060</v>
      </c>
      <c r="N49" s="5">
        <f t="shared" ref="N49:N52" si="64">IF(M49="","",IF(MONTH(M49+1)&lt;&gt;MONTH(M49),"",M49+1))</f>
        <v>45061</v>
      </c>
      <c r="O49" s="5">
        <f t="shared" si="56"/>
        <v>45062</v>
      </c>
      <c r="P49" s="5">
        <f t="shared" ref="P49:P52" si="65">IF(O49="","",IF(MONTH(O49+1)&lt;&gt;MONTH(O49),"",O49+1))</f>
        <v>45063</v>
      </c>
      <c r="Q49" s="5">
        <f t="shared" si="57"/>
        <v>45064</v>
      </c>
      <c r="R49" s="5">
        <f t="shared" si="58"/>
        <v>45065</v>
      </c>
      <c r="S49" s="5">
        <f t="shared" si="59"/>
        <v>45066</v>
      </c>
      <c r="T49" s="4"/>
      <c r="U49" s="7"/>
      <c r="V49" s="4"/>
      <c r="Y49" s="25"/>
    </row>
    <row r="50" spans="2:25" s="1" customFormat="1" ht="11.25" x14ac:dyDescent="0.2">
      <c r="B50" s="5">
        <f t="shared" si="60"/>
        <v>44885</v>
      </c>
      <c r="C50" s="5">
        <f t="shared" si="61"/>
        <v>44886</v>
      </c>
      <c r="D50" s="5">
        <f t="shared" si="52"/>
        <v>44887</v>
      </c>
      <c r="E50" s="35">
        <f t="shared" si="62"/>
        <v>44888</v>
      </c>
      <c r="F50" s="35">
        <f t="shared" si="53"/>
        <v>44889</v>
      </c>
      <c r="G50" s="35">
        <f t="shared" si="54"/>
        <v>44890</v>
      </c>
      <c r="H50" s="5">
        <f t="shared" si="55"/>
        <v>44891</v>
      </c>
      <c r="I50" s="4"/>
      <c r="J50" s="68">
        <v>11</v>
      </c>
      <c r="K50" s="60" t="s">
        <v>37</v>
      </c>
      <c r="L50" s="4"/>
      <c r="M50" s="5">
        <f t="shared" si="63"/>
        <v>45067</v>
      </c>
      <c r="N50" s="5">
        <f t="shared" si="64"/>
        <v>45068</v>
      </c>
      <c r="O50" s="5">
        <f t="shared" si="56"/>
        <v>45069</v>
      </c>
      <c r="P50" s="47">
        <f t="shared" si="65"/>
        <v>45070</v>
      </c>
      <c r="Q50" s="47">
        <f t="shared" si="57"/>
        <v>45071</v>
      </c>
      <c r="R50" s="5">
        <f t="shared" si="58"/>
        <v>45072</v>
      </c>
      <c r="S50" s="5">
        <f t="shared" si="59"/>
        <v>45073</v>
      </c>
      <c r="T50" s="4"/>
      <c r="U50" s="7"/>
      <c r="V50" s="4"/>
      <c r="Y50" s="25"/>
    </row>
    <row r="51" spans="2:25" s="1" customFormat="1" ht="11.25" x14ac:dyDescent="0.2">
      <c r="B51" s="5">
        <f t="shared" si="60"/>
        <v>44892</v>
      </c>
      <c r="C51" s="5">
        <f t="shared" si="61"/>
        <v>44893</v>
      </c>
      <c r="D51" s="5">
        <f t="shared" si="52"/>
        <v>44894</v>
      </c>
      <c r="E51" s="5">
        <f t="shared" si="62"/>
        <v>44895</v>
      </c>
      <c r="F51" s="5" t="str">
        <f t="shared" si="53"/>
        <v/>
      </c>
      <c r="G51" s="5" t="str">
        <f t="shared" si="54"/>
        <v/>
      </c>
      <c r="H51" s="5" t="str">
        <f t="shared" si="55"/>
        <v/>
      </c>
      <c r="I51" s="4"/>
      <c r="J51" s="62" t="s">
        <v>50</v>
      </c>
      <c r="K51" s="60" t="s">
        <v>38</v>
      </c>
      <c r="L51" s="4"/>
      <c r="M51" s="5">
        <f t="shared" si="63"/>
        <v>45074</v>
      </c>
      <c r="N51" s="35">
        <f t="shared" si="64"/>
        <v>45075</v>
      </c>
      <c r="O51" s="5">
        <f t="shared" si="56"/>
        <v>45076</v>
      </c>
      <c r="P51" s="5">
        <f t="shared" si="65"/>
        <v>45077</v>
      </c>
      <c r="Q51" s="31" t="str">
        <f t="shared" si="57"/>
        <v/>
      </c>
      <c r="R51" s="5" t="str">
        <f t="shared" si="58"/>
        <v/>
      </c>
      <c r="S51" s="5" t="str">
        <f t="shared" si="59"/>
        <v/>
      </c>
      <c r="T51" s="4"/>
      <c r="U51" s="7"/>
      <c r="V51" s="4"/>
      <c r="Y51" s="25"/>
    </row>
    <row r="52" spans="2:25" s="1" customFormat="1" ht="9" customHeight="1" x14ac:dyDescent="0.2">
      <c r="B52" s="5" t="str">
        <f t="shared" si="60"/>
        <v/>
      </c>
      <c r="C52" s="6" t="str">
        <f t="shared" si="61"/>
        <v/>
      </c>
      <c r="D52" s="6" t="str">
        <f t="shared" si="52"/>
        <v/>
      </c>
      <c r="E52" s="6" t="str">
        <f t="shared" si="62"/>
        <v/>
      </c>
      <c r="F52" s="6" t="str">
        <f t="shared" si="53"/>
        <v/>
      </c>
      <c r="G52" s="6" t="str">
        <f t="shared" si="54"/>
        <v/>
      </c>
      <c r="H52" s="5" t="str">
        <f t="shared" si="55"/>
        <v/>
      </c>
      <c r="I52" s="4"/>
      <c r="J52" s="32"/>
      <c r="K52" s="33"/>
      <c r="L52" s="4"/>
      <c r="M52" s="5" t="str">
        <f t="shared" si="63"/>
        <v/>
      </c>
      <c r="N52" s="6" t="str">
        <f t="shared" si="64"/>
        <v/>
      </c>
      <c r="O52" s="6" t="str">
        <f t="shared" si="56"/>
        <v/>
      </c>
      <c r="P52" s="6" t="str">
        <f t="shared" si="65"/>
        <v/>
      </c>
      <c r="Q52" s="6" t="str">
        <f t="shared" si="57"/>
        <v/>
      </c>
      <c r="R52" s="6" t="str">
        <f t="shared" si="58"/>
        <v/>
      </c>
      <c r="S52" s="5" t="str">
        <f t="shared" si="59"/>
        <v/>
      </c>
      <c r="T52" s="4"/>
      <c r="U52" s="7"/>
      <c r="V52" s="4"/>
      <c r="Y52" s="25"/>
    </row>
    <row r="53" spans="2:25" s="1" customFormat="1" ht="4.5" customHeight="1" x14ac:dyDescent="0.2">
      <c r="B53" s="4"/>
      <c r="C53" s="4"/>
      <c r="D53" s="4"/>
      <c r="E53" s="4"/>
      <c r="F53" s="4"/>
      <c r="G53" s="4"/>
      <c r="H53" s="4"/>
      <c r="I53" s="4"/>
      <c r="J53" s="7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Y53" s="25"/>
    </row>
    <row r="54" spans="2:25" s="3" customFormat="1" ht="13.5" x14ac:dyDescent="0.3">
      <c r="B54" s="74">
        <f>DATE(year,12,1)</f>
        <v>44896</v>
      </c>
      <c r="C54" s="75"/>
      <c r="D54" s="75"/>
      <c r="E54" s="75"/>
      <c r="F54" s="75"/>
      <c r="G54" s="75"/>
      <c r="H54" s="75"/>
      <c r="I54" s="4"/>
      <c r="J54" s="7"/>
      <c r="K54" s="4"/>
      <c r="L54" s="4"/>
      <c r="M54" s="74">
        <f>DATE(year+1,6,1)</f>
        <v>45078</v>
      </c>
      <c r="N54" s="75"/>
      <c r="O54" s="75"/>
      <c r="P54" s="75"/>
      <c r="Q54" s="75"/>
      <c r="R54" s="75"/>
      <c r="S54" s="75"/>
      <c r="T54" s="4"/>
      <c r="U54" s="69" t="s">
        <v>18</v>
      </c>
      <c r="V54" s="69"/>
      <c r="Y54" s="26"/>
    </row>
    <row r="55" spans="2:25" s="1" customFormat="1" ht="11.25" x14ac:dyDescent="0.2">
      <c r="B55" s="17" t="str">
        <f>CHOOSE(1+MOD(startday+1-2,7),"Su","M","Tu","W","Th","F","Sa")</f>
        <v>Su</v>
      </c>
      <c r="C55" s="18" t="str">
        <f>CHOOSE(1+MOD(startday+2-2,7),"Su","M","Tu","W","Th","F","Sa")</f>
        <v>M</v>
      </c>
      <c r="D55" s="18" t="str">
        <f>CHOOSE(1+MOD(startday+3-2,7),"Su","M","Tu","W","Th","F","Sa")</f>
        <v>Tu</v>
      </c>
      <c r="E55" s="18" t="str">
        <f>CHOOSE(1+MOD(startday+4-2,7),"Su","M","Tu","W","Th","F","Sa")</f>
        <v>W</v>
      </c>
      <c r="F55" s="18" t="str">
        <f>CHOOSE(1+MOD(startday+5-2,7),"Su","M","Tu","W","Th","F","Sa")</f>
        <v>Th</v>
      </c>
      <c r="G55" s="18" t="str">
        <f>CHOOSE(1+MOD(startday+6-2,7),"Su","M","Tu","W","Th","F","Sa")</f>
        <v>F</v>
      </c>
      <c r="H55" s="17" t="str">
        <f>CHOOSE(1+MOD(startday+7-2,7),"Su","M","Tu","W","Th","F","Sa")</f>
        <v>Sa</v>
      </c>
      <c r="I55" s="4"/>
      <c r="J55" s="7"/>
      <c r="L55" s="4"/>
      <c r="M55" s="17" t="str">
        <f>CHOOSE(1+MOD(startday+1-2,7),"Su","M","Tu","W","Th","F","Sa")</f>
        <v>Su</v>
      </c>
      <c r="N55" s="18" t="str">
        <f>CHOOSE(1+MOD(startday+2-2,7),"Su","M","Tu","W","Th","F","Sa")</f>
        <v>M</v>
      </c>
      <c r="O55" s="18" t="str">
        <f>CHOOSE(1+MOD(startday+3-2,7),"Su","M","Tu","W","Th","F","Sa")</f>
        <v>Tu</v>
      </c>
      <c r="P55" s="18" t="str">
        <f>CHOOSE(1+MOD(startday+4-2,7),"Su","M","Tu","W","Th","F","Sa")</f>
        <v>W</v>
      </c>
      <c r="Q55" s="18" t="str">
        <f>CHOOSE(1+MOD(startday+5-2,7),"Su","M","Tu","W","Th","F","Sa")</f>
        <v>Th</v>
      </c>
      <c r="R55" s="18" t="str">
        <f>CHOOSE(1+MOD(startday+6-2,7),"Su","M","Tu","W","Th","F","Sa")</f>
        <v>F</v>
      </c>
      <c r="S55" s="17" t="str">
        <f>CHOOSE(1+MOD(startday+7-2,7),"Su","M","Tu","W","Th","F","Sa")</f>
        <v>Sa</v>
      </c>
      <c r="T55" s="4"/>
      <c r="U55" s="46" t="s">
        <v>58</v>
      </c>
      <c r="V55" s="28" t="s">
        <v>42</v>
      </c>
      <c r="Y55" s="25"/>
    </row>
    <row r="56" spans="2:25" s="1" customFormat="1" ht="11.25" x14ac:dyDescent="0.2">
      <c r="B56" s="5" t="str">
        <f>IF(WEEKDAY(B54,1)=startday,B54,"")</f>
        <v/>
      </c>
      <c r="C56" s="5" t="str">
        <f>IF(B56="",IF(WEEKDAY(B54,1)=MOD(startday,7)+1,B54,""),B56+1)</f>
        <v/>
      </c>
      <c r="D56" s="5" t="str">
        <f>IF(C56="",IF(WEEKDAY(B54,1)=MOD(startday+1,7)+1,B54,""),C56+1)</f>
        <v/>
      </c>
      <c r="E56" s="5" t="str">
        <f>IF(D56="",IF(WEEKDAY(B54,1)=MOD(startday+2,7)+1,B54,""),D56+1)</f>
        <v/>
      </c>
      <c r="F56" s="5">
        <f>IF(E56="",IF(WEEKDAY(B54,1)=MOD(startday+3,7)+1,B54,""),E56+1)</f>
        <v>44896</v>
      </c>
      <c r="G56" s="5">
        <f>IF(F56="",IF(WEEKDAY(B54,1)=MOD(startday+4,7)+1,B54,""),F56+1)</f>
        <v>44897</v>
      </c>
      <c r="H56" s="34">
        <f>IF(G56="",IF(WEEKDAY(B54,1)=MOD(startday+5,7)+1,B54,""),G56+1)</f>
        <v>44898</v>
      </c>
      <c r="I56" s="4"/>
      <c r="J56" s="69" t="s">
        <v>12</v>
      </c>
      <c r="K56" s="69"/>
      <c r="L56" s="4"/>
      <c r="M56" s="5" t="str">
        <f>IF(WEEKDAY(M54,1)=startday,M54,"")</f>
        <v/>
      </c>
      <c r="N56" s="5" t="str">
        <f>IF(M56="",IF(WEEKDAY(M54,1)=MOD(startday,7)+1,M54,""),M56+1)</f>
        <v/>
      </c>
      <c r="O56" s="5" t="str">
        <f>IF(N56="",IF(WEEKDAY(M54,1)=MOD(startday+1,7)+1,M54,""),N56+1)</f>
        <v/>
      </c>
      <c r="P56" s="5" t="str">
        <f>IF(O56="",IF(WEEKDAY(M54,1)=MOD(startday+2,7)+1,M54,""),O56+1)</f>
        <v/>
      </c>
      <c r="Q56" s="27">
        <f>IF(P56="",IF(WEEKDAY(M54,1)=MOD(startday+3,7)+1,M54,""),P56+1)</f>
        <v>45078</v>
      </c>
      <c r="R56" s="27">
        <f>IF(Q56="",IF(WEEKDAY(M54,1)=MOD(startday+4,7)+1,M54,""),Q56+1)</f>
        <v>45079</v>
      </c>
      <c r="S56" s="5">
        <f>IF(R56="",IF(WEEKDAY(M54,1)=MOD(startday+5,7)+1,M54,""),R56+1)</f>
        <v>45080</v>
      </c>
      <c r="T56" s="4"/>
      <c r="U56" s="45"/>
      <c r="V56" s="4"/>
      <c r="Y56" s="25"/>
    </row>
    <row r="57" spans="2:25" s="1" customFormat="1" ht="11.25" x14ac:dyDescent="0.2">
      <c r="B57" s="5">
        <f>IF(H56="","",IF(MONTH(H56+1)&lt;&gt;MONTH(H56),"",H56+1))</f>
        <v>44899</v>
      </c>
      <c r="C57" s="5">
        <f>IF(B57="","",IF(MONTH(B57+1)&lt;&gt;MONTH(B57),"",B57+1))</f>
        <v>44900</v>
      </c>
      <c r="D57" s="5">
        <f t="shared" ref="D57:D61" si="66">IF(C57="","",IF(MONTH(C57+1)&lt;&gt;MONTH(C57),"",C57+1))</f>
        <v>44901</v>
      </c>
      <c r="E57" s="5">
        <f>IF(D57="","",IF(MONTH(D57+1)&lt;&gt;MONTH(D57),"",D57+1))</f>
        <v>44902</v>
      </c>
      <c r="F57" s="5">
        <f t="shared" ref="F57:F61" si="67">IF(E57="","",IF(MONTH(E57+1)&lt;&gt;MONTH(E57),"",E57+1))</f>
        <v>44903</v>
      </c>
      <c r="G57" s="5">
        <f t="shared" ref="G57:G61" si="68">IF(F57="","",IF(MONTH(F57+1)&lt;&gt;MONTH(F57),"",F57+1))</f>
        <v>44904</v>
      </c>
      <c r="H57" s="34">
        <f t="shared" ref="H57:H61" si="69">IF(G57="","",IF(MONTH(G57+1)&lt;&gt;MONTH(G57),"",G57+1))</f>
        <v>44905</v>
      </c>
      <c r="I57" s="4"/>
      <c r="J57" s="59">
        <v>13</v>
      </c>
      <c r="K57" s="58" t="s">
        <v>54</v>
      </c>
      <c r="L57" s="4"/>
      <c r="M57" s="5">
        <f>IF(S56="","",IF(MONTH(S56+1)&lt;&gt;MONTH(S56),"",S56+1))</f>
        <v>45081</v>
      </c>
      <c r="N57" s="5">
        <f>IF(M57="","",IF(MONTH(M57+1)&lt;&gt;MONTH(M57),"",M57+1))</f>
        <v>45082</v>
      </c>
      <c r="O57" s="5">
        <f t="shared" ref="O57:O61" si="70">IF(N57="","",IF(MONTH(N57+1)&lt;&gt;MONTH(N57),"",N57+1))</f>
        <v>45083</v>
      </c>
      <c r="P57" s="5">
        <f>IF(O57="","",IF(MONTH(O57+1)&lt;&gt;MONTH(O57),"",O57+1))</f>
        <v>45084</v>
      </c>
      <c r="Q57" s="5">
        <f t="shared" ref="Q57:Q61" si="71">IF(P57="","",IF(MONTH(P57+1)&lt;&gt;MONTH(P57),"",P57+1))</f>
        <v>45085</v>
      </c>
      <c r="R57" s="5">
        <f t="shared" ref="R57:R61" si="72">IF(Q57="","",IF(MONTH(Q57+1)&lt;&gt;MONTH(Q57),"",Q57+1))</f>
        <v>45086</v>
      </c>
      <c r="S57" s="5">
        <f t="shared" ref="S57:S61" si="73">IF(R57="","",IF(MONTH(R57+1)&lt;&gt;MONTH(R57),"",R57+1))</f>
        <v>45087</v>
      </c>
      <c r="T57" s="4"/>
      <c r="U57" s="7"/>
      <c r="V57" s="4"/>
      <c r="Y57" s="25"/>
    </row>
    <row r="58" spans="2:25" s="1" customFormat="1" ht="11.25" x14ac:dyDescent="0.2">
      <c r="B58" s="5">
        <f t="shared" ref="B58:B61" si="74">IF(H57="","",IF(MONTH(H57+1)&lt;&gt;MONTH(H57),"",H57+1))</f>
        <v>44906</v>
      </c>
      <c r="C58" s="5">
        <f t="shared" ref="C58:C61" si="75">IF(B58="","",IF(MONTH(B58+1)&lt;&gt;MONTH(B58),"",B58+1))</f>
        <v>44907</v>
      </c>
      <c r="D58" s="51">
        <f t="shared" si="66"/>
        <v>44908</v>
      </c>
      <c r="E58" s="5">
        <f t="shared" ref="E58:E61" si="76">IF(D58="","",IF(MONTH(D58+1)&lt;&gt;MONTH(D58),"",D58+1))</f>
        <v>44909</v>
      </c>
      <c r="F58" s="5">
        <f t="shared" si="67"/>
        <v>44910</v>
      </c>
      <c r="G58" s="5">
        <f t="shared" si="68"/>
        <v>44911</v>
      </c>
      <c r="H58" s="34">
        <f t="shared" si="69"/>
        <v>44912</v>
      </c>
      <c r="I58" s="4"/>
      <c r="J58" s="61" t="s">
        <v>51</v>
      </c>
      <c r="K58" s="60" t="s">
        <v>40</v>
      </c>
      <c r="L58" s="4"/>
      <c r="M58" s="5">
        <f t="shared" ref="M58:M61" si="77">IF(S57="","",IF(MONTH(S57+1)&lt;&gt;MONTH(S57),"",S57+1))</f>
        <v>45088</v>
      </c>
      <c r="N58" s="5">
        <f t="shared" ref="N58:N61" si="78">IF(M58="","",IF(MONTH(M58+1)&lt;&gt;MONTH(M58),"",M58+1))</f>
        <v>45089</v>
      </c>
      <c r="O58" s="5">
        <f t="shared" si="70"/>
        <v>45090</v>
      </c>
      <c r="P58" s="5">
        <f t="shared" ref="P58:P61" si="79">IF(O58="","",IF(MONTH(O58+1)&lt;&gt;MONTH(O58),"",O58+1))</f>
        <v>45091</v>
      </c>
      <c r="Q58" s="5">
        <f t="shared" si="71"/>
        <v>45092</v>
      </c>
      <c r="R58" s="5">
        <f t="shared" si="72"/>
        <v>45093</v>
      </c>
      <c r="S58" s="5">
        <f t="shared" si="73"/>
        <v>45094</v>
      </c>
      <c r="T58" s="4"/>
      <c r="U58" s="7"/>
      <c r="V58" s="4"/>
      <c r="Y58" s="25"/>
    </row>
    <row r="59" spans="2:25" s="1" customFormat="1" ht="11.25" x14ac:dyDescent="0.2">
      <c r="B59" s="5">
        <f t="shared" si="74"/>
        <v>44913</v>
      </c>
      <c r="C59" s="35">
        <f t="shared" si="75"/>
        <v>44914</v>
      </c>
      <c r="D59" s="35">
        <f t="shared" si="66"/>
        <v>44915</v>
      </c>
      <c r="E59" s="35">
        <f>IF(D59="","",IF(MONTH(D59+1)&lt;&gt;MONTH(D59),"",D59+1))</f>
        <v>44916</v>
      </c>
      <c r="F59" s="35">
        <f t="shared" si="67"/>
        <v>44917</v>
      </c>
      <c r="G59" s="35">
        <f t="shared" si="68"/>
        <v>44918</v>
      </c>
      <c r="H59" s="34">
        <f t="shared" si="69"/>
        <v>44919</v>
      </c>
      <c r="I59" s="4"/>
      <c r="J59" s="45"/>
      <c r="K59" s="4"/>
      <c r="L59" s="4"/>
      <c r="M59" s="5">
        <f t="shared" si="77"/>
        <v>45095</v>
      </c>
      <c r="N59" s="5">
        <f t="shared" si="78"/>
        <v>45096</v>
      </c>
      <c r="O59" s="5">
        <f t="shared" si="70"/>
        <v>45097</v>
      </c>
      <c r="P59" s="5">
        <f t="shared" si="79"/>
        <v>45098</v>
      </c>
      <c r="Q59" s="5">
        <f t="shared" si="71"/>
        <v>45099</v>
      </c>
      <c r="R59" s="5">
        <f t="shared" si="72"/>
        <v>45100</v>
      </c>
      <c r="S59" s="5">
        <f t="shared" si="73"/>
        <v>45101</v>
      </c>
      <c r="T59" s="4"/>
      <c r="U59" s="7"/>
      <c r="V59" s="4"/>
      <c r="Y59" s="25"/>
    </row>
    <row r="60" spans="2:25" s="1" customFormat="1" ht="11.25" x14ac:dyDescent="0.2">
      <c r="B60" s="5">
        <f>IF(H59="","",IF(MONTH(H59+1)&lt;&gt;MONTH(H59),"",H59+1))</f>
        <v>44920</v>
      </c>
      <c r="C60" s="35">
        <f t="shared" si="75"/>
        <v>44921</v>
      </c>
      <c r="D60" s="35">
        <f t="shared" si="66"/>
        <v>44922</v>
      </c>
      <c r="E60" s="35">
        <f t="shared" si="76"/>
        <v>44923</v>
      </c>
      <c r="F60" s="35">
        <f t="shared" si="67"/>
        <v>44924</v>
      </c>
      <c r="G60" s="35">
        <f t="shared" si="68"/>
        <v>44925</v>
      </c>
      <c r="H60" s="34">
        <f t="shared" si="69"/>
        <v>44926</v>
      </c>
      <c r="I60" s="4"/>
      <c r="J60" s="7"/>
      <c r="K60" s="4"/>
      <c r="L60" s="4"/>
      <c r="M60" s="5">
        <f>IF(S59="","",IF(MONTH(S59+1)&lt;&gt;MONTH(S59),"",S59+1))</f>
        <v>45102</v>
      </c>
      <c r="N60" s="5">
        <f t="shared" si="78"/>
        <v>45103</v>
      </c>
      <c r="O60" s="5">
        <f t="shared" si="70"/>
        <v>45104</v>
      </c>
      <c r="P60" s="5">
        <f t="shared" si="79"/>
        <v>45105</v>
      </c>
      <c r="Q60" s="5">
        <f t="shared" si="71"/>
        <v>45106</v>
      </c>
      <c r="R60" s="5">
        <f t="shared" si="72"/>
        <v>45107</v>
      </c>
      <c r="S60" s="5" t="str">
        <f t="shared" si="73"/>
        <v/>
      </c>
      <c r="T60" s="4"/>
      <c r="U60" s="7"/>
      <c r="V60" s="4"/>
      <c r="Y60" s="25"/>
    </row>
    <row r="61" spans="2:25" s="1" customFormat="1" ht="9" customHeight="1" x14ac:dyDescent="0.2">
      <c r="B61" s="5" t="str">
        <f t="shared" si="74"/>
        <v/>
      </c>
      <c r="C61" s="35" t="str">
        <f t="shared" si="75"/>
        <v/>
      </c>
      <c r="D61" s="6" t="str">
        <f t="shared" si="66"/>
        <v/>
      </c>
      <c r="E61" s="6" t="str">
        <f t="shared" si="76"/>
        <v/>
      </c>
      <c r="F61" s="6" t="str">
        <f t="shared" si="67"/>
        <v/>
      </c>
      <c r="G61" s="6" t="str">
        <f t="shared" si="68"/>
        <v/>
      </c>
      <c r="H61" s="5" t="str">
        <f t="shared" si="69"/>
        <v/>
      </c>
      <c r="I61" s="4"/>
      <c r="J61" s="7"/>
      <c r="K61" s="4"/>
      <c r="L61" s="4"/>
      <c r="M61" s="5" t="str">
        <f t="shared" si="77"/>
        <v/>
      </c>
      <c r="N61" s="6" t="str">
        <f t="shared" si="78"/>
        <v/>
      </c>
      <c r="O61" s="6" t="str">
        <f t="shared" si="70"/>
        <v/>
      </c>
      <c r="P61" s="6" t="str">
        <f t="shared" si="79"/>
        <v/>
      </c>
      <c r="Q61" s="6" t="str">
        <f t="shared" si="71"/>
        <v/>
      </c>
      <c r="R61" s="6" t="str">
        <f t="shared" si="72"/>
        <v/>
      </c>
      <c r="S61" s="5" t="str">
        <f t="shared" si="73"/>
        <v/>
      </c>
      <c r="T61" s="4"/>
      <c r="U61" s="7"/>
      <c r="V61" s="4"/>
    </row>
    <row r="62" spans="2:25" s="1" customFormat="1" ht="4.5" customHeight="1" x14ac:dyDescent="0.2">
      <c r="B62" s="4"/>
      <c r="C62" s="4"/>
      <c r="D62" s="4"/>
      <c r="E62" s="4"/>
      <c r="F62" s="4"/>
      <c r="G62" s="4"/>
      <c r="H62" s="4"/>
      <c r="I62" s="4"/>
      <c r="J62" s="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2:25" x14ac:dyDescent="0.2">
      <c r="J63" s="7"/>
      <c r="K63" s="4"/>
    </row>
    <row r="64" spans="2:25" x14ac:dyDescent="0.2">
      <c r="J64" s="7"/>
      <c r="K64" s="4"/>
    </row>
  </sheetData>
  <mergeCells count="37">
    <mergeCell ref="J56:K56"/>
    <mergeCell ref="M4:N4"/>
    <mergeCell ref="O4:S4"/>
    <mergeCell ref="M54:S54"/>
    <mergeCell ref="A1:K1"/>
    <mergeCell ref="A2:K2"/>
    <mergeCell ref="D4:E4"/>
    <mergeCell ref="K4:L4"/>
    <mergeCell ref="B54:H54"/>
    <mergeCell ref="B9:H9"/>
    <mergeCell ref="B18:H18"/>
    <mergeCell ref="B27:H27"/>
    <mergeCell ref="J9:K9"/>
    <mergeCell ref="M45:S45"/>
    <mergeCell ref="B45:H45"/>
    <mergeCell ref="J46:K46"/>
    <mergeCell ref="M27:S27"/>
    <mergeCell ref="M36:S36"/>
    <mergeCell ref="Y7:Y11"/>
    <mergeCell ref="U9:V9"/>
    <mergeCell ref="Y27:Y31"/>
    <mergeCell ref="U54:V54"/>
    <mergeCell ref="U45:V45"/>
    <mergeCell ref="Y36:Y41"/>
    <mergeCell ref="F4:H4"/>
    <mergeCell ref="B36:H36"/>
    <mergeCell ref="J18:K18"/>
    <mergeCell ref="J27:K27"/>
    <mergeCell ref="Y20:Y24"/>
    <mergeCell ref="Y13:Y18"/>
    <mergeCell ref="U36:V36"/>
    <mergeCell ref="U27:V27"/>
    <mergeCell ref="U18:V18"/>
    <mergeCell ref="J37:K37"/>
    <mergeCell ref="M9:S9"/>
    <mergeCell ref="M18:S18"/>
    <mergeCell ref="B7:V7"/>
  </mergeCells>
  <phoneticPr fontId="0" type="noConversion"/>
  <conditionalFormatting sqref="B38:H43 B56:H61 B47:H52 M38:S43 M29:S34 M56:S61 B29:H34 M47:S52 M11:S16 B11:H16 B20:H25 M20:S23 M25:S25 M24 P24:S24">
    <cfRule type="expression" dxfId="1" priority="1">
      <formula>OR(WEEKDAY(B11,1)=1,WEEKDAY(B11,1)=7)</formula>
    </cfRule>
    <cfRule type="cellIs" dxfId="0" priority="2" operator="equal">
      <formula>""</formula>
    </cfRule>
  </conditionalFormatting>
  <hyperlinks>
    <hyperlink ref="A2" r:id="rId1" xr:uid="{00000000-0004-0000-0000-000000000000}"/>
  </hyperlinks>
  <printOptions horizontalCentered="1"/>
  <pageMargins left="0.25" right="0.25" top="0.25" bottom="0.35" header="0.25" footer="0.2"/>
  <pageSetup scale="92" orientation="landscape" r:id="rId2"/>
  <headerFooter alignWithMargins="0">
    <oddFooter>&amp;L&amp;8&amp;K00-049Calendar Templates by Vertex42.com&amp;R&amp;8&amp;K00-049http://www.vertex42.com/calendars/</oddFooter>
  </headerFooter>
  <rowBreaks count="2" manualBreakCount="2">
    <brk id="53" min="1" max="16" man="1"/>
    <brk id="59" min="1" max="21" man="1"/>
  </rowBreaks>
  <colBreaks count="1" manualBreakCount="1">
    <brk id="10" min="6" max="61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2013-2014 Vertex42 LLC. All Rights Reserved. Free to Print.</dc:description>
  <cp:lastModifiedBy>ssccns@outlook.com</cp:lastModifiedBy>
  <cp:lastPrinted>2021-07-13T13:40:40Z</cp:lastPrinted>
  <dcterms:created xsi:type="dcterms:W3CDTF">2004-08-16T18:44:14Z</dcterms:created>
  <dcterms:modified xsi:type="dcterms:W3CDTF">2022-08-15T14:13:17Z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1.3.0</vt:lpwstr>
  </property>
</Properties>
</file>