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isa\Dropbox\Teaching\Teaching Texts\Update\2018\Brass Tax Update 2018\"/>
    </mc:Choice>
  </mc:AlternateContent>
  <xr:revisionPtr revIDLastSave="0" documentId="8_{292AA713-3236-42D7-B289-C7E1108BE603}" xr6:coauthVersionLast="40" xr6:coauthVersionMax="40" xr10:uidLastSave="{00000000-0000-0000-0000-000000000000}"/>
  <bookViews>
    <workbookView xWindow="12852" yWindow="-108" windowWidth="23256" windowHeight="13176" xr2:uid="{00000000-000D-0000-FFFF-FFFF00000000}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1" l="1"/>
  <c r="N19" i="1"/>
  <c r="K19" i="1"/>
  <c r="H19" i="1"/>
  <c r="B48" i="5" l="1"/>
  <c r="F48" i="5" s="1"/>
  <c r="Q48" i="5" s="1"/>
  <c r="F45" i="5"/>
  <c r="Q45" i="5" s="1"/>
  <c r="F38" i="5"/>
  <c r="N38" i="5" s="1"/>
  <c r="H33" i="5"/>
  <c r="D33" i="5"/>
  <c r="B33" i="5"/>
  <c r="F33" i="5" s="1"/>
  <c r="K33" i="5" s="1"/>
  <c r="F28" i="5"/>
  <c r="B26" i="5"/>
  <c r="F26" i="5" s="1"/>
  <c r="H29" i="5" s="1"/>
  <c r="H24" i="5"/>
  <c r="Q16" i="5"/>
  <c r="N16" i="5"/>
  <c r="K16" i="5"/>
  <c r="H16" i="5"/>
  <c r="B48" i="4"/>
  <c r="F48" i="4" s="1"/>
  <c r="Q48" i="4" s="1"/>
  <c r="F45" i="4"/>
  <c r="Q45" i="4" s="1"/>
  <c r="F38" i="4"/>
  <c r="N38" i="4" s="1"/>
  <c r="H33" i="4"/>
  <c r="D33" i="4"/>
  <c r="B33" i="4"/>
  <c r="F28" i="4"/>
  <c r="B26" i="4"/>
  <c r="F26" i="4" s="1"/>
  <c r="H24" i="4"/>
  <c r="Q16" i="4"/>
  <c r="N16" i="4"/>
  <c r="K16" i="4"/>
  <c r="H16" i="4"/>
  <c r="B48" i="3"/>
  <c r="F48" i="3" s="1"/>
  <c r="Q48" i="3" s="1"/>
  <c r="F45" i="3"/>
  <c r="Q45" i="3" s="1"/>
  <c r="F38" i="3"/>
  <c r="N38" i="3" s="1"/>
  <c r="H33" i="3"/>
  <c r="D33" i="3"/>
  <c r="B33" i="3"/>
  <c r="F28" i="3"/>
  <c r="B26" i="3"/>
  <c r="F26" i="3" s="1"/>
  <c r="H29" i="3" s="1"/>
  <c r="H24" i="3"/>
  <c r="Q16" i="3"/>
  <c r="N16" i="3"/>
  <c r="K16" i="3"/>
  <c r="H16" i="3"/>
  <c r="B48" i="2"/>
  <c r="F48" i="2" s="1"/>
  <c r="Q48" i="2" s="1"/>
  <c r="F45" i="2"/>
  <c r="Q45" i="2" s="1"/>
  <c r="F38" i="2"/>
  <c r="N38" i="2" s="1"/>
  <c r="H33" i="2"/>
  <c r="D33" i="2"/>
  <c r="B33" i="2"/>
  <c r="F28" i="2"/>
  <c r="B26" i="2"/>
  <c r="F26" i="2" s="1"/>
  <c r="H24" i="2"/>
  <c r="Q16" i="2"/>
  <c r="N16" i="2"/>
  <c r="F16" i="2" s="1"/>
  <c r="B19" i="2" s="1"/>
  <c r="N19" i="2" s="1"/>
  <c r="K16" i="2"/>
  <c r="H16" i="2"/>
  <c r="B51" i="1"/>
  <c r="F51" i="1" s="1"/>
  <c r="Q51" i="1" s="1"/>
  <c r="F48" i="1"/>
  <c r="Q48" i="1" s="1"/>
  <c r="H36" i="1"/>
  <c r="D36" i="1"/>
  <c r="B36" i="1"/>
  <c r="F31" i="1"/>
  <c r="B29" i="1"/>
  <c r="F29" i="1" s="1"/>
  <c r="H27" i="1"/>
  <c r="F16" i="4" l="1"/>
  <c r="B19" i="4" s="1"/>
  <c r="N19" i="4" s="1"/>
  <c r="K30" i="3"/>
  <c r="F33" i="3"/>
  <c r="K33" i="3" s="1"/>
  <c r="F16" i="5"/>
  <c r="B19" i="5" s="1"/>
  <c r="N19" i="5" s="1"/>
  <c r="K30" i="5"/>
  <c r="K31" i="5" s="1"/>
  <c r="N34" i="5" s="1"/>
  <c r="N35" i="5" s="1"/>
  <c r="Q39" i="5" s="1"/>
  <c r="F33" i="4"/>
  <c r="K33" i="4" s="1"/>
  <c r="H29" i="4"/>
  <c r="K30" i="4" s="1"/>
  <c r="F16" i="3"/>
  <c r="B19" i="3" s="1"/>
  <c r="N19" i="3" s="1"/>
  <c r="F33" i="2"/>
  <c r="K33" i="2" s="1"/>
  <c r="H29" i="2"/>
  <c r="K30" i="2" s="1"/>
  <c r="K31" i="2" s="1"/>
  <c r="N34" i="2" s="1"/>
  <c r="N35" i="2" s="1"/>
  <c r="Q39" i="2" s="1"/>
  <c r="H32" i="1"/>
  <c r="K31" i="3"/>
  <c r="N34" i="3" s="1"/>
  <c r="N35" i="3" s="1"/>
  <c r="Q39" i="3" s="1"/>
  <c r="F36" i="1"/>
  <c r="K36" i="1" s="1"/>
  <c r="F41" i="1" s="1"/>
  <c r="N41" i="1" s="1"/>
  <c r="K33" i="1"/>
  <c r="F19" i="1"/>
  <c r="B22" i="1" s="1"/>
  <c r="N22" i="1" s="1"/>
  <c r="K31" i="4" l="1"/>
  <c r="N34" i="4" s="1"/>
  <c r="N35" i="4" s="1"/>
  <c r="Q39" i="4" s="1"/>
  <c r="Q46" i="5"/>
  <c r="Q49" i="5" s="1"/>
  <c r="Q46" i="1"/>
  <c r="Q46" i="4"/>
  <c r="Q49" i="4" s="1"/>
  <c r="Q45" i="1"/>
  <c r="Q46" i="3"/>
  <c r="Q49" i="3" s="1"/>
  <c r="Q44" i="1"/>
  <c r="Q46" i="2"/>
  <c r="Q49" i="2" s="1"/>
  <c r="Q43" i="1"/>
  <c r="K34" i="1"/>
  <c r="N37" i="1" s="1"/>
  <c r="N38" i="1" s="1"/>
  <c r="Q42" i="1" s="1"/>
  <c r="Q49" i="1" l="1"/>
  <c r="Q52" i="1" s="1"/>
</calcChain>
</file>

<file path=xl/sharedStrings.xml><?xml version="1.0" encoding="utf-8"?>
<sst xmlns="http://schemas.openxmlformats.org/spreadsheetml/2006/main" count="583" uniqueCount="81">
  <si>
    <t>QBI</t>
  </si>
  <si>
    <t>=</t>
  </si>
  <si>
    <t>Taxable income</t>
  </si>
  <si>
    <t>-</t>
  </si>
  <si>
    <t>Total</t>
  </si>
  <si>
    <t>W-2 wages</t>
  </si>
  <si>
    <t>x50%</t>
  </si>
  <si>
    <t>x25%</t>
  </si>
  <si>
    <t>x2.5%</t>
  </si>
  <si>
    <t>/</t>
  </si>
  <si>
    <t>$50,000 ($100,000 if MFJ)</t>
  </si>
  <si>
    <t>x</t>
  </si>
  <si>
    <t>+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</si>
  <si>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</si>
  <si>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</si>
  <si>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</si>
  <si>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</si>
  <si>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</si>
  <si>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</si>
  <si>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</si>
  <si>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</si>
  <si>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</si>
  <si>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</si>
  <si>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</si>
  <si>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</si>
  <si>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</si>
  <si>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</si>
  <si>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</si>
  <si>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</si>
  <si>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</si>
  <si>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</si>
  <si>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</si>
  <si>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</si>
  <si>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</si>
  <si>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 xml:space="preserve">Unadjusted dep prop basis </t>
  </si>
  <si>
    <t>QBIA for Business 2</t>
  </si>
  <si>
    <t>QBIA for Business 3</t>
  </si>
  <si>
    <t>QBIA for Business 4</t>
  </si>
  <si>
    <t>QBIA for Business 5</t>
  </si>
  <si>
    <t>Total of Lines 4 + 5</t>
  </si>
  <si>
    <t>Greater of Line 3 or Line 6</t>
  </si>
  <si>
    <t>$157,500 ($315,000 if MFJ)</t>
  </si>
  <si>
    <t xml:space="preserve">Multiply Line 9 x  Line 8. </t>
  </si>
  <si>
    <t>Reduction % from Line 9</t>
  </si>
  <si>
    <t>Multiply Line 12 x  Line 11. This is the QBIA for this business.</t>
  </si>
  <si>
    <t>REIT div</t>
  </si>
  <si>
    <t>PTP inc</t>
  </si>
  <si>
    <t>Minus net cap'l gain</t>
  </si>
  <si>
    <t>Add Lines 13 through 18</t>
  </si>
  <si>
    <t>Subtract Line 10 from Line 1. If not a service business, enter this total on Line 13</t>
  </si>
  <si>
    <t xml:space="preserve">     and skip Line 12.</t>
  </si>
  <si>
    <t>Subtract Line 7 from Line 1, but not &lt; 0.</t>
  </si>
  <si>
    <t>§199A 20% QBI Deduction Worksheet</t>
  </si>
  <si>
    <r>
      <t xml:space="preserve">Lesser of Line 19 or Line 20.  </t>
    </r>
    <r>
      <rPr>
        <b/>
        <sz val="11"/>
        <color theme="1"/>
        <rFont val="Calibri"/>
        <family val="2"/>
        <scheme val="minor"/>
      </rPr>
      <t>This is your §199A 20% QBI deduction.</t>
    </r>
  </si>
  <si>
    <t>Filing status - If MFJ enter 1, All others enter 2</t>
  </si>
  <si>
    <t>If total QBI from all businesses is &lt;$0, do not complete. 199A deduction is $0.</t>
  </si>
  <si>
    <t>Calculate Lines 1-13 separately for each business, then aggregate on lines 13-17 on one form.</t>
  </si>
  <si>
    <r>
      <t xml:space="preserve">Reduction % </t>
    </r>
    <r>
      <rPr>
        <sz val="11"/>
        <color theme="1"/>
        <rFont val="Calibri"/>
        <family val="2"/>
        <scheme val="minor"/>
      </rPr>
      <t>(Not &gt; 100%)</t>
    </r>
  </si>
  <si>
    <t>If a service business, enter 1</t>
  </si>
  <si>
    <t>Taxable income (before QBI deduction)</t>
  </si>
  <si>
    <t>Income (loss) from trade or business K-1</t>
  </si>
  <si>
    <t>Net income (loss) from Sch C, E, or F</t>
  </si>
  <si>
    <t>Deductible portion of SE tax</t>
  </si>
  <si>
    <t>SE health insurance</t>
  </si>
  <si>
    <t>Trade or business name</t>
  </si>
  <si>
    <t>If aggregating, 2nd trade or business name</t>
  </si>
  <si>
    <t>Ordinary income (loss) from Form 4797</t>
  </si>
  <si>
    <t>Business 1</t>
  </si>
  <si>
    <t>Business 2</t>
  </si>
  <si>
    <t>(</t>
  </si>
  <si>
    <t>)</t>
  </si>
  <si>
    <t xml:space="preserve">If taxable income does not exceed $157,500 ($315,000 for MFJ), skip lines 3 - 12 and </t>
  </si>
  <si>
    <t xml:space="preserve"> enter the amount from Line 1 on Line 13. </t>
  </si>
  <si>
    <t xml:space="preserve">SEP, SIMPLE, pension contributions </t>
  </si>
  <si>
    <t>Business 3</t>
  </si>
  <si>
    <t>Business 4</t>
  </si>
  <si>
    <t>If aggregating, 3rd trade or business name</t>
  </si>
  <si>
    <t>If aggregating, 4th trade or business name</t>
  </si>
  <si>
    <t>Adjustment for pre-2018 carryovers</t>
  </si>
  <si>
    <t>Other: _______________________________</t>
  </si>
  <si>
    <t>SE health insurance (not S corp)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</si>
</sst>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5">
    <xf numFmtId="0" fontId="0" fillId="0" borderId="0" xfId="0"/>
    <xf numFmtId="38" fontId="0" fillId="0" borderId="0" xfId="0" applyNumberFormat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3" borderId="3" xfId="0" applyNumberFormat="1" applyFill="1" applyBorder="1" applyAlignment="1">
      <alignment horizontal="center" vertical="center"/>
    </xf>
    <xf numFmtId="38" fontId="0" fillId="3" borderId="3" xfId="0" applyNumberFormat="1" applyFill="1" applyBorder="1" applyAlignment="1">
      <alignment horizontal="center" vertical="center" wrapText="1"/>
    </xf>
    <xf numFmtId="38" fontId="0" fillId="0" borderId="0" xfId="0" applyNumberFormat="1" applyAlignment="1">
      <alignment horizontal="center" vertical="center" wrapText="1"/>
    </xf>
    <xf numFmtId="38" fontId="1" fillId="2" borderId="0" xfId="0" applyNumberFormat="1" applyFont="1" applyFill="1" applyBorder="1" applyAlignment="1">
      <alignment vertical="center"/>
    </xf>
    <xf numFmtId="38" fontId="0" fillId="0" borderId="3" xfId="0" applyNumberFormat="1" applyBorder="1" applyAlignment="1">
      <alignment horizontal="center" vertical="center" wrapText="1"/>
    </xf>
    <xf numFmtId="38" fontId="0" fillId="0" borderId="0" xfId="0" applyNumberFormat="1" applyAlignment="1">
      <alignment horizontal="right" vertical="center"/>
    </xf>
    <xf numFmtId="9" fontId="0" fillId="0" borderId="0" xfId="1" applyFont="1" applyBorder="1" applyAlignment="1">
      <alignment horizontal="center" vertical="center"/>
    </xf>
    <xf numFmtId="9" fontId="0" fillId="3" borderId="0" xfId="1" applyFon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38" fontId="1" fillId="0" borderId="9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6" xfId="0" applyNumberFormat="1" applyFont="1" applyBorder="1" applyAlignment="1">
      <alignment horizontal="center" vertical="center"/>
    </xf>
    <xf numFmtId="38" fontId="1" fillId="0" borderId="6" xfId="0" applyNumberFormat="1" applyFont="1" applyBorder="1" applyAlignment="1">
      <alignment vertical="center"/>
    </xf>
    <xf numFmtId="38" fontId="0" fillId="3" borderId="0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right" vertical="center"/>
    </xf>
    <xf numFmtId="38" fontId="1" fillId="0" borderId="0" xfId="0" applyNumberFormat="1" applyFont="1" applyFill="1" applyBorder="1" applyAlignment="1">
      <alignment vertical="center"/>
    </xf>
    <xf numFmtId="38" fontId="0" fillId="0" borderId="0" xfId="0" applyNumberFormat="1" applyFont="1" applyBorder="1" applyAlignment="1">
      <alignment horizontal="left" vertical="center"/>
    </xf>
    <xf numFmtId="38" fontId="0" fillId="0" borderId="0" xfId="0" applyNumberFormat="1" applyFont="1" applyBorder="1" applyAlignment="1">
      <alignment vertical="center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0" fillId="0" borderId="7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38" fontId="0" fillId="2" borderId="0" xfId="0" applyNumberFormat="1" applyFont="1" applyFill="1" applyBorder="1" applyAlignment="1">
      <alignment horizontal="left" vertical="center"/>
    </xf>
    <xf numFmtId="38" fontId="0" fillId="0" borderId="0" xfId="0" applyNumberFormat="1" applyFont="1" applyFill="1" applyBorder="1" applyAlignment="1">
      <alignment vertical="center"/>
    </xf>
    <xf numFmtId="38" fontId="1" fillId="4" borderId="11" xfId="0" applyNumberFormat="1" applyFont="1" applyFill="1" applyBorder="1" applyAlignment="1">
      <alignment vertical="center"/>
    </xf>
    <xf numFmtId="38" fontId="0" fillId="0" borderId="0" xfId="0" applyNumberFormat="1" applyFont="1" applyAlignment="1">
      <alignment horizontal="center" vertical="center"/>
    </xf>
    <xf numFmtId="38" fontId="0" fillId="0" borderId="2" xfId="0" applyNumberFormat="1" applyFont="1" applyBorder="1" applyAlignment="1">
      <alignment horizontal="right" vertical="center"/>
    </xf>
    <xf numFmtId="38" fontId="0" fillId="0" borderId="4" xfId="0" applyNumberFormat="1" applyFont="1" applyFill="1" applyBorder="1" applyAlignment="1">
      <alignment horizontal="center" vertical="center"/>
    </xf>
    <xf numFmtId="38" fontId="0" fillId="0" borderId="4" xfId="0" applyNumberFormat="1" applyFont="1" applyBorder="1" applyAlignment="1">
      <alignment horizontal="center" vertical="center"/>
    </xf>
    <xf numFmtId="38" fontId="0" fillId="4" borderId="4" xfId="0" applyNumberFormat="1" applyFont="1" applyFill="1" applyBorder="1" applyAlignment="1">
      <alignment horizontal="center" vertical="center"/>
    </xf>
    <xf numFmtId="38" fontId="0" fillId="3" borderId="0" xfId="0" applyNumberFormat="1" applyFont="1" applyFill="1" applyBorder="1" applyAlignment="1">
      <alignment horizontal="center" vertical="center"/>
    </xf>
    <xf numFmtId="38" fontId="0" fillId="3" borderId="4" xfId="0" applyNumberFormat="1" applyFont="1" applyFill="1" applyBorder="1" applyAlignment="1">
      <alignment horizontal="center" vertical="center"/>
    </xf>
    <xf numFmtId="38" fontId="0" fillId="0" borderId="2" xfId="0" applyNumberFormat="1" applyFont="1" applyBorder="1" applyAlignment="1">
      <alignment horizontal="right" vertical="center" wrapText="1"/>
    </xf>
    <xf numFmtId="38" fontId="0" fillId="3" borderId="0" xfId="0" applyNumberFormat="1" applyFont="1" applyFill="1" applyBorder="1" applyAlignment="1">
      <alignment horizontal="left" vertical="center"/>
    </xf>
    <xf numFmtId="38" fontId="0" fillId="0" borderId="0" xfId="0" applyNumberFormat="1" applyFont="1" applyBorder="1" applyAlignment="1">
      <alignment horizontal="center" vertical="center" wrapText="1"/>
    </xf>
    <xf numFmtId="38" fontId="0" fillId="0" borderId="8" xfId="0" applyNumberFormat="1" applyFont="1" applyBorder="1" applyAlignment="1">
      <alignment horizontal="right" vertical="center"/>
    </xf>
    <xf numFmtId="38" fontId="0" fillId="0" borderId="9" xfId="0" applyNumberFormat="1" applyFont="1" applyBorder="1" applyAlignment="1">
      <alignment vertical="center"/>
    </xf>
    <xf numFmtId="38" fontId="0" fillId="0" borderId="9" xfId="0" applyNumberFormat="1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38" fontId="1" fillId="4" borderId="4" xfId="0" applyNumberFormat="1" applyFont="1" applyFill="1" applyBorder="1" applyAlignment="1">
      <alignment horizontal="center" vertical="center" wrapText="1"/>
    </xf>
    <xf numFmtId="38" fontId="1" fillId="0" borderId="2" xfId="0" applyNumberFormat="1" applyFont="1" applyBorder="1" applyAlignment="1">
      <alignment horizontal="center" vertical="center"/>
    </xf>
    <xf numFmtId="38" fontId="0" fillId="2" borderId="0" xfId="0" applyNumberFormat="1" applyFont="1" applyFill="1" applyBorder="1" applyAlignment="1">
      <alignment horizontal="left" vertical="center"/>
    </xf>
    <xf numFmtId="38" fontId="0" fillId="3" borderId="0" xfId="0" applyNumberFormat="1" applyFont="1" applyFill="1" applyBorder="1" applyAlignment="1">
      <alignment horizontal="left" vertical="center"/>
    </xf>
    <xf numFmtId="38" fontId="0" fillId="0" borderId="0" xfId="0" applyNumberFormat="1" applyFont="1" applyBorder="1" applyAlignment="1">
      <alignment horizontal="left" vertic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9" xfId="0" applyNumberFormat="1" applyFont="1" applyBorder="1" applyAlignment="1">
      <alignment horizontal="center" vertical="center"/>
    </xf>
    <xf numFmtId="38" fontId="1" fillId="4" borderId="14" xfId="0" applyNumberFormat="1" applyFont="1" applyFill="1" applyBorder="1" applyAlignment="1">
      <alignment horizontal="center" vertical="center"/>
    </xf>
    <xf numFmtId="38" fontId="1" fillId="4" borderId="15" xfId="0" applyNumberFormat="1" applyFont="1" applyFill="1" applyBorder="1" applyAlignment="1">
      <alignment horizontal="center" vertical="center"/>
    </xf>
    <xf numFmtId="38" fontId="4" fillId="0" borderId="6" xfId="0" applyNumberFormat="1" applyFont="1" applyBorder="1" applyAlignment="1">
      <alignment horizontal="left" vertical="center"/>
    </xf>
    <xf numFmtId="38" fontId="4" fillId="0" borderId="0" xfId="0" applyNumberFormat="1" applyFont="1" applyBorder="1" applyAlignment="1">
      <alignment horizontal="left" vertical="center"/>
    </xf>
    <xf numFmtId="38" fontId="2" fillId="0" borderId="5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38" fontId="0" fillId="3" borderId="0" xfId="0" applyNumberFormat="1" applyFont="1" applyFill="1" applyBorder="1" applyAlignment="1">
      <alignment horizontal="center" vertical="center" wrapText="1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zoomScale="80" zoomScaleNormal="80" workbookViewId="0">
      <selection activeCell="X14" sqref="X14"/>
    </sheetView>
  </sheetViews>
  <sheetFormatPr defaultColWidth="8.88671875" defaultRowHeight="14.4" x14ac:dyDescent="0.3"/>
  <cols>
    <col min="1" max="1" width="3.5546875" style="9" bestFit="1" customWidth="1"/>
    <col min="2" max="2" width="12.44140625" style="1" customWidth="1"/>
    <col min="3" max="3" width="2.33203125" style="1" customWidth="1"/>
    <col min="4" max="4" width="11.6640625" style="1" customWidth="1"/>
    <col min="5" max="5" width="2.88671875" style="1" customWidth="1"/>
    <col min="6" max="6" width="11.6640625" style="1" customWidth="1"/>
    <col min="7" max="7" width="2" style="1" customWidth="1"/>
    <col min="8" max="8" width="11.6640625" style="1" customWidth="1"/>
    <col min="9" max="10" width="2" style="1" customWidth="1"/>
    <col min="11" max="11" width="13.109375" style="1" customWidth="1"/>
    <col min="12" max="12" width="1.5546875" style="1" customWidth="1"/>
    <col min="13" max="13" width="1.6640625" style="1" customWidth="1"/>
    <col min="14" max="14" width="11.6640625" style="1" customWidth="1"/>
    <col min="15" max="16" width="1.88671875" style="1" customWidth="1"/>
    <col min="17" max="17" width="11.6640625" style="1" customWidth="1"/>
    <col min="18" max="18" width="1.33203125" style="2" customWidth="1"/>
    <col min="19" max="16384" width="8.88671875" style="1"/>
  </cols>
  <sheetData>
    <row r="1" spans="1:18" ht="18" x14ac:dyDescent="0.3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8"/>
    </row>
    <row r="2" spans="1:18" x14ac:dyDescent="0.3">
      <c r="A2" s="63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"/>
    </row>
    <row r="3" spans="1:18" ht="15" thickBot="1" x14ac:dyDescent="0.35">
      <c r="A3" s="52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</row>
    <row r="4" spans="1:18" ht="18" x14ac:dyDescent="0.3">
      <c r="A4" s="25"/>
      <c r="B4" s="56" t="s">
        <v>64</v>
      </c>
      <c r="C4" s="56"/>
      <c r="D4" s="56"/>
      <c r="E4" s="56"/>
      <c r="F4" s="56"/>
      <c r="G4" s="17"/>
      <c r="H4" s="18"/>
      <c r="I4" s="18"/>
      <c r="J4" s="18"/>
      <c r="K4" s="62"/>
      <c r="L4" s="62"/>
      <c r="M4" s="62"/>
      <c r="N4" s="62"/>
      <c r="O4" s="62"/>
      <c r="P4" s="62"/>
      <c r="Q4" s="62"/>
      <c r="R4" s="3"/>
    </row>
    <row r="5" spans="1:18" ht="18" x14ac:dyDescent="0.3">
      <c r="A5" s="15"/>
      <c r="B5" s="57" t="s">
        <v>65</v>
      </c>
      <c r="C5" s="57"/>
      <c r="D5" s="57"/>
      <c r="E5" s="57"/>
      <c r="F5" s="57"/>
      <c r="G5" s="57"/>
      <c r="H5" s="57"/>
      <c r="I5" s="14"/>
      <c r="J5" s="14"/>
      <c r="K5" s="61"/>
      <c r="L5" s="61"/>
      <c r="M5" s="61"/>
      <c r="N5" s="61"/>
      <c r="O5" s="61"/>
      <c r="P5" s="61"/>
      <c r="Q5" s="61"/>
      <c r="R5" s="3"/>
    </row>
    <row r="6" spans="1:18" ht="18" x14ac:dyDescent="0.3">
      <c r="A6" s="15"/>
      <c r="B6" s="57" t="s">
        <v>76</v>
      </c>
      <c r="C6" s="57"/>
      <c r="D6" s="57"/>
      <c r="E6" s="57"/>
      <c r="F6" s="57"/>
      <c r="G6" s="57"/>
      <c r="H6" s="57"/>
      <c r="I6" s="14"/>
      <c r="J6" s="14"/>
      <c r="K6" s="61"/>
      <c r="L6" s="61"/>
      <c r="M6" s="61"/>
      <c r="N6" s="61"/>
      <c r="O6" s="61"/>
      <c r="P6" s="61"/>
      <c r="Q6" s="61"/>
      <c r="R6" s="3"/>
    </row>
    <row r="7" spans="1:18" ht="18" x14ac:dyDescent="0.3">
      <c r="A7" s="15"/>
      <c r="B7" s="57" t="s">
        <v>77</v>
      </c>
      <c r="C7" s="57"/>
      <c r="D7" s="57"/>
      <c r="E7" s="57"/>
      <c r="F7" s="57"/>
      <c r="G7" s="57"/>
      <c r="H7" s="57"/>
      <c r="I7" s="14"/>
      <c r="J7" s="14"/>
      <c r="K7" s="61"/>
      <c r="L7" s="61"/>
      <c r="M7" s="61"/>
      <c r="N7" s="61"/>
      <c r="O7" s="61"/>
      <c r="P7" s="61"/>
      <c r="Q7" s="61"/>
      <c r="R7" s="3"/>
    </row>
    <row r="8" spans="1:18" x14ac:dyDescent="0.3">
      <c r="A8" s="15"/>
      <c r="B8" s="51" t="s">
        <v>54</v>
      </c>
      <c r="C8" s="51"/>
      <c r="D8" s="51"/>
      <c r="E8" s="51"/>
      <c r="F8" s="51"/>
      <c r="G8" s="51"/>
      <c r="H8" s="51"/>
      <c r="I8" s="51"/>
      <c r="J8" s="23"/>
      <c r="K8" s="16"/>
      <c r="L8" s="54"/>
      <c r="M8" s="55"/>
      <c r="N8" s="16"/>
      <c r="O8" s="16"/>
      <c r="P8" s="16"/>
      <c r="Q8" s="16"/>
      <c r="R8" s="3"/>
    </row>
    <row r="9" spans="1:18" x14ac:dyDescent="0.3">
      <c r="A9" s="15"/>
      <c r="B9" s="23"/>
      <c r="C9" s="23"/>
      <c r="D9" s="23"/>
      <c r="E9" s="23"/>
      <c r="F9" s="23"/>
      <c r="G9" s="22"/>
      <c r="H9" s="24" t="s">
        <v>67</v>
      </c>
      <c r="I9" s="24"/>
      <c r="J9" s="24"/>
      <c r="K9" s="24" t="s">
        <v>68</v>
      </c>
      <c r="L9" s="24"/>
      <c r="M9" s="31"/>
      <c r="N9" s="24" t="s">
        <v>74</v>
      </c>
      <c r="O9" s="24"/>
      <c r="P9" s="24"/>
      <c r="Q9" s="24" t="s">
        <v>75</v>
      </c>
      <c r="R9" s="3"/>
    </row>
    <row r="10" spans="1:18" x14ac:dyDescent="0.3">
      <c r="A10" s="15"/>
      <c r="B10" s="51" t="s">
        <v>61</v>
      </c>
      <c r="C10" s="51"/>
      <c r="D10" s="51"/>
      <c r="E10" s="51"/>
      <c r="F10" s="51"/>
      <c r="G10" s="22"/>
      <c r="H10" s="32"/>
      <c r="I10" s="16"/>
      <c r="J10" s="16"/>
      <c r="K10" s="32"/>
      <c r="L10" s="16"/>
      <c r="M10" s="22"/>
      <c r="N10" s="32"/>
      <c r="O10" s="16"/>
      <c r="P10" s="16"/>
      <c r="Q10" s="32"/>
      <c r="R10" s="3"/>
    </row>
    <row r="11" spans="1:18" x14ac:dyDescent="0.3">
      <c r="A11" s="15"/>
      <c r="B11" s="51" t="s">
        <v>60</v>
      </c>
      <c r="C11" s="51"/>
      <c r="D11" s="51"/>
      <c r="E11" s="51"/>
      <c r="F11" s="51"/>
      <c r="G11" s="22"/>
      <c r="H11" s="32"/>
      <c r="I11" s="16"/>
      <c r="J11" s="16"/>
      <c r="K11" s="32"/>
      <c r="L11" s="16"/>
      <c r="M11" s="22"/>
      <c r="N11" s="32"/>
      <c r="O11" s="16"/>
      <c r="P11" s="16"/>
      <c r="Q11" s="32"/>
      <c r="R11" s="3"/>
    </row>
    <row r="12" spans="1:18" x14ac:dyDescent="0.3">
      <c r="A12" s="15"/>
      <c r="B12" s="51" t="s">
        <v>66</v>
      </c>
      <c r="C12" s="51"/>
      <c r="D12" s="51"/>
      <c r="E12" s="51"/>
      <c r="F12" s="51"/>
      <c r="G12" s="22"/>
      <c r="H12" s="32"/>
      <c r="I12" s="16"/>
      <c r="J12" s="16"/>
      <c r="K12" s="32"/>
      <c r="L12" s="16"/>
      <c r="M12" s="22"/>
      <c r="N12" s="32"/>
      <c r="O12" s="16"/>
      <c r="P12" s="16"/>
      <c r="Q12" s="32"/>
      <c r="R12" s="3"/>
    </row>
    <row r="13" spans="1:18" x14ac:dyDescent="0.3">
      <c r="A13" s="48"/>
      <c r="B13" s="51" t="s">
        <v>78</v>
      </c>
      <c r="C13" s="51"/>
      <c r="D13" s="51"/>
      <c r="E13" s="51"/>
      <c r="F13" s="51"/>
      <c r="G13" s="22"/>
      <c r="H13" s="32"/>
      <c r="I13" s="16"/>
      <c r="J13" s="16"/>
      <c r="K13" s="32"/>
      <c r="L13" s="16"/>
      <c r="M13" s="22"/>
      <c r="N13" s="32"/>
      <c r="O13" s="16"/>
      <c r="P13" s="16"/>
      <c r="Q13" s="32"/>
      <c r="R13" s="3"/>
    </row>
    <row r="14" spans="1:18" x14ac:dyDescent="0.3">
      <c r="A14" s="48"/>
      <c r="B14" s="51" t="s">
        <v>79</v>
      </c>
      <c r="C14" s="51"/>
      <c r="D14" s="51"/>
      <c r="E14" s="51"/>
      <c r="F14" s="51"/>
      <c r="G14" s="22"/>
      <c r="H14" s="32"/>
      <c r="I14" s="16"/>
      <c r="J14" s="16"/>
      <c r="K14" s="32"/>
      <c r="L14" s="16"/>
      <c r="M14" s="22"/>
      <c r="N14" s="32"/>
      <c r="O14" s="16"/>
      <c r="P14" s="16"/>
      <c r="Q14" s="32"/>
      <c r="R14" s="3"/>
    </row>
    <row r="15" spans="1:18" x14ac:dyDescent="0.3">
      <c r="A15" s="48"/>
      <c r="B15" s="51" t="s">
        <v>79</v>
      </c>
      <c r="C15" s="51"/>
      <c r="D15" s="51"/>
      <c r="E15" s="51"/>
      <c r="F15" s="51"/>
      <c r="G15" s="22"/>
      <c r="H15" s="32"/>
      <c r="I15" s="16"/>
      <c r="J15" s="16"/>
      <c r="K15" s="32"/>
      <c r="L15" s="16"/>
      <c r="M15" s="22"/>
      <c r="N15" s="32"/>
      <c r="O15" s="16"/>
      <c r="P15" s="16"/>
      <c r="Q15" s="32"/>
      <c r="R15" s="3"/>
    </row>
    <row r="16" spans="1:18" x14ac:dyDescent="0.3">
      <c r="A16" s="15"/>
      <c r="B16" s="51" t="s">
        <v>62</v>
      </c>
      <c r="C16" s="51"/>
      <c r="D16" s="51"/>
      <c r="E16" s="51"/>
      <c r="F16" s="51"/>
      <c r="G16" s="22" t="s">
        <v>69</v>
      </c>
      <c r="H16" s="32"/>
      <c r="I16" s="16" t="s">
        <v>70</v>
      </c>
      <c r="J16" s="16" t="s">
        <v>69</v>
      </c>
      <c r="K16" s="32"/>
      <c r="L16" s="16" t="s">
        <v>70</v>
      </c>
      <c r="M16" s="22" t="s">
        <v>69</v>
      </c>
      <c r="N16" s="32"/>
      <c r="O16" s="16" t="s">
        <v>70</v>
      </c>
      <c r="P16" s="16" t="s">
        <v>69</v>
      </c>
      <c r="Q16" s="32"/>
      <c r="R16" s="3" t="s">
        <v>70</v>
      </c>
    </row>
    <row r="17" spans="1:18" x14ac:dyDescent="0.3">
      <c r="A17" s="15"/>
      <c r="B17" s="51" t="s">
        <v>80</v>
      </c>
      <c r="C17" s="51"/>
      <c r="D17" s="51"/>
      <c r="E17" s="51"/>
      <c r="F17" s="51"/>
      <c r="G17" s="22" t="s">
        <v>69</v>
      </c>
      <c r="H17" s="32"/>
      <c r="I17" s="16" t="s">
        <v>70</v>
      </c>
      <c r="J17" s="16" t="s">
        <v>69</v>
      </c>
      <c r="K17" s="32"/>
      <c r="L17" s="16" t="s">
        <v>70</v>
      </c>
      <c r="M17" s="22" t="s">
        <v>69</v>
      </c>
      <c r="N17" s="32"/>
      <c r="O17" s="16" t="s">
        <v>70</v>
      </c>
      <c r="P17" s="16" t="s">
        <v>69</v>
      </c>
      <c r="Q17" s="32"/>
      <c r="R17" s="3" t="s">
        <v>70</v>
      </c>
    </row>
    <row r="18" spans="1:18" x14ac:dyDescent="0.3">
      <c r="A18" s="15"/>
      <c r="B18" s="51" t="s">
        <v>73</v>
      </c>
      <c r="C18" s="51"/>
      <c r="D18" s="51"/>
      <c r="E18" s="51"/>
      <c r="F18" s="51"/>
      <c r="G18" s="22" t="s">
        <v>69</v>
      </c>
      <c r="H18" s="32"/>
      <c r="I18" s="16" t="s">
        <v>70</v>
      </c>
      <c r="J18" s="16" t="s">
        <v>69</v>
      </c>
      <c r="K18" s="32"/>
      <c r="L18" s="16" t="s">
        <v>70</v>
      </c>
      <c r="M18" s="22" t="s">
        <v>69</v>
      </c>
      <c r="N18" s="32"/>
      <c r="O18" s="16" t="s">
        <v>70</v>
      </c>
      <c r="P18" s="16" t="s">
        <v>69</v>
      </c>
      <c r="Q18" s="32"/>
      <c r="R18" s="3" t="s">
        <v>70</v>
      </c>
    </row>
    <row r="19" spans="1:18" x14ac:dyDescent="0.3">
      <c r="A19" s="15"/>
      <c r="B19" s="23" t="s">
        <v>0</v>
      </c>
      <c r="C19" s="23"/>
      <c r="D19" s="23"/>
      <c r="E19" s="23"/>
      <c r="F19" s="26">
        <f>SUM(H19+K19+N19+Q19)</f>
        <v>0</v>
      </c>
      <c r="G19" s="22"/>
      <c r="H19" s="27">
        <f>H10+H11+H12+H13+H14+H15-H16-H17-H18</f>
        <v>0</v>
      </c>
      <c r="I19" s="16"/>
      <c r="J19" s="16"/>
      <c r="K19" s="27">
        <f>K10+K11+K12+K13+K14+K15-K16-K17-K18</f>
        <v>0</v>
      </c>
      <c r="L19" s="33"/>
      <c r="M19" s="22"/>
      <c r="N19" s="27">
        <f>N10+N11+N12+N13+N14+N15-N16-N17-N18</f>
        <v>0</v>
      </c>
      <c r="O19" s="16"/>
      <c r="P19" s="16"/>
      <c r="Q19" s="27">
        <f>Q10+Q11+Q12+Q13+Q14+Q15-Q16-Q17-Q18</f>
        <v>0</v>
      </c>
      <c r="R19" s="3"/>
    </row>
    <row r="20" spans="1:18" x14ac:dyDescent="0.3">
      <c r="A20" s="15"/>
      <c r="B20" s="21"/>
      <c r="C20" s="21"/>
      <c r="D20" s="21"/>
      <c r="E20" s="21"/>
      <c r="F20" s="21"/>
      <c r="G20" s="21"/>
      <c r="H20" s="21"/>
      <c r="I20" s="21"/>
      <c r="J20" s="21"/>
      <c r="K20" s="16"/>
      <c r="L20" s="16"/>
      <c r="M20" s="22"/>
      <c r="N20" s="16"/>
      <c r="O20" s="16"/>
      <c r="P20" s="16"/>
      <c r="Q20" s="16"/>
      <c r="R20" s="3"/>
    </row>
    <row r="21" spans="1:18" x14ac:dyDescent="0.3">
      <c r="A21" s="34"/>
      <c r="B21" s="20" t="s">
        <v>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"/>
    </row>
    <row r="22" spans="1:18" x14ac:dyDescent="0.3">
      <c r="A22" s="34" t="s">
        <v>13</v>
      </c>
      <c r="B22" s="35">
        <f>F19</f>
        <v>0</v>
      </c>
      <c r="C22" s="20" t="s">
        <v>11</v>
      </c>
      <c r="D22" s="10">
        <v>0.2</v>
      </c>
      <c r="E22" s="20"/>
      <c r="F22" s="20"/>
      <c r="G22" s="20"/>
      <c r="H22" s="20"/>
      <c r="I22" s="20"/>
      <c r="J22" s="20"/>
      <c r="K22" s="20"/>
      <c r="L22" s="20"/>
      <c r="M22" s="20" t="s">
        <v>1</v>
      </c>
      <c r="N22" s="36">
        <f>B22*0.2</f>
        <v>0</v>
      </c>
      <c r="O22" s="20"/>
      <c r="P22" s="20"/>
      <c r="Q22" s="20"/>
      <c r="R22" s="3"/>
    </row>
    <row r="23" spans="1:18" x14ac:dyDescent="0.3">
      <c r="A23" s="34"/>
      <c r="B23" s="51" t="s">
        <v>59</v>
      </c>
      <c r="C23" s="51"/>
      <c r="D23" s="51"/>
      <c r="E23" s="51"/>
      <c r="F23" s="5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3"/>
    </row>
    <row r="24" spans="1:18" ht="15" customHeight="1" x14ac:dyDescent="0.3">
      <c r="A24" s="34" t="s">
        <v>14</v>
      </c>
      <c r="B24" s="37"/>
      <c r="C24" s="20"/>
      <c r="D24" s="51" t="s">
        <v>71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3"/>
    </row>
    <row r="25" spans="1:18" x14ac:dyDescent="0.3">
      <c r="A25" s="34"/>
      <c r="B25" s="51" t="s">
        <v>72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3"/>
    </row>
    <row r="26" spans="1:18" ht="15" customHeight="1" x14ac:dyDescent="0.3">
      <c r="A26" s="34"/>
      <c r="B26" s="38" t="s">
        <v>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"/>
    </row>
    <row r="27" spans="1:18" x14ac:dyDescent="0.3">
      <c r="A27" s="34" t="s">
        <v>15</v>
      </c>
      <c r="B27" s="37"/>
      <c r="C27" s="38"/>
      <c r="D27" s="38" t="s">
        <v>6</v>
      </c>
      <c r="E27" s="38"/>
      <c r="F27" s="38"/>
      <c r="G27" s="38"/>
      <c r="H27" s="39">
        <f>B27*0.5</f>
        <v>0</v>
      </c>
      <c r="I27" s="38"/>
      <c r="J27" s="38"/>
      <c r="K27" s="38"/>
      <c r="L27" s="38"/>
      <c r="M27" s="38"/>
      <c r="N27" s="38"/>
      <c r="O27" s="38"/>
      <c r="P27" s="38"/>
      <c r="Q27" s="38"/>
      <c r="R27" s="4"/>
    </row>
    <row r="28" spans="1:18" x14ac:dyDescent="0.3">
      <c r="A28" s="34"/>
      <c r="B28" s="38" t="s">
        <v>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"/>
    </row>
    <row r="29" spans="1:18" x14ac:dyDescent="0.3">
      <c r="A29" s="34" t="s">
        <v>16</v>
      </c>
      <c r="B29" s="39">
        <f>B27</f>
        <v>0</v>
      </c>
      <c r="C29" s="38"/>
      <c r="D29" s="38" t="s">
        <v>7</v>
      </c>
      <c r="E29" s="38" t="s">
        <v>1</v>
      </c>
      <c r="F29" s="39">
        <f>B29*0.25</f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"/>
    </row>
    <row r="30" spans="1:18" s="6" customFormat="1" ht="43.2" x14ac:dyDescent="0.3">
      <c r="A30" s="40"/>
      <c r="B30" s="19" t="s">
        <v>34</v>
      </c>
      <c r="C30" s="19"/>
      <c r="D30" s="19"/>
      <c r="E30" s="19"/>
      <c r="F30" s="3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5"/>
    </row>
    <row r="31" spans="1:18" x14ac:dyDescent="0.3">
      <c r="A31" s="34" t="s">
        <v>17</v>
      </c>
      <c r="B31" s="37">
        <v>0</v>
      </c>
      <c r="C31" s="38"/>
      <c r="D31" s="38" t="s">
        <v>8</v>
      </c>
      <c r="E31" s="38"/>
      <c r="F31" s="39">
        <f>B31*0.025</f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</row>
    <row r="32" spans="1:18" x14ac:dyDescent="0.3">
      <c r="A32" s="34" t="s">
        <v>18</v>
      </c>
      <c r="B32" s="50" t="s">
        <v>39</v>
      </c>
      <c r="C32" s="50"/>
      <c r="D32" s="50"/>
      <c r="E32" s="38"/>
      <c r="F32" s="38"/>
      <c r="G32" s="38"/>
      <c r="H32" s="39">
        <f>F29+F31</f>
        <v>0</v>
      </c>
      <c r="I32" s="38"/>
      <c r="J32" s="38"/>
      <c r="K32" s="38"/>
      <c r="L32" s="38"/>
      <c r="M32" s="38"/>
      <c r="N32" s="38"/>
      <c r="O32" s="38"/>
      <c r="P32" s="38"/>
      <c r="Q32" s="38"/>
      <c r="R32" s="4"/>
    </row>
    <row r="33" spans="1:18" x14ac:dyDescent="0.3">
      <c r="A33" s="34" t="s">
        <v>19</v>
      </c>
      <c r="B33" s="50" t="s">
        <v>40</v>
      </c>
      <c r="C33" s="50"/>
      <c r="D33" s="50"/>
      <c r="E33" s="50"/>
      <c r="F33" s="50"/>
      <c r="G33" s="50"/>
      <c r="H33" s="50"/>
      <c r="I33" s="38"/>
      <c r="J33" s="38"/>
      <c r="K33" s="39">
        <f>IF(H27&gt;H32,H27,H32)</f>
        <v>0</v>
      </c>
      <c r="L33" s="38"/>
      <c r="M33" s="38"/>
      <c r="N33" s="19"/>
      <c r="O33" s="19"/>
      <c r="P33" s="19"/>
      <c r="Q33" s="38"/>
      <c r="R33" s="4"/>
    </row>
    <row r="34" spans="1:18" x14ac:dyDescent="0.3">
      <c r="A34" s="34" t="s">
        <v>20</v>
      </c>
      <c r="B34" s="50" t="s">
        <v>51</v>
      </c>
      <c r="C34" s="50"/>
      <c r="D34" s="50"/>
      <c r="E34" s="50"/>
      <c r="F34" s="50"/>
      <c r="G34" s="38"/>
      <c r="H34" s="38"/>
      <c r="I34" s="38"/>
      <c r="J34" s="38"/>
      <c r="K34" s="39">
        <f>IF(N22-K33&gt;0,N22-K33,0)</f>
        <v>0</v>
      </c>
      <c r="L34" s="38"/>
      <c r="M34" s="38"/>
      <c r="N34" s="38"/>
      <c r="O34" s="38"/>
      <c r="P34" s="38"/>
      <c r="Q34" s="38"/>
      <c r="R34" s="4"/>
    </row>
    <row r="35" spans="1:18" s="6" customFormat="1" ht="43.2" customHeight="1" x14ac:dyDescent="0.3">
      <c r="A35" s="40"/>
      <c r="B35" s="19" t="s">
        <v>2</v>
      </c>
      <c r="C35" s="19"/>
      <c r="D35" s="19" t="s">
        <v>41</v>
      </c>
      <c r="E35" s="19"/>
      <c r="F35" s="19"/>
      <c r="G35" s="19"/>
      <c r="H35" s="19" t="s">
        <v>10</v>
      </c>
      <c r="I35" s="19"/>
      <c r="J35" s="19"/>
      <c r="K35" s="19" t="s">
        <v>57</v>
      </c>
      <c r="L35" s="19"/>
      <c r="M35" s="19"/>
      <c r="N35" s="19"/>
      <c r="O35" s="19"/>
      <c r="P35" s="19"/>
      <c r="Q35" s="19"/>
      <c r="R35" s="5"/>
    </row>
    <row r="36" spans="1:18" x14ac:dyDescent="0.3">
      <c r="A36" s="34" t="s">
        <v>21</v>
      </c>
      <c r="B36" s="39">
        <f>B24</f>
        <v>0</v>
      </c>
      <c r="C36" s="38" t="s">
        <v>3</v>
      </c>
      <c r="D36" s="39">
        <f>IF(L8=1,315000,157500)</f>
        <v>157500</v>
      </c>
      <c r="E36" s="38" t="s">
        <v>1</v>
      </c>
      <c r="F36" s="39">
        <f>IF(B36-D36&gt;0,B36-D36,0)</f>
        <v>0</v>
      </c>
      <c r="G36" s="38" t="s">
        <v>9</v>
      </c>
      <c r="H36" s="39">
        <f>IF(L8=1,100000,50000)</f>
        <v>50000</v>
      </c>
      <c r="I36" s="19" t="s">
        <v>1</v>
      </c>
      <c r="J36" s="19"/>
      <c r="K36" s="12">
        <f>IF(F36/H36&gt;1,1,F36/H36)</f>
        <v>0</v>
      </c>
      <c r="L36" s="11"/>
      <c r="M36" s="38"/>
      <c r="N36" s="38"/>
      <c r="O36" s="38"/>
      <c r="P36" s="38"/>
      <c r="Q36" s="38"/>
      <c r="R36" s="4"/>
    </row>
    <row r="37" spans="1:18" x14ac:dyDescent="0.3">
      <c r="A37" s="34" t="s">
        <v>22</v>
      </c>
      <c r="B37" s="50" t="s">
        <v>42</v>
      </c>
      <c r="C37" s="50"/>
      <c r="D37" s="50"/>
      <c r="E37" s="50"/>
      <c r="F37" s="50"/>
      <c r="G37" s="38"/>
      <c r="H37" s="38"/>
      <c r="I37" s="38"/>
      <c r="J37" s="38"/>
      <c r="K37" s="38"/>
      <c r="L37" s="38"/>
      <c r="M37" s="38"/>
      <c r="N37" s="39">
        <f>K34*K36</f>
        <v>0</v>
      </c>
      <c r="O37" s="38"/>
      <c r="P37" s="38"/>
      <c r="Q37" s="38"/>
      <c r="R37" s="4"/>
    </row>
    <row r="38" spans="1:18" x14ac:dyDescent="0.3">
      <c r="A38" s="34" t="s">
        <v>23</v>
      </c>
      <c r="B38" s="50" t="s">
        <v>49</v>
      </c>
      <c r="C38" s="50"/>
      <c r="D38" s="50"/>
      <c r="E38" s="50"/>
      <c r="F38" s="50"/>
      <c r="G38" s="50"/>
      <c r="H38" s="50"/>
      <c r="I38" s="50"/>
      <c r="J38" s="50"/>
      <c r="K38" s="50"/>
      <c r="L38" s="41"/>
      <c r="M38" s="38"/>
      <c r="N38" s="39">
        <f>N22-N37</f>
        <v>0</v>
      </c>
      <c r="O38" s="38"/>
      <c r="P38" s="38"/>
      <c r="Q38" s="38"/>
      <c r="R38" s="4"/>
    </row>
    <row r="39" spans="1:18" x14ac:dyDescent="0.3">
      <c r="A39" s="34"/>
      <c r="B39" s="50" t="s">
        <v>50</v>
      </c>
      <c r="C39" s="50"/>
      <c r="D39" s="50"/>
      <c r="E39" s="50"/>
      <c r="F39" s="50"/>
      <c r="G39" s="50"/>
      <c r="H39" s="50"/>
      <c r="I39" s="50"/>
      <c r="J39" s="50"/>
      <c r="K39" s="50"/>
      <c r="L39" s="41"/>
      <c r="M39" s="38"/>
      <c r="N39" s="38"/>
      <c r="O39" s="38"/>
      <c r="P39" s="38"/>
      <c r="Q39" s="38"/>
      <c r="R39" s="4"/>
    </row>
    <row r="40" spans="1:18" s="6" customFormat="1" ht="45" customHeight="1" x14ac:dyDescent="0.3">
      <c r="A40" s="40"/>
      <c r="B40" s="60" t="s">
        <v>58</v>
      </c>
      <c r="C40" s="60"/>
      <c r="D40" s="60"/>
      <c r="E40" s="47"/>
      <c r="F40" s="19" t="s">
        <v>43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5"/>
    </row>
    <row r="41" spans="1:18" x14ac:dyDescent="0.3">
      <c r="A41" s="34" t="s">
        <v>24</v>
      </c>
      <c r="B41" s="38"/>
      <c r="C41" s="38"/>
      <c r="D41" s="11">
        <v>1</v>
      </c>
      <c r="E41" s="38" t="s">
        <v>3</v>
      </c>
      <c r="F41" s="12">
        <f>IF(E40=1,K36,0)</f>
        <v>0</v>
      </c>
      <c r="G41" s="38"/>
      <c r="H41" s="38"/>
      <c r="I41" s="38"/>
      <c r="J41" s="38"/>
      <c r="K41" s="38"/>
      <c r="L41" s="38"/>
      <c r="M41" s="38" t="s">
        <v>1</v>
      </c>
      <c r="N41" s="12">
        <f>D41-F41</f>
        <v>1</v>
      </c>
      <c r="O41" s="38"/>
      <c r="P41" s="38"/>
      <c r="Q41" s="38"/>
      <c r="R41" s="4"/>
    </row>
    <row r="42" spans="1:18" x14ac:dyDescent="0.3">
      <c r="A42" s="34" t="s">
        <v>25</v>
      </c>
      <c r="B42" s="49" t="s">
        <v>44</v>
      </c>
      <c r="C42" s="49"/>
      <c r="D42" s="49"/>
      <c r="E42" s="49"/>
      <c r="F42" s="49"/>
      <c r="G42" s="49"/>
      <c r="H42" s="49"/>
      <c r="I42" s="49"/>
      <c r="J42" s="49"/>
      <c r="K42" s="49"/>
      <c r="L42" s="30"/>
      <c r="M42" s="7"/>
      <c r="N42" s="7"/>
      <c r="O42" s="7"/>
      <c r="P42" s="7"/>
      <c r="Q42" s="36">
        <f>N38*N41</f>
        <v>0</v>
      </c>
      <c r="R42" s="3"/>
    </row>
    <row r="43" spans="1:18" x14ac:dyDescent="0.3">
      <c r="A43" s="34" t="s">
        <v>26</v>
      </c>
      <c r="B43" s="51" t="s">
        <v>35</v>
      </c>
      <c r="C43" s="51"/>
      <c r="D43" s="5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36">
        <f>'Sheet1 (2)'!Q39</f>
        <v>0</v>
      </c>
      <c r="R43" s="3"/>
    </row>
    <row r="44" spans="1:18" x14ac:dyDescent="0.3">
      <c r="A44" s="34" t="s">
        <v>27</v>
      </c>
      <c r="B44" s="51" t="s">
        <v>36</v>
      </c>
      <c r="C44" s="51"/>
      <c r="D44" s="5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36">
        <f>'Sheet1 (3)'!Q39</f>
        <v>0</v>
      </c>
      <c r="R44" s="3"/>
    </row>
    <row r="45" spans="1:18" x14ac:dyDescent="0.3">
      <c r="A45" s="34" t="s">
        <v>28</v>
      </c>
      <c r="B45" s="51" t="s">
        <v>37</v>
      </c>
      <c r="C45" s="51"/>
      <c r="D45" s="5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36">
        <f>'Sheet1 (4)'!Q39</f>
        <v>0</v>
      </c>
      <c r="R45" s="3"/>
    </row>
    <row r="46" spans="1:18" x14ac:dyDescent="0.3">
      <c r="A46" s="34" t="s">
        <v>29</v>
      </c>
      <c r="B46" s="51" t="s">
        <v>38</v>
      </c>
      <c r="C46" s="51"/>
      <c r="D46" s="5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36">
        <f>'Sheet1 (5)'!Q39</f>
        <v>0</v>
      </c>
      <c r="R46" s="3"/>
    </row>
    <row r="47" spans="1:18" s="6" customFormat="1" x14ac:dyDescent="0.3">
      <c r="A47" s="40"/>
      <c r="B47" s="42" t="s">
        <v>45</v>
      </c>
      <c r="C47" s="42"/>
      <c r="D47" s="42" t="s">
        <v>46</v>
      </c>
      <c r="E47" s="42"/>
      <c r="F47" s="42" t="s">
        <v>4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0"/>
      <c r="R47" s="8"/>
    </row>
    <row r="48" spans="1:18" x14ac:dyDescent="0.3">
      <c r="A48" s="34" t="s">
        <v>30</v>
      </c>
      <c r="B48" s="37"/>
      <c r="C48" s="20" t="s">
        <v>12</v>
      </c>
      <c r="D48" s="37"/>
      <c r="E48" s="20" t="s">
        <v>1</v>
      </c>
      <c r="F48" s="36">
        <f>B48+D48</f>
        <v>0</v>
      </c>
      <c r="G48" s="20" t="s">
        <v>11</v>
      </c>
      <c r="H48" s="10">
        <v>0.2</v>
      </c>
      <c r="I48" s="20"/>
      <c r="J48" s="20"/>
      <c r="K48" s="20"/>
      <c r="L48" s="20"/>
      <c r="M48" s="20"/>
      <c r="N48" s="20"/>
      <c r="O48" s="20" t="s">
        <v>1</v>
      </c>
      <c r="P48" s="20"/>
      <c r="Q48" s="36">
        <f>F48*0.2</f>
        <v>0</v>
      </c>
      <c r="R48" s="3"/>
    </row>
    <row r="49" spans="1:18" x14ac:dyDescent="0.3">
      <c r="A49" s="34" t="s">
        <v>31</v>
      </c>
      <c r="B49" s="51" t="s">
        <v>48</v>
      </c>
      <c r="C49" s="51"/>
      <c r="D49" s="5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36">
        <f>IF(SUM(Q42:Q48)&gt;0,SUM(Q42:Q48),0)</f>
        <v>0</v>
      </c>
      <c r="R49" s="3"/>
    </row>
    <row r="50" spans="1:18" s="6" customFormat="1" ht="29.4" customHeight="1" x14ac:dyDescent="0.3">
      <c r="A50" s="40"/>
      <c r="B50" s="42" t="s">
        <v>2</v>
      </c>
      <c r="C50" s="42"/>
      <c r="D50" s="42" t="s">
        <v>47</v>
      </c>
      <c r="E50" s="42"/>
      <c r="F50" s="42" t="s">
        <v>4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8"/>
    </row>
    <row r="51" spans="1:18" ht="15" thickBot="1" x14ac:dyDescent="0.35">
      <c r="A51" s="34" t="s">
        <v>32</v>
      </c>
      <c r="B51" s="36">
        <f>B24</f>
        <v>0</v>
      </c>
      <c r="C51" s="20" t="s">
        <v>3</v>
      </c>
      <c r="D51" s="37"/>
      <c r="E51" s="20" t="s">
        <v>1</v>
      </c>
      <c r="F51" s="36">
        <f>IF(B51-D51&gt;0,B51-D51,0)</f>
        <v>0</v>
      </c>
      <c r="G51" s="20" t="s">
        <v>11</v>
      </c>
      <c r="H51" s="10">
        <v>0.2</v>
      </c>
      <c r="I51" s="20"/>
      <c r="J51" s="20"/>
      <c r="K51" s="20"/>
      <c r="L51" s="20"/>
      <c r="M51" s="20"/>
      <c r="N51" s="20"/>
      <c r="O51" s="20" t="s">
        <v>1</v>
      </c>
      <c r="P51" s="20"/>
      <c r="Q51" s="36">
        <f>F51*0.2</f>
        <v>0</v>
      </c>
      <c r="R51" s="3"/>
    </row>
    <row r="52" spans="1:18" ht="15" thickBot="1" x14ac:dyDescent="0.35">
      <c r="A52" s="43" t="s">
        <v>33</v>
      </c>
      <c r="B52" s="44" t="s">
        <v>53</v>
      </c>
      <c r="C52" s="44"/>
      <c r="D52" s="44"/>
      <c r="E52" s="44"/>
      <c r="F52" s="44"/>
      <c r="G52" s="45"/>
      <c r="H52" s="45"/>
      <c r="I52" s="45"/>
      <c r="J52" s="45"/>
      <c r="K52" s="45"/>
      <c r="L52" s="45"/>
      <c r="M52" s="45"/>
      <c r="N52" s="13"/>
      <c r="O52" s="45"/>
      <c r="P52" s="45"/>
      <c r="Q52" s="46">
        <f>IF(Q49&lt;Q51,Q49,Q51)</f>
        <v>0</v>
      </c>
      <c r="R52" s="29"/>
    </row>
  </sheetData>
  <mergeCells count="38">
    <mergeCell ref="B15:F15"/>
    <mergeCell ref="K5:Q5"/>
    <mergeCell ref="K4:Q4"/>
    <mergeCell ref="A2:Q2"/>
    <mergeCell ref="B13:F13"/>
    <mergeCell ref="B14:F14"/>
    <mergeCell ref="A1:Q1"/>
    <mergeCell ref="B25:Q25"/>
    <mergeCell ref="D24:Q24"/>
    <mergeCell ref="B38:K38"/>
    <mergeCell ref="B44:D44"/>
    <mergeCell ref="B32:D32"/>
    <mergeCell ref="B33:H33"/>
    <mergeCell ref="B34:F34"/>
    <mergeCell ref="B8:I8"/>
    <mergeCell ref="B40:D40"/>
    <mergeCell ref="B37:F37"/>
    <mergeCell ref="B43:D43"/>
    <mergeCell ref="B6:H6"/>
    <mergeCell ref="K6:Q6"/>
    <mergeCell ref="B7:H7"/>
    <mergeCell ref="K7:Q7"/>
    <mergeCell ref="B42:K42"/>
    <mergeCell ref="B39:K39"/>
    <mergeCell ref="B49:D49"/>
    <mergeCell ref="A3:Q3"/>
    <mergeCell ref="B45:D45"/>
    <mergeCell ref="B46:D46"/>
    <mergeCell ref="L8:M8"/>
    <mergeCell ref="B10:F10"/>
    <mergeCell ref="B23:F23"/>
    <mergeCell ref="B11:F11"/>
    <mergeCell ref="B12:F12"/>
    <mergeCell ref="B16:F16"/>
    <mergeCell ref="B17:F17"/>
    <mergeCell ref="B18:F18"/>
    <mergeCell ref="B4:F4"/>
    <mergeCell ref="B5:H5"/>
  </mergeCells>
  <printOptions horizontalCentered="1" verticalCentered="1"/>
  <pageMargins left="0.25" right="0.25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3D8EF-B7B7-4E30-B3E0-1A80536E24E6}">
  <sheetPr>
    <pageSetUpPr fitToPage="1"/>
  </sheetPr>
  <dimension ref="A1:R49"/>
  <sheetViews>
    <sheetView zoomScale="80" zoomScaleNormal="80" workbookViewId="0">
      <selection activeCell="T37" sqref="T1:Z1048576"/>
    </sheetView>
  </sheetViews>
  <sheetFormatPr defaultColWidth="8.88671875" defaultRowHeight="14.4" x14ac:dyDescent="0.3"/>
  <cols>
    <col min="1" max="1" width="3.5546875" style="9" bestFit="1" customWidth="1"/>
    <col min="2" max="2" width="12.44140625" style="1" customWidth="1"/>
    <col min="3" max="3" width="2.33203125" style="1" customWidth="1"/>
    <col min="4" max="4" width="11.6640625" style="1" customWidth="1"/>
    <col min="5" max="5" width="2.88671875" style="1" customWidth="1"/>
    <col min="6" max="6" width="11.6640625" style="1" customWidth="1"/>
    <col min="7" max="7" width="2" style="1" customWidth="1"/>
    <col min="8" max="8" width="11.6640625" style="1" customWidth="1"/>
    <col min="9" max="10" width="2" style="1" customWidth="1"/>
    <col min="11" max="11" width="13.109375" style="1" customWidth="1"/>
    <col min="12" max="12" width="1.5546875" style="1" customWidth="1"/>
    <col min="13" max="13" width="1.6640625" style="1" customWidth="1"/>
    <col min="14" max="14" width="11.6640625" style="1" customWidth="1"/>
    <col min="15" max="16" width="1.88671875" style="1" customWidth="1"/>
    <col min="17" max="17" width="11.6640625" style="1" customWidth="1"/>
    <col min="18" max="18" width="1.33203125" style="2" customWidth="1"/>
    <col min="19" max="16384" width="8.88671875" style="1"/>
  </cols>
  <sheetData>
    <row r="1" spans="1:18" ht="18" x14ac:dyDescent="0.3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8"/>
    </row>
    <row r="2" spans="1:18" x14ac:dyDescent="0.3">
      <c r="A2" s="63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"/>
    </row>
    <row r="3" spans="1:18" ht="15" thickBot="1" x14ac:dyDescent="0.35">
      <c r="A3" s="52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</row>
    <row r="4" spans="1:18" ht="18" x14ac:dyDescent="0.3">
      <c r="A4" s="25"/>
      <c r="B4" s="56" t="s">
        <v>64</v>
      </c>
      <c r="C4" s="56"/>
      <c r="D4" s="56"/>
      <c r="E4" s="56"/>
      <c r="F4" s="56"/>
      <c r="G4" s="17"/>
      <c r="H4" s="18"/>
      <c r="I4" s="18"/>
      <c r="J4" s="18"/>
      <c r="K4" s="62"/>
      <c r="L4" s="62"/>
      <c r="M4" s="62"/>
      <c r="N4" s="62"/>
      <c r="O4" s="62"/>
      <c r="P4" s="62"/>
      <c r="Q4" s="62"/>
      <c r="R4" s="3"/>
    </row>
    <row r="5" spans="1:18" ht="18" x14ac:dyDescent="0.3">
      <c r="A5" s="15"/>
      <c r="B5" s="57" t="s">
        <v>65</v>
      </c>
      <c r="C5" s="57"/>
      <c r="D5" s="57"/>
      <c r="E5" s="57"/>
      <c r="F5" s="57"/>
      <c r="G5" s="57"/>
      <c r="H5" s="57"/>
      <c r="I5" s="14"/>
      <c r="J5" s="14"/>
      <c r="K5" s="61"/>
      <c r="L5" s="61"/>
      <c r="M5" s="61"/>
      <c r="N5" s="61"/>
      <c r="O5" s="61"/>
      <c r="P5" s="61"/>
      <c r="Q5" s="61"/>
      <c r="R5" s="3"/>
    </row>
    <row r="6" spans="1:18" ht="18" x14ac:dyDescent="0.3">
      <c r="A6" s="15"/>
      <c r="B6" s="57" t="s">
        <v>76</v>
      </c>
      <c r="C6" s="57"/>
      <c r="D6" s="57"/>
      <c r="E6" s="57"/>
      <c r="F6" s="57"/>
      <c r="G6" s="57"/>
      <c r="H6" s="57"/>
      <c r="I6" s="14"/>
      <c r="J6" s="14"/>
      <c r="K6" s="61"/>
      <c r="L6" s="61"/>
      <c r="M6" s="61"/>
      <c r="N6" s="61"/>
      <c r="O6" s="61"/>
      <c r="P6" s="61"/>
      <c r="Q6" s="61"/>
      <c r="R6" s="3"/>
    </row>
    <row r="7" spans="1:18" ht="18" x14ac:dyDescent="0.3">
      <c r="A7" s="15"/>
      <c r="B7" s="57" t="s">
        <v>77</v>
      </c>
      <c r="C7" s="57"/>
      <c r="D7" s="57"/>
      <c r="E7" s="57"/>
      <c r="F7" s="57"/>
      <c r="G7" s="57"/>
      <c r="H7" s="57"/>
      <c r="I7" s="14"/>
      <c r="J7" s="14"/>
      <c r="K7" s="61"/>
      <c r="L7" s="61"/>
      <c r="M7" s="61"/>
      <c r="N7" s="61"/>
      <c r="O7" s="61"/>
      <c r="P7" s="61"/>
      <c r="Q7" s="61"/>
      <c r="R7" s="3"/>
    </row>
    <row r="8" spans="1:18" x14ac:dyDescent="0.3">
      <c r="A8" s="15"/>
      <c r="B8" s="51" t="s">
        <v>54</v>
      </c>
      <c r="C8" s="51"/>
      <c r="D8" s="51"/>
      <c r="E8" s="51"/>
      <c r="F8" s="51"/>
      <c r="G8" s="51"/>
      <c r="H8" s="51"/>
      <c r="I8" s="51"/>
      <c r="J8" s="23"/>
      <c r="K8" s="16"/>
      <c r="L8" s="54"/>
      <c r="M8" s="55"/>
      <c r="N8" s="16"/>
      <c r="O8" s="16"/>
      <c r="P8" s="16"/>
      <c r="Q8" s="16"/>
      <c r="R8" s="3"/>
    </row>
    <row r="9" spans="1:18" x14ac:dyDescent="0.3">
      <c r="A9" s="15"/>
      <c r="B9" s="23"/>
      <c r="C9" s="23"/>
      <c r="D9" s="23"/>
      <c r="E9" s="23"/>
      <c r="F9" s="23"/>
      <c r="G9" s="22"/>
      <c r="H9" s="24" t="s">
        <v>67</v>
      </c>
      <c r="I9" s="24"/>
      <c r="J9" s="24"/>
      <c r="K9" s="24" t="s">
        <v>68</v>
      </c>
      <c r="L9" s="24"/>
      <c r="M9" s="31"/>
      <c r="N9" s="24" t="s">
        <v>74</v>
      </c>
      <c r="O9" s="24"/>
      <c r="P9" s="24"/>
      <c r="Q9" s="24" t="s">
        <v>75</v>
      </c>
      <c r="R9" s="3"/>
    </row>
    <row r="10" spans="1:18" x14ac:dyDescent="0.3">
      <c r="A10" s="15"/>
      <c r="B10" s="51" t="s">
        <v>61</v>
      </c>
      <c r="C10" s="51"/>
      <c r="D10" s="51"/>
      <c r="E10" s="51"/>
      <c r="F10" s="51"/>
      <c r="G10" s="22"/>
      <c r="H10" s="32"/>
      <c r="I10" s="16"/>
      <c r="J10" s="16"/>
      <c r="K10" s="32"/>
      <c r="L10" s="16"/>
      <c r="M10" s="22"/>
      <c r="N10" s="32"/>
      <c r="O10" s="16"/>
      <c r="P10" s="16"/>
      <c r="Q10" s="32"/>
      <c r="R10" s="3"/>
    </row>
    <row r="11" spans="1:18" x14ac:dyDescent="0.3">
      <c r="A11" s="15"/>
      <c r="B11" s="51" t="s">
        <v>60</v>
      </c>
      <c r="C11" s="51"/>
      <c r="D11" s="51"/>
      <c r="E11" s="51"/>
      <c r="F11" s="51"/>
      <c r="G11" s="22"/>
      <c r="H11" s="32"/>
      <c r="I11" s="16"/>
      <c r="J11" s="16"/>
      <c r="K11" s="32"/>
      <c r="L11" s="16"/>
      <c r="M11" s="22"/>
      <c r="N11" s="32"/>
      <c r="O11" s="16"/>
      <c r="P11" s="16"/>
      <c r="Q11" s="32"/>
      <c r="R11" s="3"/>
    </row>
    <row r="12" spans="1:18" x14ac:dyDescent="0.3">
      <c r="A12" s="15"/>
      <c r="B12" s="51" t="s">
        <v>66</v>
      </c>
      <c r="C12" s="51"/>
      <c r="D12" s="51"/>
      <c r="E12" s="51"/>
      <c r="F12" s="51"/>
      <c r="G12" s="22"/>
      <c r="H12" s="32"/>
      <c r="I12" s="16"/>
      <c r="J12" s="16"/>
      <c r="K12" s="32"/>
      <c r="L12" s="16"/>
      <c r="M12" s="22"/>
      <c r="N12" s="32"/>
      <c r="O12" s="16"/>
      <c r="P12" s="16"/>
      <c r="Q12" s="32"/>
      <c r="R12" s="3"/>
    </row>
    <row r="13" spans="1:18" x14ac:dyDescent="0.3">
      <c r="A13" s="15"/>
      <c r="B13" s="51" t="s">
        <v>62</v>
      </c>
      <c r="C13" s="51"/>
      <c r="D13" s="51"/>
      <c r="E13" s="51"/>
      <c r="F13" s="51"/>
      <c r="G13" s="22" t="s">
        <v>69</v>
      </c>
      <c r="H13" s="32"/>
      <c r="I13" s="16" t="s">
        <v>70</v>
      </c>
      <c r="J13" s="16" t="s">
        <v>69</v>
      </c>
      <c r="K13" s="32"/>
      <c r="L13" s="16" t="s">
        <v>70</v>
      </c>
      <c r="M13" s="22" t="s">
        <v>69</v>
      </c>
      <c r="N13" s="32"/>
      <c r="O13" s="16" t="s">
        <v>70</v>
      </c>
      <c r="P13" s="16" t="s">
        <v>69</v>
      </c>
      <c r="Q13" s="32"/>
      <c r="R13" s="3" t="s">
        <v>70</v>
      </c>
    </row>
    <row r="14" spans="1:18" x14ac:dyDescent="0.3">
      <c r="A14" s="15"/>
      <c r="B14" s="51" t="s">
        <v>63</v>
      </c>
      <c r="C14" s="51"/>
      <c r="D14" s="51"/>
      <c r="E14" s="51"/>
      <c r="F14" s="51"/>
      <c r="G14" s="22" t="s">
        <v>69</v>
      </c>
      <c r="H14" s="32"/>
      <c r="I14" s="16" t="s">
        <v>70</v>
      </c>
      <c r="J14" s="16" t="s">
        <v>69</v>
      </c>
      <c r="K14" s="32"/>
      <c r="L14" s="16" t="s">
        <v>70</v>
      </c>
      <c r="M14" s="22" t="s">
        <v>69</v>
      </c>
      <c r="N14" s="32"/>
      <c r="O14" s="16" t="s">
        <v>70</v>
      </c>
      <c r="P14" s="16" t="s">
        <v>69</v>
      </c>
      <c r="Q14" s="32"/>
      <c r="R14" s="3" t="s">
        <v>70</v>
      </c>
    </row>
    <row r="15" spans="1:18" x14ac:dyDescent="0.3">
      <c r="A15" s="15"/>
      <c r="B15" s="51" t="s">
        <v>73</v>
      </c>
      <c r="C15" s="51"/>
      <c r="D15" s="51"/>
      <c r="E15" s="51"/>
      <c r="F15" s="51"/>
      <c r="G15" s="22" t="s">
        <v>69</v>
      </c>
      <c r="H15" s="32"/>
      <c r="I15" s="16" t="s">
        <v>70</v>
      </c>
      <c r="J15" s="16" t="s">
        <v>69</v>
      </c>
      <c r="K15" s="32"/>
      <c r="L15" s="16" t="s">
        <v>70</v>
      </c>
      <c r="M15" s="22" t="s">
        <v>69</v>
      </c>
      <c r="N15" s="32"/>
      <c r="O15" s="16" t="s">
        <v>70</v>
      </c>
      <c r="P15" s="16" t="s">
        <v>69</v>
      </c>
      <c r="Q15" s="32"/>
      <c r="R15" s="3" t="s">
        <v>70</v>
      </c>
    </row>
    <row r="16" spans="1:18" x14ac:dyDescent="0.3">
      <c r="A16" s="15"/>
      <c r="B16" s="23" t="s">
        <v>0</v>
      </c>
      <c r="C16" s="23"/>
      <c r="D16" s="23"/>
      <c r="E16" s="23"/>
      <c r="F16" s="26">
        <f>SUM(H16+K16+N16+Q16)</f>
        <v>0</v>
      </c>
      <c r="G16" s="22"/>
      <c r="H16" s="27">
        <f>H10+H11+H12-H13-H14-H15</f>
        <v>0</v>
      </c>
      <c r="I16" s="16"/>
      <c r="J16" s="16"/>
      <c r="K16" s="27">
        <f>K10+K11+K12-K13-K14-K15</f>
        <v>0</v>
      </c>
      <c r="L16" s="33"/>
      <c r="M16" s="22"/>
      <c r="N16" s="27">
        <f>N10+N11+N12-N13-N14-N15</f>
        <v>0</v>
      </c>
      <c r="O16" s="16"/>
      <c r="P16" s="16"/>
      <c r="Q16" s="27">
        <f>Q10+Q11+Q12-Q13-Q14-Q15</f>
        <v>0</v>
      </c>
      <c r="R16" s="3"/>
    </row>
    <row r="17" spans="1:18" x14ac:dyDescent="0.3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16"/>
      <c r="L17" s="16"/>
      <c r="M17" s="22"/>
      <c r="N17" s="16"/>
      <c r="O17" s="16"/>
      <c r="P17" s="16"/>
      <c r="Q17" s="16"/>
      <c r="R17" s="3"/>
    </row>
    <row r="18" spans="1:18" x14ac:dyDescent="0.3">
      <c r="A18" s="34"/>
      <c r="B18" s="20" t="s"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3"/>
    </row>
    <row r="19" spans="1:18" x14ac:dyDescent="0.3">
      <c r="A19" s="34" t="s">
        <v>13</v>
      </c>
      <c r="B19" s="35">
        <f>F16</f>
        <v>0</v>
      </c>
      <c r="C19" s="20" t="s">
        <v>11</v>
      </c>
      <c r="D19" s="10">
        <v>0.2</v>
      </c>
      <c r="E19" s="20"/>
      <c r="F19" s="20"/>
      <c r="G19" s="20"/>
      <c r="H19" s="20"/>
      <c r="I19" s="20"/>
      <c r="J19" s="20"/>
      <c r="K19" s="20"/>
      <c r="L19" s="20"/>
      <c r="M19" s="20" t="s">
        <v>1</v>
      </c>
      <c r="N19" s="36">
        <f>B19*0.2</f>
        <v>0</v>
      </c>
      <c r="O19" s="20"/>
      <c r="P19" s="20"/>
      <c r="Q19" s="20"/>
      <c r="R19" s="3"/>
    </row>
    <row r="20" spans="1:18" x14ac:dyDescent="0.3">
      <c r="A20" s="34"/>
      <c r="B20" s="51" t="s">
        <v>59</v>
      </c>
      <c r="C20" s="51"/>
      <c r="D20" s="51"/>
      <c r="E20" s="51"/>
      <c r="F20" s="5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"/>
    </row>
    <row r="21" spans="1:18" ht="15" customHeight="1" x14ac:dyDescent="0.3">
      <c r="A21" s="34" t="s">
        <v>14</v>
      </c>
      <c r="B21" s="37"/>
      <c r="C21" s="20"/>
      <c r="D21" s="51" t="s">
        <v>71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3"/>
    </row>
    <row r="22" spans="1:18" x14ac:dyDescent="0.3">
      <c r="A22" s="34"/>
      <c r="B22" s="51" t="s">
        <v>72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3"/>
    </row>
    <row r="23" spans="1:18" ht="15" customHeight="1" x14ac:dyDescent="0.3">
      <c r="A23" s="34"/>
      <c r="B23" s="38" t="s">
        <v>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"/>
    </row>
    <row r="24" spans="1:18" x14ac:dyDescent="0.3">
      <c r="A24" s="34" t="s">
        <v>15</v>
      </c>
      <c r="B24" s="37"/>
      <c r="C24" s="38"/>
      <c r="D24" s="38" t="s">
        <v>6</v>
      </c>
      <c r="E24" s="38"/>
      <c r="F24" s="38"/>
      <c r="G24" s="38"/>
      <c r="H24" s="39">
        <f>B24*0.5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4"/>
    </row>
    <row r="25" spans="1:18" x14ac:dyDescent="0.3">
      <c r="A25" s="34"/>
      <c r="B25" s="38" t="s">
        <v>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"/>
    </row>
    <row r="26" spans="1:18" x14ac:dyDescent="0.3">
      <c r="A26" s="34" t="s">
        <v>16</v>
      </c>
      <c r="B26" s="39">
        <f>B24</f>
        <v>0</v>
      </c>
      <c r="C26" s="38"/>
      <c r="D26" s="38" t="s">
        <v>7</v>
      </c>
      <c r="E26" s="38" t="s">
        <v>1</v>
      </c>
      <c r="F26" s="39">
        <f>B26*0.25</f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"/>
    </row>
    <row r="27" spans="1:18" s="6" customFormat="1" ht="43.2" x14ac:dyDescent="0.3">
      <c r="A27" s="40"/>
      <c r="B27" s="19" t="s">
        <v>34</v>
      </c>
      <c r="C27" s="19"/>
      <c r="D27" s="19"/>
      <c r="E27" s="19"/>
      <c r="F27" s="3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"/>
    </row>
    <row r="28" spans="1:18" x14ac:dyDescent="0.3">
      <c r="A28" s="34" t="s">
        <v>17</v>
      </c>
      <c r="B28" s="37">
        <v>0</v>
      </c>
      <c r="C28" s="38"/>
      <c r="D28" s="38" t="s">
        <v>8</v>
      </c>
      <c r="E28" s="38"/>
      <c r="F28" s="39">
        <f>B28*0.025</f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"/>
    </row>
    <row r="29" spans="1:18" x14ac:dyDescent="0.3">
      <c r="A29" s="34" t="s">
        <v>18</v>
      </c>
      <c r="B29" s="50" t="s">
        <v>39</v>
      </c>
      <c r="C29" s="50"/>
      <c r="D29" s="50"/>
      <c r="E29" s="38"/>
      <c r="F29" s="38"/>
      <c r="G29" s="38"/>
      <c r="H29" s="39">
        <f>F26+F28</f>
        <v>0</v>
      </c>
      <c r="I29" s="38"/>
      <c r="J29" s="38"/>
      <c r="K29" s="38"/>
      <c r="L29" s="38"/>
      <c r="M29" s="38"/>
      <c r="N29" s="38"/>
      <c r="O29" s="38"/>
      <c r="P29" s="38"/>
      <c r="Q29" s="38"/>
      <c r="R29" s="4"/>
    </row>
    <row r="30" spans="1:18" x14ac:dyDescent="0.3">
      <c r="A30" s="34" t="s">
        <v>19</v>
      </c>
      <c r="B30" s="50" t="s">
        <v>40</v>
      </c>
      <c r="C30" s="50"/>
      <c r="D30" s="50"/>
      <c r="E30" s="50"/>
      <c r="F30" s="50"/>
      <c r="G30" s="50"/>
      <c r="H30" s="50"/>
      <c r="I30" s="38"/>
      <c r="J30" s="38"/>
      <c r="K30" s="39">
        <f>IF(H24&gt;H29,H24,H29)</f>
        <v>0</v>
      </c>
      <c r="L30" s="38"/>
      <c r="M30" s="38"/>
      <c r="N30" s="19"/>
      <c r="O30" s="19"/>
      <c r="P30" s="19"/>
      <c r="Q30" s="38"/>
      <c r="R30" s="4"/>
    </row>
    <row r="31" spans="1:18" x14ac:dyDescent="0.3">
      <c r="A31" s="34" t="s">
        <v>20</v>
      </c>
      <c r="B31" s="50" t="s">
        <v>51</v>
      </c>
      <c r="C31" s="50"/>
      <c r="D31" s="50"/>
      <c r="E31" s="50"/>
      <c r="F31" s="50"/>
      <c r="G31" s="38"/>
      <c r="H31" s="38"/>
      <c r="I31" s="38"/>
      <c r="J31" s="38"/>
      <c r="K31" s="39">
        <f>IF(N19-K30&gt;0,N19-K30,0)</f>
        <v>0</v>
      </c>
      <c r="L31" s="38"/>
      <c r="M31" s="38"/>
      <c r="N31" s="38"/>
      <c r="O31" s="38"/>
      <c r="P31" s="38"/>
      <c r="Q31" s="38"/>
      <c r="R31" s="4"/>
    </row>
    <row r="32" spans="1:18" s="6" customFormat="1" ht="43.2" customHeight="1" x14ac:dyDescent="0.3">
      <c r="A32" s="40"/>
      <c r="B32" s="19" t="s">
        <v>2</v>
      </c>
      <c r="C32" s="19"/>
      <c r="D32" s="19" t="s">
        <v>41</v>
      </c>
      <c r="E32" s="19"/>
      <c r="F32" s="19"/>
      <c r="G32" s="19"/>
      <c r="H32" s="19" t="s">
        <v>10</v>
      </c>
      <c r="I32" s="19"/>
      <c r="J32" s="19"/>
      <c r="K32" s="19" t="s">
        <v>57</v>
      </c>
      <c r="L32" s="19"/>
      <c r="M32" s="19"/>
      <c r="N32" s="19"/>
      <c r="O32" s="19"/>
      <c r="P32" s="19"/>
      <c r="Q32" s="19"/>
      <c r="R32" s="5"/>
    </row>
    <row r="33" spans="1:18" x14ac:dyDescent="0.3">
      <c r="A33" s="34" t="s">
        <v>21</v>
      </c>
      <c r="B33" s="39">
        <f>B21</f>
        <v>0</v>
      </c>
      <c r="C33" s="38" t="s">
        <v>3</v>
      </c>
      <c r="D33" s="39">
        <f>IF(L8=1,315000,157500)</f>
        <v>157500</v>
      </c>
      <c r="E33" s="38" t="s">
        <v>1</v>
      </c>
      <c r="F33" s="39">
        <f>IF(B33-D33&gt;0,B33-D33,0)</f>
        <v>0</v>
      </c>
      <c r="G33" s="38" t="s">
        <v>9</v>
      </c>
      <c r="H33" s="39">
        <f>IF(L8=1,100000,50000)</f>
        <v>50000</v>
      </c>
      <c r="I33" s="19" t="s">
        <v>1</v>
      </c>
      <c r="J33" s="19"/>
      <c r="K33" s="12">
        <f>IF(F33/H33&gt;1,1,F33/H33)</f>
        <v>0</v>
      </c>
      <c r="L33" s="11"/>
      <c r="M33" s="38"/>
      <c r="N33" s="38"/>
      <c r="O33" s="38"/>
      <c r="P33" s="38"/>
      <c r="Q33" s="38"/>
      <c r="R33" s="4"/>
    </row>
    <row r="34" spans="1:18" x14ac:dyDescent="0.3">
      <c r="A34" s="34" t="s">
        <v>22</v>
      </c>
      <c r="B34" s="50" t="s">
        <v>42</v>
      </c>
      <c r="C34" s="50"/>
      <c r="D34" s="50"/>
      <c r="E34" s="50"/>
      <c r="F34" s="50"/>
      <c r="G34" s="38"/>
      <c r="H34" s="38"/>
      <c r="I34" s="38"/>
      <c r="J34" s="38"/>
      <c r="K34" s="38"/>
      <c r="L34" s="38"/>
      <c r="M34" s="38"/>
      <c r="N34" s="39">
        <f>K31*K33</f>
        <v>0</v>
      </c>
      <c r="O34" s="38"/>
      <c r="P34" s="38"/>
      <c r="Q34" s="38"/>
      <c r="R34" s="4"/>
    </row>
    <row r="35" spans="1:18" x14ac:dyDescent="0.3">
      <c r="A35" s="34" t="s">
        <v>23</v>
      </c>
      <c r="B35" s="50" t="s">
        <v>49</v>
      </c>
      <c r="C35" s="50"/>
      <c r="D35" s="50"/>
      <c r="E35" s="50"/>
      <c r="F35" s="50"/>
      <c r="G35" s="50"/>
      <c r="H35" s="50"/>
      <c r="I35" s="50"/>
      <c r="J35" s="50"/>
      <c r="K35" s="50"/>
      <c r="L35" s="41"/>
      <c r="M35" s="38"/>
      <c r="N35" s="39">
        <f>N19-N34</f>
        <v>0</v>
      </c>
      <c r="O35" s="38"/>
      <c r="P35" s="38"/>
      <c r="Q35" s="38"/>
      <c r="R35" s="4"/>
    </row>
    <row r="36" spans="1:18" x14ac:dyDescent="0.3">
      <c r="A36" s="34"/>
      <c r="B36" s="50" t="s">
        <v>50</v>
      </c>
      <c r="C36" s="50"/>
      <c r="D36" s="50"/>
      <c r="E36" s="50"/>
      <c r="F36" s="50"/>
      <c r="G36" s="50"/>
      <c r="H36" s="50"/>
      <c r="I36" s="50"/>
      <c r="J36" s="50"/>
      <c r="K36" s="50"/>
      <c r="L36" s="41"/>
      <c r="M36" s="38"/>
      <c r="N36" s="38"/>
      <c r="O36" s="38"/>
      <c r="P36" s="38"/>
      <c r="Q36" s="38"/>
      <c r="R36" s="4"/>
    </row>
    <row r="37" spans="1:18" s="6" customFormat="1" ht="45" customHeight="1" x14ac:dyDescent="0.3">
      <c r="A37" s="40"/>
      <c r="B37" s="60" t="s">
        <v>58</v>
      </c>
      <c r="C37" s="60"/>
      <c r="D37" s="60"/>
      <c r="E37" s="47"/>
      <c r="F37" s="19" t="s">
        <v>43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"/>
    </row>
    <row r="38" spans="1:18" x14ac:dyDescent="0.3">
      <c r="A38" s="34" t="s">
        <v>24</v>
      </c>
      <c r="B38" s="38"/>
      <c r="C38" s="38"/>
      <c r="D38" s="11">
        <v>1</v>
      </c>
      <c r="E38" s="38" t="s">
        <v>3</v>
      </c>
      <c r="F38" s="12">
        <f>IF(E37=1,K33,0)</f>
        <v>0</v>
      </c>
      <c r="G38" s="38"/>
      <c r="H38" s="38"/>
      <c r="I38" s="38"/>
      <c r="J38" s="38"/>
      <c r="K38" s="38"/>
      <c r="L38" s="38"/>
      <c r="M38" s="38" t="s">
        <v>1</v>
      </c>
      <c r="N38" s="12">
        <f>D38-F38</f>
        <v>1</v>
      </c>
      <c r="O38" s="38"/>
      <c r="P38" s="38"/>
      <c r="Q38" s="38"/>
      <c r="R38" s="4"/>
    </row>
    <row r="39" spans="1:18" x14ac:dyDescent="0.3">
      <c r="A39" s="34" t="s">
        <v>25</v>
      </c>
      <c r="B39" s="49" t="s">
        <v>44</v>
      </c>
      <c r="C39" s="49"/>
      <c r="D39" s="49"/>
      <c r="E39" s="49"/>
      <c r="F39" s="49"/>
      <c r="G39" s="49"/>
      <c r="H39" s="49"/>
      <c r="I39" s="49"/>
      <c r="J39" s="49"/>
      <c r="K39" s="49"/>
      <c r="L39" s="30"/>
      <c r="M39" s="7"/>
      <c r="N39" s="7"/>
      <c r="O39" s="7"/>
      <c r="P39" s="7"/>
      <c r="Q39" s="36">
        <f>N35*N38</f>
        <v>0</v>
      </c>
      <c r="R39" s="3"/>
    </row>
    <row r="40" spans="1:18" x14ac:dyDescent="0.3">
      <c r="A40" s="34" t="s">
        <v>26</v>
      </c>
      <c r="B40" s="51" t="s">
        <v>35</v>
      </c>
      <c r="C40" s="51"/>
      <c r="D40" s="5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36"/>
      <c r="R40" s="3"/>
    </row>
    <row r="41" spans="1:18" x14ac:dyDescent="0.3">
      <c r="A41" s="34" t="s">
        <v>27</v>
      </c>
      <c r="B41" s="51" t="s">
        <v>36</v>
      </c>
      <c r="C41" s="51"/>
      <c r="D41" s="5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6"/>
      <c r="R41" s="3"/>
    </row>
    <row r="42" spans="1:18" x14ac:dyDescent="0.3">
      <c r="A42" s="34" t="s">
        <v>28</v>
      </c>
      <c r="B42" s="51" t="s">
        <v>37</v>
      </c>
      <c r="C42" s="51"/>
      <c r="D42" s="5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6"/>
      <c r="R42" s="3"/>
    </row>
    <row r="43" spans="1:18" x14ac:dyDescent="0.3">
      <c r="A43" s="34" t="s">
        <v>29</v>
      </c>
      <c r="B43" s="51" t="s">
        <v>38</v>
      </c>
      <c r="C43" s="51"/>
      <c r="D43" s="5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36"/>
      <c r="R43" s="3"/>
    </row>
    <row r="44" spans="1:18" s="6" customFormat="1" x14ac:dyDescent="0.3">
      <c r="A44" s="40"/>
      <c r="B44" s="42" t="s">
        <v>45</v>
      </c>
      <c r="C44" s="42"/>
      <c r="D44" s="42" t="s">
        <v>46</v>
      </c>
      <c r="E44" s="42"/>
      <c r="F44" s="42" t="s">
        <v>4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0"/>
      <c r="R44" s="8"/>
    </row>
    <row r="45" spans="1:18" x14ac:dyDescent="0.3">
      <c r="A45" s="34" t="s">
        <v>30</v>
      </c>
      <c r="B45" s="37"/>
      <c r="C45" s="20" t="s">
        <v>12</v>
      </c>
      <c r="D45" s="37"/>
      <c r="E45" s="20" t="s">
        <v>1</v>
      </c>
      <c r="F45" s="36">
        <f>B45+D45</f>
        <v>0</v>
      </c>
      <c r="G45" s="20" t="s">
        <v>11</v>
      </c>
      <c r="H45" s="10">
        <v>0.2</v>
      </c>
      <c r="I45" s="20"/>
      <c r="J45" s="20"/>
      <c r="K45" s="20"/>
      <c r="L45" s="20"/>
      <c r="M45" s="20"/>
      <c r="N45" s="20"/>
      <c r="O45" s="20" t="s">
        <v>1</v>
      </c>
      <c r="P45" s="20"/>
      <c r="Q45" s="36">
        <f>F45*0.2</f>
        <v>0</v>
      </c>
      <c r="R45" s="3"/>
    </row>
    <row r="46" spans="1:18" x14ac:dyDescent="0.3">
      <c r="A46" s="34" t="s">
        <v>31</v>
      </c>
      <c r="B46" s="51" t="s">
        <v>48</v>
      </c>
      <c r="C46" s="51"/>
      <c r="D46" s="5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36">
        <f>IF(SUM(Q39:Q45)&gt;0,SUM(Q39:Q45),0)</f>
        <v>0</v>
      </c>
      <c r="R46" s="3"/>
    </row>
    <row r="47" spans="1:18" s="6" customFormat="1" ht="29.4" customHeight="1" x14ac:dyDescent="0.3">
      <c r="A47" s="40"/>
      <c r="B47" s="42" t="s">
        <v>2</v>
      </c>
      <c r="C47" s="42"/>
      <c r="D47" s="42" t="s">
        <v>47</v>
      </c>
      <c r="E47" s="42"/>
      <c r="F47" s="42" t="s">
        <v>4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8"/>
    </row>
    <row r="48" spans="1:18" ht="15" thickBot="1" x14ac:dyDescent="0.35">
      <c r="A48" s="34" t="s">
        <v>32</v>
      </c>
      <c r="B48" s="36">
        <f>B21</f>
        <v>0</v>
      </c>
      <c r="C48" s="20" t="s">
        <v>3</v>
      </c>
      <c r="D48" s="37"/>
      <c r="E48" s="20" t="s">
        <v>1</v>
      </c>
      <c r="F48" s="36">
        <f>IF(B48-D48&gt;0,B48-D48,0)</f>
        <v>0</v>
      </c>
      <c r="G48" s="20" t="s">
        <v>11</v>
      </c>
      <c r="H48" s="10">
        <v>0.2</v>
      </c>
      <c r="I48" s="20"/>
      <c r="J48" s="20"/>
      <c r="K48" s="20"/>
      <c r="L48" s="20"/>
      <c r="M48" s="20"/>
      <c r="N48" s="20"/>
      <c r="O48" s="20" t="s">
        <v>1</v>
      </c>
      <c r="P48" s="20"/>
      <c r="Q48" s="36">
        <f>F48*0.2</f>
        <v>0</v>
      </c>
      <c r="R48" s="3"/>
    </row>
    <row r="49" spans="1:18" ht="15" thickBot="1" x14ac:dyDescent="0.35">
      <c r="A49" s="43" t="s">
        <v>33</v>
      </c>
      <c r="B49" s="44" t="s">
        <v>53</v>
      </c>
      <c r="C49" s="44"/>
      <c r="D49" s="44"/>
      <c r="E49" s="44"/>
      <c r="F49" s="44"/>
      <c r="G49" s="45"/>
      <c r="H49" s="45"/>
      <c r="I49" s="45"/>
      <c r="J49" s="45"/>
      <c r="K49" s="45"/>
      <c r="L49" s="45"/>
      <c r="M49" s="45"/>
      <c r="N49" s="13"/>
      <c r="O49" s="45"/>
      <c r="P49" s="45"/>
      <c r="Q49" s="46">
        <f>IF(Q46&lt;Q48,Q46,Q48)</f>
        <v>0</v>
      </c>
      <c r="R49" s="29"/>
    </row>
  </sheetData>
  <mergeCells count="35">
    <mergeCell ref="B41:D41"/>
    <mergeCell ref="B42:D42"/>
    <mergeCell ref="B43:D43"/>
    <mergeCell ref="B46:D46"/>
    <mergeCell ref="B34:F34"/>
    <mergeCell ref="B35:K35"/>
    <mergeCell ref="B36:K36"/>
    <mergeCell ref="B37:D37"/>
    <mergeCell ref="B39:K39"/>
    <mergeCell ref="B40:D40"/>
    <mergeCell ref="B31:F31"/>
    <mergeCell ref="B10:F10"/>
    <mergeCell ref="B11:F11"/>
    <mergeCell ref="B12:F12"/>
    <mergeCell ref="B13:F13"/>
    <mergeCell ref="B14:F14"/>
    <mergeCell ref="B15:F15"/>
    <mergeCell ref="B20:F20"/>
    <mergeCell ref="D21:Q21"/>
    <mergeCell ref="B22:Q22"/>
    <mergeCell ref="B29:D29"/>
    <mergeCell ref="B30:H30"/>
    <mergeCell ref="B6:H6"/>
    <mergeCell ref="K6:Q6"/>
    <mergeCell ref="B7:H7"/>
    <mergeCell ref="K7:Q7"/>
    <mergeCell ref="B8:I8"/>
    <mergeCell ref="L8:M8"/>
    <mergeCell ref="B5:H5"/>
    <mergeCell ref="K5:Q5"/>
    <mergeCell ref="A1:Q1"/>
    <mergeCell ref="A2:Q2"/>
    <mergeCell ref="A3:Q3"/>
    <mergeCell ref="B4:F4"/>
    <mergeCell ref="K4:Q4"/>
  </mergeCells>
  <printOptions horizontalCentered="1" verticalCentered="1"/>
  <pageMargins left="0.25" right="0.25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8F9DF-58D1-4AFD-8749-771F2919FEA3}">
  <sheetPr>
    <pageSetUpPr fitToPage="1"/>
  </sheetPr>
  <dimension ref="A1:R49"/>
  <sheetViews>
    <sheetView zoomScale="80" zoomScaleNormal="80" workbookViewId="0">
      <selection activeCell="T37" sqref="T1:X1048576"/>
    </sheetView>
  </sheetViews>
  <sheetFormatPr defaultColWidth="8.88671875" defaultRowHeight="14.4" x14ac:dyDescent="0.3"/>
  <cols>
    <col min="1" max="1" width="3.5546875" style="9" bestFit="1" customWidth="1"/>
    <col min="2" max="2" width="12.44140625" style="1" customWidth="1"/>
    <col min="3" max="3" width="2.33203125" style="1" customWidth="1"/>
    <col min="4" max="4" width="11.6640625" style="1" customWidth="1"/>
    <col min="5" max="5" width="2.88671875" style="1" customWidth="1"/>
    <col min="6" max="6" width="11.6640625" style="1" customWidth="1"/>
    <col min="7" max="7" width="2" style="1" customWidth="1"/>
    <col min="8" max="8" width="11.6640625" style="1" customWidth="1"/>
    <col min="9" max="10" width="2" style="1" customWidth="1"/>
    <col min="11" max="11" width="13.109375" style="1" customWidth="1"/>
    <col min="12" max="12" width="1.5546875" style="1" customWidth="1"/>
    <col min="13" max="13" width="1.6640625" style="1" customWidth="1"/>
    <col min="14" max="14" width="11.6640625" style="1" customWidth="1"/>
    <col min="15" max="16" width="1.88671875" style="1" customWidth="1"/>
    <col min="17" max="17" width="11.6640625" style="1" customWidth="1"/>
    <col min="18" max="18" width="1.33203125" style="2" customWidth="1"/>
    <col min="19" max="16384" width="8.88671875" style="1"/>
  </cols>
  <sheetData>
    <row r="1" spans="1:18" ht="18" x14ac:dyDescent="0.3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8"/>
    </row>
    <row r="2" spans="1:18" x14ac:dyDescent="0.3">
      <c r="A2" s="63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"/>
    </row>
    <row r="3" spans="1:18" ht="15" thickBot="1" x14ac:dyDescent="0.35">
      <c r="A3" s="52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</row>
    <row r="4" spans="1:18" ht="18" x14ac:dyDescent="0.3">
      <c r="A4" s="25"/>
      <c r="B4" s="56" t="s">
        <v>64</v>
      </c>
      <c r="C4" s="56"/>
      <c r="D4" s="56"/>
      <c r="E4" s="56"/>
      <c r="F4" s="56"/>
      <c r="G4" s="17"/>
      <c r="H4" s="18"/>
      <c r="I4" s="18"/>
      <c r="J4" s="18"/>
      <c r="K4" s="62"/>
      <c r="L4" s="62"/>
      <c r="M4" s="62"/>
      <c r="N4" s="62"/>
      <c r="O4" s="62"/>
      <c r="P4" s="62"/>
      <c r="Q4" s="62"/>
      <c r="R4" s="3"/>
    </row>
    <row r="5" spans="1:18" ht="18" x14ac:dyDescent="0.3">
      <c r="A5" s="15"/>
      <c r="B5" s="57" t="s">
        <v>65</v>
      </c>
      <c r="C5" s="57"/>
      <c r="D5" s="57"/>
      <c r="E5" s="57"/>
      <c r="F5" s="57"/>
      <c r="G5" s="57"/>
      <c r="H5" s="57"/>
      <c r="I5" s="14"/>
      <c r="J5" s="14"/>
      <c r="K5" s="61"/>
      <c r="L5" s="61"/>
      <c r="M5" s="61"/>
      <c r="N5" s="61"/>
      <c r="O5" s="61"/>
      <c r="P5" s="61"/>
      <c r="Q5" s="61"/>
      <c r="R5" s="3"/>
    </row>
    <row r="6" spans="1:18" ht="18" x14ac:dyDescent="0.3">
      <c r="A6" s="15"/>
      <c r="B6" s="57" t="s">
        <v>76</v>
      </c>
      <c r="C6" s="57"/>
      <c r="D6" s="57"/>
      <c r="E6" s="57"/>
      <c r="F6" s="57"/>
      <c r="G6" s="57"/>
      <c r="H6" s="57"/>
      <c r="I6" s="14"/>
      <c r="J6" s="14"/>
      <c r="K6" s="61"/>
      <c r="L6" s="61"/>
      <c r="M6" s="61"/>
      <c r="N6" s="61"/>
      <c r="O6" s="61"/>
      <c r="P6" s="61"/>
      <c r="Q6" s="61"/>
      <c r="R6" s="3"/>
    </row>
    <row r="7" spans="1:18" ht="18" x14ac:dyDescent="0.3">
      <c r="A7" s="15"/>
      <c r="B7" s="57" t="s">
        <v>77</v>
      </c>
      <c r="C7" s="57"/>
      <c r="D7" s="57"/>
      <c r="E7" s="57"/>
      <c r="F7" s="57"/>
      <c r="G7" s="57"/>
      <c r="H7" s="57"/>
      <c r="I7" s="14"/>
      <c r="J7" s="14"/>
      <c r="K7" s="61"/>
      <c r="L7" s="61"/>
      <c r="M7" s="61"/>
      <c r="N7" s="61"/>
      <c r="O7" s="61"/>
      <c r="P7" s="61"/>
      <c r="Q7" s="61"/>
      <c r="R7" s="3"/>
    </row>
    <row r="8" spans="1:18" x14ac:dyDescent="0.3">
      <c r="A8" s="15"/>
      <c r="B8" s="51" t="s">
        <v>54</v>
      </c>
      <c r="C8" s="51"/>
      <c r="D8" s="51"/>
      <c r="E8" s="51"/>
      <c r="F8" s="51"/>
      <c r="G8" s="51"/>
      <c r="H8" s="51"/>
      <c r="I8" s="51"/>
      <c r="J8" s="23"/>
      <c r="K8" s="16"/>
      <c r="L8" s="54"/>
      <c r="M8" s="55"/>
      <c r="N8" s="16"/>
      <c r="O8" s="16"/>
      <c r="P8" s="16"/>
      <c r="Q8" s="16"/>
      <c r="R8" s="3"/>
    </row>
    <row r="9" spans="1:18" x14ac:dyDescent="0.3">
      <c r="A9" s="15"/>
      <c r="B9" s="23"/>
      <c r="C9" s="23"/>
      <c r="D9" s="23"/>
      <c r="E9" s="23"/>
      <c r="F9" s="23"/>
      <c r="G9" s="22"/>
      <c r="H9" s="24" t="s">
        <v>67</v>
      </c>
      <c r="I9" s="24"/>
      <c r="J9" s="24"/>
      <c r="K9" s="24" t="s">
        <v>68</v>
      </c>
      <c r="L9" s="24"/>
      <c r="M9" s="31"/>
      <c r="N9" s="24" t="s">
        <v>74</v>
      </c>
      <c r="O9" s="24"/>
      <c r="P9" s="24"/>
      <c r="Q9" s="24" t="s">
        <v>75</v>
      </c>
      <c r="R9" s="3"/>
    </row>
    <row r="10" spans="1:18" x14ac:dyDescent="0.3">
      <c r="A10" s="15"/>
      <c r="B10" s="51" t="s">
        <v>61</v>
      </c>
      <c r="C10" s="51"/>
      <c r="D10" s="51"/>
      <c r="E10" s="51"/>
      <c r="F10" s="51"/>
      <c r="G10" s="22"/>
      <c r="H10" s="32"/>
      <c r="I10" s="16"/>
      <c r="J10" s="16"/>
      <c r="K10" s="32"/>
      <c r="L10" s="16"/>
      <c r="M10" s="22"/>
      <c r="N10" s="32"/>
      <c r="O10" s="16"/>
      <c r="P10" s="16"/>
      <c r="Q10" s="32"/>
      <c r="R10" s="3"/>
    </row>
    <row r="11" spans="1:18" x14ac:dyDescent="0.3">
      <c r="A11" s="15"/>
      <c r="B11" s="51" t="s">
        <v>60</v>
      </c>
      <c r="C11" s="51"/>
      <c r="D11" s="51"/>
      <c r="E11" s="51"/>
      <c r="F11" s="51"/>
      <c r="G11" s="22"/>
      <c r="H11" s="32"/>
      <c r="I11" s="16"/>
      <c r="J11" s="16"/>
      <c r="K11" s="32"/>
      <c r="L11" s="16"/>
      <c r="M11" s="22"/>
      <c r="N11" s="32"/>
      <c r="O11" s="16"/>
      <c r="P11" s="16"/>
      <c r="Q11" s="32"/>
      <c r="R11" s="3"/>
    </row>
    <row r="12" spans="1:18" x14ac:dyDescent="0.3">
      <c r="A12" s="15"/>
      <c r="B12" s="51" t="s">
        <v>66</v>
      </c>
      <c r="C12" s="51"/>
      <c r="D12" s="51"/>
      <c r="E12" s="51"/>
      <c r="F12" s="51"/>
      <c r="G12" s="22"/>
      <c r="H12" s="32"/>
      <c r="I12" s="16"/>
      <c r="J12" s="16"/>
      <c r="K12" s="32"/>
      <c r="L12" s="16"/>
      <c r="M12" s="22"/>
      <c r="N12" s="32"/>
      <c r="O12" s="16"/>
      <c r="P12" s="16"/>
      <c r="Q12" s="32"/>
      <c r="R12" s="3"/>
    </row>
    <row r="13" spans="1:18" x14ac:dyDescent="0.3">
      <c r="A13" s="15"/>
      <c r="B13" s="51" t="s">
        <v>62</v>
      </c>
      <c r="C13" s="51"/>
      <c r="D13" s="51"/>
      <c r="E13" s="51"/>
      <c r="F13" s="51"/>
      <c r="G13" s="22" t="s">
        <v>69</v>
      </c>
      <c r="H13" s="32"/>
      <c r="I13" s="16" t="s">
        <v>70</v>
      </c>
      <c r="J13" s="16" t="s">
        <v>69</v>
      </c>
      <c r="K13" s="32"/>
      <c r="L13" s="16" t="s">
        <v>70</v>
      </c>
      <c r="M13" s="22" t="s">
        <v>69</v>
      </c>
      <c r="N13" s="32"/>
      <c r="O13" s="16" t="s">
        <v>70</v>
      </c>
      <c r="P13" s="16" t="s">
        <v>69</v>
      </c>
      <c r="Q13" s="32"/>
      <c r="R13" s="3" t="s">
        <v>70</v>
      </c>
    </row>
    <row r="14" spans="1:18" x14ac:dyDescent="0.3">
      <c r="A14" s="15"/>
      <c r="B14" s="51" t="s">
        <v>63</v>
      </c>
      <c r="C14" s="51"/>
      <c r="D14" s="51"/>
      <c r="E14" s="51"/>
      <c r="F14" s="51"/>
      <c r="G14" s="22" t="s">
        <v>69</v>
      </c>
      <c r="H14" s="32"/>
      <c r="I14" s="16" t="s">
        <v>70</v>
      </c>
      <c r="J14" s="16" t="s">
        <v>69</v>
      </c>
      <c r="K14" s="32"/>
      <c r="L14" s="16" t="s">
        <v>70</v>
      </c>
      <c r="M14" s="22" t="s">
        <v>69</v>
      </c>
      <c r="N14" s="32"/>
      <c r="O14" s="16" t="s">
        <v>70</v>
      </c>
      <c r="P14" s="16" t="s">
        <v>69</v>
      </c>
      <c r="Q14" s="32"/>
      <c r="R14" s="3" t="s">
        <v>70</v>
      </c>
    </row>
    <row r="15" spans="1:18" x14ac:dyDescent="0.3">
      <c r="A15" s="15"/>
      <c r="B15" s="51" t="s">
        <v>73</v>
      </c>
      <c r="C15" s="51"/>
      <c r="D15" s="51"/>
      <c r="E15" s="51"/>
      <c r="F15" s="51"/>
      <c r="G15" s="22" t="s">
        <v>69</v>
      </c>
      <c r="H15" s="32"/>
      <c r="I15" s="16" t="s">
        <v>70</v>
      </c>
      <c r="J15" s="16" t="s">
        <v>69</v>
      </c>
      <c r="K15" s="32"/>
      <c r="L15" s="16" t="s">
        <v>70</v>
      </c>
      <c r="M15" s="22" t="s">
        <v>69</v>
      </c>
      <c r="N15" s="32"/>
      <c r="O15" s="16" t="s">
        <v>70</v>
      </c>
      <c r="P15" s="16" t="s">
        <v>69</v>
      </c>
      <c r="Q15" s="32"/>
      <c r="R15" s="3" t="s">
        <v>70</v>
      </c>
    </row>
    <row r="16" spans="1:18" x14ac:dyDescent="0.3">
      <c r="A16" s="15"/>
      <c r="B16" s="23" t="s">
        <v>0</v>
      </c>
      <c r="C16" s="23"/>
      <c r="D16" s="23"/>
      <c r="E16" s="23"/>
      <c r="F16" s="26">
        <f>SUM(H16+K16+N16+Q16)</f>
        <v>0</v>
      </c>
      <c r="G16" s="22"/>
      <c r="H16" s="27">
        <f>H10+H11+H12-H13-H14-H15</f>
        <v>0</v>
      </c>
      <c r="I16" s="16"/>
      <c r="J16" s="16"/>
      <c r="K16" s="27">
        <f>K10+K11+K12-K13-K14-K15</f>
        <v>0</v>
      </c>
      <c r="L16" s="33"/>
      <c r="M16" s="22"/>
      <c r="N16" s="27">
        <f>N10+N11+N12-N13-N14-N15</f>
        <v>0</v>
      </c>
      <c r="O16" s="16"/>
      <c r="P16" s="16"/>
      <c r="Q16" s="27">
        <f>Q10+Q11+Q12-Q13-Q14-Q15</f>
        <v>0</v>
      </c>
      <c r="R16" s="3"/>
    </row>
    <row r="17" spans="1:18" x14ac:dyDescent="0.3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16"/>
      <c r="L17" s="16"/>
      <c r="M17" s="22"/>
      <c r="N17" s="16"/>
      <c r="O17" s="16"/>
      <c r="P17" s="16"/>
      <c r="Q17" s="16"/>
      <c r="R17" s="3"/>
    </row>
    <row r="18" spans="1:18" x14ac:dyDescent="0.3">
      <c r="A18" s="34"/>
      <c r="B18" s="20" t="s"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3"/>
    </row>
    <row r="19" spans="1:18" x14ac:dyDescent="0.3">
      <c r="A19" s="34" t="s">
        <v>13</v>
      </c>
      <c r="B19" s="35">
        <f>F16</f>
        <v>0</v>
      </c>
      <c r="C19" s="20" t="s">
        <v>11</v>
      </c>
      <c r="D19" s="10">
        <v>0.2</v>
      </c>
      <c r="E19" s="20"/>
      <c r="F19" s="20"/>
      <c r="G19" s="20"/>
      <c r="H19" s="20"/>
      <c r="I19" s="20"/>
      <c r="J19" s="20"/>
      <c r="K19" s="20"/>
      <c r="L19" s="20"/>
      <c r="M19" s="20" t="s">
        <v>1</v>
      </c>
      <c r="N19" s="36">
        <f>B19*0.2</f>
        <v>0</v>
      </c>
      <c r="O19" s="20"/>
      <c r="P19" s="20"/>
      <c r="Q19" s="20"/>
      <c r="R19" s="3"/>
    </row>
    <row r="20" spans="1:18" x14ac:dyDescent="0.3">
      <c r="A20" s="34"/>
      <c r="B20" s="51" t="s">
        <v>59</v>
      </c>
      <c r="C20" s="51"/>
      <c r="D20" s="51"/>
      <c r="E20" s="51"/>
      <c r="F20" s="5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"/>
    </row>
    <row r="21" spans="1:18" ht="15" customHeight="1" x14ac:dyDescent="0.3">
      <c r="A21" s="34" t="s">
        <v>14</v>
      </c>
      <c r="B21" s="37"/>
      <c r="C21" s="20"/>
      <c r="D21" s="51" t="s">
        <v>71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3"/>
    </row>
    <row r="22" spans="1:18" x14ac:dyDescent="0.3">
      <c r="A22" s="34"/>
      <c r="B22" s="51" t="s">
        <v>72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3"/>
    </row>
    <row r="23" spans="1:18" ht="15" customHeight="1" x14ac:dyDescent="0.3">
      <c r="A23" s="34"/>
      <c r="B23" s="38" t="s">
        <v>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"/>
    </row>
    <row r="24" spans="1:18" x14ac:dyDescent="0.3">
      <c r="A24" s="34" t="s">
        <v>15</v>
      </c>
      <c r="B24" s="37"/>
      <c r="C24" s="38"/>
      <c r="D24" s="38" t="s">
        <v>6</v>
      </c>
      <c r="E24" s="38"/>
      <c r="F24" s="38"/>
      <c r="G24" s="38"/>
      <c r="H24" s="39">
        <f>B24*0.5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4"/>
    </row>
    <row r="25" spans="1:18" x14ac:dyDescent="0.3">
      <c r="A25" s="34"/>
      <c r="B25" s="38" t="s">
        <v>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"/>
    </row>
    <row r="26" spans="1:18" x14ac:dyDescent="0.3">
      <c r="A26" s="34" t="s">
        <v>16</v>
      </c>
      <c r="B26" s="39">
        <f>B24</f>
        <v>0</v>
      </c>
      <c r="C26" s="38"/>
      <c r="D26" s="38" t="s">
        <v>7</v>
      </c>
      <c r="E26" s="38" t="s">
        <v>1</v>
      </c>
      <c r="F26" s="39">
        <f>B26*0.25</f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"/>
    </row>
    <row r="27" spans="1:18" s="6" customFormat="1" ht="43.2" x14ac:dyDescent="0.3">
      <c r="A27" s="40"/>
      <c r="B27" s="19" t="s">
        <v>34</v>
      </c>
      <c r="C27" s="19"/>
      <c r="D27" s="19"/>
      <c r="E27" s="19"/>
      <c r="F27" s="3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"/>
    </row>
    <row r="28" spans="1:18" x14ac:dyDescent="0.3">
      <c r="A28" s="34" t="s">
        <v>17</v>
      </c>
      <c r="B28" s="37">
        <v>0</v>
      </c>
      <c r="C28" s="38"/>
      <c r="D28" s="38" t="s">
        <v>8</v>
      </c>
      <c r="E28" s="38"/>
      <c r="F28" s="39">
        <f>B28*0.025</f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"/>
    </row>
    <row r="29" spans="1:18" x14ac:dyDescent="0.3">
      <c r="A29" s="34" t="s">
        <v>18</v>
      </c>
      <c r="B29" s="50" t="s">
        <v>39</v>
      </c>
      <c r="C29" s="50"/>
      <c r="D29" s="50"/>
      <c r="E29" s="38"/>
      <c r="F29" s="38"/>
      <c r="G29" s="38"/>
      <c r="H29" s="39">
        <f>F26+F28</f>
        <v>0</v>
      </c>
      <c r="I29" s="38"/>
      <c r="J29" s="38"/>
      <c r="K29" s="38"/>
      <c r="L29" s="38"/>
      <c r="M29" s="38"/>
      <c r="N29" s="38"/>
      <c r="O29" s="38"/>
      <c r="P29" s="38"/>
      <c r="Q29" s="38"/>
      <c r="R29" s="4"/>
    </row>
    <row r="30" spans="1:18" x14ac:dyDescent="0.3">
      <c r="A30" s="34" t="s">
        <v>19</v>
      </c>
      <c r="B30" s="50" t="s">
        <v>40</v>
      </c>
      <c r="C30" s="50"/>
      <c r="D30" s="50"/>
      <c r="E30" s="50"/>
      <c r="F30" s="50"/>
      <c r="G30" s="50"/>
      <c r="H30" s="50"/>
      <c r="I30" s="38"/>
      <c r="J30" s="38"/>
      <c r="K30" s="39">
        <f>IF(H24&gt;H29,H24,H29)</f>
        <v>0</v>
      </c>
      <c r="L30" s="38"/>
      <c r="M30" s="38"/>
      <c r="N30" s="19"/>
      <c r="O30" s="19"/>
      <c r="P30" s="19"/>
      <c r="Q30" s="38"/>
      <c r="R30" s="4"/>
    </row>
    <row r="31" spans="1:18" x14ac:dyDescent="0.3">
      <c r="A31" s="34" t="s">
        <v>20</v>
      </c>
      <c r="B31" s="50" t="s">
        <v>51</v>
      </c>
      <c r="C31" s="50"/>
      <c r="D31" s="50"/>
      <c r="E31" s="50"/>
      <c r="F31" s="50"/>
      <c r="G31" s="38"/>
      <c r="H31" s="38"/>
      <c r="I31" s="38"/>
      <c r="J31" s="38"/>
      <c r="K31" s="39">
        <f>IF(N19-K30&gt;0,N19-K30,0)</f>
        <v>0</v>
      </c>
      <c r="L31" s="38"/>
      <c r="M31" s="38"/>
      <c r="N31" s="38"/>
      <c r="O31" s="38"/>
      <c r="P31" s="38"/>
      <c r="Q31" s="38"/>
      <c r="R31" s="4"/>
    </row>
    <row r="32" spans="1:18" s="6" customFormat="1" ht="43.2" customHeight="1" x14ac:dyDescent="0.3">
      <c r="A32" s="40"/>
      <c r="B32" s="19" t="s">
        <v>2</v>
      </c>
      <c r="C32" s="19"/>
      <c r="D32" s="19" t="s">
        <v>41</v>
      </c>
      <c r="E32" s="19"/>
      <c r="F32" s="19"/>
      <c r="G32" s="19"/>
      <c r="H32" s="19" t="s">
        <v>10</v>
      </c>
      <c r="I32" s="19"/>
      <c r="J32" s="19"/>
      <c r="K32" s="19" t="s">
        <v>57</v>
      </c>
      <c r="L32" s="19"/>
      <c r="M32" s="19"/>
      <c r="N32" s="19"/>
      <c r="O32" s="19"/>
      <c r="P32" s="19"/>
      <c r="Q32" s="19"/>
      <c r="R32" s="5"/>
    </row>
    <row r="33" spans="1:18" x14ac:dyDescent="0.3">
      <c r="A33" s="34" t="s">
        <v>21</v>
      </c>
      <c r="B33" s="39">
        <f>B21</f>
        <v>0</v>
      </c>
      <c r="C33" s="38" t="s">
        <v>3</v>
      </c>
      <c r="D33" s="39">
        <f>IF(L8=1,315000,157500)</f>
        <v>157500</v>
      </c>
      <c r="E33" s="38" t="s">
        <v>1</v>
      </c>
      <c r="F33" s="39">
        <f>IF(B33-D33&gt;0,B33-D33,0)</f>
        <v>0</v>
      </c>
      <c r="G33" s="38" t="s">
        <v>9</v>
      </c>
      <c r="H33" s="39">
        <f>IF(L8=1,100000,50000)</f>
        <v>50000</v>
      </c>
      <c r="I33" s="19" t="s">
        <v>1</v>
      </c>
      <c r="J33" s="19"/>
      <c r="K33" s="12">
        <f>IF(F33/H33&gt;1,1,F33/H33)</f>
        <v>0</v>
      </c>
      <c r="L33" s="11"/>
      <c r="M33" s="38"/>
      <c r="N33" s="38"/>
      <c r="O33" s="38"/>
      <c r="P33" s="38"/>
      <c r="Q33" s="38"/>
      <c r="R33" s="4"/>
    </row>
    <row r="34" spans="1:18" x14ac:dyDescent="0.3">
      <c r="A34" s="34" t="s">
        <v>22</v>
      </c>
      <c r="B34" s="50" t="s">
        <v>42</v>
      </c>
      <c r="C34" s="50"/>
      <c r="D34" s="50"/>
      <c r="E34" s="50"/>
      <c r="F34" s="50"/>
      <c r="G34" s="38"/>
      <c r="H34" s="38"/>
      <c r="I34" s="38"/>
      <c r="J34" s="38"/>
      <c r="K34" s="38"/>
      <c r="L34" s="38"/>
      <c r="M34" s="38"/>
      <c r="N34" s="39">
        <f>K31*K33</f>
        <v>0</v>
      </c>
      <c r="O34" s="38"/>
      <c r="P34" s="38"/>
      <c r="Q34" s="38"/>
      <c r="R34" s="4"/>
    </row>
    <row r="35" spans="1:18" x14ac:dyDescent="0.3">
      <c r="A35" s="34" t="s">
        <v>23</v>
      </c>
      <c r="B35" s="50" t="s">
        <v>49</v>
      </c>
      <c r="C35" s="50"/>
      <c r="D35" s="50"/>
      <c r="E35" s="50"/>
      <c r="F35" s="50"/>
      <c r="G35" s="50"/>
      <c r="H35" s="50"/>
      <c r="I35" s="50"/>
      <c r="J35" s="50"/>
      <c r="K35" s="50"/>
      <c r="L35" s="41"/>
      <c r="M35" s="38"/>
      <c r="N35" s="39">
        <f>N19-N34</f>
        <v>0</v>
      </c>
      <c r="O35" s="38"/>
      <c r="P35" s="38"/>
      <c r="Q35" s="38"/>
      <c r="R35" s="4"/>
    </row>
    <row r="36" spans="1:18" x14ac:dyDescent="0.3">
      <c r="A36" s="34"/>
      <c r="B36" s="50" t="s">
        <v>50</v>
      </c>
      <c r="C36" s="50"/>
      <c r="D36" s="50"/>
      <c r="E36" s="50"/>
      <c r="F36" s="50"/>
      <c r="G36" s="50"/>
      <c r="H36" s="50"/>
      <c r="I36" s="50"/>
      <c r="J36" s="50"/>
      <c r="K36" s="50"/>
      <c r="L36" s="41"/>
      <c r="M36" s="38"/>
      <c r="N36" s="38"/>
      <c r="O36" s="38"/>
      <c r="P36" s="38"/>
      <c r="Q36" s="38"/>
      <c r="R36" s="4"/>
    </row>
    <row r="37" spans="1:18" s="6" customFormat="1" ht="45" customHeight="1" x14ac:dyDescent="0.3">
      <c r="A37" s="40"/>
      <c r="B37" s="60" t="s">
        <v>58</v>
      </c>
      <c r="C37" s="60"/>
      <c r="D37" s="60"/>
      <c r="E37" s="47"/>
      <c r="F37" s="19" t="s">
        <v>43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"/>
    </row>
    <row r="38" spans="1:18" x14ac:dyDescent="0.3">
      <c r="A38" s="34" t="s">
        <v>24</v>
      </c>
      <c r="B38" s="38"/>
      <c r="C38" s="38"/>
      <c r="D38" s="11">
        <v>1</v>
      </c>
      <c r="E38" s="38" t="s">
        <v>3</v>
      </c>
      <c r="F38" s="12">
        <f>IF(E37=1,K33,0)</f>
        <v>0</v>
      </c>
      <c r="G38" s="38"/>
      <c r="H38" s="38"/>
      <c r="I38" s="38"/>
      <c r="J38" s="38"/>
      <c r="K38" s="38"/>
      <c r="L38" s="38"/>
      <c r="M38" s="38" t="s">
        <v>1</v>
      </c>
      <c r="N38" s="12">
        <f>D38-F38</f>
        <v>1</v>
      </c>
      <c r="O38" s="38"/>
      <c r="P38" s="38"/>
      <c r="Q38" s="38"/>
      <c r="R38" s="4"/>
    </row>
    <row r="39" spans="1:18" x14ac:dyDescent="0.3">
      <c r="A39" s="34" t="s">
        <v>25</v>
      </c>
      <c r="B39" s="49" t="s">
        <v>44</v>
      </c>
      <c r="C39" s="49"/>
      <c r="D39" s="49"/>
      <c r="E39" s="49"/>
      <c r="F39" s="49"/>
      <c r="G39" s="49"/>
      <c r="H39" s="49"/>
      <c r="I39" s="49"/>
      <c r="J39" s="49"/>
      <c r="K39" s="49"/>
      <c r="L39" s="30"/>
      <c r="M39" s="7"/>
      <c r="N39" s="7"/>
      <c r="O39" s="7"/>
      <c r="P39" s="7"/>
      <c r="Q39" s="36">
        <f>N35*N38</f>
        <v>0</v>
      </c>
      <c r="R39" s="3"/>
    </row>
    <row r="40" spans="1:18" x14ac:dyDescent="0.3">
      <c r="A40" s="34" t="s">
        <v>26</v>
      </c>
      <c r="B40" s="51" t="s">
        <v>35</v>
      </c>
      <c r="C40" s="51"/>
      <c r="D40" s="5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36"/>
      <c r="R40" s="3"/>
    </row>
    <row r="41" spans="1:18" x14ac:dyDescent="0.3">
      <c r="A41" s="34" t="s">
        <v>27</v>
      </c>
      <c r="B41" s="51" t="s">
        <v>36</v>
      </c>
      <c r="C41" s="51"/>
      <c r="D41" s="5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6"/>
      <c r="R41" s="3"/>
    </row>
    <row r="42" spans="1:18" x14ac:dyDescent="0.3">
      <c r="A42" s="34" t="s">
        <v>28</v>
      </c>
      <c r="B42" s="51" t="s">
        <v>37</v>
      </c>
      <c r="C42" s="51"/>
      <c r="D42" s="5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6"/>
      <c r="R42" s="3"/>
    </row>
    <row r="43" spans="1:18" x14ac:dyDescent="0.3">
      <c r="A43" s="34" t="s">
        <v>29</v>
      </c>
      <c r="B43" s="51" t="s">
        <v>38</v>
      </c>
      <c r="C43" s="51"/>
      <c r="D43" s="5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36"/>
      <c r="R43" s="3"/>
    </row>
    <row r="44" spans="1:18" s="6" customFormat="1" x14ac:dyDescent="0.3">
      <c r="A44" s="40"/>
      <c r="B44" s="42" t="s">
        <v>45</v>
      </c>
      <c r="C44" s="42"/>
      <c r="D44" s="42" t="s">
        <v>46</v>
      </c>
      <c r="E44" s="42"/>
      <c r="F44" s="42" t="s">
        <v>4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0"/>
      <c r="R44" s="8"/>
    </row>
    <row r="45" spans="1:18" x14ac:dyDescent="0.3">
      <c r="A45" s="34" t="s">
        <v>30</v>
      </c>
      <c r="B45" s="37"/>
      <c r="C45" s="20" t="s">
        <v>12</v>
      </c>
      <c r="D45" s="37"/>
      <c r="E45" s="20" t="s">
        <v>1</v>
      </c>
      <c r="F45" s="36">
        <f>B45+D45</f>
        <v>0</v>
      </c>
      <c r="G45" s="20" t="s">
        <v>11</v>
      </c>
      <c r="H45" s="10">
        <v>0.2</v>
      </c>
      <c r="I45" s="20"/>
      <c r="J45" s="20"/>
      <c r="K45" s="20"/>
      <c r="L45" s="20"/>
      <c r="M45" s="20"/>
      <c r="N45" s="20"/>
      <c r="O45" s="20" t="s">
        <v>1</v>
      </c>
      <c r="P45" s="20"/>
      <c r="Q45" s="36">
        <f>F45*0.2</f>
        <v>0</v>
      </c>
      <c r="R45" s="3"/>
    </row>
    <row r="46" spans="1:18" x14ac:dyDescent="0.3">
      <c r="A46" s="34" t="s">
        <v>31</v>
      </c>
      <c r="B46" s="51" t="s">
        <v>48</v>
      </c>
      <c r="C46" s="51"/>
      <c r="D46" s="5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36">
        <f>IF(SUM(Q39:Q45)&gt;0,SUM(Q39:Q45),0)</f>
        <v>0</v>
      </c>
      <c r="R46" s="3"/>
    </row>
    <row r="47" spans="1:18" s="6" customFormat="1" ht="29.4" customHeight="1" x14ac:dyDescent="0.3">
      <c r="A47" s="40"/>
      <c r="B47" s="42" t="s">
        <v>2</v>
      </c>
      <c r="C47" s="42"/>
      <c r="D47" s="42" t="s">
        <v>47</v>
      </c>
      <c r="E47" s="42"/>
      <c r="F47" s="42" t="s">
        <v>4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8"/>
    </row>
    <row r="48" spans="1:18" ht="15" thickBot="1" x14ac:dyDescent="0.35">
      <c r="A48" s="34" t="s">
        <v>32</v>
      </c>
      <c r="B48" s="36">
        <f>B21</f>
        <v>0</v>
      </c>
      <c r="C48" s="20" t="s">
        <v>3</v>
      </c>
      <c r="D48" s="37"/>
      <c r="E48" s="20" t="s">
        <v>1</v>
      </c>
      <c r="F48" s="36">
        <f>IF(B48-D48&gt;0,B48-D48,0)</f>
        <v>0</v>
      </c>
      <c r="G48" s="20" t="s">
        <v>11</v>
      </c>
      <c r="H48" s="10">
        <v>0.2</v>
      </c>
      <c r="I48" s="20"/>
      <c r="J48" s="20"/>
      <c r="K48" s="20"/>
      <c r="L48" s="20"/>
      <c r="M48" s="20"/>
      <c r="N48" s="20"/>
      <c r="O48" s="20" t="s">
        <v>1</v>
      </c>
      <c r="P48" s="20"/>
      <c r="Q48" s="36">
        <f>F48*0.2</f>
        <v>0</v>
      </c>
      <c r="R48" s="3"/>
    </row>
    <row r="49" spans="1:18" ht="15" thickBot="1" x14ac:dyDescent="0.35">
      <c r="A49" s="43" t="s">
        <v>33</v>
      </c>
      <c r="B49" s="44" t="s">
        <v>53</v>
      </c>
      <c r="C49" s="44"/>
      <c r="D49" s="44"/>
      <c r="E49" s="44"/>
      <c r="F49" s="44"/>
      <c r="G49" s="45"/>
      <c r="H49" s="45"/>
      <c r="I49" s="45"/>
      <c r="J49" s="45"/>
      <c r="K49" s="45"/>
      <c r="L49" s="45"/>
      <c r="M49" s="45"/>
      <c r="N49" s="13"/>
      <c r="O49" s="45"/>
      <c r="P49" s="45"/>
      <c r="Q49" s="46">
        <f>IF(Q46&lt;Q48,Q46,Q48)</f>
        <v>0</v>
      </c>
      <c r="R49" s="29"/>
    </row>
  </sheetData>
  <mergeCells count="35">
    <mergeCell ref="B41:D41"/>
    <mergeCell ref="B42:D42"/>
    <mergeCell ref="B43:D43"/>
    <mergeCell ref="B46:D46"/>
    <mergeCell ref="B34:F34"/>
    <mergeCell ref="B35:K35"/>
    <mergeCell ref="B36:K36"/>
    <mergeCell ref="B37:D37"/>
    <mergeCell ref="B39:K39"/>
    <mergeCell ref="B40:D40"/>
    <mergeCell ref="B31:F31"/>
    <mergeCell ref="B10:F10"/>
    <mergeCell ref="B11:F11"/>
    <mergeCell ref="B12:F12"/>
    <mergeCell ref="B13:F13"/>
    <mergeCell ref="B14:F14"/>
    <mergeCell ref="B15:F15"/>
    <mergeCell ref="B20:F20"/>
    <mergeCell ref="D21:Q21"/>
    <mergeCell ref="B22:Q22"/>
    <mergeCell ref="B29:D29"/>
    <mergeCell ref="B30:H30"/>
    <mergeCell ref="B6:H6"/>
    <mergeCell ref="K6:Q6"/>
    <mergeCell ref="B7:H7"/>
    <mergeCell ref="K7:Q7"/>
    <mergeCell ref="B8:I8"/>
    <mergeCell ref="L8:M8"/>
    <mergeCell ref="B5:H5"/>
    <mergeCell ref="K5:Q5"/>
    <mergeCell ref="A1:Q1"/>
    <mergeCell ref="A2:Q2"/>
    <mergeCell ref="A3:Q3"/>
    <mergeCell ref="B4:F4"/>
    <mergeCell ref="K4:Q4"/>
  </mergeCells>
  <printOptions horizontalCentered="1" verticalCentered="1"/>
  <pageMargins left="0.25" right="0.25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6D53-6E5D-4688-9B85-16A08579B0BC}">
  <sheetPr>
    <pageSetUpPr fitToPage="1"/>
  </sheetPr>
  <dimension ref="A1:R49"/>
  <sheetViews>
    <sheetView zoomScale="80" zoomScaleNormal="80" workbookViewId="0">
      <selection activeCell="T37" sqref="T1:AG1048576"/>
    </sheetView>
  </sheetViews>
  <sheetFormatPr defaultColWidth="8.88671875" defaultRowHeight="14.4" x14ac:dyDescent="0.3"/>
  <cols>
    <col min="1" max="1" width="3.5546875" style="9" bestFit="1" customWidth="1"/>
    <col min="2" max="2" width="12.44140625" style="1" customWidth="1"/>
    <col min="3" max="3" width="2.33203125" style="1" customWidth="1"/>
    <col min="4" max="4" width="11.6640625" style="1" customWidth="1"/>
    <col min="5" max="5" width="2.88671875" style="1" customWidth="1"/>
    <col min="6" max="6" width="11.6640625" style="1" customWidth="1"/>
    <col min="7" max="7" width="2" style="1" customWidth="1"/>
    <col min="8" max="8" width="11.6640625" style="1" customWidth="1"/>
    <col min="9" max="10" width="2" style="1" customWidth="1"/>
    <col min="11" max="11" width="13.109375" style="1" customWidth="1"/>
    <col min="12" max="12" width="1.5546875" style="1" customWidth="1"/>
    <col min="13" max="13" width="1.6640625" style="1" customWidth="1"/>
    <col min="14" max="14" width="11.6640625" style="1" customWidth="1"/>
    <col min="15" max="16" width="1.88671875" style="1" customWidth="1"/>
    <col min="17" max="17" width="11.6640625" style="1" customWidth="1"/>
    <col min="18" max="18" width="1.33203125" style="2" customWidth="1"/>
    <col min="19" max="16384" width="8.88671875" style="1"/>
  </cols>
  <sheetData>
    <row r="1" spans="1:18" ht="18" x14ac:dyDescent="0.3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8"/>
    </row>
    <row r="2" spans="1:18" x14ac:dyDescent="0.3">
      <c r="A2" s="63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"/>
    </row>
    <row r="3" spans="1:18" ht="15" thickBot="1" x14ac:dyDescent="0.35">
      <c r="A3" s="52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</row>
    <row r="4" spans="1:18" ht="18" x14ac:dyDescent="0.3">
      <c r="A4" s="25"/>
      <c r="B4" s="56" t="s">
        <v>64</v>
      </c>
      <c r="C4" s="56"/>
      <c r="D4" s="56"/>
      <c r="E4" s="56"/>
      <c r="F4" s="56"/>
      <c r="G4" s="17"/>
      <c r="H4" s="18"/>
      <c r="I4" s="18"/>
      <c r="J4" s="18"/>
      <c r="K4" s="62"/>
      <c r="L4" s="62"/>
      <c r="M4" s="62"/>
      <c r="N4" s="62"/>
      <c r="O4" s="62"/>
      <c r="P4" s="62"/>
      <c r="Q4" s="62"/>
      <c r="R4" s="3"/>
    </row>
    <row r="5" spans="1:18" ht="18" x14ac:dyDescent="0.3">
      <c r="A5" s="15"/>
      <c r="B5" s="57" t="s">
        <v>65</v>
      </c>
      <c r="C5" s="57"/>
      <c r="D5" s="57"/>
      <c r="E5" s="57"/>
      <c r="F5" s="57"/>
      <c r="G5" s="57"/>
      <c r="H5" s="57"/>
      <c r="I5" s="14"/>
      <c r="J5" s="14"/>
      <c r="K5" s="61"/>
      <c r="L5" s="61"/>
      <c r="M5" s="61"/>
      <c r="N5" s="61"/>
      <c r="O5" s="61"/>
      <c r="P5" s="61"/>
      <c r="Q5" s="61"/>
      <c r="R5" s="3"/>
    </row>
    <row r="6" spans="1:18" ht="18" x14ac:dyDescent="0.3">
      <c r="A6" s="15"/>
      <c r="B6" s="57" t="s">
        <v>76</v>
      </c>
      <c r="C6" s="57"/>
      <c r="D6" s="57"/>
      <c r="E6" s="57"/>
      <c r="F6" s="57"/>
      <c r="G6" s="57"/>
      <c r="H6" s="57"/>
      <c r="I6" s="14"/>
      <c r="J6" s="14"/>
      <c r="K6" s="61"/>
      <c r="L6" s="61"/>
      <c r="M6" s="61"/>
      <c r="N6" s="61"/>
      <c r="O6" s="61"/>
      <c r="P6" s="61"/>
      <c r="Q6" s="61"/>
      <c r="R6" s="3"/>
    </row>
    <row r="7" spans="1:18" ht="18" x14ac:dyDescent="0.3">
      <c r="A7" s="15"/>
      <c r="B7" s="57" t="s">
        <v>77</v>
      </c>
      <c r="C7" s="57"/>
      <c r="D7" s="57"/>
      <c r="E7" s="57"/>
      <c r="F7" s="57"/>
      <c r="G7" s="57"/>
      <c r="H7" s="57"/>
      <c r="I7" s="14"/>
      <c r="J7" s="14"/>
      <c r="K7" s="61"/>
      <c r="L7" s="61"/>
      <c r="M7" s="61"/>
      <c r="N7" s="61"/>
      <c r="O7" s="61"/>
      <c r="P7" s="61"/>
      <c r="Q7" s="61"/>
      <c r="R7" s="3"/>
    </row>
    <row r="8" spans="1:18" x14ac:dyDescent="0.3">
      <c r="A8" s="15"/>
      <c r="B8" s="51" t="s">
        <v>54</v>
      </c>
      <c r="C8" s="51"/>
      <c r="D8" s="51"/>
      <c r="E8" s="51"/>
      <c r="F8" s="51"/>
      <c r="G8" s="51"/>
      <c r="H8" s="51"/>
      <c r="I8" s="51"/>
      <c r="J8" s="23"/>
      <c r="K8" s="16"/>
      <c r="L8" s="54"/>
      <c r="M8" s="55"/>
      <c r="N8" s="16"/>
      <c r="O8" s="16"/>
      <c r="P8" s="16"/>
      <c r="Q8" s="16"/>
      <c r="R8" s="3"/>
    </row>
    <row r="9" spans="1:18" x14ac:dyDescent="0.3">
      <c r="A9" s="15"/>
      <c r="B9" s="23"/>
      <c r="C9" s="23"/>
      <c r="D9" s="23"/>
      <c r="E9" s="23"/>
      <c r="F9" s="23"/>
      <c r="G9" s="22"/>
      <c r="H9" s="24" t="s">
        <v>67</v>
      </c>
      <c r="I9" s="24"/>
      <c r="J9" s="24"/>
      <c r="K9" s="24" t="s">
        <v>68</v>
      </c>
      <c r="L9" s="24"/>
      <c r="M9" s="31"/>
      <c r="N9" s="24" t="s">
        <v>74</v>
      </c>
      <c r="O9" s="24"/>
      <c r="P9" s="24"/>
      <c r="Q9" s="24" t="s">
        <v>75</v>
      </c>
      <c r="R9" s="3"/>
    </row>
    <row r="10" spans="1:18" x14ac:dyDescent="0.3">
      <c r="A10" s="15"/>
      <c r="B10" s="51" t="s">
        <v>61</v>
      </c>
      <c r="C10" s="51"/>
      <c r="D10" s="51"/>
      <c r="E10" s="51"/>
      <c r="F10" s="51"/>
      <c r="G10" s="22"/>
      <c r="H10" s="32"/>
      <c r="I10" s="16"/>
      <c r="J10" s="16"/>
      <c r="K10" s="32"/>
      <c r="L10" s="16"/>
      <c r="M10" s="22"/>
      <c r="N10" s="32"/>
      <c r="O10" s="16"/>
      <c r="P10" s="16"/>
      <c r="Q10" s="32"/>
      <c r="R10" s="3"/>
    </row>
    <row r="11" spans="1:18" x14ac:dyDescent="0.3">
      <c r="A11" s="15"/>
      <c r="B11" s="51" t="s">
        <v>60</v>
      </c>
      <c r="C11" s="51"/>
      <c r="D11" s="51"/>
      <c r="E11" s="51"/>
      <c r="F11" s="51"/>
      <c r="G11" s="22"/>
      <c r="H11" s="32"/>
      <c r="I11" s="16"/>
      <c r="J11" s="16"/>
      <c r="K11" s="32"/>
      <c r="L11" s="16"/>
      <c r="M11" s="22"/>
      <c r="N11" s="32"/>
      <c r="O11" s="16"/>
      <c r="P11" s="16"/>
      <c r="Q11" s="32"/>
      <c r="R11" s="3"/>
    </row>
    <row r="12" spans="1:18" x14ac:dyDescent="0.3">
      <c r="A12" s="15"/>
      <c r="B12" s="51" t="s">
        <v>66</v>
      </c>
      <c r="C12" s="51"/>
      <c r="D12" s="51"/>
      <c r="E12" s="51"/>
      <c r="F12" s="51"/>
      <c r="G12" s="22"/>
      <c r="H12" s="32"/>
      <c r="I12" s="16"/>
      <c r="J12" s="16"/>
      <c r="K12" s="32"/>
      <c r="L12" s="16"/>
      <c r="M12" s="22"/>
      <c r="N12" s="32"/>
      <c r="O12" s="16"/>
      <c r="P12" s="16"/>
      <c r="Q12" s="32"/>
      <c r="R12" s="3"/>
    </row>
    <row r="13" spans="1:18" x14ac:dyDescent="0.3">
      <c r="A13" s="15"/>
      <c r="B13" s="51" t="s">
        <v>62</v>
      </c>
      <c r="C13" s="51"/>
      <c r="D13" s="51"/>
      <c r="E13" s="51"/>
      <c r="F13" s="51"/>
      <c r="G13" s="22" t="s">
        <v>69</v>
      </c>
      <c r="H13" s="32"/>
      <c r="I13" s="16" t="s">
        <v>70</v>
      </c>
      <c r="J13" s="16" t="s">
        <v>69</v>
      </c>
      <c r="K13" s="32"/>
      <c r="L13" s="16" t="s">
        <v>70</v>
      </c>
      <c r="M13" s="22" t="s">
        <v>69</v>
      </c>
      <c r="N13" s="32"/>
      <c r="O13" s="16" t="s">
        <v>70</v>
      </c>
      <c r="P13" s="16" t="s">
        <v>69</v>
      </c>
      <c r="Q13" s="32"/>
      <c r="R13" s="3" t="s">
        <v>70</v>
      </c>
    </row>
    <row r="14" spans="1:18" x14ac:dyDescent="0.3">
      <c r="A14" s="15"/>
      <c r="B14" s="51" t="s">
        <v>63</v>
      </c>
      <c r="C14" s="51"/>
      <c r="D14" s="51"/>
      <c r="E14" s="51"/>
      <c r="F14" s="51"/>
      <c r="G14" s="22" t="s">
        <v>69</v>
      </c>
      <c r="H14" s="32"/>
      <c r="I14" s="16" t="s">
        <v>70</v>
      </c>
      <c r="J14" s="16" t="s">
        <v>69</v>
      </c>
      <c r="K14" s="32"/>
      <c r="L14" s="16" t="s">
        <v>70</v>
      </c>
      <c r="M14" s="22" t="s">
        <v>69</v>
      </c>
      <c r="N14" s="32"/>
      <c r="O14" s="16" t="s">
        <v>70</v>
      </c>
      <c r="P14" s="16" t="s">
        <v>69</v>
      </c>
      <c r="Q14" s="32"/>
      <c r="R14" s="3" t="s">
        <v>70</v>
      </c>
    </row>
    <row r="15" spans="1:18" x14ac:dyDescent="0.3">
      <c r="A15" s="15"/>
      <c r="B15" s="51" t="s">
        <v>73</v>
      </c>
      <c r="C15" s="51"/>
      <c r="D15" s="51"/>
      <c r="E15" s="51"/>
      <c r="F15" s="51"/>
      <c r="G15" s="22" t="s">
        <v>69</v>
      </c>
      <c r="H15" s="32"/>
      <c r="I15" s="16" t="s">
        <v>70</v>
      </c>
      <c r="J15" s="16" t="s">
        <v>69</v>
      </c>
      <c r="K15" s="32"/>
      <c r="L15" s="16" t="s">
        <v>70</v>
      </c>
      <c r="M15" s="22" t="s">
        <v>69</v>
      </c>
      <c r="N15" s="32"/>
      <c r="O15" s="16" t="s">
        <v>70</v>
      </c>
      <c r="P15" s="16" t="s">
        <v>69</v>
      </c>
      <c r="Q15" s="32"/>
      <c r="R15" s="3" t="s">
        <v>70</v>
      </c>
    </row>
    <row r="16" spans="1:18" x14ac:dyDescent="0.3">
      <c r="A16" s="15"/>
      <c r="B16" s="23" t="s">
        <v>0</v>
      </c>
      <c r="C16" s="23"/>
      <c r="D16" s="23"/>
      <c r="E16" s="23"/>
      <c r="F16" s="26">
        <f>SUM(H16+K16+N16+Q16)</f>
        <v>0</v>
      </c>
      <c r="G16" s="22"/>
      <c r="H16" s="27">
        <f>H10+H11+H12-H13-H14-H15</f>
        <v>0</v>
      </c>
      <c r="I16" s="16"/>
      <c r="J16" s="16"/>
      <c r="K16" s="27">
        <f>K10+K11+K12-K13-K14-K15</f>
        <v>0</v>
      </c>
      <c r="L16" s="33"/>
      <c r="M16" s="22"/>
      <c r="N16" s="27">
        <f>N10+N11+N12-N13-N14-N15</f>
        <v>0</v>
      </c>
      <c r="O16" s="16"/>
      <c r="P16" s="16"/>
      <c r="Q16" s="27">
        <f>Q10+Q11+Q12-Q13-Q14-Q15</f>
        <v>0</v>
      </c>
      <c r="R16" s="3"/>
    </row>
    <row r="17" spans="1:18" x14ac:dyDescent="0.3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16"/>
      <c r="L17" s="16"/>
      <c r="M17" s="22"/>
      <c r="N17" s="16"/>
      <c r="O17" s="16"/>
      <c r="P17" s="16"/>
      <c r="Q17" s="16"/>
      <c r="R17" s="3"/>
    </row>
    <row r="18" spans="1:18" x14ac:dyDescent="0.3">
      <c r="A18" s="34"/>
      <c r="B18" s="20" t="s"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3"/>
    </row>
    <row r="19" spans="1:18" x14ac:dyDescent="0.3">
      <c r="A19" s="34" t="s">
        <v>13</v>
      </c>
      <c r="B19" s="35">
        <f>F16</f>
        <v>0</v>
      </c>
      <c r="C19" s="20" t="s">
        <v>11</v>
      </c>
      <c r="D19" s="10">
        <v>0.2</v>
      </c>
      <c r="E19" s="20"/>
      <c r="F19" s="20"/>
      <c r="G19" s="20"/>
      <c r="H19" s="20"/>
      <c r="I19" s="20"/>
      <c r="J19" s="20"/>
      <c r="K19" s="20"/>
      <c r="L19" s="20"/>
      <c r="M19" s="20" t="s">
        <v>1</v>
      </c>
      <c r="N19" s="36">
        <f>B19*0.2</f>
        <v>0</v>
      </c>
      <c r="O19" s="20"/>
      <c r="P19" s="20"/>
      <c r="Q19" s="20"/>
      <c r="R19" s="3"/>
    </row>
    <row r="20" spans="1:18" x14ac:dyDescent="0.3">
      <c r="A20" s="34"/>
      <c r="B20" s="51" t="s">
        <v>59</v>
      </c>
      <c r="C20" s="51"/>
      <c r="D20" s="51"/>
      <c r="E20" s="51"/>
      <c r="F20" s="5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"/>
    </row>
    <row r="21" spans="1:18" ht="15" customHeight="1" x14ac:dyDescent="0.3">
      <c r="A21" s="34" t="s">
        <v>14</v>
      </c>
      <c r="B21" s="37"/>
      <c r="C21" s="20"/>
      <c r="D21" s="51" t="s">
        <v>71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3"/>
    </row>
    <row r="22" spans="1:18" x14ac:dyDescent="0.3">
      <c r="A22" s="34"/>
      <c r="B22" s="51" t="s">
        <v>72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3"/>
    </row>
    <row r="23" spans="1:18" ht="15" customHeight="1" x14ac:dyDescent="0.3">
      <c r="A23" s="34"/>
      <c r="B23" s="38" t="s">
        <v>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"/>
    </row>
    <row r="24" spans="1:18" x14ac:dyDescent="0.3">
      <c r="A24" s="34" t="s">
        <v>15</v>
      </c>
      <c r="B24" s="37"/>
      <c r="C24" s="38"/>
      <c r="D24" s="38" t="s">
        <v>6</v>
      </c>
      <c r="E24" s="38"/>
      <c r="F24" s="38"/>
      <c r="G24" s="38"/>
      <c r="H24" s="39">
        <f>B24*0.5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4"/>
    </row>
    <row r="25" spans="1:18" x14ac:dyDescent="0.3">
      <c r="A25" s="34"/>
      <c r="B25" s="38" t="s">
        <v>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"/>
    </row>
    <row r="26" spans="1:18" x14ac:dyDescent="0.3">
      <c r="A26" s="34" t="s">
        <v>16</v>
      </c>
      <c r="B26" s="39">
        <f>B24</f>
        <v>0</v>
      </c>
      <c r="C26" s="38"/>
      <c r="D26" s="38" t="s">
        <v>7</v>
      </c>
      <c r="E26" s="38" t="s">
        <v>1</v>
      </c>
      <c r="F26" s="39">
        <f>B26*0.25</f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"/>
    </row>
    <row r="27" spans="1:18" s="6" customFormat="1" ht="43.2" x14ac:dyDescent="0.3">
      <c r="A27" s="40"/>
      <c r="B27" s="19" t="s">
        <v>34</v>
      </c>
      <c r="C27" s="19"/>
      <c r="D27" s="19"/>
      <c r="E27" s="19"/>
      <c r="F27" s="3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"/>
    </row>
    <row r="28" spans="1:18" x14ac:dyDescent="0.3">
      <c r="A28" s="34" t="s">
        <v>17</v>
      </c>
      <c r="B28" s="37">
        <v>0</v>
      </c>
      <c r="C28" s="38"/>
      <c r="D28" s="38" t="s">
        <v>8</v>
      </c>
      <c r="E28" s="38"/>
      <c r="F28" s="39">
        <f>B28*0.025</f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"/>
    </row>
    <row r="29" spans="1:18" x14ac:dyDescent="0.3">
      <c r="A29" s="34" t="s">
        <v>18</v>
      </c>
      <c r="B29" s="50" t="s">
        <v>39</v>
      </c>
      <c r="C29" s="50"/>
      <c r="D29" s="50"/>
      <c r="E29" s="38"/>
      <c r="F29" s="38"/>
      <c r="G29" s="38"/>
      <c r="H29" s="39">
        <f>F26+F28</f>
        <v>0</v>
      </c>
      <c r="I29" s="38"/>
      <c r="J29" s="38"/>
      <c r="K29" s="38"/>
      <c r="L29" s="38"/>
      <c r="M29" s="38"/>
      <c r="N29" s="38"/>
      <c r="O29" s="38"/>
      <c r="P29" s="38"/>
      <c r="Q29" s="38"/>
      <c r="R29" s="4"/>
    </row>
    <row r="30" spans="1:18" x14ac:dyDescent="0.3">
      <c r="A30" s="34" t="s">
        <v>19</v>
      </c>
      <c r="B30" s="50" t="s">
        <v>40</v>
      </c>
      <c r="C30" s="50"/>
      <c r="D30" s="50"/>
      <c r="E30" s="50"/>
      <c r="F30" s="50"/>
      <c r="G30" s="50"/>
      <c r="H30" s="50"/>
      <c r="I30" s="38"/>
      <c r="J30" s="38"/>
      <c r="K30" s="39">
        <f>IF(H24&gt;H29,H24,H29)</f>
        <v>0</v>
      </c>
      <c r="L30" s="38"/>
      <c r="M30" s="38"/>
      <c r="N30" s="19"/>
      <c r="O30" s="19"/>
      <c r="P30" s="19"/>
      <c r="Q30" s="38"/>
      <c r="R30" s="4"/>
    </row>
    <row r="31" spans="1:18" x14ac:dyDescent="0.3">
      <c r="A31" s="34" t="s">
        <v>20</v>
      </c>
      <c r="B31" s="50" t="s">
        <v>51</v>
      </c>
      <c r="C31" s="50"/>
      <c r="D31" s="50"/>
      <c r="E31" s="50"/>
      <c r="F31" s="50"/>
      <c r="G31" s="38"/>
      <c r="H31" s="38"/>
      <c r="I31" s="38"/>
      <c r="J31" s="38"/>
      <c r="K31" s="39">
        <f>IF(N19-K30&gt;0,N19-K30,0)</f>
        <v>0</v>
      </c>
      <c r="L31" s="38"/>
      <c r="M31" s="38"/>
      <c r="N31" s="38"/>
      <c r="O31" s="38"/>
      <c r="P31" s="38"/>
      <c r="Q31" s="38"/>
      <c r="R31" s="4"/>
    </row>
    <row r="32" spans="1:18" s="6" customFormat="1" ht="43.2" customHeight="1" x14ac:dyDescent="0.3">
      <c r="A32" s="40"/>
      <c r="B32" s="19" t="s">
        <v>2</v>
      </c>
      <c r="C32" s="19"/>
      <c r="D32" s="19" t="s">
        <v>41</v>
      </c>
      <c r="E32" s="19"/>
      <c r="F32" s="19"/>
      <c r="G32" s="19"/>
      <c r="H32" s="19" t="s">
        <v>10</v>
      </c>
      <c r="I32" s="19"/>
      <c r="J32" s="19"/>
      <c r="K32" s="19" t="s">
        <v>57</v>
      </c>
      <c r="L32" s="19"/>
      <c r="M32" s="19"/>
      <c r="N32" s="19"/>
      <c r="O32" s="19"/>
      <c r="P32" s="19"/>
      <c r="Q32" s="19"/>
      <c r="R32" s="5"/>
    </row>
    <row r="33" spans="1:18" x14ac:dyDescent="0.3">
      <c r="A33" s="34" t="s">
        <v>21</v>
      </c>
      <c r="B33" s="39">
        <f>B21</f>
        <v>0</v>
      </c>
      <c r="C33" s="38" t="s">
        <v>3</v>
      </c>
      <c r="D33" s="39">
        <f>IF(L8=1,315000,157500)</f>
        <v>157500</v>
      </c>
      <c r="E33" s="38" t="s">
        <v>1</v>
      </c>
      <c r="F33" s="39">
        <f>IF(B33-D33&gt;0,B33-D33,0)</f>
        <v>0</v>
      </c>
      <c r="G33" s="38" t="s">
        <v>9</v>
      </c>
      <c r="H33" s="39">
        <f>IF(L8=1,100000,50000)</f>
        <v>50000</v>
      </c>
      <c r="I33" s="19" t="s">
        <v>1</v>
      </c>
      <c r="J33" s="19"/>
      <c r="K33" s="12">
        <f>IF(F33/H33&gt;1,1,F33/H33)</f>
        <v>0</v>
      </c>
      <c r="L33" s="11"/>
      <c r="M33" s="38"/>
      <c r="N33" s="38"/>
      <c r="O33" s="38"/>
      <c r="P33" s="38"/>
      <c r="Q33" s="38"/>
      <c r="R33" s="4"/>
    </row>
    <row r="34" spans="1:18" x14ac:dyDescent="0.3">
      <c r="A34" s="34" t="s">
        <v>22</v>
      </c>
      <c r="B34" s="50" t="s">
        <v>42</v>
      </c>
      <c r="C34" s="50"/>
      <c r="D34" s="50"/>
      <c r="E34" s="50"/>
      <c r="F34" s="50"/>
      <c r="G34" s="38"/>
      <c r="H34" s="38"/>
      <c r="I34" s="38"/>
      <c r="J34" s="38"/>
      <c r="K34" s="38"/>
      <c r="L34" s="38"/>
      <c r="M34" s="38"/>
      <c r="N34" s="39">
        <f>K31*K33</f>
        <v>0</v>
      </c>
      <c r="O34" s="38"/>
      <c r="P34" s="38"/>
      <c r="Q34" s="38"/>
      <c r="R34" s="4"/>
    </row>
    <row r="35" spans="1:18" x14ac:dyDescent="0.3">
      <c r="A35" s="34" t="s">
        <v>23</v>
      </c>
      <c r="B35" s="50" t="s">
        <v>49</v>
      </c>
      <c r="C35" s="50"/>
      <c r="D35" s="50"/>
      <c r="E35" s="50"/>
      <c r="F35" s="50"/>
      <c r="G35" s="50"/>
      <c r="H35" s="50"/>
      <c r="I35" s="50"/>
      <c r="J35" s="50"/>
      <c r="K35" s="50"/>
      <c r="L35" s="41"/>
      <c r="M35" s="38"/>
      <c r="N35" s="39">
        <f>N19-N34</f>
        <v>0</v>
      </c>
      <c r="O35" s="38"/>
      <c r="P35" s="38"/>
      <c r="Q35" s="38"/>
      <c r="R35" s="4"/>
    </row>
    <row r="36" spans="1:18" x14ac:dyDescent="0.3">
      <c r="A36" s="34"/>
      <c r="B36" s="50" t="s">
        <v>50</v>
      </c>
      <c r="C36" s="50"/>
      <c r="D36" s="50"/>
      <c r="E36" s="50"/>
      <c r="F36" s="50"/>
      <c r="G36" s="50"/>
      <c r="H36" s="50"/>
      <c r="I36" s="50"/>
      <c r="J36" s="50"/>
      <c r="K36" s="50"/>
      <c r="L36" s="41"/>
      <c r="M36" s="38"/>
      <c r="N36" s="38"/>
      <c r="O36" s="38"/>
      <c r="P36" s="38"/>
      <c r="Q36" s="38"/>
      <c r="R36" s="4"/>
    </row>
    <row r="37" spans="1:18" s="6" customFormat="1" ht="45" customHeight="1" x14ac:dyDescent="0.3">
      <c r="A37" s="40"/>
      <c r="B37" s="60" t="s">
        <v>58</v>
      </c>
      <c r="C37" s="60"/>
      <c r="D37" s="60"/>
      <c r="E37" s="47"/>
      <c r="F37" s="19" t="s">
        <v>43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"/>
    </row>
    <row r="38" spans="1:18" x14ac:dyDescent="0.3">
      <c r="A38" s="34" t="s">
        <v>24</v>
      </c>
      <c r="B38" s="38"/>
      <c r="C38" s="38"/>
      <c r="D38" s="11">
        <v>1</v>
      </c>
      <c r="E38" s="38" t="s">
        <v>3</v>
      </c>
      <c r="F38" s="12">
        <f>IF(E37=1,K33,0)</f>
        <v>0</v>
      </c>
      <c r="G38" s="38"/>
      <c r="H38" s="38"/>
      <c r="I38" s="38"/>
      <c r="J38" s="38"/>
      <c r="K38" s="38"/>
      <c r="L38" s="38"/>
      <c r="M38" s="38" t="s">
        <v>1</v>
      </c>
      <c r="N38" s="12">
        <f>D38-F38</f>
        <v>1</v>
      </c>
      <c r="O38" s="38"/>
      <c r="P38" s="38"/>
      <c r="Q38" s="38"/>
      <c r="R38" s="4"/>
    </row>
    <row r="39" spans="1:18" x14ac:dyDescent="0.3">
      <c r="A39" s="34" t="s">
        <v>25</v>
      </c>
      <c r="B39" s="49" t="s">
        <v>44</v>
      </c>
      <c r="C39" s="49"/>
      <c r="D39" s="49"/>
      <c r="E39" s="49"/>
      <c r="F39" s="49"/>
      <c r="G39" s="49"/>
      <c r="H39" s="49"/>
      <c r="I39" s="49"/>
      <c r="J39" s="49"/>
      <c r="K39" s="49"/>
      <c r="L39" s="30"/>
      <c r="M39" s="7"/>
      <c r="N39" s="7"/>
      <c r="O39" s="7"/>
      <c r="P39" s="7"/>
      <c r="Q39" s="36">
        <f>N35*N38</f>
        <v>0</v>
      </c>
      <c r="R39" s="3"/>
    </row>
    <row r="40" spans="1:18" x14ac:dyDescent="0.3">
      <c r="A40" s="34" t="s">
        <v>26</v>
      </c>
      <c r="B40" s="51" t="s">
        <v>35</v>
      </c>
      <c r="C40" s="51"/>
      <c r="D40" s="5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36"/>
      <c r="R40" s="3"/>
    </row>
    <row r="41" spans="1:18" x14ac:dyDescent="0.3">
      <c r="A41" s="34" t="s">
        <v>27</v>
      </c>
      <c r="B41" s="51" t="s">
        <v>36</v>
      </c>
      <c r="C41" s="51"/>
      <c r="D41" s="5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6"/>
      <c r="R41" s="3"/>
    </row>
    <row r="42" spans="1:18" x14ac:dyDescent="0.3">
      <c r="A42" s="34" t="s">
        <v>28</v>
      </c>
      <c r="B42" s="51" t="s">
        <v>37</v>
      </c>
      <c r="C42" s="51"/>
      <c r="D42" s="5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6"/>
      <c r="R42" s="3"/>
    </row>
    <row r="43" spans="1:18" x14ac:dyDescent="0.3">
      <c r="A43" s="34" t="s">
        <v>29</v>
      </c>
      <c r="B43" s="51" t="s">
        <v>38</v>
      </c>
      <c r="C43" s="51"/>
      <c r="D43" s="5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36"/>
      <c r="R43" s="3"/>
    </row>
    <row r="44" spans="1:18" s="6" customFormat="1" x14ac:dyDescent="0.3">
      <c r="A44" s="40"/>
      <c r="B44" s="42" t="s">
        <v>45</v>
      </c>
      <c r="C44" s="42"/>
      <c r="D44" s="42" t="s">
        <v>46</v>
      </c>
      <c r="E44" s="42"/>
      <c r="F44" s="42" t="s">
        <v>4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0"/>
      <c r="R44" s="8"/>
    </row>
    <row r="45" spans="1:18" x14ac:dyDescent="0.3">
      <c r="A45" s="34" t="s">
        <v>30</v>
      </c>
      <c r="B45" s="37"/>
      <c r="C45" s="20" t="s">
        <v>12</v>
      </c>
      <c r="D45" s="37"/>
      <c r="E45" s="20" t="s">
        <v>1</v>
      </c>
      <c r="F45" s="36">
        <f>B45+D45</f>
        <v>0</v>
      </c>
      <c r="G45" s="20" t="s">
        <v>11</v>
      </c>
      <c r="H45" s="10">
        <v>0.2</v>
      </c>
      <c r="I45" s="20"/>
      <c r="J45" s="20"/>
      <c r="K45" s="20"/>
      <c r="L45" s="20"/>
      <c r="M45" s="20"/>
      <c r="N45" s="20"/>
      <c r="O45" s="20" t="s">
        <v>1</v>
      </c>
      <c r="P45" s="20"/>
      <c r="Q45" s="36">
        <f>F45*0.2</f>
        <v>0</v>
      </c>
      <c r="R45" s="3"/>
    </row>
    <row r="46" spans="1:18" x14ac:dyDescent="0.3">
      <c r="A46" s="34" t="s">
        <v>31</v>
      </c>
      <c r="B46" s="51" t="s">
        <v>48</v>
      </c>
      <c r="C46" s="51"/>
      <c r="D46" s="5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36">
        <f>IF(SUM(Q39:Q45)&gt;0,SUM(Q39:Q45),0)</f>
        <v>0</v>
      </c>
      <c r="R46" s="3"/>
    </row>
    <row r="47" spans="1:18" s="6" customFormat="1" ht="29.4" customHeight="1" x14ac:dyDescent="0.3">
      <c r="A47" s="40"/>
      <c r="B47" s="42" t="s">
        <v>2</v>
      </c>
      <c r="C47" s="42"/>
      <c r="D47" s="42" t="s">
        <v>47</v>
      </c>
      <c r="E47" s="42"/>
      <c r="F47" s="42" t="s">
        <v>4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8"/>
    </row>
    <row r="48" spans="1:18" ht="15" thickBot="1" x14ac:dyDescent="0.35">
      <c r="A48" s="34" t="s">
        <v>32</v>
      </c>
      <c r="B48" s="36">
        <f>B21</f>
        <v>0</v>
      </c>
      <c r="C48" s="20" t="s">
        <v>3</v>
      </c>
      <c r="D48" s="37"/>
      <c r="E48" s="20" t="s">
        <v>1</v>
      </c>
      <c r="F48" s="36">
        <f>IF(B48-D48&gt;0,B48-D48,0)</f>
        <v>0</v>
      </c>
      <c r="G48" s="20" t="s">
        <v>11</v>
      </c>
      <c r="H48" s="10">
        <v>0.2</v>
      </c>
      <c r="I48" s="20"/>
      <c r="J48" s="20"/>
      <c r="K48" s="20"/>
      <c r="L48" s="20"/>
      <c r="M48" s="20"/>
      <c r="N48" s="20"/>
      <c r="O48" s="20" t="s">
        <v>1</v>
      </c>
      <c r="P48" s="20"/>
      <c r="Q48" s="36">
        <f>F48*0.2</f>
        <v>0</v>
      </c>
      <c r="R48" s="3"/>
    </row>
    <row r="49" spans="1:18" ht="15" thickBot="1" x14ac:dyDescent="0.35">
      <c r="A49" s="43" t="s">
        <v>33</v>
      </c>
      <c r="B49" s="44" t="s">
        <v>53</v>
      </c>
      <c r="C49" s="44"/>
      <c r="D49" s="44"/>
      <c r="E49" s="44"/>
      <c r="F49" s="44"/>
      <c r="G49" s="45"/>
      <c r="H49" s="45"/>
      <c r="I49" s="45"/>
      <c r="J49" s="45"/>
      <c r="K49" s="45"/>
      <c r="L49" s="45"/>
      <c r="M49" s="45"/>
      <c r="N49" s="13"/>
      <c r="O49" s="45"/>
      <c r="P49" s="45"/>
      <c r="Q49" s="46">
        <f>IF(Q46&lt;Q48,Q46,Q48)</f>
        <v>0</v>
      </c>
      <c r="R49" s="29"/>
    </row>
  </sheetData>
  <mergeCells count="35">
    <mergeCell ref="B41:D41"/>
    <mergeCell ref="B42:D42"/>
    <mergeCell ref="B43:D43"/>
    <mergeCell ref="B46:D46"/>
    <mergeCell ref="B34:F34"/>
    <mergeCell ref="B35:K35"/>
    <mergeCell ref="B36:K36"/>
    <mergeCell ref="B37:D37"/>
    <mergeCell ref="B39:K39"/>
    <mergeCell ref="B40:D40"/>
    <mergeCell ref="B31:F31"/>
    <mergeCell ref="B10:F10"/>
    <mergeCell ref="B11:F11"/>
    <mergeCell ref="B12:F12"/>
    <mergeCell ref="B13:F13"/>
    <mergeCell ref="B14:F14"/>
    <mergeCell ref="B15:F15"/>
    <mergeCell ref="B20:F20"/>
    <mergeCell ref="D21:Q21"/>
    <mergeCell ref="B22:Q22"/>
    <mergeCell ref="B29:D29"/>
    <mergeCell ref="B30:H30"/>
    <mergeCell ref="B6:H6"/>
    <mergeCell ref="K6:Q6"/>
    <mergeCell ref="B7:H7"/>
    <mergeCell ref="K7:Q7"/>
    <mergeCell ref="B8:I8"/>
    <mergeCell ref="L8:M8"/>
    <mergeCell ref="B5:H5"/>
    <mergeCell ref="K5:Q5"/>
    <mergeCell ref="A1:Q1"/>
    <mergeCell ref="A2:Q2"/>
    <mergeCell ref="A3:Q3"/>
    <mergeCell ref="B4:F4"/>
    <mergeCell ref="K4:Q4"/>
  </mergeCells>
  <printOptions horizontalCentered="1" verticalCentered="1"/>
  <pageMargins left="0.25" right="0.25" top="0.75" bottom="0.75" header="0.3" footer="0.3"/>
  <pageSetup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EBE98-3F98-4D18-9F1C-ADFFB7EDDEB6}">
  <sheetPr>
    <pageSetUpPr fitToPage="1"/>
  </sheetPr>
  <dimension ref="A1:R49"/>
  <sheetViews>
    <sheetView zoomScale="80" zoomScaleNormal="80" workbookViewId="0">
      <selection activeCell="T37" sqref="T1:AK1048576"/>
    </sheetView>
  </sheetViews>
  <sheetFormatPr defaultColWidth="8.88671875" defaultRowHeight="14.4" x14ac:dyDescent="0.3"/>
  <cols>
    <col min="1" max="1" width="3.5546875" style="9" bestFit="1" customWidth="1"/>
    <col min="2" max="2" width="12.44140625" style="1" customWidth="1"/>
    <col min="3" max="3" width="2.33203125" style="1" customWidth="1"/>
    <col min="4" max="4" width="11.6640625" style="1" customWidth="1"/>
    <col min="5" max="5" width="2.88671875" style="1" customWidth="1"/>
    <col min="6" max="6" width="11.6640625" style="1" customWidth="1"/>
    <col min="7" max="7" width="2" style="1" customWidth="1"/>
    <col min="8" max="8" width="11.6640625" style="1" customWidth="1"/>
    <col min="9" max="10" width="2" style="1" customWidth="1"/>
    <col min="11" max="11" width="13.109375" style="1" customWidth="1"/>
    <col min="12" max="12" width="1.5546875" style="1" customWidth="1"/>
    <col min="13" max="13" width="1.6640625" style="1" customWidth="1"/>
    <col min="14" max="14" width="11.6640625" style="1" customWidth="1"/>
    <col min="15" max="16" width="1.88671875" style="1" customWidth="1"/>
    <col min="17" max="17" width="11.6640625" style="1" customWidth="1"/>
    <col min="18" max="18" width="1.33203125" style="2" customWidth="1"/>
    <col min="19" max="16384" width="8.88671875" style="1"/>
  </cols>
  <sheetData>
    <row r="1" spans="1:18" ht="18" x14ac:dyDescent="0.3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8"/>
    </row>
    <row r="2" spans="1:18" x14ac:dyDescent="0.3">
      <c r="A2" s="63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"/>
    </row>
    <row r="3" spans="1:18" ht="15" thickBot="1" x14ac:dyDescent="0.35">
      <c r="A3" s="52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</row>
    <row r="4" spans="1:18" ht="18" x14ac:dyDescent="0.3">
      <c r="A4" s="25"/>
      <c r="B4" s="56" t="s">
        <v>64</v>
      </c>
      <c r="C4" s="56"/>
      <c r="D4" s="56"/>
      <c r="E4" s="56"/>
      <c r="F4" s="56"/>
      <c r="G4" s="17"/>
      <c r="H4" s="18"/>
      <c r="I4" s="18"/>
      <c r="J4" s="18"/>
      <c r="K4" s="62"/>
      <c r="L4" s="62"/>
      <c r="M4" s="62"/>
      <c r="N4" s="62"/>
      <c r="O4" s="62"/>
      <c r="P4" s="62"/>
      <c r="Q4" s="62"/>
      <c r="R4" s="3"/>
    </row>
    <row r="5" spans="1:18" ht="18" x14ac:dyDescent="0.3">
      <c r="A5" s="15"/>
      <c r="B5" s="57" t="s">
        <v>65</v>
      </c>
      <c r="C5" s="57"/>
      <c r="D5" s="57"/>
      <c r="E5" s="57"/>
      <c r="F5" s="57"/>
      <c r="G5" s="57"/>
      <c r="H5" s="57"/>
      <c r="I5" s="14"/>
      <c r="J5" s="14"/>
      <c r="K5" s="61"/>
      <c r="L5" s="61"/>
      <c r="M5" s="61"/>
      <c r="N5" s="61"/>
      <c r="O5" s="61"/>
      <c r="P5" s="61"/>
      <c r="Q5" s="61"/>
      <c r="R5" s="3"/>
    </row>
    <row r="6" spans="1:18" ht="18" x14ac:dyDescent="0.3">
      <c r="A6" s="15"/>
      <c r="B6" s="57" t="s">
        <v>76</v>
      </c>
      <c r="C6" s="57"/>
      <c r="D6" s="57"/>
      <c r="E6" s="57"/>
      <c r="F6" s="57"/>
      <c r="G6" s="57"/>
      <c r="H6" s="57"/>
      <c r="I6" s="14"/>
      <c r="J6" s="14"/>
      <c r="K6" s="61"/>
      <c r="L6" s="61"/>
      <c r="M6" s="61"/>
      <c r="N6" s="61"/>
      <c r="O6" s="61"/>
      <c r="P6" s="61"/>
      <c r="Q6" s="61"/>
      <c r="R6" s="3"/>
    </row>
    <row r="7" spans="1:18" ht="18" x14ac:dyDescent="0.3">
      <c r="A7" s="15"/>
      <c r="B7" s="57" t="s">
        <v>77</v>
      </c>
      <c r="C7" s="57"/>
      <c r="D7" s="57"/>
      <c r="E7" s="57"/>
      <c r="F7" s="57"/>
      <c r="G7" s="57"/>
      <c r="H7" s="57"/>
      <c r="I7" s="14"/>
      <c r="J7" s="14"/>
      <c r="K7" s="61"/>
      <c r="L7" s="61"/>
      <c r="M7" s="61"/>
      <c r="N7" s="61"/>
      <c r="O7" s="61"/>
      <c r="P7" s="61"/>
      <c r="Q7" s="61"/>
      <c r="R7" s="3"/>
    </row>
    <row r="8" spans="1:18" x14ac:dyDescent="0.3">
      <c r="A8" s="15"/>
      <c r="B8" s="51" t="s">
        <v>54</v>
      </c>
      <c r="C8" s="51"/>
      <c r="D8" s="51"/>
      <c r="E8" s="51"/>
      <c r="F8" s="51"/>
      <c r="G8" s="51"/>
      <c r="H8" s="51"/>
      <c r="I8" s="51"/>
      <c r="J8" s="23"/>
      <c r="K8" s="16"/>
      <c r="L8" s="54"/>
      <c r="M8" s="55"/>
      <c r="N8" s="16"/>
      <c r="O8" s="16"/>
      <c r="P8" s="16"/>
      <c r="Q8" s="16"/>
      <c r="R8" s="3"/>
    </row>
    <row r="9" spans="1:18" x14ac:dyDescent="0.3">
      <c r="A9" s="15"/>
      <c r="B9" s="23"/>
      <c r="C9" s="23"/>
      <c r="D9" s="23"/>
      <c r="E9" s="23"/>
      <c r="F9" s="23"/>
      <c r="G9" s="22"/>
      <c r="H9" s="24" t="s">
        <v>67</v>
      </c>
      <c r="I9" s="24"/>
      <c r="J9" s="24"/>
      <c r="K9" s="24" t="s">
        <v>68</v>
      </c>
      <c r="L9" s="24"/>
      <c r="M9" s="31"/>
      <c r="N9" s="24" t="s">
        <v>74</v>
      </c>
      <c r="O9" s="24"/>
      <c r="P9" s="24"/>
      <c r="Q9" s="24" t="s">
        <v>75</v>
      </c>
      <c r="R9" s="3"/>
    </row>
    <row r="10" spans="1:18" x14ac:dyDescent="0.3">
      <c r="A10" s="15"/>
      <c r="B10" s="51" t="s">
        <v>61</v>
      </c>
      <c r="C10" s="51"/>
      <c r="D10" s="51"/>
      <c r="E10" s="51"/>
      <c r="F10" s="51"/>
      <c r="G10" s="22"/>
      <c r="H10" s="32"/>
      <c r="I10" s="16"/>
      <c r="J10" s="16"/>
      <c r="K10" s="32"/>
      <c r="L10" s="16"/>
      <c r="M10" s="22"/>
      <c r="N10" s="32"/>
      <c r="O10" s="16"/>
      <c r="P10" s="16"/>
      <c r="Q10" s="32"/>
      <c r="R10" s="3"/>
    </row>
    <row r="11" spans="1:18" x14ac:dyDescent="0.3">
      <c r="A11" s="15"/>
      <c r="B11" s="51" t="s">
        <v>60</v>
      </c>
      <c r="C11" s="51"/>
      <c r="D11" s="51"/>
      <c r="E11" s="51"/>
      <c r="F11" s="51"/>
      <c r="G11" s="22"/>
      <c r="H11" s="32"/>
      <c r="I11" s="16"/>
      <c r="J11" s="16"/>
      <c r="K11" s="32"/>
      <c r="L11" s="16"/>
      <c r="M11" s="22"/>
      <c r="N11" s="32"/>
      <c r="O11" s="16"/>
      <c r="P11" s="16"/>
      <c r="Q11" s="32"/>
      <c r="R11" s="3"/>
    </row>
    <row r="12" spans="1:18" x14ac:dyDescent="0.3">
      <c r="A12" s="15"/>
      <c r="B12" s="51" t="s">
        <v>66</v>
      </c>
      <c r="C12" s="51"/>
      <c r="D12" s="51"/>
      <c r="E12" s="51"/>
      <c r="F12" s="51"/>
      <c r="G12" s="22"/>
      <c r="H12" s="32"/>
      <c r="I12" s="16"/>
      <c r="J12" s="16"/>
      <c r="K12" s="32"/>
      <c r="L12" s="16"/>
      <c r="M12" s="22"/>
      <c r="N12" s="32"/>
      <c r="O12" s="16"/>
      <c r="P12" s="16"/>
      <c r="Q12" s="32"/>
      <c r="R12" s="3"/>
    </row>
    <row r="13" spans="1:18" x14ac:dyDescent="0.3">
      <c r="A13" s="15"/>
      <c r="B13" s="51" t="s">
        <v>62</v>
      </c>
      <c r="C13" s="51"/>
      <c r="D13" s="51"/>
      <c r="E13" s="51"/>
      <c r="F13" s="51"/>
      <c r="G13" s="22" t="s">
        <v>69</v>
      </c>
      <c r="H13" s="32"/>
      <c r="I13" s="16" t="s">
        <v>70</v>
      </c>
      <c r="J13" s="16" t="s">
        <v>69</v>
      </c>
      <c r="K13" s="32"/>
      <c r="L13" s="16" t="s">
        <v>70</v>
      </c>
      <c r="M13" s="22" t="s">
        <v>69</v>
      </c>
      <c r="N13" s="32"/>
      <c r="O13" s="16" t="s">
        <v>70</v>
      </c>
      <c r="P13" s="16" t="s">
        <v>69</v>
      </c>
      <c r="Q13" s="32"/>
      <c r="R13" s="3" t="s">
        <v>70</v>
      </c>
    </row>
    <row r="14" spans="1:18" x14ac:dyDescent="0.3">
      <c r="A14" s="15"/>
      <c r="B14" s="51" t="s">
        <v>63</v>
      </c>
      <c r="C14" s="51"/>
      <c r="D14" s="51"/>
      <c r="E14" s="51"/>
      <c r="F14" s="51"/>
      <c r="G14" s="22" t="s">
        <v>69</v>
      </c>
      <c r="H14" s="32"/>
      <c r="I14" s="16" t="s">
        <v>70</v>
      </c>
      <c r="J14" s="16" t="s">
        <v>69</v>
      </c>
      <c r="K14" s="32"/>
      <c r="L14" s="16" t="s">
        <v>70</v>
      </c>
      <c r="M14" s="22" t="s">
        <v>69</v>
      </c>
      <c r="N14" s="32"/>
      <c r="O14" s="16" t="s">
        <v>70</v>
      </c>
      <c r="P14" s="16" t="s">
        <v>69</v>
      </c>
      <c r="Q14" s="32"/>
      <c r="R14" s="3" t="s">
        <v>70</v>
      </c>
    </row>
    <row r="15" spans="1:18" x14ac:dyDescent="0.3">
      <c r="A15" s="15"/>
      <c r="B15" s="51" t="s">
        <v>73</v>
      </c>
      <c r="C15" s="51"/>
      <c r="D15" s="51"/>
      <c r="E15" s="51"/>
      <c r="F15" s="51"/>
      <c r="G15" s="22" t="s">
        <v>69</v>
      </c>
      <c r="H15" s="32"/>
      <c r="I15" s="16" t="s">
        <v>70</v>
      </c>
      <c r="J15" s="16" t="s">
        <v>69</v>
      </c>
      <c r="K15" s="32"/>
      <c r="L15" s="16" t="s">
        <v>70</v>
      </c>
      <c r="M15" s="22" t="s">
        <v>69</v>
      </c>
      <c r="N15" s="32"/>
      <c r="O15" s="16" t="s">
        <v>70</v>
      </c>
      <c r="P15" s="16" t="s">
        <v>69</v>
      </c>
      <c r="Q15" s="32"/>
      <c r="R15" s="3" t="s">
        <v>70</v>
      </c>
    </row>
    <row r="16" spans="1:18" x14ac:dyDescent="0.3">
      <c r="A16" s="15"/>
      <c r="B16" s="23" t="s">
        <v>0</v>
      </c>
      <c r="C16" s="23"/>
      <c r="D16" s="23"/>
      <c r="E16" s="23"/>
      <c r="F16" s="26">
        <f>SUM(H16+K16+N16+Q16)</f>
        <v>0</v>
      </c>
      <c r="G16" s="22"/>
      <c r="H16" s="27">
        <f>H10+H11+H12-H13-H14-H15</f>
        <v>0</v>
      </c>
      <c r="I16" s="16"/>
      <c r="J16" s="16"/>
      <c r="K16" s="27">
        <f>K10+K11+K12-K13-K14-K15</f>
        <v>0</v>
      </c>
      <c r="L16" s="33"/>
      <c r="M16" s="22"/>
      <c r="N16" s="27">
        <f>N10+N11+N12-N13-N14-N15</f>
        <v>0</v>
      </c>
      <c r="O16" s="16"/>
      <c r="P16" s="16"/>
      <c r="Q16" s="27">
        <f>Q10+Q11+Q12-Q13-Q14-Q15</f>
        <v>0</v>
      </c>
      <c r="R16" s="3"/>
    </row>
    <row r="17" spans="1:18" x14ac:dyDescent="0.3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16"/>
      <c r="L17" s="16"/>
      <c r="M17" s="22"/>
      <c r="N17" s="16"/>
      <c r="O17" s="16"/>
      <c r="P17" s="16"/>
      <c r="Q17" s="16"/>
      <c r="R17" s="3"/>
    </row>
    <row r="18" spans="1:18" x14ac:dyDescent="0.3">
      <c r="A18" s="34"/>
      <c r="B18" s="20" t="s"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3"/>
    </row>
    <row r="19" spans="1:18" x14ac:dyDescent="0.3">
      <c r="A19" s="34" t="s">
        <v>13</v>
      </c>
      <c r="B19" s="35">
        <f>F16</f>
        <v>0</v>
      </c>
      <c r="C19" s="20" t="s">
        <v>11</v>
      </c>
      <c r="D19" s="10">
        <v>0.2</v>
      </c>
      <c r="E19" s="20"/>
      <c r="F19" s="20"/>
      <c r="G19" s="20"/>
      <c r="H19" s="20"/>
      <c r="I19" s="20"/>
      <c r="J19" s="20"/>
      <c r="K19" s="20"/>
      <c r="L19" s="20"/>
      <c r="M19" s="20" t="s">
        <v>1</v>
      </c>
      <c r="N19" s="36">
        <f>B19*0.2</f>
        <v>0</v>
      </c>
      <c r="O19" s="20"/>
      <c r="P19" s="20"/>
      <c r="Q19" s="20"/>
      <c r="R19" s="3"/>
    </row>
    <row r="20" spans="1:18" x14ac:dyDescent="0.3">
      <c r="A20" s="34"/>
      <c r="B20" s="51" t="s">
        <v>59</v>
      </c>
      <c r="C20" s="51"/>
      <c r="D20" s="51"/>
      <c r="E20" s="51"/>
      <c r="F20" s="5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"/>
    </row>
    <row r="21" spans="1:18" ht="15" customHeight="1" x14ac:dyDescent="0.3">
      <c r="A21" s="34" t="s">
        <v>14</v>
      </c>
      <c r="B21" s="37"/>
      <c r="C21" s="20"/>
      <c r="D21" s="51" t="s">
        <v>71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3"/>
    </row>
    <row r="22" spans="1:18" x14ac:dyDescent="0.3">
      <c r="A22" s="34"/>
      <c r="B22" s="51" t="s">
        <v>72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3"/>
    </row>
    <row r="23" spans="1:18" ht="15" customHeight="1" x14ac:dyDescent="0.3">
      <c r="A23" s="34"/>
      <c r="B23" s="38" t="s">
        <v>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"/>
    </row>
    <row r="24" spans="1:18" x14ac:dyDescent="0.3">
      <c r="A24" s="34" t="s">
        <v>15</v>
      </c>
      <c r="B24" s="37"/>
      <c r="C24" s="38"/>
      <c r="D24" s="38" t="s">
        <v>6</v>
      </c>
      <c r="E24" s="38"/>
      <c r="F24" s="38"/>
      <c r="G24" s="38"/>
      <c r="H24" s="39">
        <f>B24*0.5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4"/>
    </row>
    <row r="25" spans="1:18" x14ac:dyDescent="0.3">
      <c r="A25" s="34"/>
      <c r="B25" s="38" t="s">
        <v>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"/>
    </row>
    <row r="26" spans="1:18" x14ac:dyDescent="0.3">
      <c r="A26" s="34" t="s">
        <v>16</v>
      </c>
      <c r="B26" s="39">
        <f>B24</f>
        <v>0</v>
      </c>
      <c r="C26" s="38"/>
      <c r="D26" s="38" t="s">
        <v>7</v>
      </c>
      <c r="E26" s="38" t="s">
        <v>1</v>
      </c>
      <c r="F26" s="39">
        <f>B26*0.25</f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"/>
    </row>
    <row r="27" spans="1:18" s="6" customFormat="1" ht="43.2" x14ac:dyDescent="0.3">
      <c r="A27" s="40"/>
      <c r="B27" s="19" t="s">
        <v>34</v>
      </c>
      <c r="C27" s="19"/>
      <c r="D27" s="19"/>
      <c r="E27" s="19"/>
      <c r="F27" s="3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"/>
    </row>
    <row r="28" spans="1:18" x14ac:dyDescent="0.3">
      <c r="A28" s="34" t="s">
        <v>17</v>
      </c>
      <c r="B28" s="37">
        <v>0</v>
      </c>
      <c r="C28" s="38"/>
      <c r="D28" s="38" t="s">
        <v>8</v>
      </c>
      <c r="E28" s="38"/>
      <c r="F28" s="39">
        <f>B28*0.025</f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"/>
    </row>
    <row r="29" spans="1:18" x14ac:dyDescent="0.3">
      <c r="A29" s="34" t="s">
        <v>18</v>
      </c>
      <c r="B29" s="50" t="s">
        <v>39</v>
      </c>
      <c r="C29" s="50"/>
      <c r="D29" s="50"/>
      <c r="E29" s="38"/>
      <c r="F29" s="38"/>
      <c r="G29" s="38"/>
      <c r="H29" s="39">
        <f>F26+F28</f>
        <v>0</v>
      </c>
      <c r="I29" s="38"/>
      <c r="J29" s="38"/>
      <c r="K29" s="38"/>
      <c r="L29" s="38"/>
      <c r="M29" s="38"/>
      <c r="N29" s="38"/>
      <c r="O29" s="38"/>
      <c r="P29" s="38"/>
      <c r="Q29" s="38"/>
      <c r="R29" s="4"/>
    </row>
    <row r="30" spans="1:18" x14ac:dyDescent="0.3">
      <c r="A30" s="34" t="s">
        <v>19</v>
      </c>
      <c r="B30" s="50" t="s">
        <v>40</v>
      </c>
      <c r="C30" s="50"/>
      <c r="D30" s="50"/>
      <c r="E30" s="50"/>
      <c r="F30" s="50"/>
      <c r="G30" s="50"/>
      <c r="H30" s="50"/>
      <c r="I30" s="38"/>
      <c r="J30" s="38"/>
      <c r="K30" s="39">
        <f>IF(H24&gt;H29,H24,H29)</f>
        <v>0</v>
      </c>
      <c r="L30" s="38"/>
      <c r="M30" s="38"/>
      <c r="N30" s="19"/>
      <c r="O30" s="19"/>
      <c r="P30" s="19"/>
      <c r="Q30" s="38"/>
      <c r="R30" s="4"/>
    </row>
    <row r="31" spans="1:18" x14ac:dyDescent="0.3">
      <c r="A31" s="34" t="s">
        <v>20</v>
      </c>
      <c r="B31" s="50" t="s">
        <v>51</v>
      </c>
      <c r="C31" s="50"/>
      <c r="D31" s="50"/>
      <c r="E31" s="50"/>
      <c r="F31" s="50"/>
      <c r="G31" s="38"/>
      <c r="H31" s="38"/>
      <c r="I31" s="38"/>
      <c r="J31" s="38"/>
      <c r="K31" s="39">
        <f>IF(N19-K30&gt;0,N19-K30,0)</f>
        <v>0</v>
      </c>
      <c r="L31" s="38"/>
      <c r="M31" s="38"/>
      <c r="N31" s="38"/>
      <c r="O31" s="38"/>
      <c r="P31" s="38"/>
      <c r="Q31" s="38"/>
      <c r="R31" s="4"/>
    </row>
    <row r="32" spans="1:18" s="6" customFormat="1" ht="43.2" customHeight="1" x14ac:dyDescent="0.3">
      <c r="A32" s="40"/>
      <c r="B32" s="19" t="s">
        <v>2</v>
      </c>
      <c r="C32" s="19"/>
      <c r="D32" s="19" t="s">
        <v>41</v>
      </c>
      <c r="E32" s="19"/>
      <c r="F32" s="19"/>
      <c r="G32" s="19"/>
      <c r="H32" s="19" t="s">
        <v>10</v>
      </c>
      <c r="I32" s="19"/>
      <c r="J32" s="19"/>
      <c r="K32" s="19" t="s">
        <v>57</v>
      </c>
      <c r="L32" s="19"/>
      <c r="M32" s="19"/>
      <c r="N32" s="19"/>
      <c r="O32" s="19"/>
      <c r="P32" s="19"/>
      <c r="Q32" s="19"/>
      <c r="R32" s="5"/>
    </row>
    <row r="33" spans="1:18" x14ac:dyDescent="0.3">
      <c r="A33" s="34" t="s">
        <v>21</v>
      </c>
      <c r="B33" s="39">
        <f>B21</f>
        <v>0</v>
      </c>
      <c r="C33" s="38" t="s">
        <v>3</v>
      </c>
      <c r="D33" s="39">
        <f>IF(L8=1,315000,157500)</f>
        <v>157500</v>
      </c>
      <c r="E33" s="38" t="s">
        <v>1</v>
      </c>
      <c r="F33" s="39">
        <f>IF(B33-D33&gt;0,B33-D33,0)</f>
        <v>0</v>
      </c>
      <c r="G33" s="38" t="s">
        <v>9</v>
      </c>
      <c r="H33" s="39">
        <f>IF(L8=1,100000,50000)</f>
        <v>50000</v>
      </c>
      <c r="I33" s="19" t="s">
        <v>1</v>
      </c>
      <c r="J33" s="19"/>
      <c r="K33" s="12">
        <f>IF(F33/H33&gt;1,1,F33/H33)</f>
        <v>0</v>
      </c>
      <c r="L33" s="11"/>
      <c r="M33" s="38"/>
      <c r="N33" s="38"/>
      <c r="O33" s="38"/>
      <c r="P33" s="38"/>
      <c r="Q33" s="38"/>
      <c r="R33" s="4"/>
    </row>
    <row r="34" spans="1:18" x14ac:dyDescent="0.3">
      <c r="A34" s="34" t="s">
        <v>22</v>
      </c>
      <c r="B34" s="50" t="s">
        <v>42</v>
      </c>
      <c r="C34" s="50"/>
      <c r="D34" s="50"/>
      <c r="E34" s="50"/>
      <c r="F34" s="50"/>
      <c r="G34" s="38"/>
      <c r="H34" s="38"/>
      <c r="I34" s="38"/>
      <c r="J34" s="38"/>
      <c r="K34" s="38"/>
      <c r="L34" s="38"/>
      <c r="M34" s="38"/>
      <c r="N34" s="39">
        <f>K31*K33</f>
        <v>0</v>
      </c>
      <c r="O34" s="38"/>
      <c r="P34" s="38"/>
      <c r="Q34" s="38"/>
      <c r="R34" s="4"/>
    </row>
    <row r="35" spans="1:18" x14ac:dyDescent="0.3">
      <c r="A35" s="34" t="s">
        <v>23</v>
      </c>
      <c r="B35" s="50" t="s">
        <v>49</v>
      </c>
      <c r="C35" s="50"/>
      <c r="D35" s="50"/>
      <c r="E35" s="50"/>
      <c r="F35" s="50"/>
      <c r="G35" s="50"/>
      <c r="H35" s="50"/>
      <c r="I35" s="50"/>
      <c r="J35" s="50"/>
      <c r="K35" s="50"/>
      <c r="L35" s="41"/>
      <c r="M35" s="38"/>
      <c r="N35" s="39">
        <f>N19-N34</f>
        <v>0</v>
      </c>
      <c r="O35" s="38"/>
      <c r="P35" s="38"/>
      <c r="Q35" s="38"/>
      <c r="R35" s="4"/>
    </row>
    <row r="36" spans="1:18" x14ac:dyDescent="0.3">
      <c r="A36" s="34"/>
      <c r="B36" s="50" t="s">
        <v>50</v>
      </c>
      <c r="C36" s="50"/>
      <c r="D36" s="50"/>
      <c r="E36" s="50"/>
      <c r="F36" s="50"/>
      <c r="G36" s="50"/>
      <c r="H36" s="50"/>
      <c r="I36" s="50"/>
      <c r="J36" s="50"/>
      <c r="K36" s="50"/>
      <c r="L36" s="41"/>
      <c r="M36" s="38"/>
      <c r="N36" s="38"/>
      <c r="O36" s="38"/>
      <c r="P36" s="38"/>
      <c r="Q36" s="38"/>
      <c r="R36" s="4"/>
    </row>
    <row r="37" spans="1:18" s="6" customFormat="1" ht="45" customHeight="1" x14ac:dyDescent="0.3">
      <c r="A37" s="40"/>
      <c r="B37" s="60" t="s">
        <v>58</v>
      </c>
      <c r="C37" s="60"/>
      <c r="D37" s="60"/>
      <c r="E37" s="47"/>
      <c r="F37" s="19" t="s">
        <v>43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"/>
    </row>
    <row r="38" spans="1:18" x14ac:dyDescent="0.3">
      <c r="A38" s="34" t="s">
        <v>24</v>
      </c>
      <c r="B38" s="38"/>
      <c r="C38" s="38"/>
      <c r="D38" s="11">
        <v>1</v>
      </c>
      <c r="E38" s="38" t="s">
        <v>3</v>
      </c>
      <c r="F38" s="12">
        <f>IF(E37=1,K33,0)</f>
        <v>0</v>
      </c>
      <c r="G38" s="38"/>
      <c r="H38" s="38"/>
      <c r="I38" s="38"/>
      <c r="J38" s="38"/>
      <c r="K38" s="38"/>
      <c r="L38" s="38"/>
      <c r="M38" s="38" t="s">
        <v>1</v>
      </c>
      <c r="N38" s="12">
        <f>D38-F38</f>
        <v>1</v>
      </c>
      <c r="O38" s="38"/>
      <c r="P38" s="38"/>
      <c r="Q38" s="38"/>
      <c r="R38" s="4"/>
    </row>
    <row r="39" spans="1:18" x14ac:dyDescent="0.3">
      <c r="A39" s="34" t="s">
        <v>25</v>
      </c>
      <c r="B39" s="49" t="s">
        <v>44</v>
      </c>
      <c r="C39" s="49"/>
      <c r="D39" s="49"/>
      <c r="E39" s="49"/>
      <c r="F39" s="49"/>
      <c r="G39" s="49"/>
      <c r="H39" s="49"/>
      <c r="I39" s="49"/>
      <c r="J39" s="49"/>
      <c r="K39" s="49"/>
      <c r="L39" s="30"/>
      <c r="M39" s="7"/>
      <c r="N39" s="7"/>
      <c r="O39" s="7"/>
      <c r="P39" s="7"/>
      <c r="Q39" s="36">
        <f>N35*N38</f>
        <v>0</v>
      </c>
      <c r="R39" s="3"/>
    </row>
    <row r="40" spans="1:18" x14ac:dyDescent="0.3">
      <c r="A40" s="34" t="s">
        <v>26</v>
      </c>
      <c r="B40" s="51" t="s">
        <v>35</v>
      </c>
      <c r="C40" s="51"/>
      <c r="D40" s="5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36"/>
      <c r="R40" s="3"/>
    </row>
    <row r="41" spans="1:18" x14ac:dyDescent="0.3">
      <c r="A41" s="34" t="s">
        <v>27</v>
      </c>
      <c r="B41" s="51" t="s">
        <v>36</v>
      </c>
      <c r="C41" s="51"/>
      <c r="D41" s="5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6"/>
      <c r="R41" s="3"/>
    </row>
    <row r="42" spans="1:18" x14ac:dyDescent="0.3">
      <c r="A42" s="34" t="s">
        <v>28</v>
      </c>
      <c r="B42" s="51" t="s">
        <v>37</v>
      </c>
      <c r="C42" s="51"/>
      <c r="D42" s="5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6"/>
      <c r="R42" s="3"/>
    </row>
    <row r="43" spans="1:18" x14ac:dyDescent="0.3">
      <c r="A43" s="34" t="s">
        <v>29</v>
      </c>
      <c r="B43" s="51" t="s">
        <v>38</v>
      </c>
      <c r="C43" s="51"/>
      <c r="D43" s="5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36"/>
      <c r="R43" s="3"/>
    </row>
    <row r="44" spans="1:18" s="6" customFormat="1" x14ac:dyDescent="0.3">
      <c r="A44" s="40"/>
      <c r="B44" s="42" t="s">
        <v>45</v>
      </c>
      <c r="C44" s="42"/>
      <c r="D44" s="42" t="s">
        <v>46</v>
      </c>
      <c r="E44" s="42"/>
      <c r="F44" s="42" t="s">
        <v>4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0"/>
      <c r="R44" s="8"/>
    </row>
    <row r="45" spans="1:18" x14ac:dyDescent="0.3">
      <c r="A45" s="34" t="s">
        <v>30</v>
      </c>
      <c r="B45" s="37"/>
      <c r="C45" s="20" t="s">
        <v>12</v>
      </c>
      <c r="D45" s="37"/>
      <c r="E45" s="20" t="s">
        <v>1</v>
      </c>
      <c r="F45" s="36">
        <f>B45+D45</f>
        <v>0</v>
      </c>
      <c r="G45" s="20" t="s">
        <v>11</v>
      </c>
      <c r="H45" s="10">
        <v>0.2</v>
      </c>
      <c r="I45" s="20"/>
      <c r="J45" s="20"/>
      <c r="K45" s="20"/>
      <c r="L45" s="20"/>
      <c r="M45" s="20"/>
      <c r="N45" s="20"/>
      <c r="O45" s="20" t="s">
        <v>1</v>
      </c>
      <c r="P45" s="20"/>
      <c r="Q45" s="36">
        <f>F45*0.2</f>
        <v>0</v>
      </c>
      <c r="R45" s="3"/>
    </row>
    <row r="46" spans="1:18" x14ac:dyDescent="0.3">
      <c r="A46" s="34" t="s">
        <v>31</v>
      </c>
      <c r="B46" s="51" t="s">
        <v>48</v>
      </c>
      <c r="C46" s="51"/>
      <c r="D46" s="5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36">
        <f>IF(SUM(Q39:Q45)&gt;0,SUM(Q39:Q45),0)</f>
        <v>0</v>
      </c>
      <c r="R46" s="3"/>
    </row>
    <row r="47" spans="1:18" s="6" customFormat="1" ht="29.4" customHeight="1" x14ac:dyDescent="0.3">
      <c r="A47" s="40"/>
      <c r="B47" s="42" t="s">
        <v>2</v>
      </c>
      <c r="C47" s="42"/>
      <c r="D47" s="42" t="s">
        <v>47</v>
      </c>
      <c r="E47" s="42"/>
      <c r="F47" s="42" t="s">
        <v>4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8"/>
    </row>
    <row r="48" spans="1:18" ht="15" thickBot="1" x14ac:dyDescent="0.35">
      <c r="A48" s="34" t="s">
        <v>32</v>
      </c>
      <c r="B48" s="36">
        <f>B21</f>
        <v>0</v>
      </c>
      <c r="C48" s="20" t="s">
        <v>3</v>
      </c>
      <c r="D48" s="37"/>
      <c r="E48" s="20" t="s">
        <v>1</v>
      </c>
      <c r="F48" s="36">
        <f>IF(B48-D48&gt;0,B48-D48,0)</f>
        <v>0</v>
      </c>
      <c r="G48" s="20" t="s">
        <v>11</v>
      </c>
      <c r="H48" s="10">
        <v>0.2</v>
      </c>
      <c r="I48" s="20"/>
      <c r="J48" s="20"/>
      <c r="K48" s="20"/>
      <c r="L48" s="20"/>
      <c r="M48" s="20"/>
      <c r="N48" s="20"/>
      <c r="O48" s="20" t="s">
        <v>1</v>
      </c>
      <c r="P48" s="20"/>
      <c r="Q48" s="36">
        <f>F48*0.2</f>
        <v>0</v>
      </c>
      <c r="R48" s="3"/>
    </row>
    <row r="49" spans="1:18" ht="15" thickBot="1" x14ac:dyDescent="0.35">
      <c r="A49" s="43" t="s">
        <v>33</v>
      </c>
      <c r="B49" s="44" t="s">
        <v>53</v>
      </c>
      <c r="C49" s="44"/>
      <c r="D49" s="44"/>
      <c r="E49" s="44"/>
      <c r="F49" s="44"/>
      <c r="G49" s="45"/>
      <c r="H49" s="45"/>
      <c r="I49" s="45"/>
      <c r="J49" s="45"/>
      <c r="K49" s="45"/>
      <c r="L49" s="45"/>
      <c r="M49" s="45"/>
      <c r="N49" s="13"/>
      <c r="O49" s="45"/>
      <c r="P49" s="45"/>
      <c r="Q49" s="46">
        <f>IF(Q46&lt;Q48,Q46,Q48)</f>
        <v>0</v>
      </c>
      <c r="R49" s="29"/>
    </row>
  </sheetData>
  <mergeCells count="35">
    <mergeCell ref="B41:D41"/>
    <mergeCell ref="B42:D42"/>
    <mergeCell ref="B43:D43"/>
    <mergeCell ref="B46:D46"/>
    <mergeCell ref="B34:F34"/>
    <mergeCell ref="B35:K35"/>
    <mergeCell ref="B36:K36"/>
    <mergeCell ref="B37:D37"/>
    <mergeCell ref="B39:K39"/>
    <mergeCell ref="B40:D40"/>
    <mergeCell ref="B31:F31"/>
    <mergeCell ref="B10:F10"/>
    <mergeCell ref="B11:F11"/>
    <mergeCell ref="B12:F12"/>
    <mergeCell ref="B13:F13"/>
    <mergeCell ref="B14:F14"/>
    <mergeCell ref="B15:F15"/>
    <mergeCell ref="B20:F20"/>
    <mergeCell ref="D21:Q21"/>
    <mergeCell ref="B22:Q22"/>
    <mergeCell ref="B29:D29"/>
    <mergeCell ref="B30:H30"/>
    <mergeCell ref="B6:H6"/>
    <mergeCell ref="K6:Q6"/>
    <mergeCell ref="B7:H7"/>
    <mergeCell ref="K7:Q7"/>
    <mergeCell ref="B8:I8"/>
    <mergeCell ref="L8:M8"/>
    <mergeCell ref="B5:H5"/>
    <mergeCell ref="K5:Q5"/>
    <mergeCell ref="A1:Q1"/>
    <mergeCell ref="A2:Q2"/>
    <mergeCell ref="A3:Q3"/>
    <mergeCell ref="B4:F4"/>
    <mergeCell ref="K4:Q4"/>
  </mergeCells>
  <printOptions horizontalCentered="1" verticalCentered="1"/>
  <pageMargins left="0.25" right="0.25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Sheet1 (2)</vt:lpstr>
      <vt:lpstr>Sheet1 (3)</vt:lpstr>
      <vt:lpstr>Sheet1 (4)</vt:lpstr>
      <vt:lpstr>Sheet1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Ihm</dc:creator>
  <cp:lastModifiedBy>Lisa Ihm</cp:lastModifiedBy>
  <cp:lastPrinted>2019-01-24T18:46:39Z</cp:lastPrinted>
  <dcterms:created xsi:type="dcterms:W3CDTF">2018-04-27T14:59:18Z</dcterms:created>
  <dcterms:modified xsi:type="dcterms:W3CDTF">2019-02-19T17:02:22Z</dcterms:modified>
</cp:coreProperties>
</file>