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Users\Lisa\Dropbox\Teaching\TEXTS &amp; WEBINARS PUBLISHED\2020\199A\"/>
    </mc:Choice>
  </mc:AlternateContent>
  <xr:revisionPtr revIDLastSave="0" documentId="13_ncr:1_{646590C7-4E2F-4D8D-B37D-B4144EF72684}" xr6:coauthVersionLast="45" xr6:coauthVersionMax="45" xr10:uidLastSave="{00000000-0000-0000-0000-000000000000}"/>
  <bookViews>
    <workbookView xWindow="16080" yWindow="-120" windowWidth="29040" windowHeight="15840" tabRatio="500" xr2:uid="{00000000-000D-0000-FFFF-FFFF00000000}"/>
  </bookViews>
  <sheets>
    <sheet name="199A" sheetId="3" r:id="rId1"/>
    <sheet name="199A Bus2" sheetId="4" r:id="rId2"/>
    <sheet name="199A Bus3" sheetId="5" r:id="rId3"/>
    <sheet name="199ABus4" sheetId="7" r:id="rId4"/>
    <sheet name="199ABus5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8" l="1"/>
  <c r="N40" i="8" s="1"/>
  <c r="H35" i="8"/>
  <c r="D35" i="8"/>
  <c r="B35" i="8"/>
  <c r="F35" i="8" s="1"/>
  <c r="F30" i="8"/>
  <c r="F28" i="8"/>
  <c r="H31" i="8" s="1"/>
  <c r="B28" i="8"/>
  <c r="H26" i="8"/>
  <c r="Q20" i="8"/>
  <c r="N20" i="8"/>
  <c r="K20" i="8"/>
  <c r="H20" i="8"/>
  <c r="F40" i="7"/>
  <c r="N40" i="7" s="1"/>
  <c r="H35" i="7"/>
  <c r="D35" i="7"/>
  <c r="B35" i="7"/>
  <c r="F35" i="7" s="1"/>
  <c r="K35" i="7" s="1"/>
  <c r="F30" i="7"/>
  <c r="B28" i="7"/>
  <c r="F28" i="7" s="1"/>
  <c r="H26" i="7"/>
  <c r="Q20" i="7"/>
  <c r="N20" i="7"/>
  <c r="K20" i="7"/>
  <c r="H20" i="7"/>
  <c r="F40" i="5"/>
  <c r="N40" i="5" s="1"/>
  <c r="H35" i="5"/>
  <c r="D35" i="5"/>
  <c r="F35" i="5" s="1"/>
  <c r="K35" i="5" s="1"/>
  <c r="B35" i="5"/>
  <c r="F30" i="5"/>
  <c r="B28" i="5"/>
  <c r="F28" i="5" s="1"/>
  <c r="H31" i="5" s="1"/>
  <c r="H26" i="5"/>
  <c r="K32" i="5" s="1"/>
  <c r="Q20" i="5"/>
  <c r="N20" i="5"/>
  <c r="K20" i="5"/>
  <c r="H20" i="5"/>
  <c r="F40" i="4"/>
  <c r="N40" i="4" s="1"/>
  <c r="H35" i="4"/>
  <c r="D35" i="4"/>
  <c r="B35" i="4"/>
  <c r="F35" i="4" s="1"/>
  <c r="K35" i="4" s="1"/>
  <c r="F30" i="4"/>
  <c r="B28" i="4"/>
  <c r="F28" i="4" s="1"/>
  <c r="H31" i="4" s="1"/>
  <c r="H26" i="4"/>
  <c r="Q20" i="4"/>
  <c r="N20" i="4"/>
  <c r="K20" i="4"/>
  <c r="H20" i="4"/>
  <c r="F20" i="4" s="1"/>
  <c r="B21" i="4" s="1"/>
  <c r="N21" i="4" s="1"/>
  <c r="K32" i="4" l="1"/>
  <c r="F20" i="5"/>
  <c r="B21" i="5" s="1"/>
  <c r="N21" i="5" s="1"/>
  <c r="K33" i="5" s="1"/>
  <c r="N36" i="5" s="1"/>
  <c r="N37" i="5" s="1"/>
  <c r="Q41" i="5" s="1"/>
  <c r="K32" i="7"/>
  <c r="F20" i="7"/>
  <c r="B21" i="7" s="1"/>
  <c r="N21" i="7" s="1"/>
  <c r="K33" i="7" s="1"/>
  <c r="N36" i="7" s="1"/>
  <c r="N37" i="7" s="1"/>
  <c r="Q41" i="7" s="1"/>
  <c r="H31" i="7"/>
  <c r="F20" i="8"/>
  <c r="B21" i="8" s="1"/>
  <c r="N21" i="8" s="1"/>
  <c r="K33" i="8" s="1"/>
  <c r="N36" i="8" s="1"/>
  <c r="N37" i="8" s="1"/>
  <c r="Q41" i="8" s="1"/>
  <c r="K32" i="8"/>
  <c r="K35" i="8"/>
  <c r="K33" i="4"/>
  <c r="N36" i="4" s="1"/>
  <c r="N37" i="4"/>
  <c r="Q41" i="4" s="1"/>
  <c r="D35" i="3"/>
  <c r="Q20" i="3"/>
  <c r="N20" i="3"/>
  <c r="K20" i="3"/>
  <c r="H20" i="3"/>
  <c r="Q45" i="3" l="1"/>
  <c r="Q44" i="3"/>
  <c r="Q42" i="3"/>
  <c r="B50" i="3"/>
  <c r="F50" i="3" s="1"/>
  <c r="Q50" i="3" s="1"/>
  <c r="F47" i="3"/>
  <c r="Q47" i="3" s="1"/>
  <c r="F40" i="3"/>
  <c r="N40" i="3" s="1"/>
  <c r="H35" i="3"/>
  <c r="B35" i="3"/>
  <c r="F35" i="3" s="1"/>
  <c r="F30" i="3"/>
  <c r="B28" i="3"/>
  <c r="F28" i="3" s="1"/>
  <c r="H26" i="3"/>
  <c r="Q43" i="3" l="1"/>
  <c r="H31" i="3"/>
  <c r="K32" i="3" s="1"/>
  <c r="K35" i="3"/>
  <c r="F20" i="3"/>
  <c r="B21" i="3" s="1"/>
  <c r="N21" i="3" s="1"/>
  <c r="K33" i="3" l="1"/>
  <c r="N36" i="3" s="1"/>
  <c r="N37" i="3" s="1"/>
  <c r="Q41" i="3" s="1"/>
  <c r="Q48" i="3" s="1"/>
  <c r="Q51" i="3" s="1"/>
</calcChain>
</file>

<file path=xl/sharedStrings.xml><?xml version="1.0" encoding="utf-8"?>
<sst xmlns="http://schemas.openxmlformats.org/spreadsheetml/2006/main" count="541" uniqueCount="93">
  <si>
    <t>Total</t>
  </si>
  <si>
    <t>Wage or property limiting</t>
  </si>
  <si>
    <t>Yes□ No/explain□</t>
  </si>
  <si>
    <t>WAYS TO INCREASE QBI DEDUCTION</t>
  </si>
  <si>
    <t xml:space="preserve">    penalties be worth changing 2019 W-2?</t>
  </si>
  <si>
    <t xml:space="preserve">Increase wages - Would late </t>
  </si>
  <si>
    <t>Taxable income</t>
  </si>
  <si>
    <t>OLDEST PASSIVES FIRST</t>
  </si>
  <si>
    <t>Pre-2018</t>
  </si>
  <si>
    <t>Current year</t>
  </si>
  <si>
    <t>NOT QBI</t>
  </si>
  <si>
    <t>QBI</t>
  </si>
  <si>
    <t>§199A 20% QBI Deduction Worksheet</t>
  </si>
  <si>
    <t>Trade or business name</t>
  </si>
  <si>
    <t>Filing status - If MFJ enter 1, All others enter 2</t>
  </si>
  <si>
    <t>Business 1</t>
  </si>
  <si>
    <t>Business 2</t>
  </si>
  <si>
    <t>Business 3</t>
  </si>
  <si>
    <t>Business 4</t>
  </si>
  <si>
    <t>Net income (loss) from Sch C, E, or F</t>
  </si>
  <si>
    <t>Ordinary income (loss) from Form 4797</t>
  </si>
  <si>
    <t>Adjustment for pre-2018 carryovers</t>
  </si>
  <si>
    <t>Other: _______________________________</t>
  </si>
  <si>
    <t>Deductible portion of SE tax</t>
  </si>
  <si>
    <t>(</t>
  </si>
  <si>
    <t>)</t>
  </si>
  <si>
    <t>SE health insurance</t>
  </si>
  <si>
    <t xml:space="preserve">SEP, SIMPLE, pension contributions </t>
  </si>
  <si>
    <t>1)</t>
  </si>
  <si>
    <t>x</t>
  </si>
  <si>
    <t>=</t>
  </si>
  <si>
    <t>Taxable income (before QBI deduction)</t>
  </si>
  <si>
    <t>2)</t>
  </si>
  <si>
    <t xml:space="preserve"> enter the amount from Line 1 on Line 13. </t>
  </si>
  <si>
    <t>W-2 wages</t>
  </si>
  <si>
    <t>3)</t>
  </si>
  <si>
    <t>x50%</t>
  </si>
  <si>
    <t>4)</t>
  </si>
  <si>
    <t>x25%</t>
  </si>
  <si>
    <t xml:space="preserve">Unadjusted dep prop basis </t>
  </si>
  <si>
    <t>5)</t>
  </si>
  <si>
    <t>x2.5%</t>
  </si>
  <si>
    <t>6)</t>
  </si>
  <si>
    <t>Total of Lines 4 + 5</t>
  </si>
  <si>
    <t>7)</t>
  </si>
  <si>
    <t>Greater of Line 3 or Line 6</t>
  </si>
  <si>
    <t>8)</t>
  </si>
  <si>
    <t>Subtract Line 7 from Line 1, but not &lt; 0.</t>
  </si>
  <si>
    <t>$50,000 ($100,000 if MFJ)</t>
  </si>
  <si>
    <t>9)</t>
  </si>
  <si>
    <t>-</t>
  </si>
  <si>
    <t>/</t>
  </si>
  <si>
    <t>10)</t>
  </si>
  <si>
    <t xml:space="preserve">Multiply Line 9 x  Line 8. </t>
  </si>
  <si>
    <t>11)</t>
  </si>
  <si>
    <t xml:space="preserve">     and skip Line 12.</t>
  </si>
  <si>
    <t>Reduction % from Line 9</t>
  </si>
  <si>
    <t>12)</t>
  </si>
  <si>
    <t>13)</t>
  </si>
  <si>
    <t>14)</t>
  </si>
  <si>
    <t>15)</t>
  </si>
  <si>
    <t>16)</t>
  </si>
  <si>
    <t>17)</t>
  </si>
  <si>
    <t>REIT div</t>
  </si>
  <si>
    <t>PTP inc</t>
  </si>
  <si>
    <t>18)</t>
  </si>
  <si>
    <t>+</t>
  </si>
  <si>
    <t>19)</t>
  </si>
  <si>
    <t>Add Lines 13 through 18</t>
  </si>
  <si>
    <t>Minus net cap'l gain</t>
  </si>
  <si>
    <t>20)</t>
  </si>
  <si>
    <t>21)</t>
  </si>
  <si>
    <r>
      <t xml:space="preserve">Lesser of Line 19 or Line 20.  </t>
    </r>
    <r>
      <rPr>
        <b/>
        <sz val="11"/>
        <color theme="1"/>
        <rFont val="Calibri"/>
        <family val="2"/>
        <scheme val="minor"/>
      </rPr>
      <t>This is your §199A 20% QBI deduction.</t>
    </r>
  </si>
  <si>
    <t>Income (loss) from K-1</t>
  </si>
  <si>
    <t>Deductible items on back of Sch E</t>
  </si>
  <si>
    <t>If little guy or aggregating, 2nd business name</t>
  </si>
  <si>
    <t>If little guy or aggregating, 3rd business name</t>
  </si>
  <si>
    <t>If little guy or aggregating, 4th business name</t>
  </si>
  <si>
    <t>Charitable deductions (Expect court challenge &amp; this is not business deduction, so we are not reducing QBI)</t>
  </si>
  <si>
    <t xml:space="preserve">If taxable income does not exceed $160,700 ($321,400 for MFJ), skip lines 3 - 12 and </t>
  </si>
  <si>
    <t>$160,700 ($321,400 if MFJ)</t>
  </si>
  <si>
    <t>Subtract Line 10 from Line 1. If not a SSB, enter this total on Line 13</t>
  </si>
  <si>
    <t>If a SSB, enter 1</t>
  </si>
  <si>
    <t>Multiply Line 12 x  Line 11. This is the QBIA for this business (these businesses).</t>
  </si>
  <si>
    <t>QBIA from sheet 2</t>
  </si>
  <si>
    <t>QBIA from sheet 3</t>
  </si>
  <si>
    <t>QBIA from sheet 4</t>
  </si>
  <si>
    <t>QBIA from sheet 5</t>
  </si>
  <si>
    <t>If not, skip to Line 13</t>
  </si>
  <si>
    <t>Reduction % (Not &gt; 100%)</t>
  </si>
  <si>
    <t>Taxable inc</t>
  </si>
  <si>
    <t xml:space="preserve">For high income (&lt; $160,700/$321,400) separatelsheet for each business, then aggregate on Lines 13-17. </t>
  </si>
  <si>
    <t>Cap prop instead of "supplies"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</si>
</sst>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Verdana"/>
    </font>
    <font>
      <sz val="8"/>
      <name val="Verdana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Verdana"/>
      <family val="2"/>
    </font>
    <font>
      <sz val="7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Border="1"/>
    <xf numFmtId="0" fontId="3" fillId="0" borderId="3" xfId="0" applyFont="1" applyBorder="1"/>
    <xf numFmtId="0" fontId="5" fillId="0" borderId="0" xfId="0" applyFont="1" applyBorder="1" applyAlignment="1"/>
    <xf numFmtId="0" fontId="7" fillId="0" borderId="3" xfId="0" applyFont="1" applyBorder="1" applyAlignment="1">
      <alignment horizontal="center" vertical="center"/>
    </xf>
    <xf numFmtId="0" fontId="4" fillId="0" borderId="3" xfId="0" applyFont="1" applyBorder="1"/>
    <xf numFmtId="38" fontId="0" fillId="0" borderId="13" xfId="0" applyNumberFormat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38" fontId="9" fillId="0" borderId="12" xfId="0" applyNumberFormat="1" applyFont="1" applyBorder="1" applyAlignment="1">
      <alignment horizontal="center" vertical="center"/>
    </xf>
    <xf numFmtId="38" fontId="9" fillId="0" borderId="5" xfId="0" applyNumberFormat="1" applyFont="1" applyBorder="1" applyAlignment="1">
      <alignment horizontal="center" vertical="center"/>
    </xf>
    <xf numFmtId="38" fontId="9" fillId="0" borderId="5" xfId="0" applyNumberFormat="1" applyFont="1" applyBorder="1" applyAlignment="1">
      <alignment vertical="center"/>
    </xf>
    <xf numFmtId="38" fontId="9" fillId="0" borderId="10" xfId="0" applyNumberFormat="1" applyFont="1" applyBorder="1" applyAlignment="1">
      <alignment horizontal="center" vertical="center"/>
    </xf>
    <xf numFmtId="38" fontId="9" fillId="0" borderId="0" xfId="0" applyNumberFormat="1" applyFont="1" applyAlignment="1">
      <alignment horizontal="left" vertical="center"/>
    </xf>
    <xf numFmtId="38" fontId="0" fillId="0" borderId="0" xfId="0" applyNumberFormat="1" applyAlignment="1">
      <alignment horizontal="left" vertical="center"/>
    </xf>
    <xf numFmtId="38" fontId="9" fillId="0" borderId="0" xfId="0" applyNumberFormat="1" applyFont="1" applyAlignment="1">
      <alignment vertical="center"/>
    </xf>
    <xf numFmtId="38" fontId="0" fillId="0" borderId="0" xfId="0" applyNumberFormat="1" applyAlignment="1">
      <alignment vertical="center"/>
    </xf>
    <xf numFmtId="38" fontId="9" fillId="5" borderId="2" xfId="0" applyNumberFormat="1" applyFont="1" applyFill="1" applyBorder="1" applyAlignment="1">
      <alignment vertical="center"/>
    </xf>
    <xf numFmtId="38" fontId="9" fillId="0" borderId="6" xfId="0" applyNumberFormat="1" applyFont="1" applyBorder="1" applyAlignment="1">
      <alignment vertical="center"/>
    </xf>
    <xf numFmtId="38" fontId="9" fillId="0" borderId="4" xfId="0" applyNumberFormat="1" applyFont="1" applyBorder="1" applyAlignment="1">
      <alignment vertical="center"/>
    </xf>
    <xf numFmtId="38" fontId="0" fillId="0" borderId="0" xfId="0" applyNumberFormat="1" applyAlignment="1">
      <alignment horizontal="right" vertical="center"/>
    </xf>
    <xf numFmtId="38" fontId="0" fillId="0" borderId="10" xfId="0" applyNumberFormat="1" applyBorder="1" applyAlignment="1">
      <alignment horizontal="right" vertical="center"/>
    </xf>
    <xf numFmtId="38" fontId="0" fillId="0" borderId="6" xfId="0" applyNumberForma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38" fontId="0" fillId="5" borderId="6" xfId="0" applyNumberFormat="1" applyFill="1" applyBorder="1" applyAlignment="1">
      <alignment horizontal="center" vertical="center"/>
    </xf>
    <xf numFmtId="38" fontId="0" fillId="3" borderId="0" xfId="0" applyNumberFormat="1" applyFill="1" applyAlignment="1">
      <alignment horizontal="center" vertical="center"/>
    </xf>
    <xf numFmtId="38" fontId="0" fillId="3" borderId="3" xfId="0" applyNumberFormat="1" applyFill="1" applyBorder="1" applyAlignment="1">
      <alignment horizontal="center" vertical="center"/>
    </xf>
    <xf numFmtId="38" fontId="0" fillId="3" borderId="6" xfId="0" applyNumberFormat="1" applyFill="1" applyBorder="1" applyAlignment="1">
      <alignment horizontal="center" vertical="center"/>
    </xf>
    <xf numFmtId="38" fontId="0" fillId="0" borderId="10" xfId="0" applyNumberFormat="1" applyBorder="1" applyAlignment="1">
      <alignment horizontal="right" vertical="center" wrapText="1"/>
    </xf>
    <xf numFmtId="38" fontId="0" fillId="3" borderId="0" xfId="0" applyNumberFormat="1" applyFill="1" applyAlignment="1">
      <alignment horizontal="center" vertical="center" wrapText="1"/>
    </xf>
    <xf numFmtId="38" fontId="0" fillId="3" borderId="3" xfId="0" applyNumberFormat="1" applyFill="1" applyBorder="1" applyAlignment="1">
      <alignment horizontal="center" vertical="center" wrapText="1"/>
    </xf>
    <xf numFmtId="38" fontId="0" fillId="0" borderId="0" xfId="0" applyNumberFormat="1" applyAlignment="1">
      <alignment horizontal="center" vertical="center" wrapText="1"/>
    </xf>
    <xf numFmtId="9" fontId="0" fillId="3" borderId="6" xfId="1" applyFont="1" applyFill="1" applyBorder="1" applyAlignment="1">
      <alignment horizontal="center" vertical="center"/>
    </xf>
    <xf numFmtId="9" fontId="0" fillId="3" borderId="0" xfId="1" applyFont="1" applyFill="1" applyAlignment="1">
      <alignment horizontal="center" vertical="center"/>
    </xf>
    <xf numFmtId="38" fontId="0" fillId="3" borderId="0" xfId="0" applyNumberFormat="1" applyFill="1" applyAlignment="1">
      <alignment horizontal="left" vertical="center"/>
    </xf>
    <xf numFmtId="38" fontId="9" fillId="5" borderId="6" xfId="0" applyNumberFormat="1" applyFont="1" applyFill="1" applyBorder="1" applyAlignment="1">
      <alignment horizontal="center" vertical="center" wrapText="1"/>
    </xf>
    <xf numFmtId="38" fontId="9" fillId="4" borderId="0" xfId="0" applyNumberFormat="1" applyFont="1" applyFill="1" applyAlignment="1">
      <alignment vertical="center"/>
    </xf>
    <xf numFmtId="38" fontId="0" fillId="0" borderId="3" xfId="0" applyNumberFormat="1" applyBorder="1" applyAlignment="1">
      <alignment horizontal="center" vertical="center" wrapText="1"/>
    </xf>
    <xf numFmtId="38" fontId="0" fillId="0" borderId="8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38" fontId="0" fillId="0" borderId="1" xfId="0" applyNumberFormat="1" applyBorder="1" applyAlignment="1">
      <alignment horizontal="center" vertical="center"/>
    </xf>
    <xf numFmtId="38" fontId="9" fillId="0" borderId="1" xfId="0" applyNumberFormat="1" applyFont="1" applyBorder="1" applyAlignment="1">
      <alignment horizontal="center" vertical="center"/>
    </xf>
    <xf numFmtId="38" fontId="0" fillId="0" borderId="9" xfId="0" applyNumberFormat="1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38" fontId="8" fillId="0" borderId="0" xfId="0" applyNumberFormat="1" applyFont="1" applyAlignment="1">
      <alignment horizontal="left" vertical="center"/>
    </xf>
    <xf numFmtId="38" fontId="0" fillId="3" borderId="0" xfId="0" applyNumberFormat="1" applyFill="1" applyAlignment="1">
      <alignment vertical="center" wrapText="1"/>
    </xf>
    <xf numFmtId="9" fontId="0" fillId="3" borderId="0" xfId="1" applyFont="1" applyFill="1" applyAlignment="1">
      <alignment vertical="center"/>
    </xf>
    <xf numFmtId="38" fontId="8" fillId="0" borderId="3" xfId="0" applyNumberFormat="1" applyFont="1" applyBorder="1" applyAlignment="1">
      <alignment horizontal="center" vertical="center"/>
    </xf>
    <xf numFmtId="38" fontId="11" fillId="0" borderId="3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38" fontId="0" fillId="0" borderId="0" xfId="0" applyNumberFormat="1" applyAlignment="1">
      <alignment horizontal="left" vertical="center"/>
    </xf>
    <xf numFmtId="38" fontId="8" fillId="0" borderId="0" xfId="0" applyNumberFormat="1" applyFont="1" applyAlignment="1">
      <alignment horizontal="left" vertical="center"/>
    </xf>
    <xf numFmtId="38" fontId="0" fillId="3" borderId="0" xfId="0" applyNumberFormat="1" applyFill="1" applyAlignment="1">
      <alignment horizontal="left" vertical="center"/>
    </xf>
    <xf numFmtId="38" fontId="9" fillId="0" borderId="0" xfId="0" applyNumberFormat="1" applyFont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0" xfId="0" applyFont="1" applyBorder="1"/>
    <xf numFmtId="38" fontId="0" fillId="0" borderId="0" xfId="0" applyNumberFormat="1" applyBorder="1" applyAlignment="1">
      <alignment horizontal="center" vertical="center"/>
    </xf>
    <xf numFmtId="0" fontId="5" fillId="0" borderId="10" xfId="0" applyFont="1" applyBorder="1" applyAlignment="1"/>
    <xf numFmtId="0" fontId="3" fillId="0" borderId="7" xfId="0" applyFont="1" applyBorder="1" applyAlignment="1">
      <alignment horizontal="left"/>
    </xf>
    <xf numFmtId="38" fontId="0" fillId="0" borderId="1" xfId="0" applyNumberFormat="1" applyBorder="1" applyAlignment="1">
      <alignment horizontal="left" vertical="center"/>
    </xf>
    <xf numFmtId="38" fontId="0" fillId="0" borderId="7" xfId="0" applyNumberFormat="1" applyBorder="1" applyAlignment="1">
      <alignment horizontal="left" vertical="center"/>
    </xf>
    <xf numFmtId="38" fontId="0" fillId="0" borderId="2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38" fontId="0" fillId="0" borderId="14" xfId="0" applyNumberForma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38" fontId="8" fillId="0" borderId="0" xfId="0" applyNumberFormat="1" applyFont="1" applyAlignment="1">
      <alignment horizontal="left" vertical="center"/>
    </xf>
    <xf numFmtId="38" fontId="0" fillId="0" borderId="0" xfId="0" applyNumberFormat="1" applyAlignment="1">
      <alignment horizontal="left" vertical="center"/>
    </xf>
    <xf numFmtId="38" fontId="0" fillId="3" borderId="0" xfId="0" applyNumberFormat="1" applyFill="1" applyAlignment="1">
      <alignment horizontal="left" vertical="center"/>
    </xf>
    <xf numFmtId="38" fontId="9" fillId="0" borderId="0" xfId="0" applyNumberFormat="1" applyFont="1" applyAlignment="1">
      <alignment horizontal="left" vertical="center"/>
    </xf>
    <xf numFmtId="38" fontId="9" fillId="0" borderId="4" xfId="0" applyNumberFormat="1" applyFont="1" applyBorder="1" applyAlignment="1">
      <alignment horizontal="left" vertical="center"/>
    </xf>
    <xf numFmtId="38" fontId="9" fillId="5" borderId="16" xfId="0" applyNumberFormat="1" applyFont="1" applyFill="1" applyBorder="1" applyAlignment="1">
      <alignment horizontal="center" vertical="center"/>
    </xf>
    <xf numFmtId="38" fontId="9" fillId="5" borderId="15" xfId="0" applyNumberFormat="1" applyFont="1" applyFill="1" applyBorder="1" applyAlignment="1">
      <alignment horizontal="center" vertical="center"/>
    </xf>
    <xf numFmtId="38" fontId="10" fillId="0" borderId="12" xfId="0" applyNumberFormat="1" applyFont="1" applyBorder="1" applyAlignment="1">
      <alignment horizontal="center" vertical="center"/>
    </xf>
    <xf numFmtId="38" fontId="10" fillId="0" borderId="5" xfId="0" applyNumberFormat="1" applyFont="1" applyBorder="1" applyAlignment="1">
      <alignment horizontal="center" vertical="center"/>
    </xf>
    <xf numFmtId="38" fontId="9" fillId="0" borderId="8" xfId="0" applyNumberFormat="1" applyFont="1" applyBorder="1" applyAlignment="1">
      <alignment horizontal="center" vertical="center"/>
    </xf>
    <xf numFmtId="38" fontId="9" fillId="0" borderId="1" xfId="0" applyNumberFormat="1" applyFont="1" applyBorder="1" applyAlignment="1">
      <alignment horizontal="center" vertical="center"/>
    </xf>
    <xf numFmtId="38" fontId="9" fillId="0" borderId="5" xfId="0" applyNumberFormat="1" applyFont="1" applyBorder="1" applyAlignment="1">
      <alignment horizontal="left" vertical="center"/>
    </xf>
    <xf numFmtId="38" fontId="9" fillId="0" borderId="11" xfId="0" applyNumberFormat="1" applyFont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38" fontId="1" fillId="3" borderId="0" xfId="0" applyNumberFormat="1" applyFont="1" applyFill="1" applyAlignment="1">
      <alignment horizontal="left" vertical="center" wrapText="1"/>
    </xf>
    <xf numFmtId="38" fontId="12" fillId="3" borderId="0" xfId="0" applyNumberFormat="1" applyFont="1" applyFill="1" applyAlignment="1">
      <alignment horizontal="left" vertical="center" wrapText="1"/>
    </xf>
    <xf numFmtId="38" fontId="8" fillId="3" borderId="0" xfId="0" applyNumberFormat="1" applyFont="1" applyFill="1" applyAlignment="1">
      <alignment horizontal="left" vertical="center"/>
    </xf>
    <xf numFmtId="38" fontId="0" fillId="3" borderId="17" xfId="0" applyNumberFormat="1" applyFill="1" applyBorder="1" applyAlignment="1">
      <alignment horizontal="left" vertical="center"/>
    </xf>
    <xf numFmtId="38" fontId="0" fillId="3" borderId="18" xfId="0" applyNumberFormat="1" applyFill="1" applyBorder="1" applyAlignment="1">
      <alignment horizontal="left" vertical="center" wrapText="1"/>
    </xf>
    <xf numFmtId="38" fontId="0" fillId="3" borderId="0" xfId="0" applyNumberFormat="1" applyFill="1" applyBorder="1" applyAlignment="1">
      <alignment horizontal="left" vertical="center" wrapText="1"/>
    </xf>
    <xf numFmtId="38" fontId="8" fillId="4" borderId="0" xfId="0" applyNumberFormat="1" applyFont="1" applyFill="1" applyAlignment="1">
      <alignment horizontal="left" vertical="center"/>
    </xf>
    <xf numFmtId="38" fontId="8" fillId="3" borderId="18" xfId="0" applyNumberFormat="1" applyFont="1" applyFill="1" applyBorder="1" applyAlignment="1">
      <alignment horizontal="left" vertical="center" wrapText="1"/>
    </xf>
    <xf numFmtId="38" fontId="8" fillId="3" borderId="0" xfId="0" applyNumberFormat="1" applyFont="1" applyFill="1" applyAlignment="1">
      <alignment horizontal="left" vertical="center" wrapText="1"/>
    </xf>
    <xf numFmtId="38" fontId="8" fillId="3" borderId="0" xfId="0" applyNumberFormat="1" applyFont="1" applyFill="1" applyAlignment="1">
      <alignment horizontal="center" vertical="center" wrapText="1"/>
    </xf>
    <xf numFmtId="38" fontId="8" fillId="3" borderId="1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85724</xdr:rowOff>
    </xdr:from>
    <xdr:to>
      <xdr:col>4</xdr:col>
      <xdr:colOff>180977</xdr:colOff>
      <xdr:row>19</xdr:row>
      <xdr:rowOff>152399</xdr:rowOff>
    </xdr:to>
    <xdr:cxnSp macro="">
      <xdr:nvCxnSpPr>
        <xdr:cNvPr id="5" name="Connector: Elbow 4">
          <a:extLst>
            <a:ext uri="{FF2B5EF4-FFF2-40B4-BE49-F238E27FC236}">
              <a16:creationId xmlns:a16="http://schemas.microsoft.com/office/drawing/2014/main" id="{8391CE6F-44DE-4385-9AAE-448D75A240C8}"/>
            </a:ext>
          </a:extLst>
        </xdr:cNvPr>
        <xdr:cNvCxnSpPr/>
      </xdr:nvCxnSpPr>
      <xdr:spPr>
        <a:xfrm rot="10800000" flipV="1">
          <a:off x="695325" y="3390899"/>
          <a:ext cx="1485902" cy="66675"/>
        </a:xfrm>
        <a:prstGeom prst="bentConnector3">
          <a:avLst>
            <a:gd name="adj1" fmla="val 96154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85724</xdr:rowOff>
    </xdr:from>
    <xdr:to>
      <xdr:col>4</xdr:col>
      <xdr:colOff>180977</xdr:colOff>
      <xdr:row>19</xdr:row>
      <xdr:rowOff>152399</xdr:rowOff>
    </xdr:to>
    <xdr:cxnSp macro="">
      <xdr:nvCxnSpPr>
        <xdr:cNvPr id="2" name="Connector: Elbow 1">
          <a:extLst>
            <a:ext uri="{FF2B5EF4-FFF2-40B4-BE49-F238E27FC236}">
              <a16:creationId xmlns:a16="http://schemas.microsoft.com/office/drawing/2014/main" id="{33AE66A3-9C17-487C-B8C8-4D120D36BE77}"/>
            </a:ext>
          </a:extLst>
        </xdr:cNvPr>
        <xdr:cNvCxnSpPr/>
      </xdr:nvCxnSpPr>
      <xdr:spPr>
        <a:xfrm rot="10800000" flipV="1">
          <a:off x="695325" y="3390899"/>
          <a:ext cx="1485902" cy="66675"/>
        </a:xfrm>
        <a:prstGeom prst="bentConnector3">
          <a:avLst>
            <a:gd name="adj1" fmla="val 96154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19</xdr:row>
      <xdr:rowOff>85724</xdr:rowOff>
    </xdr:from>
    <xdr:to>
      <xdr:col>4</xdr:col>
      <xdr:colOff>180977</xdr:colOff>
      <xdr:row>19</xdr:row>
      <xdr:rowOff>152399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E4B830D4-1AB9-4670-A6D1-59105608B889}"/>
            </a:ext>
          </a:extLst>
        </xdr:cNvPr>
        <xdr:cNvCxnSpPr/>
      </xdr:nvCxnSpPr>
      <xdr:spPr>
        <a:xfrm rot="10800000" flipV="1">
          <a:off x="695325" y="3390899"/>
          <a:ext cx="1485902" cy="66675"/>
        </a:xfrm>
        <a:prstGeom prst="bentConnector3">
          <a:avLst>
            <a:gd name="adj1" fmla="val 96154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85724</xdr:rowOff>
    </xdr:from>
    <xdr:to>
      <xdr:col>4</xdr:col>
      <xdr:colOff>180977</xdr:colOff>
      <xdr:row>19</xdr:row>
      <xdr:rowOff>152399</xdr:rowOff>
    </xdr:to>
    <xdr:cxnSp macro="">
      <xdr:nvCxnSpPr>
        <xdr:cNvPr id="2" name="Connector: Elbow 1">
          <a:extLst>
            <a:ext uri="{FF2B5EF4-FFF2-40B4-BE49-F238E27FC236}">
              <a16:creationId xmlns:a16="http://schemas.microsoft.com/office/drawing/2014/main" id="{36AF1349-A196-4CC2-A887-E0A51C98F505}"/>
            </a:ext>
          </a:extLst>
        </xdr:cNvPr>
        <xdr:cNvCxnSpPr/>
      </xdr:nvCxnSpPr>
      <xdr:spPr>
        <a:xfrm rot="10800000" flipV="1">
          <a:off x="695325" y="3390899"/>
          <a:ext cx="1485902" cy="66675"/>
        </a:xfrm>
        <a:prstGeom prst="bentConnector3">
          <a:avLst>
            <a:gd name="adj1" fmla="val 96154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19</xdr:row>
      <xdr:rowOff>85724</xdr:rowOff>
    </xdr:from>
    <xdr:to>
      <xdr:col>4</xdr:col>
      <xdr:colOff>180977</xdr:colOff>
      <xdr:row>19</xdr:row>
      <xdr:rowOff>152399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877F70B5-6D07-44D8-BB7C-D1026A7B680C}"/>
            </a:ext>
          </a:extLst>
        </xdr:cNvPr>
        <xdr:cNvCxnSpPr/>
      </xdr:nvCxnSpPr>
      <xdr:spPr>
        <a:xfrm rot="10800000" flipV="1">
          <a:off x="695325" y="3390899"/>
          <a:ext cx="1485902" cy="66675"/>
        </a:xfrm>
        <a:prstGeom prst="bentConnector3">
          <a:avLst>
            <a:gd name="adj1" fmla="val 96154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85724</xdr:rowOff>
    </xdr:from>
    <xdr:to>
      <xdr:col>4</xdr:col>
      <xdr:colOff>180977</xdr:colOff>
      <xdr:row>19</xdr:row>
      <xdr:rowOff>152399</xdr:rowOff>
    </xdr:to>
    <xdr:cxnSp macro="">
      <xdr:nvCxnSpPr>
        <xdr:cNvPr id="2" name="Connector: Elbow 1">
          <a:extLst>
            <a:ext uri="{FF2B5EF4-FFF2-40B4-BE49-F238E27FC236}">
              <a16:creationId xmlns:a16="http://schemas.microsoft.com/office/drawing/2014/main" id="{3FD36387-65F7-404D-B043-57F6BEC3F21C}"/>
            </a:ext>
          </a:extLst>
        </xdr:cNvPr>
        <xdr:cNvCxnSpPr/>
      </xdr:nvCxnSpPr>
      <xdr:spPr>
        <a:xfrm rot="10800000" flipV="1">
          <a:off x="695325" y="3390899"/>
          <a:ext cx="1485902" cy="66675"/>
        </a:xfrm>
        <a:prstGeom prst="bentConnector3">
          <a:avLst>
            <a:gd name="adj1" fmla="val 96154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19</xdr:row>
      <xdr:rowOff>85724</xdr:rowOff>
    </xdr:from>
    <xdr:to>
      <xdr:col>4</xdr:col>
      <xdr:colOff>180977</xdr:colOff>
      <xdr:row>19</xdr:row>
      <xdr:rowOff>152399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848AC5D7-FA61-4F42-A1A9-F9ECAD987973}"/>
            </a:ext>
          </a:extLst>
        </xdr:cNvPr>
        <xdr:cNvCxnSpPr/>
      </xdr:nvCxnSpPr>
      <xdr:spPr>
        <a:xfrm rot="10800000" flipV="1">
          <a:off x="695325" y="3390899"/>
          <a:ext cx="1485902" cy="66675"/>
        </a:xfrm>
        <a:prstGeom prst="bentConnector3">
          <a:avLst>
            <a:gd name="adj1" fmla="val 96154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85724</xdr:rowOff>
    </xdr:from>
    <xdr:to>
      <xdr:col>4</xdr:col>
      <xdr:colOff>180977</xdr:colOff>
      <xdr:row>19</xdr:row>
      <xdr:rowOff>152399</xdr:rowOff>
    </xdr:to>
    <xdr:cxnSp macro="">
      <xdr:nvCxnSpPr>
        <xdr:cNvPr id="2" name="Connector: Elbow 1">
          <a:extLst>
            <a:ext uri="{FF2B5EF4-FFF2-40B4-BE49-F238E27FC236}">
              <a16:creationId xmlns:a16="http://schemas.microsoft.com/office/drawing/2014/main" id="{7E32AA86-AB5C-4A71-BA90-CF6454E655EB}"/>
            </a:ext>
          </a:extLst>
        </xdr:cNvPr>
        <xdr:cNvCxnSpPr/>
      </xdr:nvCxnSpPr>
      <xdr:spPr>
        <a:xfrm rot="10800000" flipV="1">
          <a:off x="695325" y="3390899"/>
          <a:ext cx="1485902" cy="66675"/>
        </a:xfrm>
        <a:prstGeom prst="bentConnector3">
          <a:avLst>
            <a:gd name="adj1" fmla="val 96154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19</xdr:row>
      <xdr:rowOff>85724</xdr:rowOff>
    </xdr:from>
    <xdr:to>
      <xdr:col>4</xdr:col>
      <xdr:colOff>180977</xdr:colOff>
      <xdr:row>19</xdr:row>
      <xdr:rowOff>152399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B389668F-A60A-404C-ACC2-395D129E1E2A}"/>
            </a:ext>
          </a:extLst>
        </xdr:cNvPr>
        <xdr:cNvCxnSpPr/>
      </xdr:nvCxnSpPr>
      <xdr:spPr>
        <a:xfrm rot="10800000" flipV="1">
          <a:off x="695325" y="3390899"/>
          <a:ext cx="1485902" cy="66675"/>
        </a:xfrm>
        <a:prstGeom prst="bentConnector3">
          <a:avLst>
            <a:gd name="adj1" fmla="val 96154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6"/>
  <sheetViews>
    <sheetView tabSelected="1" topLeftCell="A19" workbookViewId="0">
      <selection activeCell="X54" sqref="X54"/>
    </sheetView>
  </sheetViews>
  <sheetFormatPr defaultColWidth="7.75" defaultRowHeight="12.75" x14ac:dyDescent="0.2"/>
  <cols>
    <col min="1" max="1" width="3.125" style="20" bestFit="1" customWidth="1"/>
    <col min="2" max="2" width="10.875" style="7" customWidth="1"/>
    <col min="3" max="3" width="2" style="7" customWidth="1"/>
    <col min="4" max="4" width="10.25" style="7" customWidth="1"/>
    <col min="5" max="5" width="2.5" style="7" customWidth="1"/>
    <col min="6" max="6" width="10.25" style="7" customWidth="1"/>
    <col min="7" max="7" width="1.75" style="7" customWidth="1"/>
    <col min="8" max="8" width="10.25" style="7" customWidth="1"/>
    <col min="9" max="10" width="1.75" style="7" customWidth="1"/>
    <col min="11" max="11" width="11.5" style="7" customWidth="1"/>
    <col min="12" max="12" width="1.375" style="7" customWidth="1"/>
    <col min="13" max="13" width="1.5" style="7" customWidth="1"/>
    <col min="14" max="14" width="10.25" style="7" customWidth="1"/>
    <col min="15" max="16" width="1.625" style="7" customWidth="1"/>
    <col min="17" max="17" width="10.25" style="7" customWidth="1"/>
    <col min="18" max="18" width="1.125" style="7" customWidth="1"/>
    <col min="19" max="16384" width="7.75" style="7"/>
  </cols>
  <sheetData>
    <row r="1" spans="1:18" ht="18.75" x14ac:dyDescent="0.2">
      <c r="A1" s="86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6"/>
    </row>
    <row r="2" spans="1:18" ht="15.75" thickBot="1" x14ac:dyDescent="0.25">
      <c r="A2" s="88" t="s">
        <v>91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"/>
    </row>
    <row r="3" spans="1:18" s="49" customFormat="1" ht="15" x14ac:dyDescent="0.2">
      <c r="A3" s="9"/>
      <c r="B3" s="90" t="s">
        <v>13</v>
      </c>
      <c r="C3" s="90"/>
      <c r="D3" s="90"/>
      <c r="E3" s="90"/>
      <c r="F3" s="90"/>
      <c r="G3" s="10"/>
      <c r="H3" s="11"/>
      <c r="I3" s="11"/>
      <c r="J3" s="11"/>
      <c r="K3" s="91"/>
      <c r="L3" s="91"/>
      <c r="M3" s="91"/>
      <c r="N3" s="91"/>
      <c r="O3" s="91"/>
      <c r="P3" s="91"/>
      <c r="Q3" s="91"/>
      <c r="R3" s="48"/>
    </row>
    <row r="4" spans="1:18" s="49" customFormat="1" ht="15" x14ac:dyDescent="0.2">
      <c r="A4" s="12"/>
      <c r="B4" s="82" t="s">
        <v>75</v>
      </c>
      <c r="C4" s="82"/>
      <c r="D4" s="82"/>
      <c r="E4" s="82"/>
      <c r="F4" s="82"/>
      <c r="G4" s="82"/>
      <c r="H4" s="82"/>
      <c r="I4" s="13"/>
      <c r="J4" s="13"/>
      <c r="K4" s="83"/>
      <c r="L4" s="83"/>
      <c r="M4" s="83"/>
      <c r="N4" s="83"/>
      <c r="O4" s="83"/>
      <c r="P4" s="83"/>
      <c r="Q4" s="83"/>
      <c r="R4" s="48"/>
    </row>
    <row r="5" spans="1:18" s="49" customFormat="1" ht="15" x14ac:dyDescent="0.2">
      <c r="A5" s="12"/>
      <c r="B5" s="82" t="s">
        <v>76</v>
      </c>
      <c r="C5" s="82"/>
      <c r="D5" s="82"/>
      <c r="E5" s="82"/>
      <c r="F5" s="82"/>
      <c r="G5" s="82"/>
      <c r="H5" s="82"/>
      <c r="I5" s="13"/>
      <c r="J5" s="13"/>
      <c r="K5" s="83"/>
      <c r="L5" s="83"/>
      <c r="M5" s="83"/>
      <c r="N5" s="83"/>
      <c r="O5" s="83"/>
      <c r="P5" s="83"/>
      <c r="Q5" s="83"/>
      <c r="R5" s="48"/>
    </row>
    <row r="6" spans="1:18" s="49" customFormat="1" ht="15" x14ac:dyDescent="0.2">
      <c r="A6" s="12"/>
      <c r="B6" s="82" t="s">
        <v>77</v>
      </c>
      <c r="C6" s="82"/>
      <c r="D6" s="82"/>
      <c r="E6" s="82"/>
      <c r="F6" s="82"/>
      <c r="G6" s="82"/>
      <c r="H6" s="82"/>
      <c r="I6" s="13"/>
      <c r="J6" s="13"/>
      <c r="K6" s="83"/>
      <c r="L6" s="83"/>
      <c r="M6" s="83"/>
      <c r="N6" s="83"/>
      <c r="O6" s="83"/>
      <c r="P6" s="83"/>
      <c r="Q6" s="83"/>
      <c r="R6" s="48"/>
    </row>
    <row r="7" spans="1:18" ht="12.95" customHeight="1" x14ac:dyDescent="0.2">
      <c r="A7" s="12"/>
      <c r="B7" s="80" t="s">
        <v>14</v>
      </c>
      <c r="C7" s="80"/>
      <c r="D7" s="80"/>
      <c r="E7" s="80"/>
      <c r="F7" s="80"/>
      <c r="G7" s="80"/>
      <c r="H7" s="80"/>
      <c r="I7" s="80"/>
      <c r="J7" s="14"/>
      <c r="K7" s="15"/>
      <c r="L7" s="84"/>
      <c r="M7" s="85"/>
      <c r="N7" s="15"/>
      <c r="O7" s="15"/>
      <c r="P7" s="15"/>
      <c r="Q7" s="15"/>
      <c r="R7" s="8"/>
    </row>
    <row r="8" spans="1:18" ht="12.95" customHeight="1" x14ac:dyDescent="0.2">
      <c r="A8" s="12"/>
      <c r="B8" s="14"/>
      <c r="C8" s="14"/>
      <c r="D8" s="14"/>
      <c r="E8" s="14"/>
      <c r="F8" s="14"/>
      <c r="G8" s="15"/>
      <c r="H8" s="16" t="s">
        <v>15</v>
      </c>
      <c r="I8" s="16"/>
      <c r="J8" s="16"/>
      <c r="K8" s="16" t="s">
        <v>16</v>
      </c>
      <c r="L8" s="16"/>
      <c r="M8" s="16"/>
      <c r="N8" s="16" t="s">
        <v>17</v>
      </c>
      <c r="O8" s="16"/>
      <c r="P8" s="16"/>
      <c r="Q8" s="16" t="s">
        <v>18</v>
      </c>
      <c r="R8" s="8"/>
    </row>
    <row r="9" spans="1:18" ht="12.95" customHeight="1" x14ac:dyDescent="0.2">
      <c r="A9" s="12"/>
      <c r="B9" s="80" t="s">
        <v>19</v>
      </c>
      <c r="C9" s="80"/>
      <c r="D9" s="80"/>
      <c r="E9" s="80"/>
      <c r="F9" s="80"/>
      <c r="G9" s="15"/>
      <c r="H9" s="17"/>
      <c r="I9" s="15"/>
      <c r="J9" s="15"/>
      <c r="K9" s="17"/>
      <c r="L9" s="15"/>
      <c r="M9" s="15"/>
      <c r="N9" s="17"/>
      <c r="O9" s="15"/>
      <c r="P9" s="15"/>
      <c r="Q9" s="17"/>
      <c r="R9" s="8"/>
    </row>
    <row r="10" spans="1:18" ht="12.95" customHeight="1" x14ac:dyDescent="0.2">
      <c r="A10" s="12"/>
      <c r="B10" s="79" t="s">
        <v>73</v>
      </c>
      <c r="C10" s="80"/>
      <c r="D10" s="80"/>
      <c r="E10" s="80"/>
      <c r="F10" s="80"/>
      <c r="G10" s="15"/>
      <c r="H10" s="17"/>
      <c r="I10" s="15"/>
      <c r="J10" s="15"/>
      <c r="K10" s="17"/>
      <c r="L10" s="15"/>
      <c r="M10" s="15"/>
      <c r="N10" s="17"/>
      <c r="O10" s="15"/>
      <c r="P10" s="15"/>
      <c r="Q10" s="17"/>
      <c r="R10" s="8"/>
    </row>
    <row r="11" spans="1:18" ht="12.95" customHeight="1" x14ac:dyDescent="0.2">
      <c r="A11" s="12"/>
      <c r="B11" s="80" t="s">
        <v>20</v>
      </c>
      <c r="C11" s="80"/>
      <c r="D11" s="80"/>
      <c r="E11" s="80"/>
      <c r="F11" s="80"/>
      <c r="G11" s="15"/>
      <c r="H11" s="17"/>
      <c r="I11" s="15"/>
      <c r="J11" s="15"/>
      <c r="K11" s="17"/>
      <c r="L11" s="15"/>
      <c r="M11" s="15"/>
      <c r="N11" s="17"/>
      <c r="O11" s="15"/>
      <c r="P11" s="15"/>
      <c r="Q11" s="17"/>
      <c r="R11" s="8"/>
    </row>
    <row r="12" spans="1:18" ht="12.95" customHeight="1" x14ac:dyDescent="0.2">
      <c r="A12" s="12"/>
      <c r="B12" s="80" t="s">
        <v>21</v>
      </c>
      <c r="C12" s="80"/>
      <c r="D12" s="80"/>
      <c r="E12" s="80"/>
      <c r="F12" s="80"/>
      <c r="G12" s="15"/>
      <c r="H12" s="17"/>
      <c r="I12" s="15"/>
      <c r="J12" s="15"/>
      <c r="K12" s="17"/>
      <c r="L12" s="15"/>
      <c r="M12" s="15"/>
      <c r="N12" s="17"/>
      <c r="O12" s="15"/>
      <c r="P12" s="15"/>
      <c r="Q12" s="17"/>
      <c r="R12" s="8"/>
    </row>
    <row r="13" spans="1:18" ht="12.95" customHeight="1" x14ac:dyDescent="0.2">
      <c r="A13" s="12"/>
      <c r="B13" s="80" t="s">
        <v>22</v>
      </c>
      <c r="C13" s="80"/>
      <c r="D13" s="80"/>
      <c r="E13" s="80"/>
      <c r="F13" s="80"/>
      <c r="G13" s="15"/>
      <c r="H13" s="17"/>
      <c r="I13" s="15"/>
      <c r="J13" s="15"/>
      <c r="K13" s="17"/>
      <c r="L13" s="15"/>
      <c r="M13" s="15"/>
      <c r="N13" s="17"/>
      <c r="O13" s="15"/>
      <c r="P13" s="15"/>
      <c r="Q13" s="17"/>
      <c r="R13" s="8"/>
    </row>
    <row r="14" spans="1:18" ht="12.95" customHeight="1" x14ac:dyDescent="0.2">
      <c r="A14" s="12"/>
      <c r="B14" s="80" t="s">
        <v>22</v>
      </c>
      <c r="C14" s="80"/>
      <c r="D14" s="80"/>
      <c r="E14" s="80"/>
      <c r="F14" s="80"/>
      <c r="G14" s="15"/>
      <c r="H14" s="17"/>
      <c r="I14" s="15"/>
      <c r="J14" s="15"/>
      <c r="K14" s="17"/>
      <c r="L14" s="15"/>
      <c r="M14" s="15"/>
      <c r="N14" s="17"/>
      <c r="O14" s="15"/>
      <c r="P14" s="15"/>
      <c r="Q14" s="17"/>
      <c r="R14" s="8"/>
    </row>
    <row r="15" spans="1:18" ht="12.95" customHeight="1" x14ac:dyDescent="0.2">
      <c r="A15" s="12"/>
      <c r="B15" s="80" t="s">
        <v>23</v>
      </c>
      <c r="C15" s="80"/>
      <c r="D15" s="80"/>
      <c r="E15" s="80"/>
      <c r="F15" s="80"/>
      <c r="G15" s="15" t="s">
        <v>24</v>
      </c>
      <c r="H15" s="17"/>
      <c r="I15" s="15" t="s">
        <v>25</v>
      </c>
      <c r="J15" s="15" t="s">
        <v>24</v>
      </c>
      <c r="K15" s="17"/>
      <c r="L15" s="15" t="s">
        <v>25</v>
      </c>
      <c r="M15" s="15" t="s">
        <v>24</v>
      </c>
      <c r="N15" s="17"/>
      <c r="O15" s="15" t="s">
        <v>25</v>
      </c>
      <c r="P15" s="15" t="s">
        <v>24</v>
      </c>
      <c r="Q15" s="17"/>
      <c r="R15" s="8" t="s">
        <v>25</v>
      </c>
    </row>
    <row r="16" spans="1:18" ht="12.95" customHeight="1" x14ac:dyDescent="0.2">
      <c r="A16" s="12"/>
      <c r="B16" s="80" t="s">
        <v>26</v>
      </c>
      <c r="C16" s="80"/>
      <c r="D16" s="80"/>
      <c r="E16" s="80"/>
      <c r="F16" s="80"/>
      <c r="G16" s="15" t="s">
        <v>24</v>
      </c>
      <c r="H16" s="17"/>
      <c r="I16" s="15" t="s">
        <v>25</v>
      </c>
      <c r="J16" s="15" t="s">
        <v>24</v>
      </c>
      <c r="K16" s="17"/>
      <c r="L16" s="15" t="s">
        <v>25</v>
      </c>
      <c r="M16" s="15" t="s">
        <v>24</v>
      </c>
      <c r="N16" s="17"/>
      <c r="O16" s="15" t="s">
        <v>25</v>
      </c>
      <c r="P16" s="15" t="s">
        <v>24</v>
      </c>
      <c r="Q16" s="17"/>
      <c r="R16" s="8" t="s">
        <v>25</v>
      </c>
    </row>
    <row r="17" spans="1:18" ht="12.95" customHeight="1" x14ac:dyDescent="0.2">
      <c r="A17" s="12"/>
      <c r="B17" s="80" t="s">
        <v>27</v>
      </c>
      <c r="C17" s="80"/>
      <c r="D17" s="80"/>
      <c r="E17" s="80"/>
      <c r="F17" s="80"/>
      <c r="G17" s="15" t="s">
        <v>24</v>
      </c>
      <c r="H17" s="17"/>
      <c r="I17" s="15" t="s">
        <v>25</v>
      </c>
      <c r="J17" s="15" t="s">
        <v>24</v>
      </c>
      <c r="K17" s="17"/>
      <c r="L17" s="15" t="s">
        <v>25</v>
      </c>
      <c r="M17" s="15" t="s">
        <v>24</v>
      </c>
      <c r="N17" s="17"/>
      <c r="O17" s="15" t="s">
        <v>25</v>
      </c>
      <c r="P17" s="15" t="s">
        <v>24</v>
      </c>
      <c r="Q17" s="17"/>
      <c r="R17" s="47" t="s">
        <v>25</v>
      </c>
    </row>
    <row r="18" spans="1:18" ht="12.95" customHeight="1" x14ac:dyDescent="0.2">
      <c r="A18" s="12"/>
      <c r="B18" s="79" t="s">
        <v>74</v>
      </c>
      <c r="C18" s="79"/>
      <c r="D18" s="79"/>
      <c r="E18" s="79"/>
      <c r="F18" s="79"/>
      <c r="G18" s="15" t="s">
        <v>24</v>
      </c>
      <c r="H18" s="17"/>
      <c r="I18" s="15" t="s">
        <v>25</v>
      </c>
      <c r="J18" s="15" t="s">
        <v>24</v>
      </c>
      <c r="K18" s="17"/>
      <c r="L18" s="15" t="s">
        <v>25</v>
      </c>
      <c r="M18" s="15" t="s">
        <v>24</v>
      </c>
      <c r="N18" s="17"/>
      <c r="O18" s="15" t="s">
        <v>25</v>
      </c>
      <c r="P18" s="15" t="s">
        <v>24</v>
      </c>
      <c r="Q18" s="17"/>
      <c r="R18" s="8" t="s">
        <v>25</v>
      </c>
    </row>
    <row r="19" spans="1:18" ht="12.95" customHeight="1" x14ac:dyDescent="0.2">
      <c r="A19" s="12"/>
      <c r="B19" s="44" t="s">
        <v>78</v>
      </c>
      <c r="C19" s="44"/>
      <c r="D19" s="44"/>
      <c r="E19" s="44"/>
      <c r="F19" s="44"/>
      <c r="G19" s="15"/>
      <c r="H19" s="17"/>
      <c r="I19" s="15"/>
      <c r="J19" s="15"/>
      <c r="K19" s="17"/>
      <c r="L19" s="15"/>
      <c r="M19" s="15"/>
      <c r="N19" s="17"/>
      <c r="O19" s="15"/>
      <c r="P19" s="15"/>
      <c r="Q19" s="17"/>
      <c r="R19" s="8"/>
    </row>
    <row r="20" spans="1:18" ht="12.95" customHeight="1" x14ac:dyDescent="0.2">
      <c r="A20" s="12"/>
      <c r="B20" s="14" t="s">
        <v>11</v>
      </c>
      <c r="C20" s="14"/>
      <c r="D20" s="14"/>
      <c r="E20" s="14"/>
      <c r="F20" s="18">
        <f>SUM(H20+K20+N20+Q20)</f>
        <v>0</v>
      </c>
      <c r="G20" s="15"/>
      <c r="H20" s="19">
        <f>H9+H10+H11+H12+H13+H14-H15-H16-H17-H18-H19</f>
        <v>0</v>
      </c>
      <c r="I20" s="15"/>
      <c r="J20" s="15"/>
      <c r="K20" s="19">
        <f>K9+K10+K11+K12+K13+K14-K15-K16-K17-K18-K19</f>
        <v>0</v>
      </c>
      <c r="M20" s="15"/>
      <c r="N20" s="19">
        <f>N9+N10+N11+N12+N13+N14-N15-N16-N17-N18-N19</f>
        <v>0</v>
      </c>
      <c r="O20" s="15"/>
      <c r="P20" s="15"/>
      <c r="Q20" s="19">
        <f>Q9+Q10+Q11+Q12+Q13+Q14-Q15-Q16-Q17-Q18-Q19</f>
        <v>0</v>
      </c>
      <c r="R20" s="8"/>
    </row>
    <row r="21" spans="1:18" ht="12.95" customHeight="1" x14ac:dyDescent="0.2">
      <c r="A21" s="21" t="s">
        <v>28</v>
      </c>
      <c r="B21" s="22">
        <f>F20</f>
        <v>0</v>
      </c>
      <c r="C21" s="7" t="s">
        <v>29</v>
      </c>
      <c r="D21" s="23">
        <v>0.2</v>
      </c>
      <c r="M21" s="7" t="s">
        <v>30</v>
      </c>
      <c r="N21" s="22">
        <f>B21*0.2</f>
        <v>0</v>
      </c>
      <c r="R21" s="8"/>
    </row>
    <row r="22" spans="1:18" ht="12.95" customHeight="1" x14ac:dyDescent="0.2">
      <c r="A22" s="21"/>
      <c r="B22" s="80" t="s">
        <v>31</v>
      </c>
      <c r="C22" s="80"/>
      <c r="D22" s="80"/>
      <c r="E22" s="80"/>
      <c r="F22" s="80"/>
      <c r="R22" s="8"/>
    </row>
    <row r="23" spans="1:18" ht="12.95" customHeight="1" x14ac:dyDescent="0.2">
      <c r="A23" s="21" t="s">
        <v>32</v>
      </c>
      <c r="B23" s="24"/>
      <c r="D23" s="79" t="s">
        <v>79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"/>
    </row>
    <row r="24" spans="1:18" ht="12.95" customHeight="1" x14ac:dyDescent="0.2">
      <c r="A24" s="21"/>
      <c r="B24" s="80" t="s">
        <v>33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"/>
    </row>
    <row r="25" spans="1:18" ht="12.95" customHeight="1" x14ac:dyDescent="0.2">
      <c r="A25" s="21"/>
      <c r="B25" s="25" t="s">
        <v>34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</row>
    <row r="26" spans="1:18" ht="12.95" customHeight="1" x14ac:dyDescent="0.2">
      <c r="A26" s="21" t="s">
        <v>35</v>
      </c>
      <c r="B26" s="24"/>
      <c r="C26" s="25"/>
      <c r="D26" s="25" t="s">
        <v>36</v>
      </c>
      <c r="E26" s="25"/>
      <c r="F26" s="25"/>
      <c r="G26" s="25"/>
      <c r="H26" s="27">
        <f>B26*0.5</f>
        <v>0</v>
      </c>
      <c r="I26" s="25"/>
      <c r="J26" s="25"/>
      <c r="K26" s="25"/>
      <c r="L26" s="25"/>
      <c r="M26" s="25"/>
      <c r="N26" s="25"/>
      <c r="O26" s="25"/>
      <c r="P26" s="25"/>
      <c r="Q26" s="25"/>
      <c r="R26" s="26"/>
    </row>
    <row r="27" spans="1:18" ht="12.95" customHeight="1" x14ac:dyDescent="0.2">
      <c r="A27" s="21"/>
      <c r="B27" s="25" t="s">
        <v>34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</row>
    <row r="28" spans="1:18" ht="12.95" customHeight="1" x14ac:dyDescent="0.2">
      <c r="A28" s="21" t="s">
        <v>37</v>
      </c>
      <c r="B28" s="27">
        <f>B26</f>
        <v>0</v>
      </c>
      <c r="C28" s="25"/>
      <c r="D28" s="25" t="s">
        <v>38</v>
      </c>
      <c r="E28" s="25" t="s">
        <v>30</v>
      </c>
      <c r="F28" s="27">
        <f>B28*0.25</f>
        <v>0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18" s="31" customFormat="1" ht="12.95" customHeight="1" x14ac:dyDescent="0.2">
      <c r="A29" s="28"/>
      <c r="B29" s="93" t="s">
        <v>39</v>
      </c>
      <c r="C29" s="93"/>
      <c r="D29" s="93"/>
      <c r="E29" s="29"/>
      <c r="F29" s="25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</row>
    <row r="30" spans="1:18" ht="12.95" customHeight="1" x14ac:dyDescent="0.2">
      <c r="A30" s="21" t="s">
        <v>40</v>
      </c>
      <c r="B30" s="24">
        <v>0</v>
      </c>
      <c r="C30" s="25"/>
      <c r="D30" s="25" t="s">
        <v>41</v>
      </c>
      <c r="E30" s="25"/>
      <c r="F30" s="27">
        <f>B30*0.025</f>
        <v>0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ht="12.95" customHeight="1" x14ac:dyDescent="0.2">
      <c r="A31" s="21" t="s">
        <v>42</v>
      </c>
      <c r="B31" s="81" t="s">
        <v>43</v>
      </c>
      <c r="C31" s="81"/>
      <c r="D31" s="81"/>
      <c r="E31" s="25"/>
      <c r="F31" s="25"/>
      <c r="G31" s="25"/>
      <c r="H31" s="27">
        <f>F28+F30</f>
        <v>0</v>
      </c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12.95" customHeight="1" x14ac:dyDescent="0.2">
      <c r="A32" s="21" t="s">
        <v>44</v>
      </c>
      <c r="B32" s="81" t="s">
        <v>45</v>
      </c>
      <c r="C32" s="81"/>
      <c r="D32" s="81"/>
      <c r="E32" s="81"/>
      <c r="F32" s="81"/>
      <c r="G32" s="81"/>
      <c r="H32" s="81"/>
      <c r="I32" s="25"/>
      <c r="J32" s="25"/>
      <c r="K32" s="27">
        <f>IF(H26&gt;H31,H26,H31)</f>
        <v>0</v>
      </c>
      <c r="L32" s="25"/>
      <c r="M32" s="25"/>
      <c r="N32" s="29"/>
      <c r="O32" s="29"/>
      <c r="P32" s="29"/>
      <c r="Q32" s="25"/>
      <c r="R32" s="26"/>
    </row>
    <row r="33" spans="1:18" ht="12.95" customHeight="1" x14ac:dyDescent="0.2">
      <c r="A33" s="21" t="s">
        <v>46</v>
      </c>
      <c r="B33" s="81" t="s">
        <v>47</v>
      </c>
      <c r="C33" s="81"/>
      <c r="D33" s="81"/>
      <c r="E33" s="81"/>
      <c r="F33" s="81"/>
      <c r="G33" s="25"/>
      <c r="H33" s="25"/>
      <c r="I33" s="25"/>
      <c r="J33" s="25"/>
      <c r="K33" s="27">
        <f>IF(N21-K32&gt;0,N21-K32,0)</f>
        <v>0</v>
      </c>
      <c r="L33" s="25"/>
      <c r="M33" s="25"/>
      <c r="N33" s="25"/>
      <c r="O33" s="25"/>
      <c r="P33" s="25"/>
      <c r="Q33" s="25"/>
      <c r="R33" s="26"/>
    </row>
    <row r="34" spans="1:18" s="31" customFormat="1" ht="12.95" customHeight="1" x14ac:dyDescent="0.2">
      <c r="A34" s="28"/>
      <c r="B34" s="93" t="s">
        <v>6</v>
      </c>
      <c r="C34" s="93"/>
      <c r="D34" s="93" t="s">
        <v>80</v>
      </c>
      <c r="E34" s="93"/>
      <c r="F34" s="93"/>
      <c r="G34" s="94" t="s">
        <v>48</v>
      </c>
      <c r="H34" s="94"/>
      <c r="I34" s="94"/>
      <c r="J34" s="94"/>
      <c r="K34" s="93" t="s">
        <v>89</v>
      </c>
      <c r="L34" s="93"/>
      <c r="M34" s="93"/>
      <c r="N34" s="93"/>
      <c r="O34" s="29"/>
      <c r="P34" s="29"/>
      <c r="Q34" s="29"/>
      <c r="R34" s="30"/>
    </row>
    <row r="35" spans="1:18" ht="12.95" customHeight="1" x14ac:dyDescent="0.2">
      <c r="A35" s="21" t="s">
        <v>49</v>
      </c>
      <c r="B35" s="27">
        <f>B23</f>
        <v>0</v>
      </c>
      <c r="C35" s="25" t="s">
        <v>50</v>
      </c>
      <c r="D35" s="27">
        <f>IF(L7=1,321400,160700)</f>
        <v>160700</v>
      </c>
      <c r="E35" s="25" t="s">
        <v>30</v>
      </c>
      <c r="F35" s="27">
        <f>IF(B35-D35&gt;0,B35-D35,0)</f>
        <v>0</v>
      </c>
      <c r="G35" s="25" t="s">
        <v>51</v>
      </c>
      <c r="H35" s="27">
        <f>IF(L7=1,100000,50000)</f>
        <v>50000</v>
      </c>
      <c r="I35" s="29" t="s">
        <v>30</v>
      </c>
      <c r="J35" s="29"/>
      <c r="K35" s="32">
        <f>IF(F35/H35&gt;1,1,F35/H35)</f>
        <v>0</v>
      </c>
      <c r="L35" s="33"/>
      <c r="M35" s="25"/>
      <c r="N35" s="25"/>
      <c r="O35" s="25"/>
      <c r="P35" s="25"/>
      <c r="Q35" s="25"/>
      <c r="R35" s="26"/>
    </row>
    <row r="36" spans="1:18" ht="12.95" customHeight="1" x14ac:dyDescent="0.2">
      <c r="A36" s="21" t="s">
        <v>52</v>
      </c>
      <c r="B36" s="81" t="s">
        <v>53</v>
      </c>
      <c r="C36" s="81"/>
      <c r="D36" s="81"/>
      <c r="E36" s="81"/>
      <c r="F36" s="81"/>
      <c r="G36" s="25"/>
      <c r="H36" s="25"/>
      <c r="I36" s="25"/>
      <c r="J36" s="25"/>
      <c r="K36" s="25"/>
      <c r="L36" s="25"/>
      <c r="M36" s="25"/>
      <c r="N36" s="27">
        <f>K33*K35</f>
        <v>0</v>
      </c>
      <c r="O36" s="25"/>
      <c r="P36" s="25"/>
      <c r="Q36" s="25"/>
      <c r="R36" s="26"/>
    </row>
    <row r="37" spans="1:18" ht="12.95" customHeight="1" x14ac:dyDescent="0.2">
      <c r="A37" s="21" t="s">
        <v>54</v>
      </c>
      <c r="B37" s="95" t="s">
        <v>81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96"/>
      <c r="N37" s="27">
        <f>N21-N36</f>
        <v>0</v>
      </c>
      <c r="O37" s="25"/>
      <c r="P37" s="25"/>
      <c r="Q37" s="25"/>
      <c r="R37" s="26"/>
    </row>
    <row r="38" spans="1:18" ht="12.95" customHeight="1" x14ac:dyDescent="0.2">
      <c r="A38" s="21"/>
      <c r="B38" s="81" t="s">
        <v>55</v>
      </c>
      <c r="C38" s="81"/>
      <c r="D38" s="81"/>
      <c r="E38" s="81"/>
      <c r="F38" s="81"/>
      <c r="G38" s="81"/>
      <c r="H38" s="81"/>
      <c r="I38" s="81"/>
      <c r="J38" s="81"/>
      <c r="K38" s="81"/>
      <c r="L38" s="34"/>
      <c r="M38" s="25"/>
      <c r="N38" s="25"/>
      <c r="O38" s="25"/>
      <c r="P38" s="25"/>
      <c r="Q38" s="25"/>
      <c r="R38" s="26"/>
    </row>
    <row r="39" spans="1:18" s="31" customFormat="1" ht="12.95" customHeight="1" x14ac:dyDescent="0.2">
      <c r="A39" s="28"/>
      <c r="B39" s="102" t="s">
        <v>82</v>
      </c>
      <c r="C39" s="102"/>
      <c r="D39" s="103"/>
      <c r="E39" s="35"/>
      <c r="F39" s="100" t="s">
        <v>88</v>
      </c>
      <c r="G39" s="101"/>
      <c r="H39" s="101"/>
      <c r="I39" s="29"/>
      <c r="J39" s="29"/>
      <c r="K39" s="45"/>
      <c r="L39" s="29"/>
      <c r="M39" s="29"/>
      <c r="N39" s="29"/>
      <c r="O39" s="29"/>
      <c r="P39" s="29"/>
      <c r="Q39" s="29"/>
      <c r="R39" s="30"/>
    </row>
    <row r="40" spans="1:18" ht="12.95" customHeight="1" x14ac:dyDescent="0.2">
      <c r="A40" s="21" t="s">
        <v>57</v>
      </c>
      <c r="B40" s="25"/>
      <c r="C40" s="46"/>
      <c r="D40" s="46">
        <v>1</v>
      </c>
      <c r="E40" s="25" t="s">
        <v>50</v>
      </c>
      <c r="F40" s="32">
        <f>IF(E39=1,K35,0)</f>
        <v>0</v>
      </c>
      <c r="G40" s="97" t="s">
        <v>56</v>
      </c>
      <c r="H40" s="98"/>
      <c r="I40" s="98"/>
      <c r="J40" s="98"/>
      <c r="K40" s="98"/>
      <c r="L40" s="25"/>
      <c r="M40" s="25" t="s">
        <v>30</v>
      </c>
      <c r="N40" s="32">
        <f>D40-F40</f>
        <v>1</v>
      </c>
      <c r="O40" s="25"/>
      <c r="P40" s="25"/>
      <c r="Q40" s="25"/>
      <c r="R40" s="26"/>
    </row>
    <row r="41" spans="1:18" ht="12.95" customHeight="1" x14ac:dyDescent="0.2">
      <c r="A41" s="21" t="s">
        <v>58</v>
      </c>
      <c r="B41" s="99" t="s">
        <v>83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36"/>
      <c r="P41" s="36"/>
      <c r="Q41" s="22">
        <f>N37*N40</f>
        <v>0</v>
      </c>
      <c r="R41" s="8"/>
    </row>
    <row r="42" spans="1:18" ht="12.95" customHeight="1" x14ac:dyDescent="0.2">
      <c r="A42" s="21" t="s">
        <v>59</v>
      </c>
      <c r="B42" s="79" t="s">
        <v>84</v>
      </c>
      <c r="C42" s="80"/>
      <c r="D42" s="80"/>
      <c r="Q42" s="22">
        <f>'199A Bus2'!Q41</f>
        <v>0</v>
      </c>
      <c r="R42" s="8"/>
    </row>
    <row r="43" spans="1:18" ht="12.95" customHeight="1" x14ac:dyDescent="0.2">
      <c r="A43" s="21" t="s">
        <v>60</v>
      </c>
      <c r="B43" s="79" t="s">
        <v>85</v>
      </c>
      <c r="C43" s="80"/>
      <c r="D43" s="80"/>
      <c r="Q43" s="22">
        <f>'199A Bus3'!Q41</f>
        <v>0</v>
      </c>
      <c r="R43" s="8"/>
    </row>
    <row r="44" spans="1:18" ht="12.95" customHeight="1" x14ac:dyDescent="0.2">
      <c r="A44" s="21" t="s">
        <v>61</v>
      </c>
      <c r="B44" s="79" t="s">
        <v>86</v>
      </c>
      <c r="C44" s="80"/>
      <c r="D44" s="80"/>
      <c r="Q44" s="22">
        <f>'199ABus4'!Q41</f>
        <v>0</v>
      </c>
      <c r="R44" s="8"/>
    </row>
    <row r="45" spans="1:18" ht="12.95" customHeight="1" x14ac:dyDescent="0.2">
      <c r="A45" s="21" t="s">
        <v>62</v>
      </c>
      <c r="B45" s="79" t="s">
        <v>87</v>
      </c>
      <c r="C45" s="80"/>
      <c r="D45" s="80"/>
      <c r="Q45" s="22">
        <f>'199ABus5'!Q41</f>
        <v>0</v>
      </c>
      <c r="R45" s="8"/>
    </row>
    <row r="46" spans="1:18" s="31" customFormat="1" ht="12.95" customHeight="1" x14ac:dyDescent="0.2">
      <c r="A46" s="28"/>
      <c r="B46" s="31" t="s">
        <v>63</v>
      </c>
      <c r="D46" s="31" t="s">
        <v>64</v>
      </c>
      <c r="F46" s="31" t="s">
        <v>0</v>
      </c>
      <c r="Q46" s="7"/>
      <c r="R46" s="37"/>
    </row>
    <row r="47" spans="1:18" ht="12.95" customHeight="1" x14ac:dyDescent="0.2">
      <c r="A47" s="21" t="s">
        <v>65</v>
      </c>
      <c r="B47" s="24"/>
      <c r="C47" s="7" t="s">
        <v>66</v>
      </c>
      <c r="D47" s="24"/>
      <c r="E47" s="7" t="s">
        <v>30</v>
      </c>
      <c r="F47" s="22">
        <f>B47+D47</f>
        <v>0</v>
      </c>
      <c r="G47" s="7" t="s">
        <v>29</v>
      </c>
      <c r="H47" s="23">
        <v>0.2</v>
      </c>
      <c r="O47" s="7" t="s">
        <v>30</v>
      </c>
      <c r="Q47" s="22">
        <f>F47*0.2</f>
        <v>0</v>
      </c>
      <c r="R47" s="8"/>
    </row>
    <row r="48" spans="1:18" ht="12.95" customHeight="1" x14ac:dyDescent="0.2">
      <c r="A48" s="21" t="s">
        <v>67</v>
      </c>
      <c r="B48" s="80" t="s">
        <v>68</v>
      </c>
      <c r="C48" s="80"/>
      <c r="D48" s="80"/>
      <c r="Q48" s="22">
        <f>IF(SUM(Q41:Q47)&gt;0,SUM(Q41:Q47),0)</f>
        <v>0</v>
      </c>
      <c r="R48" s="8"/>
    </row>
    <row r="49" spans="1:18" s="31" customFormat="1" ht="12.95" customHeight="1" x14ac:dyDescent="0.2">
      <c r="A49" s="28"/>
      <c r="B49" s="54" t="s">
        <v>90</v>
      </c>
      <c r="C49" s="92" t="s">
        <v>69</v>
      </c>
      <c r="D49" s="92"/>
      <c r="E49" s="92"/>
      <c r="F49" s="31" t="s">
        <v>0</v>
      </c>
      <c r="R49" s="37"/>
    </row>
    <row r="50" spans="1:18" ht="12.95" customHeight="1" thickBot="1" x14ac:dyDescent="0.25">
      <c r="A50" s="21" t="s">
        <v>70</v>
      </c>
      <c r="B50" s="22">
        <f>B23</f>
        <v>0</v>
      </c>
      <c r="C50" s="7" t="s">
        <v>50</v>
      </c>
      <c r="D50" s="24"/>
      <c r="E50" s="7" t="s">
        <v>30</v>
      </c>
      <c r="F50" s="22">
        <f>IF(B50-D50&gt;0,B50-D50,0)</f>
        <v>0</v>
      </c>
      <c r="G50" s="7" t="s">
        <v>29</v>
      </c>
      <c r="H50" s="23">
        <v>0.2</v>
      </c>
      <c r="O50" s="7" t="s">
        <v>30</v>
      </c>
      <c r="Q50" s="22">
        <f>F50*0.2</f>
        <v>0</v>
      </c>
      <c r="R50" s="8"/>
    </row>
    <row r="51" spans="1:18" ht="12.95" customHeight="1" thickBot="1" x14ac:dyDescent="0.25">
      <c r="A51" s="38" t="s">
        <v>71</v>
      </c>
      <c r="B51" s="39" t="s">
        <v>72</v>
      </c>
      <c r="C51" s="39"/>
      <c r="D51" s="39"/>
      <c r="E51" s="39"/>
      <c r="F51" s="39"/>
      <c r="G51" s="40"/>
      <c r="H51" s="40"/>
      <c r="I51" s="40"/>
      <c r="J51" s="40"/>
      <c r="K51" s="40"/>
      <c r="L51" s="40"/>
      <c r="M51" s="40"/>
      <c r="N51" s="41"/>
      <c r="O51" s="40"/>
      <c r="P51" s="40"/>
      <c r="Q51" s="42">
        <f>IF(Q48&lt;Q50,Q48,Q50)</f>
        <v>0</v>
      </c>
      <c r="R51" s="43"/>
    </row>
    <row r="52" spans="1:18" ht="15.75" x14ac:dyDescent="0.25">
      <c r="A52" s="69" t="s">
        <v>3</v>
      </c>
      <c r="B52" s="70"/>
      <c r="C52" s="70"/>
      <c r="D52" s="70"/>
      <c r="E52" s="70"/>
      <c r="F52" s="78"/>
      <c r="G52" s="75" t="s">
        <v>7</v>
      </c>
      <c r="H52" s="76"/>
      <c r="I52" s="76"/>
      <c r="J52" s="76"/>
      <c r="K52" s="76"/>
      <c r="L52" s="76"/>
      <c r="M52" s="76"/>
      <c r="N52" s="77"/>
    </row>
    <row r="53" spans="1:18" ht="15.75" x14ac:dyDescent="0.25">
      <c r="A53" s="59" t="s">
        <v>1</v>
      </c>
      <c r="B53" s="1"/>
      <c r="C53" s="2"/>
      <c r="D53" s="60"/>
      <c r="E53" s="60"/>
      <c r="F53" s="8"/>
      <c r="G53" s="71" t="s">
        <v>8</v>
      </c>
      <c r="H53" s="72"/>
      <c r="I53" s="60"/>
      <c r="J53" s="60"/>
      <c r="K53" s="65"/>
      <c r="L53" s="60"/>
      <c r="M53" s="60"/>
      <c r="N53" s="4" t="s">
        <v>10</v>
      </c>
    </row>
    <row r="54" spans="1:18" ht="16.5" x14ac:dyDescent="0.3">
      <c r="A54" s="61" t="s">
        <v>92</v>
      </c>
      <c r="B54" s="3"/>
      <c r="C54" s="60"/>
      <c r="D54" s="60"/>
      <c r="E54" s="5" t="s">
        <v>2</v>
      </c>
      <c r="F54" s="8"/>
      <c r="G54" s="71">
        <v>2018</v>
      </c>
      <c r="H54" s="72"/>
      <c r="I54" s="60"/>
      <c r="J54" s="60"/>
      <c r="K54" s="66"/>
      <c r="L54" s="60"/>
      <c r="M54" s="60"/>
      <c r="N54" s="4" t="s">
        <v>11</v>
      </c>
    </row>
    <row r="55" spans="1:18" ht="16.5" thickBot="1" x14ac:dyDescent="0.3">
      <c r="A55" s="55" t="s">
        <v>5</v>
      </c>
      <c r="B55" s="56"/>
      <c r="C55" s="60"/>
      <c r="D55" s="60"/>
      <c r="E55" s="5" t="s">
        <v>2</v>
      </c>
      <c r="F55" s="8"/>
      <c r="G55" s="73" t="s">
        <v>9</v>
      </c>
      <c r="H55" s="74"/>
      <c r="I55" s="40"/>
      <c r="J55" s="40"/>
      <c r="K55" s="67"/>
      <c r="L55" s="40"/>
      <c r="M55" s="40"/>
      <c r="N55" s="68" t="s">
        <v>11</v>
      </c>
    </row>
    <row r="56" spans="1:18" ht="16.5" thickBot="1" x14ac:dyDescent="0.3">
      <c r="A56" s="57" t="s">
        <v>4</v>
      </c>
      <c r="B56" s="58"/>
      <c r="C56" s="62"/>
      <c r="D56" s="63"/>
      <c r="E56" s="63"/>
      <c r="F56" s="64"/>
    </row>
  </sheetData>
  <mergeCells count="51">
    <mergeCell ref="C49:E49"/>
    <mergeCell ref="B29:D29"/>
    <mergeCell ref="B34:C34"/>
    <mergeCell ref="D34:F34"/>
    <mergeCell ref="G34:J34"/>
    <mergeCell ref="B32:H32"/>
    <mergeCell ref="B33:F33"/>
    <mergeCell ref="B36:F36"/>
    <mergeCell ref="B38:K38"/>
    <mergeCell ref="K34:N34"/>
    <mergeCell ref="B48:D48"/>
    <mergeCell ref="B37:M37"/>
    <mergeCell ref="G40:K40"/>
    <mergeCell ref="B41:N41"/>
    <mergeCell ref="F39:H39"/>
    <mergeCell ref="B39:D39"/>
    <mergeCell ref="A1:Q1"/>
    <mergeCell ref="A2:Q2"/>
    <mergeCell ref="B3:F3"/>
    <mergeCell ref="K3:Q3"/>
    <mergeCell ref="B4:H4"/>
    <mergeCell ref="K4:Q4"/>
    <mergeCell ref="B5:H5"/>
    <mergeCell ref="K5:Q5"/>
    <mergeCell ref="B6:H6"/>
    <mergeCell ref="K6:Q6"/>
    <mergeCell ref="B7:I7"/>
    <mergeCell ref="L7:M7"/>
    <mergeCell ref="B24:Q24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22:F22"/>
    <mergeCell ref="D23:Q23"/>
    <mergeCell ref="B18:F18"/>
    <mergeCell ref="B42:D42"/>
    <mergeCell ref="B43:D43"/>
    <mergeCell ref="B44:D44"/>
    <mergeCell ref="B45:D45"/>
    <mergeCell ref="B31:D31"/>
    <mergeCell ref="G53:H53"/>
    <mergeCell ref="G54:H54"/>
    <mergeCell ref="G55:H55"/>
    <mergeCell ref="G52:N52"/>
    <mergeCell ref="A52:F52"/>
  </mergeCells>
  <phoneticPr fontId="1" type="noConversion"/>
  <pageMargins left="0.2" right="0.2" top="0.2" bottom="0.2" header="0.5" footer="0.5"/>
  <pageSetup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5EF31-E551-4983-91AC-F9EA17B426A2}">
  <dimension ref="A1:R41"/>
  <sheetViews>
    <sheetView workbookViewId="0">
      <selection activeCell="A42" sqref="A42:XFD52"/>
    </sheetView>
  </sheetViews>
  <sheetFormatPr defaultColWidth="7.75" defaultRowHeight="12.75" x14ac:dyDescent="0.2"/>
  <cols>
    <col min="1" max="1" width="3.125" style="20" bestFit="1" customWidth="1"/>
    <col min="2" max="2" width="10.875" style="7" customWidth="1"/>
    <col min="3" max="3" width="2" style="7" customWidth="1"/>
    <col min="4" max="4" width="10.25" style="7" customWidth="1"/>
    <col min="5" max="5" width="2.5" style="7" customWidth="1"/>
    <col min="6" max="6" width="10.25" style="7" customWidth="1"/>
    <col min="7" max="7" width="1.75" style="7" customWidth="1"/>
    <col min="8" max="8" width="10.25" style="7" customWidth="1"/>
    <col min="9" max="10" width="1.75" style="7" customWidth="1"/>
    <col min="11" max="11" width="11.5" style="7" customWidth="1"/>
    <col min="12" max="12" width="1.375" style="7" customWidth="1"/>
    <col min="13" max="13" width="1.5" style="7" customWidth="1"/>
    <col min="14" max="14" width="10.25" style="7" customWidth="1"/>
    <col min="15" max="16" width="1.625" style="7" customWidth="1"/>
    <col min="17" max="17" width="10.25" style="7" customWidth="1"/>
    <col min="18" max="18" width="1.125" style="7" customWidth="1"/>
    <col min="19" max="16384" width="7.75" style="7"/>
  </cols>
  <sheetData>
    <row r="1" spans="1:18" ht="18.75" x14ac:dyDescent="0.2">
      <c r="A1" s="86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6"/>
    </row>
    <row r="2" spans="1:18" ht="15.75" thickBot="1" x14ac:dyDescent="0.25">
      <c r="A2" s="88" t="s">
        <v>91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"/>
    </row>
    <row r="3" spans="1:18" s="49" customFormat="1" ht="15" x14ac:dyDescent="0.2">
      <c r="A3" s="9"/>
      <c r="B3" s="90" t="s">
        <v>13</v>
      </c>
      <c r="C3" s="90"/>
      <c r="D3" s="90"/>
      <c r="E3" s="90"/>
      <c r="F3" s="90"/>
      <c r="G3" s="10"/>
      <c r="H3" s="11"/>
      <c r="I3" s="11"/>
      <c r="J3" s="11"/>
      <c r="K3" s="91"/>
      <c r="L3" s="91"/>
      <c r="M3" s="91"/>
      <c r="N3" s="91"/>
      <c r="O3" s="91"/>
      <c r="P3" s="91"/>
      <c r="Q3" s="91"/>
      <c r="R3" s="48"/>
    </row>
    <row r="4" spans="1:18" s="49" customFormat="1" ht="15" x14ac:dyDescent="0.2">
      <c r="A4" s="12"/>
      <c r="B4" s="82" t="s">
        <v>75</v>
      </c>
      <c r="C4" s="82"/>
      <c r="D4" s="82"/>
      <c r="E4" s="82"/>
      <c r="F4" s="82"/>
      <c r="G4" s="82"/>
      <c r="H4" s="82"/>
      <c r="I4" s="53"/>
      <c r="J4" s="53"/>
      <c r="K4" s="83"/>
      <c r="L4" s="83"/>
      <c r="M4" s="83"/>
      <c r="N4" s="83"/>
      <c r="O4" s="83"/>
      <c r="P4" s="83"/>
      <c r="Q4" s="83"/>
      <c r="R4" s="48"/>
    </row>
    <row r="5" spans="1:18" s="49" customFormat="1" ht="15" x14ac:dyDescent="0.2">
      <c r="A5" s="12"/>
      <c r="B5" s="82" t="s">
        <v>76</v>
      </c>
      <c r="C5" s="82"/>
      <c r="D5" s="82"/>
      <c r="E5" s="82"/>
      <c r="F5" s="82"/>
      <c r="G5" s="82"/>
      <c r="H5" s="82"/>
      <c r="I5" s="53"/>
      <c r="J5" s="53"/>
      <c r="K5" s="83"/>
      <c r="L5" s="83"/>
      <c r="M5" s="83"/>
      <c r="N5" s="83"/>
      <c r="O5" s="83"/>
      <c r="P5" s="83"/>
      <c r="Q5" s="83"/>
      <c r="R5" s="48"/>
    </row>
    <row r="6" spans="1:18" s="49" customFormat="1" ht="15" x14ac:dyDescent="0.2">
      <c r="A6" s="12"/>
      <c r="B6" s="82" t="s">
        <v>77</v>
      </c>
      <c r="C6" s="82"/>
      <c r="D6" s="82"/>
      <c r="E6" s="82"/>
      <c r="F6" s="82"/>
      <c r="G6" s="82"/>
      <c r="H6" s="82"/>
      <c r="I6" s="53"/>
      <c r="J6" s="53"/>
      <c r="K6" s="83"/>
      <c r="L6" s="83"/>
      <c r="M6" s="83"/>
      <c r="N6" s="83"/>
      <c r="O6" s="83"/>
      <c r="P6" s="83"/>
      <c r="Q6" s="83"/>
      <c r="R6" s="48"/>
    </row>
    <row r="7" spans="1:18" ht="12.95" customHeight="1" x14ac:dyDescent="0.2">
      <c r="A7" s="12"/>
      <c r="B7" s="80" t="s">
        <v>14</v>
      </c>
      <c r="C7" s="80"/>
      <c r="D7" s="80"/>
      <c r="E7" s="80"/>
      <c r="F7" s="80"/>
      <c r="G7" s="80"/>
      <c r="H7" s="80"/>
      <c r="I7" s="80"/>
      <c r="J7" s="50"/>
      <c r="K7" s="15"/>
      <c r="L7" s="84"/>
      <c r="M7" s="85"/>
      <c r="N7" s="15"/>
      <c r="O7" s="15"/>
      <c r="P7" s="15"/>
      <c r="Q7" s="15"/>
      <c r="R7" s="8"/>
    </row>
    <row r="8" spans="1:18" ht="12.95" customHeight="1" x14ac:dyDescent="0.2">
      <c r="A8" s="12"/>
      <c r="B8" s="50"/>
      <c r="C8" s="50"/>
      <c r="D8" s="50"/>
      <c r="E8" s="50"/>
      <c r="F8" s="50"/>
      <c r="G8" s="15"/>
      <c r="H8" s="16" t="s">
        <v>15</v>
      </c>
      <c r="I8" s="16"/>
      <c r="J8" s="16"/>
      <c r="K8" s="16" t="s">
        <v>16</v>
      </c>
      <c r="L8" s="16"/>
      <c r="M8" s="16"/>
      <c r="N8" s="16" t="s">
        <v>17</v>
      </c>
      <c r="O8" s="16"/>
      <c r="P8" s="16"/>
      <c r="Q8" s="16" t="s">
        <v>18</v>
      </c>
      <c r="R8" s="8"/>
    </row>
    <row r="9" spans="1:18" ht="12.95" customHeight="1" x14ac:dyDescent="0.2">
      <c r="A9" s="12"/>
      <c r="B9" s="80" t="s">
        <v>19</v>
      </c>
      <c r="C9" s="80"/>
      <c r="D9" s="80"/>
      <c r="E9" s="80"/>
      <c r="F9" s="80"/>
      <c r="G9" s="15"/>
      <c r="H9" s="17"/>
      <c r="I9" s="15"/>
      <c r="J9" s="15"/>
      <c r="K9" s="17"/>
      <c r="L9" s="15"/>
      <c r="M9" s="15"/>
      <c r="N9" s="17"/>
      <c r="O9" s="15"/>
      <c r="P9" s="15"/>
      <c r="Q9" s="17"/>
      <c r="R9" s="8"/>
    </row>
    <row r="10" spans="1:18" ht="12.95" customHeight="1" x14ac:dyDescent="0.2">
      <c r="A10" s="12"/>
      <c r="B10" s="79" t="s">
        <v>73</v>
      </c>
      <c r="C10" s="80"/>
      <c r="D10" s="80"/>
      <c r="E10" s="80"/>
      <c r="F10" s="80"/>
      <c r="G10" s="15"/>
      <c r="H10" s="17"/>
      <c r="I10" s="15"/>
      <c r="J10" s="15"/>
      <c r="K10" s="17"/>
      <c r="L10" s="15"/>
      <c r="M10" s="15"/>
      <c r="N10" s="17"/>
      <c r="O10" s="15"/>
      <c r="P10" s="15"/>
      <c r="Q10" s="17"/>
      <c r="R10" s="8"/>
    </row>
    <row r="11" spans="1:18" ht="12.95" customHeight="1" x14ac:dyDescent="0.2">
      <c r="A11" s="12"/>
      <c r="B11" s="80" t="s">
        <v>20</v>
      </c>
      <c r="C11" s="80"/>
      <c r="D11" s="80"/>
      <c r="E11" s="80"/>
      <c r="F11" s="80"/>
      <c r="G11" s="15"/>
      <c r="H11" s="17"/>
      <c r="I11" s="15"/>
      <c r="J11" s="15"/>
      <c r="K11" s="17"/>
      <c r="L11" s="15"/>
      <c r="M11" s="15"/>
      <c r="N11" s="17"/>
      <c r="O11" s="15"/>
      <c r="P11" s="15"/>
      <c r="Q11" s="17"/>
      <c r="R11" s="8"/>
    </row>
    <row r="12" spans="1:18" ht="12.95" customHeight="1" x14ac:dyDescent="0.2">
      <c r="A12" s="12"/>
      <c r="B12" s="80" t="s">
        <v>21</v>
      </c>
      <c r="C12" s="80"/>
      <c r="D12" s="80"/>
      <c r="E12" s="80"/>
      <c r="F12" s="80"/>
      <c r="G12" s="15"/>
      <c r="H12" s="17"/>
      <c r="I12" s="15"/>
      <c r="J12" s="15"/>
      <c r="K12" s="17"/>
      <c r="L12" s="15"/>
      <c r="M12" s="15"/>
      <c r="N12" s="17"/>
      <c r="O12" s="15"/>
      <c r="P12" s="15"/>
      <c r="Q12" s="17"/>
      <c r="R12" s="8"/>
    </row>
    <row r="13" spans="1:18" ht="12.95" customHeight="1" x14ac:dyDescent="0.2">
      <c r="A13" s="12"/>
      <c r="B13" s="80" t="s">
        <v>22</v>
      </c>
      <c r="C13" s="80"/>
      <c r="D13" s="80"/>
      <c r="E13" s="80"/>
      <c r="F13" s="80"/>
      <c r="G13" s="15"/>
      <c r="H13" s="17"/>
      <c r="I13" s="15"/>
      <c r="J13" s="15"/>
      <c r="K13" s="17"/>
      <c r="L13" s="15"/>
      <c r="M13" s="15"/>
      <c r="N13" s="17"/>
      <c r="O13" s="15"/>
      <c r="P13" s="15"/>
      <c r="Q13" s="17"/>
      <c r="R13" s="8"/>
    </row>
    <row r="14" spans="1:18" ht="12.95" customHeight="1" x14ac:dyDescent="0.2">
      <c r="A14" s="12"/>
      <c r="B14" s="80" t="s">
        <v>22</v>
      </c>
      <c r="C14" s="80"/>
      <c r="D14" s="80"/>
      <c r="E14" s="80"/>
      <c r="F14" s="80"/>
      <c r="G14" s="15"/>
      <c r="H14" s="17"/>
      <c r="I14" s="15"/>
      <c r="J14" s="15"/>
      <c r="K14" s="17"/>
      <c r="L14" s="15"/>
      <c r="M14" s="15"/>
      <c r="N14" s="17"/>
      <c r="O14" s="15"/>
      <c r="P14" s="15"/>
      <c r="Q14" s="17"/>
      <c r="R14" s="8"/>
    </row>
    <row r="15" spans="1:18" ht="12.95" customHeight="1" x14ac:dyDescent="0.2">
      <c r="A15" s="12"/>
      <c r="B15" s="80" t="s">
        <v>23</v>
      </c>
      <c r="C15" s="80"/>
      <c r="D15" s="80"/>
      <c r="E15" s="80"/>
      <c r="F15" s="80"/>
      <c r="G15" s="15" t="s">
        <v>24</v>
      </c>
      <c r="H15" s="17"/>
      <c r="I15" s="15" t="s">
        <v>25</v>
      </c>
      <c r="J15" s="15" t="s">
        <v>24</v>
      </c>
      <c r="K15" s="17"/>
      <c r="L15" s="15" t="s">
        <v>25</v>
      </c>
      <c r="M15" s="15" t="s">
        <v>24</v>
      </c>
      <c r="N15" s="17"/>
      <c r="O15" s="15" t="s">
        <v>25</v>
      </c>
      <c r="P15" s="15" t="s">
        <v>24</v>
      </c>
      <c r="Q15" s="17"/>
      <c r="R15" s="8" t="s">
        <v>25</v>
      </c>
    </row>
    <row r="16" spans="1:18" ht="12.95" customHeight="1" x14ac:dyDescent="0.2">
      <c r="A16" s="12"/>
      <c r="B16" s="80" t="s">
        <v>26</v>
      </c>
      <c r="C16" s="80"/>
      <c r="D16" s="80"/>
      <c r="E16" s="80"/>
      <c r="F16" s="80"/>
      <c r="G16" s="15" t="s">
        <v>24</v>
      </c>
      <c r="H16" s="17"/>
      <c r="I16" s="15" t="s">
        <v>25</v>
      </c>
      <c r="J16" s="15" t="s">
        <v>24</v>
      </c>
      <c r="K16" s="17"/>
      <c r="L16" s="15" t="s">
        <v>25</v>
      </c>
      <c r="M16" s="15" t="s">
        <v>24</v>
      </c>
      <c r="N16" s="17"/>
      <c r="O16" s="15" t="s">
        <v>25</v>
      </c>
      <c r="P16" s="15" t="s">
        <v>24</v>
      </c>
      <c r="Q16" s="17"/>
      <c r="R16" s="8" t="s">
        <v>25</v>
      </c>
    </row>
    <row r="17" spans="1:18" ht="12.95" customHeight="1" x14ac:dyDescent="0.2">
      <c r="A17" s="12"/>
      <c r="B17" s="80" t="s">
        <v>27</v>
      </c>
      <c r="C17" s="80"/>
      <c r="D17" s="80"/>
      <c r="E17" s="80"/>
      <c r="F17" s="80"/>
      <c r="G17" s="15" t="s">
        <v>24</v>
      </c>
      <c r="H17" s="17"/>
      <c r="I17" s="15" t="s">
        <v>25</v>
      </c>
      <c r="J17" s="15" t="s">
        <v>24</v>
      </c>
      <c r="K17" s="17"/>
      <c r="L17" s="15" t="s">
        <v>25</v>
      </c>
      <c r="M17" s="15" t="s">
        <v>24</v>
      </c>
      <c r="N17" s="17"/>
      <c r="O17" s="15" t="s">
        <v>25</v>
      </c>
      <c r="P17" s="15" t="s">
        <v>24</v>
      </c>
      <c r="Q17" s="17"/>
      <c r="R17" s="47" t="s">
        <v>25</v>
      </c>
    </row>
    <row r="18" spans="1:18" ht="12.95" customHeight="1" x14ac:dyDescent="0.2">
      <c r="A18" s="12"/>
      <c r="B18" s="79" t="s">
        <v>74</v>
      </c>
      <c r="C18" s="79"/>
      <c r="D18" s="79"/>
      <c r="E18" s="79"/>
      <c r="F18" s="79"/>
      <c r="G18" s="15" t="s">
        <v>24</v>
      </c>
      <c r="H18" s="17"/>
      <c r="I18" s="15" t="s">
        <v>25</v>
      </c>
      <c r="J18" s="15" t="s">
        <v>24</v>
      </c>
      <c r="K18" s="17"/>
      <c r="L18" s="15" t="s">
        <v>25</v>
      </c>
      <c r="M18" s="15" t="s">
        <v>24</v>
      </c>
      <c r="N18" s="17"/>
      <c r="O18" s="15" t="s">
        <v>25</v>
      </c>
      <c r="P18" s="15" t="s">
        <v>24</v>
      </c>
      <c r="Q18" s="17"/>
      <c r="R18" s="8" t="s">
        <v>25</v>
      </c>
    </row>
    <row r="19" spans="1:18" ht="12.95" customHeight="1" x14ac:dyDescent="0.2">
      <c r="A19" s="12"/>
      <c r="B19" s="51" t="s">
        <v>78</v>
      </c>
      <c r="C19" s="51"/>
      <c r="D19" s="51"/>
      <c r="E19" s="51"/>
      <c r="F19" s="51"/>
      <c r="G19" s="15"/>
      <c r="H19" s="17"/>
      <c r="I19" s="15"/>
      <c r="J19" s="15"/>
      <c r="K19" s="17"/>
      <c r="L19" s="15"/>
      <c r="M19" s="15"/>
      <c r="N19" s="17"/>
      <c r="O19" s="15"/>
      <c r="P19" s="15"/>
      <c r="Q19" s="17"/>
      <c r="R19" s="8"/>
    </row>
    <row r="20" spans="1:18" ht="12.95" customHeight="1" x14ac:dyDescent="0.2">
      <c r="A20" s="12"/>
      <c r="B20" s="50" t="s">
        <v>11</v>
      </c>
      <c r="C20" s="50"/>
      <c r="D20" s="50"/>
      <c r="E20" s="50"/>
      <c r="F20" s="18">
        <f>SUM(H20+K20+N20+Q20)</f>
        <v>0</v>
      </c>
      <c r="G20" s="15"/>
      <c r="H20" s="19">
        <f>H9+H10+H11+H12+H13+H14-H15-H16-H17-H18-H19</f>
        <v>0</v>
      </c>
      <c r="I20" s="15"/>
      <c r="J20" s="15"/>
      <c r="K20" s="19">
        <f>K9+K10+K11+K12+K13+K14-K15-K16-K17-K18-K19</f>
        <v>0</v>
      </c>
      <c r="M20" s="15"/>
      <c r="N20" s="19">
        <f>N9+N10+N11+N12+N13+N14-N15-N16-N17-N18-N19</f>
        <v>0</v>
      </c>
      <c r="O20" s="15"/>
      <c r="P20" s="15"/>
      <c r="Q20" s="19">
        <f>Q9+Q10+Q11+Q12+Q13+Q14-Q15-Q16-Q17-Q18-Q19</f>
        <v>0</v>
      </c>
      <c r="R20" s="8"/>
    </row>
    <row r="21" spans="1:18" ht="12.95" customHeight="1" x14ac:dyDescent="0.2">
      <c r="A21" s="21" t="s">
        <v>28</v>
      </c>
      <c r="B21" s="22">
        <f>F20</f>
        <v>0</v>
      </c>
      <c r="C21" s="7" t="s">
        <v>29</v>
      </c>
      <c r="D21" s="23">
        <v>0.2</v>
      </c>
      <c r="M21" s="7" t="s">
        <v>30</v>
      </c>
      <c r="N21" s="22">
        <f>B21*0.2</f>
        <v>0</v>
      </c>
      <c r="R21" s="8"/>
    </row>
    <row r="22" spans="1:18" ht="12.95" customHeight="1" x14ac:dyDescent="0.2">
      <c r="A22" s="21"/>
      <c r="B22" s="80" t="s">
        <v>31</v>
      </c>
      <c r="C22" s="80"/>
      <c r="D22" s="80"/>
      <c r="E22" s="80"/>
      <c r="F22" s="80"/>
      <c r="R22" s="8"/>
    </row>
    <row r="23" spans="1:18" ht="12.95" customHeight="1" x14ac:dyDescent="0.2">
      <c r="A23" s="21" t="s">
        <v>32</v>
      </c>
      <c r="B23" s="24"/>
      <c r="D23" s="79" t="s">
        <v>79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"/>
    </row>
    <row r="24" spans="1:18" ht="12.95" customHeight="1" x14ac:dyDescent="0.2">
      <c r="A24" s="21"/>
      <c r="B24" s="80" t="s">
        <v>33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"/>
    </row>
    <row r="25" spans="1:18" ht="12.95" customHeight="1" x14ac:dyDescent="0.2">
      <c r="A25" s="21"/>
      <c r="B25" s="25" t="s">
        <v>34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</row>
    <row r="26" spans="1:18" ht="12.95" customHeight="1" x14ac:dyDescent="0.2">
      <c r="A26" s="21" t="s">
        <v>35</v>
      </c>
      <c r="B26" s="24"/>
      <c r="C26" s="25"/>
      <c r="D26" s="25" t="s">
        <v>36</v>
      </c>
      <c r="E26" s="25"/>
      <c r="F26" s="25"/>
      <c r="G26" s="25"/>
      <c r="H26" s="27">
        <f>B26*0.5</f>
        <v>0</v>
      </c>
      <c r="I26" s="25"/>
      <c r="J26" s="25"/>
      <c r="K26" s="25"/>
      <c r="L26" s="25"/>
      <c r="M26" s="25"/>
      <c r="N26" s="25"/>
      <c r="O26" s="25"/>
      <c r="P26" s="25"/>
      <c r="Q26" s="25"/>
      <c r="R26" s="26"/>
    </row>
    <row r="27" spans="1:18" ht="12.95" customHeight="1" x14ac:dyDescent="0.2">
      <c r="A27" s="21"/>
      <c r="B27" s="25" t="s">
        <v>34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</row>
    <row r="28" spans="1:18" ht="12.95" customHeight="1" x14ac:dyDescent="0.2">
      <c r="A28" s="21" t="s">
        <v>37</v>
      </c>
      <c r="B28" s="27">
        <f>B26</f>
        <v>0</v>
      </c>
      <c r="C28" s="25"/>
      <c r="D28" s="25" t="s">
        <v>38</v>
      </c>
      <c r="E28" s="25" t="s">
        <v>30</v>
      </c>
      <c r="F28" s="27">
        <f>B28*0.25</f>
        <v>0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18" s="31" customFormat="1" ht="12.95" customHeight="1" x14ac:dyDescent="0.2">
      <c r="A29" s="28"/>
      <c r="B29" s="93" t="s">
        <v>39</v>
      </c>
      <c r="C29" s="93"/>
      <c r="D29" s="93"/>
      <c r="E29" s="29"/>
      <c r="F29" s="25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</row>
    <row r="30" spans="1:18" ht="12.95" customHeight="1" x14ac:dyDescent="0.2">
      <c r="A30" s="21" t="s">
        <v>40</v>
      </c>
      <c r="B30" s="24">
        <v>0</v>
      </c>
      <c r="C30" s="25"/>
      <c r="D30" s="25" t="s">
        <v>41</v>
      </c>
      <c r="E30" s="25"/>
      <c r="F30" s="27">
        <f>B30*0.025</f>
        <v>0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ht="12.95" customHeight="1" x14ac:dyDescent="0.2">
      <c r="A31" s="21" t="s">
        <v>42</v>
      </c>
      <c r="B31" s="81" t="s">
        <v>43</v>
      </c>
      <c r="C31" s="81"/>
      <c r="D31" s="81"/>
      <c r="E31" s="25"/>
      <c r="F31" s="25"/>
      <c r="G31" s="25"/>
      <c r="H31" s="27">
        <f>F28+F30</f>
        <v>0</v>
      </c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12.95" customHeight="1" x14ac:dyDescent="0.2">
      <c r="A32" s="21" t="s">
        <v>44</v>
      </c>
      <c r="B32" s="81" t="s">
        <v>45</v>
      </c>
      <c r="C32" s="81"/>
      <c r="D32" s="81"/>
      <c r="E32" s="81"/>
      <c r="F32" s="81"/>
      <c r="G32" s="81"/>
      <c r="H32" s="81"/>
      <c r="I32" s="25"/>
      <c r="J32" s="25"/>
      <c r="K32" s="27">
        <f>IF(H26&gt;H31,H26,H31)</f>
        <v>0</v>
      </c>
      <c r="L32" s="25"/>
      <c r="M32" s="25"/>
      <c r="N32" s="29"/>
      <c r="O32" s="29"/>
      <c r="P32" s="29"/>
      <c r="Q32" s="25"/>
      <c r="R32" s="26"/>
    </row>
    <row r="33" spans="1:18" ht="12.95" customHeight="1" x14ac:dyDescent="0.2">
      <c r="A33" s="21" t="s">
        <v>46</v>
      </c>
      <c r="B33" s="81" t="s">
        <v>47</v>
      </c>
      <c r="C33" s="81"/>
      <c r="D33" s="81"/>
      <c r="E33" s="81"/>
      <c r="F33" s="81"/>
      <c r="G33" s="25"/>
      <c r="H33" s="25"/>
      <c r="I33" s="25"/>
      <c r="J33" s="25"/>
      <c r="K33" s="27">
        <f>IF(N21-K32&gt;0,N21-K32,0)</f>
        <v>0</v>
      </c>
      <c r="L33" s="25"/>
      <c r="M33" s="25"/>
      <c r="N33" s="25"/>
      <c r="O33" s="25"/>
      <c r="P33" s="25"/>
      <c r="Q33" s="25"/>
      <c r="R33" s="26"/>
    </row>
    <row r="34" spans="1:18" s="31" customFormat="1" ht="12.95" customHeight="1" x14ac:dyDescent="0.2">
      <c r="A34" s="28"/>
      <c r="B34" s="93" t="s">
        <v>6</v>
      </c>
      <c r="C34" s="93"/>
      <c r="D34" s="93" t="s">
        <v>80</v>
      </c>
      <c r="E34" s="93"/>
      <c r="F34" s="93"/>
      <c r="G34" s="94" t="s">
        <v>48</v>
      </c>
      <c r="H34" s="94"/>
      <c r="I34" s="94"/>
      <c r="J34" s="94"/>
      <c r="K34" s="93" t="s">
        <v>89</v>
      </c>
      <c r="L34" s="93"/>
      <c r="M34" s="93"/>
      <c r="N34" s="93"/>
      <c r="O34" s="29"/>
      <c r="P34" s="29"/>
      <c r="Q34" s="29"/>
      <c r="R34" s="30"/>
    </row>
    <row r="35" spans="1:18" ht="12.95" customHeight="1" x14ac:dyDescent="0.2">
      <c r="A35" s="21" t="s">
        <v>49</v>
      </c>
      <c r="B35" s="27">
        <f>B23</f>
        <v>0</v>
      </c>
      <c r="C35" s="25" t="s">
        <v>50</v>
      </c>
      <c r="D35" s="27">
        <f>IF(L7=1,321400,160700)</f>
        <v>160700</v>
      </c>
      <c r="E35" s="25" t="s">
        <v>30</v>
      </c>
      <c r="F35" s="27">
        <f>IF(B35-D35&gt;0,B35-D35,0)</f>
        <v>0</v>
      </c>
      <c r="G35" s="25" t="s">
        <v>51</v>
      </c>
      <c r="H35" s="27">
        <f>IF(L7=1,100000,50000)</f>
        <v>50000</v>
      </c>
      <c r="I35" s="29" t="s">
        <v>30</v>
      </c>
      <c r="J35" s="29"/>
      <c r="K35" s="32">
        <f>IF(F35/H35&gt;1,1,F35/H35)</f>
        <v>0</v>
      </c>
      <c r="L35" s="33"/>
      <c r="M35" s="25"/>
      <c r="N35" s="25"/>
      <c r="O35" s="25"/>
      <c r="P35" s="25"/>
      <c r="Q35" s="25"/>
      <c r="R35" s="26"/>
    </row>
    <row r="36" spans="1:18" ht="12.95" customHeight="1" x14ac:dyDescent="0.2">
      <c r="A36" s="21" t="s">
        <v>52</v>
      </c>
      <c r="B36" s="81" t="s">
        <v>53</v>
      </c>
      <c r="C36" s="81"/>
      <c r="D36" s="81"/>
      <c r="E36" s="81"/>
      <c r="F36" s="81"/>
      <c r="G36" s="25"/>
      <c r="H36" s="25"/>
      <c r="I36" s="25"/>
      <c r="J36" s="25"/>
      <c r="K36" s="25"/>
      <c r="L36" s="25"/>
      <c r="M36" s="25"/>
      <c r="N36" s="27">
        <f>K33*K35</f>
        <v>0</v>
      </c>
      <c r="O36" s="25"/>
      <c r="P36" s="25"/>
      <c r="Q36" s="25"/>
      <c r="R36" s="26"/>
    </row>
    <row r="37" spans="1:18" ht="12.95" customHeight="1" x14ac:dyDescent="0.2">
      <c r="A37" s="21" t="s">
        <v>54</v>
      </c>
      <c r="B37" s="95" t="s">
        <v>81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96"/>
      <c r="N37" s="27">
        <f>N21-N36</f>
        <v>0</v>
      </c>
      <c r="O37" s="25"/>
      <c r="P37" s="25"/>
      <c r="Q37" s="25"/>
      <c r="R37" s="26"/>
    </row>
    <row r="38" spans="1:18" ht="12.95" customHeight="1" x14ac:dyDescent="0.2">
      <c r="A38" s="21"/>
      <c r="B38" s="81" t="s">
        <v>55</v>
      </c>
      <c r="C38" s="81"/>
      <c r="D38" s="81"/>
      <c r="E38" s="81"/>
      <c r="F38" s="81"/>
      <c r="G38" s="81"/>
      <c r="H38" s="81"/>
      <c r="I38" s="81"/>
      <c r="J38" s="81"/>
      <c r="K38" s="81"/>
      <c r="L38" s="52"/>
      <c r="M38" s="25"/>
      <c r="N38" s="25"/>
      <c r="O38" s="25"/>
      <c r="P38" s="25"/>
      <c r="Q38" s="25"/>
      <c r="R38" s="26"/>
    </row>
    <row r="39" spans="1:18" s="31" customFormat="1" ht="12.95" customHeight="1" x14ac:dyDescent="0.2">
      <c r="A39" s="28"/>
      <c r="B39" s="102" t="s">
        <v>82</v>
      </c>
      <c r="C39" s="102"/>
      <c r="D39" s="103"/>
      <c r="E39" s="35"/>
      <c r="F39" s="100" t="s">
        <v>88</v>
      </c>
      <c r="G39" s="101"/>
      <c r="H39" s="101"/>
      <c r="I39" s="29"/>
      <c r="J39" s="29"/>
      <c r="K39" s="45"/>
      <c r="L39" s="29"/>
      <c r="M39" s="29"/>
      <c r="N39" s="29"/>
      <c r="O39" s="29"/>
      <c r="P39" s="29"/>
      <c r="Q39" s="29"/>
      <c r="R39" s="30"/>
    </row>
    <row r="40" spans="1:18" ht="12.95" customHeight="1" x14ac:dyDescent="0.2">
      <c r="A40" s="21" t="s">
        <v>57</v>
      </c>
      <c r="B40" s="25"/>
      <c r="C40" s="46"/>
      <c r="D40" s="46">
        <v>1</v>
      </c>
      <c r="E40" s="25" t="s">
        <v>50</v>
      </c>
      <c r="F40" s="32">
        <f>IF(E39=1,K35,0)</f>
        <v>0</v>
      </c>
      <c r="G40" s="97" t="s">
        <v>56</v>
      </c>
      <c r="H40" s="98"/>
      <c r="I40" s="98"/>
      <c r="J40" s="98"/>
      <c r="K40" s="98"/>
      <c r="L40" s="25"/>
      <c r="M40" s="25" t="s">
        <v>30</v>
      </c>
      <c r="N40" s="32">
        <f>D40-F40</f>
        <v>1</v>
      </c>
      <c r="O40" s="25"/>
      <c r="P40" s="25"/>
      <c r="Q40" s="25"/>
      <c r="R40" s="26"/>
    </row>
    <row r="41" spans="1:18" ht="12.95" customHeight="1" x14ac:dyDescent="0.2">
      <c r="A41" s="21" t="s">
        <v>58</v>
      </c>
      <c r="B41" s="99" t="s">
        <v>83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36"/>
      <c r="P41" s="36"/>
      <c r="Q41" s="22">
        <f>N37*N40</f>
        <v>0</v>
      </c>
      <c r="R41" s="8"/>
    </row>
  </sheetData>
  <mergeCells count="40">
    <mergeCell ref="A1:Q1"/>
    <mergeCell ref="A2:Q2"/>
    <mergeCell ref="B3:F3"/>
    <mergeCell ref="K3:Q3"/>
    <mergeCell ref="B4:H4"/>
    <mergeCell ref="K4:Q4"/>
    <mergeCell ref="B14:F14"/>
    <mergeCell ref="B5:H5"/>
    <mergeCell ref="K5:Q5"/>
    <mergeCell ref="B6:H6"/>
    <mergeCell ref="K6:Q6"/>
    <mergeCell ref="B7:I7"/>
    <mergeCell ref="L7:M7"/>
    <mergeCell ref="B9:F9"/>
    <mergeCell ref="B10:F10"/>
    <mergeCell ref="B11:F11"/>
    <mergeCell ref="B12:F12"/>
    <mergeCell ref="B13:F13"/>
    <mergeCell ref="B41:N41"/>
    <mergeCell ref="B37:M37"/>
    <mergeCell ref="B15:F15"/>
    <mergeCell ref="B16:F16"/>
    <mergeCell ref="B17:F17"/>
    <mergeCell ref="B18:F18"/>
    <mergeCell ref="B22:F22"/>
    <mergeCell ref="D23:Q23"/>
    <mergeCell ref="B24:Q24"/>
    <mergeCell ref="B31:D31"/>
    <mergeCell ref="B32:H32"/>
    <mergeCell ref="B33:F33"/>
    <mergeCell ref="B36:F36"/>
    <mergeCell ref="B29:D29"/>
    <mergeCell ref="B34:C34"/>
    <mergeCell ref="D34:F34"/>
    <mergeCell ref="K34:N34"/>
    <mergeCell ref="B38:K38"/>
    <mergeCell ref="B39:D39"/>
    <mergeCell ref="F39:H39"/>
    <mergeCell ref="G40:K40"/>
    <mergeCell ref="G34:J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0305-6FD0-4FA4-9F5D-40824DEF262B}">
  <dimension ref="A1:R41"/>
  <sheetViews>
    <sheetView workbookViewId="0">
      <selection activeCell="A42" sqref="A42:XFD52"/>
    </sheetView>
  </sheetViews>
  <sheetFormatPr defaultColWidth="7.75" defaultRowHeight="12.75" x14ac:dyDescent="0.2"/>
  <cols>
    <col min="1" max="1" width="3.125" style="20" bestFit="1" customWidth="1"/>
    <col min="2" max="2" width="10.875" style="7" customWidth="1"/>
    <col min="3" max="3" width="2" style="7" customWidth="1"/>
    <col min="4" max="4" width="10.25" style="7" customWidth="1"/>
    <col min="5" max="5" width="2.5" style="7" customWidth="1"/>
    <col min="6" max="6" width="10.25" style="7" customWidth="1"/>
    <col min="7" max="7" width="1.75" style="7" customWidth="1"/>
    <col min="8" max="8" width="10.25" style="7" customWidth="1"/>
    <col min="9" max="10" width="1.75" style="7" customWidth="1"/>
    <col min="11" max="11" width="11.5" style="7" customWidth="1"/>
    <col min="12" max="12" width="1.375" style="7" customWidth="1"/>
    <col min="13" max="13" width="1.5" style="7" customWidth="1"/>
    <col min="14" max="14" width="10.25" style="7" customWidth="1"/>
    <col min="15" max="16" width="1.625" style="7" customWidth="1"/>
    <col min="17" max="17" width="10.25" style="7" customWidth="1"/>
    <col min="18" max="18" width="1.125" style="7" customWidth="1"/>
    <col min="19" max="16384" width="7.75" style="7"/>
  </cols>
  <sheetData>
    <row r="1" spans="1:18" ht="18.75" x14ac:dyDescent="0.2">
      <c r="A1" s="86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6"/>
    </row>
    <row r="2" spans="1:18" ht="15.75" thickBot="1" x14ac:dyDescent="0.25">
      <c r="A2" s="88" t="s">
        <v>91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"/>
    </row>
    <row r="3" spans="1:18" s="49" customFormat="1" ht="15" x14ac:dyDescent="0.2">
      <c r="A3" s="9"/>
      <c r="B3" s="90" t="s">
        <v>13</v>
      </c>
      <c r="C3" s="90"/>
      <c r="D3" s="90"/>
      <c r="E3" s="90"/>
      <c r="F3" s="90"/>
      <c r="G3" s="10"/>
      <c r="H3" s="11"/>
      <c r="I3" s="11"/>
      <c r="J3" s="11"/>
      <c r="K3" s="91"/>
      <c r="L3" s="91"/>
      <c r="M3" s="91"/>
      <c r="N3" s="91"/>
      <c r="O3" s="91"/>
      <c r="P3" s="91"/>
      <c r="Q3" s="91"/>
      <c r="R3" s="48"/>
    </row>
    <row r="4" spans="1:18" s="49" customFormat="1" ht="15" x14ac:dyDescent="0.2">
      <c r="A4" s="12"/>
      <c r="B4" s="82" t="s">
        <v>75</v>
      </c>
      <c r="C4" s="82"/>
      <c r="D4" s="82"/>
      <c r="E4" s="82"/>
      <c r="F4" s="82"/>
      <c r="G4" s="82"/>
      <c r="H4" s="82"/>
      <c r="I4" s="53"/>
      <c r="J4" s="53"/>
      <c r="K4" s="83"/>
      <c r="L4" s="83"/>
      <c r="M4" s="83"/>
      <c r="N4" s="83"/>
      <c r="O4" s="83"/>
      <c r="P4" s="83"/>
      <c r="Q4" s="83"/>
      <c r="R4" s="48"/>
    </row>
    <row r="5" spans="1:18" s="49" customFormat="1" ht="15" x14ac:dyDescent="0.2">
      <c r="A5" s="12"/>
      <c r="B5" s="82" t="s">
        <v>76</v>
      </c>
      <c r="C5" s="82"/>
      <c r="D5" s="82"/>
      <c r="E5" s="82"/>
      <c r="F5" s="82"/>
      <c r="G5" s="82"/>
      <c r="H5" s="82"/>
      <c r="I5" s="53"/>
      <c r="J5" s="53"/>
      <c r="K5" s="83"/>
      <c r="L5" s="83"/>
      <c r="M5" s="83"/>
      <c r="N5" s="83"/>
      <c r="O5" s="83"/>
      <c r="P5" s="83"/>
      <c r="Q5" s="83"/>
      <c r="R5" s="48"/>
    </row>
    <row r="6" spans="1:18" s="49" customFormat="1" ht="15" x14ac:dyDescent="0.2">
      <c r="A6" s="12"/>
      <c r="B6" s="82" t="s">
        <v>77</v>
      </c>
      <c r="C6" s="82"/>
      <c r="D6" s="82"/>
      <c r="E6" s="82"/>
      <c r="F6" s="82"/>
      <c r="G6" s="82"/>
      <c r="H6" s="82"/>
      <c r="I6" s="53"/>
      <c r="J6" s="53"/>
      <c r="K6" s="83"/>
      <c r="L6" s="83"/>
      <c r="M6" s="83"/>
      <c r="N6" s="83"/>
      <c r="O6" s="83"/>
      <c r="P6" s="83"/>
      <c r="Q6" s="83"/>
      <c r="R6" s="48"/>
    </row>
    <row r="7" spans="1:18" ht="12.95" customHeight="1" x14ac:dyDescent="0.2">
      <c r="A7" s="12"/>
      <c r="B7" s="80" t="s">
        <v>14</v>
      </c>
      <c r="C7" s="80"/>
      <c r="D7" s="80"/>
      <c r="E7" s="80"/>
      <c r="F7" s="80"/>
      <c r="G7" s="80"/>
      <c r="H7" s="80"/>
      <c r="I7" s="80"/>
      <c r="J7" s="50"/>
      <c r="K7" s="15"/>
      <c r="L7" s="84"/>
      <c r="M7" s="85"/>
      <c r="N7" s="15"/>
      <c r="O7" s="15"/>
      <c r="P7" s="15"/>
      <c r="Q7" s="15"/>
      <c r="R7" s="8"/>
    </row>
    <row r="8" spans="1:18" ht="12.95" customHeight="1" x14ac:dyDescent="0.2">
      <c r="A8" s="12"/>
      <c r="B8" s="50"/>
      <c r="C8" s="50"/>
      <c r="D8" s="50"/>
      <c r="E8" s="50"/>
      <c r="F8" s="50"/>
      <c r="G8" s="15"/>
      <c r="H8" s="16" t="s">
        <v>15</v>
      </c>
      <c r="I8" s="16"/>
      <c r="J8" s="16"/>
      <c r="K8" s="16" t="s">
        <v>16</v>
      </c>
      <c r="L8" s="16"/>
      <c r="M8" s="16"/>
      <c r="N8" s="16" t="s">
        <v>17</v>
      </c>
      <c r="O8" s="16"/>
      <c r="P8" s="16"/>
      <c r="Q8" s="16" t="s">
        <v>18</v>
      </c>
      <c r="R8" s="8"/>
    </row>
    <row r="9" spans="1:18" ht="12.95" customHeight="1" x14ac:dyDescent="0.2">
      <c r="A9" s="12"/>
      <c r="B9" s="80" t="s">
        <v>19</v>
      </c>
      <c r="C9" s="80"/>
      <c r="D9" s="80"/>
      <c r="E9" s="80"/>
      <c r="F9" s="80"/>
      <c r="G9" s="15"/>
      <c r="H9" s="17"/>
      <c r="I9" s="15"/>
      <c r="J9" s="15"/>
      <c r="K9" s="17"/>
      <c r="L9" s="15"/>
      <c r="M9" s="15"/>
      <c r="N9" s="17"/>
      <c r="O9" s="15"/>
      <c r="P9" s="15"/>
      <c r="Q9" s="17"/>
      <c r="R9" s="8"/>
    </row>
    <row r="10" spans="1:18" ht="12.95" customHeight="1" x14ac:dyDescent="0.2">
      <c r="A10" s="12"/>
      <c r="B10" s="79" t="s">
        <v>73</v>
      </c>
      <c r="C10" s="80"/>
      <c r="D10" s="80"/>
      <c r="E10" s="80"/>
      <c r="F10" s="80"/>
      <c r="G10" s="15"/>
      <c r="H10" s="17"/>
      <c r="I10" s="15"/>
      <c r="J10" s="15"/>
      <c r="K10" s="17"/>
      <c r="L10" s="15"/>
      <c r="M10" s="15"/>
      <c r="N10" s="17"/>
      <c r="O10" s="15"/>
      <c r="P10" s="15"/>
      <c r="Q10" s="17"/>
      <c r="R10" s="8"/>
    </row>
    <row r="11" spans="1:18" ht="12.95" customHeight="1" x14ac:dyDescent="0.2">
      <c r="A11" s="12"/>
      <c r="B11" s="80" t="s">
        <v>20</v>
      </c>
      <c r="C11" s="80"/>
      <c r="D11" s="80"/>
      <c r="E11" s="80"/>
      <c r="F11" s="80"/>
      <c r="G11" s="15"/>
      <c r="H11" s="17"/>
      <c r="I11" s="15"/>
      <c r="J11" s="15"/>
      <c r="K11" s="17"/>
      <c r="L11" s="15"/>
      <c r="M11" s="15"/>
      <c r="N11" s="17"/>
      <c r="O11" s="15"/>
      <c r="P11" s="15"/>
      <c r="Q11" s="17"/>
      <c r="R11" s="8"/>
    </row>
    <row r="12" spans="1:18" ht="12.95" customHeight="1" x14ac:dyDescent="0.2">
      <c r="A12" s="12"/>
      <c r="B12" s="80" t="s">
        <v>21</v>
      </c>
      <c r="C12" s="80"/>
      <c r="D12" s="80"/>
      <c r="E12" s="80"/>
      <c r="F12" s="80"/>
      <c r="G12" s="15"/>
      <c r="H12" s="17"/>
      <c r="I12" s="15"/>
      <c r="J12" s="15"/>
      <c r="K12" s="17"/>
      <c r="L12" s="15"/>
      <c r="M12" s="15"/>
      <c r="N12" s="17"/>
      <c r="O12" s="15"/>
      <c r="P12" s="15"/>
      <c r="Q12" s="17"/>
      <c r="R12" s="8"/>
    </row>
    <row r="13" spans="1:18" ht="12.95" customHeight="1" x14ac:dyDescent="0.2">
      <c r="A13" s="12"/>
      <c r="B13" s="80" t="s">
        <v>22</v>
      </c>
      <c r="C13" s="80"/>
      <c r="D13" s="80"/>
      <c r="E13" s="80"/>
      <c r="F13" s="80"/>
      <c r="G13" s="15"/>
      <c r="H13" s="17"/>
      <c r="I13" s="15"/>
      <c r="J13" s="15"/>
      <c r="K13" s="17"/>
      <c r="L13" s="15"/>
      <c r="M13" s="15"/>
      <c r="N13" s="17"/>
      <c r="O13" s="15"/>
      <c r="P13" s="15"/>
      <c r="Q13" s="17"/>
      <c r="R13" s="8"/>
    </row>
    <row r="14" spans="1:18" ht="12.95" customHeight="1" x14ac:dyDescent="0.2">
      <c r="A14" s="12"/>
      <c r="B14" s="80" t="s">
        <v>22</v>
      </c>
      <c r="C14" s="80"/>
      <c r="D14" s="80"/>
      <c r="E14" s="80"/>
      <c r="F14" s="80"/>
      <c r="G14" s="15"/>
      <c r="H14" s="17"/>
      <c r="I14" s="15"/>
      <c r="J14" s="15"/>
      <c r="K14" s="17"/>
      <c r="L14" s="15"/>
      <c r="M14" s="15"/>
      <c r="N14" s="17"/>
      <c r="O14" s="15"/>
      <c r="P14" s="15"/>
      <c r="Q14" s="17"/>
      <c r="R14" s="8"/>
    </row>
    <row r="15" spans="1:18" ht="12.95" customHeight="1" x14ac:dyDescent="0.2">
      <c r="A15" s="12"/>
      <c r="B15" s="80" t="s">
        <v>23</v>
      </c>
      <c r="C15" s="80"/>
      <c r="D15" s="80"/>
      <c r="E15" s="80"/>
      <c r="F15" s="80"/>
      <c r="G15" s="15" t="s">
        <v>24</v>
      </c>
      <c r="H15" s="17"/>
      <c r="I15" s="15" t="s">
        <v>25</v>
      </c>
      <c r="J15" s="15" t="s">
        <v>24</v>
      </c>
      <c r="K15" s="17"/>
      <c r="L15" s="15" t="s">
        <v>25</v>
      </c>
      <c r="M15" s="15" t="s">
        <v>24</v>
      </c>
      <c r="N15" s="17"/>
      <c r="O15" s="15" t="s">
        <v>25</v>
      </c>
      <c r="P15" s="15" t="s">
        <v>24</v>
      </c>
      <c r="Q15" s="17"/>
      <c r="R15" s="8" t="s">
        <v>25</v>
      </c>
    </row>
    <row r="16" spans="1:18" ht="12.95" customHeight="1" x14ac:dyDescent="0.2">
      <c r="A16" s="12"/>
      <c r="B16" s="80" t="s">
        <v>26</v>
      </c>
      <c r="C16" s="80"/>
      <c r="D16" s="80"/>
      <c r="E16" s="80"/>
      <c r="F16" s="80"/>
      <c r="G16" s="15" t="s">
        <v>24</v>
      </c>
      <c r="H16" s="17"/>
      <c r="I16" s="15" t="s">
        <v>25</v>
      </c>
      <c r="J16" s="15" t="s">
        <v>24</v>
      </c>
      <c r="K16" s="17"/>
      <c r="L16" s="15" t="s">
        <v>25</v>
      </c>
      <c r="M16" s="15" t="s">
        <v>24</v>
      </c>
      <c r="N16" s="17"/>
      <c r="O16" s="15" t="s">
        <v>25</v>
      </c>
      <c r="P16" s="15" t="s">
        <v>24</v>
      </c>
      <c r="Q16" s="17"/>
      <c r="R16" s="8" t="s">
        <v>25</v>
      </c>
    </row>
    <row r="17" spans="1:18" ht="12.95" customHeight="1" x14ac:dyDescent="0.2">
      <c r="A17" s="12"/>
      <c r="B17" s="80" t="s">
        <v>27</v>
      </c>
      <c r="C17" s="80"/>
      <c r="D17" s="80"/>
      <c r="E17" s="80"/>
      <c r="F17" s="80"/>
      <c r="G17" s="15" t="s">
        <v>24</v>
      </c>
      <c r="H17" s="17"/>
      <c r="I17" s="15" t="s">
        <v>25</v>
      </c>
      <c r="J17" s="15" t="s">
        <v>24</v>
      </c>
      <c r="K17" s="17"/>
      <c r="L17" s="15" t="s">
        <v>25</v>
      </c>
      <c r="M17" s="15" t="s">
        <v>24</v>
      </c>
      <c r="N17" s="17"/>
      <c r="O17" s="15" t="s">
        <v>25</v>
      </c>
      <c r="P17" s="15" t="s">
        <v>24</v>
      </c>
      <c r="Q17" s="17"/>
      <c r="R17" s="47" t="s">
        <v>25</v>
      </c>
    </row>
    <row r="18" spans="1:18" ht="12.95" customHeight="1" x14ac:dyDescent="0.2">
      <c r="A18" s="12"/>
      <c r="B18" s="79" t="s">
        <v>74</v>
      </c>
      <c r="C18" s="79"/>
      <c r="D18" s="79"/>
      <c r="E18" s="79"/>
      <c r="F18" s="79"/>
      <c r="G18" s="15" t="s">
        <v>24</v>
      </c>
      <c r="H18" s="17"/>
      <c r="I18" s="15" t="s">
        <v>25</v>
      </c>
      <c r="J18" s="15" t="s">
        <v>24</v>
      </c>
      <c r="K18" s="17"/>
      <c r="L18" s="15" t="s">
        <v>25</v>
      </c>
      <c r="M18" s="15" t="s">
        <v>24</v>
      </c>
      <c r="N18" s="17"/>
      <c r="O18" s="15" t="s">
        <v>25</v>
      </c>
      <c r="P18" s="15" t="s">
        <v>24</v>
      </c>
      <c r="Q18" s="17"/>
      <c r="R18" s="8" t="s">
        <v>25</v>
      </c>
    </row>
    <row r="19" spans="1:18" ht="12.95" customHeight="1" x14ac:dyDescent="0.2">
      <c r="A19" s="12"/>
      <c r="B19" s="51" t="s">
        <v>78</v>
      </c>
      <c r="C19" s="51"/>
      <c r="D19" s="51"/>
      <c r="E19" s="51"/>
      <c r="F19" s="51"/>
      <c r="G19" s="15"/>
      <c r="H19" s="17"/>
      <c r="I19" s="15"/>
      <c r="J19" s="15"/>
      <c r="K19" s="17"/>
      <c r="L19" s="15"/>
      <c r="M19" s="15"/>
      <c r="N19" s="17"/>
      <c r="O19" s="15"/>
      <c r="P19" s="15"/>
      <c r="Q19" s="17"/>
      <c r="R19" s="8"/>
    </row>
    <row r="20" spans="1:18" ht="12.95" customHeight="1" x14ac:dyDescent="0.2">
      <c r="A20" s="12"/>
      <c r="B20" s="50" t="s">
        <v>11</v>
      </c>
      <c r="C20" s="50"/>
      <c r="D20" s="50"/>
      <c r="E20" s="50"/>
      <c r="F20" s="18">
        <f>SUM(H20+K20+N20+Q20)</f>
        <v>0</v>
      </c>
      <c r="G20" s="15"/>
      <c r="H20" s="19">
        <f>H9+H10+H11+H12+H13+H14-H15-H16-H17-H18-H19</f>
        <v>0</v>
      </c>
      <c r="I20" s="15"/>
      <c r="J20" s="15"/>
      <c r="K20" s="19">
        <f>K9+K10+K11+K12+K13+K14-K15-K16-K17-K18-K19</f>
        <v>0</v>
      </c>
      <c r="M20" s="15"/>
      <c r="N20" s="19">
        <f>N9+N10+N11+N12+N13+N14-N15-N16-N17-N18-N19</f>
        <v>0</v>
      </c>
      <c r="O20" s="15"/>
      <c r="P20" s="15"/>
      <c r="Q20" s="19">
        <f>Q9+Q10+Q11+Q12+Q13+Q14-Q15-Q16-Q17-Q18-Q19</f>
        <v>0</v>
      </c>
      <c r="R20" s="8"/>
    </row>
    <row r="21" spans="1:18" ht="12.95" customHeight="1" x14ac:dyDescent="0.2">
      <c r="A21" s="21" t="s">
        <v>28</v>
      </c>
      <c r="B21" s="22">
        <f>F20</f>
        <v>0</v>
      </c>
      <c r="C21" s="7" t="s">
        <v>29</v>
      </c>
      <c r="D21" s="23">
        <v>0.2</v>
      </c>
      <c r="M21" s="7" t="s">
        <v>30</v>
      </c>
      <c r="N21" s="22">
        <f>B21*0.2</f>
        <v>0</v>
      </c>
      <c r="R21" s="8"/>
    </row>
    <row r="22" spans="1:18" ht="12.95" customHeight="1" x14ac:dyDescent="0.2">
      <c r="A22" s="21"/>
      <c r="B22" s="80" t="s">
        <v>31</v>
      </c>
      <c r="C22" s="80"/>
      <c r="D22" s="80"/>
      <c r="E22" s="80"/>
      <c r="F22" s="80"/>
      <c r="R22" s="8"/>
    </row>
    <row r="23" spans="1:18" ht="12.95" customHeight="1" x14ac:dyDescent="0.2">
      <c r="A23" s="21" t="s">
        <v>32</v>
      </c>
      <c r="B23" s="24"/>
      <c r="D23" s="79" t="s">
        <v>79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"/>
    </row>
    <row r="24" spans="1:18" ht="12.95" customHeight="1" x14ac:dyDescent="0.2">
      <c r="A24" s="21"/>
      <c r="B24" s="80" t="s">
        <v>33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"/>
    </row>
    <row r="25" spans="1:18" ht="12.95" customHeight="1" x14ac:dyDescent="0.2">
      <c r="A25" s="21"/>
      <c r="B25" s="25" t="s">
        <v>34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</row>
    <row r="26" spans="1:18" ht="12.95" customHeight="1" x14ac:dyDescent="0.2">
      <c r="A26" s="21" t="s">
        <v>35</v>
      </c>
      <c r="B26" s="24"/>
      <c r="C26" s="25"/>
      <c r="D26" s="25" t="s">
        <v>36</v>
      </c>
      <c r="E26" s="25"/>
      <c r="F26" s="25"/>
      <c r="G26" s="25"/>
      <c r="H26" s="27">
        <f>B26*0.5</f>
        <v>0</v>
      </c>
      <c r="I26" s="25"/>
      <c r="J26" s="25"/>
      <c r="K26" s="25"/>
      <c r="L26" s="25"/>
      <c r="M26" s="25"/>
      <c r="N26" s="25"/>
      <c r="O26" s="25"/>
      <c r="P26" s="25"/>
      <c r="Q26" s="25"/>
      <c r="R26" s="26"/>
    </row>
    <row r="27" spans="1:18" ht="12.95" customHeight="1" x14ac:dyDescent="0.2">
      <c r="A27" s="21"/>
      <c r="B27" s="25" t="s">
        <v>34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</row>
    <row r="28" spans="1:18" ht="12.95" customHeight="1" x14ac:dyDescent="0.2">
      <c r="A28" s="21" t="s">
        <v>37</v>
      </c>
      <c r="B28" s="27">
        <f>B26</f>
        <v>0</v>
      </c>
      <c r="C28" s="25"/>
      <c r="D28" s="25" t="s">
        <v>38</v>
      </c>
      <c r="E28" s="25" t="s">
        <v>30</v>
      </c>
      <c r="F28" s="27">
        <f>B28*0.25</f>
        <v>0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18" s="31" customFormat="1" ht="12.95" customHeight="1" x14ac:dyDescent="0.2">
      <c r="A29" s="28"/>
      <c r="B29" s="93" t="s">
        <v>39</v>
      </c>
      <c r="C29" s="93"/>
      <c r="D29" s="93"/>
      <c r="E29" s="29"/>
      <c r="F29" s="25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</row>
    <row r="30" spans="1:18" ht="12.95" customHeight="1" x14ac:dyDescent="0.2">
      <c r="A30" s="21" t="s">
        <v>40</v>
      </c>
      <c r="B30" s="24">
        <v>0</v>
      </c>
      <c r="C30" s="25"/>
      <c r="D30" s="25" t="s">
        <v>41</v>
      </c>
      <c r="E30" s="25"/>
      <c r="F30" s="27">
        <f>B30*0.025</f>
        <v>0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ht="12.95" customHeight="1" x14ac:dyDescent="0.2">
      <c r="A31" s="21" t="s">
        <v>42</v>
      </c>
      <c r="B31" s="81" t="s">
        <v>43</v>
      </c>
      <c r="C31" s="81"/>
      <c r="D31" s="81"/>
      <c r="E31" s="25"/>
      <c r="F31" s="25"/>
      <c r="G31" s="25"/>
      <c r="H31" s="27">
        <f>F28+F30</f>
        <v>0</v>
      </c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12.95" customHeight="1" x14ac:dyDescent="0.2">
      <c r="A32" s="21" t="s">
        <v>44</v>
      </c>
      <c r="B32" s="81" t="s">
        <v>45</v>
      </c>
      <c r="C32" s="81"/>
      <c r="D32" s="81"/>
      <c r="E32" s="81"/>
      <c r="F32" s="81"/>
      <c r="G32" s="81"/>
      <c r="H32" s="81"/>
      <c r="I32" s="25"/>
      <c r="J32" s="25"/>
      <c r="K32" s="27">
        <f>IF(H26&gt;H31,H26,H31)</f>
        <v>0</v>
      </c>
      <c r="L32" s="25"/>
      <c r="M32" s="25"/>
      <c r="N32" s="29"/>
      <c r="O32" s="29"/>
      <c r="P32" s="29"/>
      <c r="Q32" s="25"/>
      <c r="R32" s="26"/>
    </row>
    <row r="33" spans="1:18" ht="12.95" customHeight="1" x14ac:dyDescent="0.2">
      <c r="A33" s="21" t="s">
        <v>46</v>
      </c>
      <c r="B33" s="81" t="s">
        <v>47</v>
      </c>
      <c r="C33" s="81"/>
      <c r="D33" s="81"/>
      <c r="E33" s="81"/>
      <c r="F33" s="81"/>
      <c r="G33" s="25"/>
      <c r="H33" s="25"/>
      <c r="I33" s="25"/>
      <c r="J33" s="25"/>
      <c r="K33" s="27">
        <f>IF(N21-K32&gt;0,N21-K32,0)</f>
        <v>0</v>
      </c>
      <c r="L33" s="25"/>
      <c r="M33" s="25"/>
      <c r="N33" s="25"/>
      <c r="O33" s="25"/>
      <c r="P33" s="25"/>
      <c r="Q33" s="25"/>
      <c r="R33" s="26"/>
    </row>
    <row r="34" spans="1:18" s="31" customFormat="1" ht="12.95" customHeight="1" x14ac:dyDescent="0.2">
      <c r="A34" s="28"/>
      <c r="B34" s="93" t="s">
        <v>6</v>
      </c>
      <c r="C34" s="93"/>
      <c r="D34" s="93" t="s">
        <v>80</v>
      </c>
      <c r="E34" s="93"/>
      <c r="F34" s="93"/>
      <c r="G34" s="94" t="s">
        <v>48</v>
      </c>
      <c r="H34" s="94"/>
      <c r="I34" s="94"/>
      <c r="J34" s="94"/>
      <c r="K34" s="93" t="s">
        <v>89</v>
      </c>
      <c r="L34" s="93"/>
      <c r="M34" s="93"/>
      <c r="N34" s="93"/>
      <c r="O34" s="29"/>
      <c r="P34" s="29"/>
      <c r="Q34" s="29"/>
      <c r="R34" s="30"/>
    </row>
    <row r="35" spans="1:18" ht="12.95" customHeight="1" x14ac:dyDescent="0.2">
      <c r="A35" s="21" t="s">
        <v>49</v>
      </c>
      <c r="B35" s="27">
        <f>B23</f>
        <v>0</v>
      </c>
      <c r="C35" s="25" t="s">
        <v>50</v>
      </c>
      <c r="D35" s="27">
        <f>IF(L7=1,321400,160700)</f>
        <v>160700</v>
      </c>
      <c r="E35" s="25" t="s">
        <v>30</v>
      </c>
      <c r="F35" s="27">
        <f>IF(B35-D35&gt;0,B35-D35,0)</f>
        <v>0</v>
      </c>
      <c r="G35" s="25" t="s">
        <v>51</v>
      </c>
      <c r="H35" s="27">
        <f>IF(L7=1,100000,50000)</f>
        <v>50000</v>
      </c>
      <c r="I35" s="29" t="s">
        <v>30</v>
      </c>
      <c r="J35" s="29"/>
      <c r="K35" s="32">
        <f>IF(F35/H35&gt;1,1,F35/H35)</f>
        <v>0</v>
      </c>
      <c r="L35" s="33"/>
      <c r="M35" s="25"/>
      <c r="N35" s="25"/>
      <c r="O35" s="25"/>
      <c r="P35" s="25"/>
      <c r="Q35" s="25"/>
      <c r="R35" s="26"/>
    </row>
    <row r="36" spans="1:18" ht="12.95" customHeight="1" x14ac:dyDescent="0.2">
      <c r="A36" s="21" t="s">
        <v>52</v>
      </c>
      <c r="B36" s="81" t="s">
        <v>53</v>
      </c>
      <c r="C36" s="81"/>
      <c r="D36" s="81"/>
      <c r="E36" s="81"/>
      <c r="F36" s="81"/>
      <c r="G36" s="25"/>
      <c r="H36" s="25"/>
      <c r="I36" s="25"/>
      <c r="J36" s="25"/>
      <c r="K36" s="25"/>
      <c r="L36" s="25"/>
      <c r="M36" s="25"/>
      <c r="N36" s="27">
        <f>K33*K35</f>
        <v>0</v>
      </c>
      <c r="O36" s="25"/>
      <c r="P36" s="25"/>
      <c r="Q36" s="25"/>
      <c r="R36" s="26"/>
    </row>
    <row r="37" spans="1:18" ht="12.95" customHeight="1" x14ac:dyDescent="0.2">
      <c r="A37" s="21" t="s">
        <v>54</v>
      </c>
      <c r="B37" s="95" t="s">
        <v>81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96"/>
      <c r="N37" s="27">
        <f>N21-N36</f>
        <v>0</v>
      </c>
      <c r="O37" s="25"/>
      <c r="P37" s="25"/>
      <c r="Q37" s="25"/>
      <c r="R37" s="26"/>
    </row>
    <row r="38" spans="1:18" ht="12.95" customHeight="1" x14ac:dyDescent="0.2">
      <c r="A38" s="21"/>
      <c r="B38" s="81" t="s">
        <v>55</v>
      </c>
      <c r="C38" s="81"/>
      <c r="D38" s="81"/>
      <c r="E38" s="81"/>
      <c r="F38" s="81"/>
      <c r="G38" s="81"/>
      <c r="H38" s="81"/>
      <c r="I38" s="81"/>
      <c r="J38" s="81"/>
      <c r="K38" s="81"/>
      <c r="L38" s="52"/>
      <c r="M38" s="25"/>
      <c r="N38" s="25"/>
      <c r="O38" s="25"/>
      <c r="P38" s="25"/>
      <c r="Q38" s="25"/>
      <c r="R38" s="26"/>
    </row>
    <row r="39" spans="1:18" s="31" customFormat="1" ht="12.95" customHeight="1" x14ac:dyDescent="0.2">
      <c r="A39" s="28"/>
      <c r="B39" s="102" t="s">
        <v>82</v>
      </c>
      <c r="C39" s="102"/>
      <c r="D39" s="103"/>
      <c r="E39" s="35"/>
      <c r="F39" s="100" t="s">
        <v>88</v>
      </c>
      <c r="G39" s="101"/>
      <c r="H39" s="101"/>
      <c r="I39" s="29"/>
      <c r="J39" s="29"/>
      <c r="K39" s="45"/>
      <c r="L39" s="29"/>
      <c r="M39" s="29"/>
      <c r="N39" s="29"/>
      <c r="O39" s="29"/>
      <c r="P39" s="29"/>
      <c r="Q39" s="29"/>
      <c r="R39" s="30"/>
    </row>
    <row r="40" spans="1:18" ht="12.95" customHeight="1" x14ac:dyDescent="0.2">
      <c r="A40" s="21" t="s">
        <v>57</v>
      </c>
      <c r="B40" s="25"/>
      <c r="C40" s="46"/>
      <c r="D40" s="46">
        <v>1</v>
      </c>
      <c r="E40" s="25" t="s">
        <v>50</v>
      </c>
      <c r="F40" s="32">
        <f>IF(E39=1,K35,0)</f>
        <v>0</v>
      </c>
      <c r="G40" s="97" t="s">
        <v>56</v>
      </c>
      <c r="H40" s="98"/>
      <c r="I40" s="98"/>
      <c r="J40" s="98"/>
      <c r="K40" s="98"/>
      <c r="L40" s="25"/>
      <c r="M40" s="25" t="s">
        <v>30</v>
      </c>
      <c r="N40" s="32">
        <f>D40-F40</f>
        <v>1</v>
      </c>
      <c r="O40" s="25"/>
      <c r="P40" s="25"/>
      <c r="Q40" s="25"/>
      <c r="R40" s="26"/>
    </row>
    <row r="41" spans="1:18" ht="12.95" customHeight="1" x14ac:dyDescent="0.2">
      <c r="A41" s="21" t="s">
        <v>58</v>
      </c>
      <c r="B41" s="99" t="s">
        <v>83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36"/>
      <c r="P41" s="36"/>
      <c r="Q41" s="22">
        <f>N37*N40</f>
        <v>0</v>
      </c>
      <c r="R41" s="8"/>
    </row>
  </sheetData>
  <mergeCells count="40">
    <mergeCell ref="A1:Q1"/>
    <mergeCell ref="A2:Q2"/>
    <mergeCell ref="B3:F3"/>
    <mergeCell ref="K3:Q3"/>
    <mergeCell ref="B4:H4"/>
    <mergeCell ref="K4:Q4"/>
    <mergeCell ref="B14:F14"/>
    <mergeCell ref="B5:H5"/>
    <mergeCell ref="K5:Q5"/>
    <mergeCell ref="B6:H6"/>
    <mergeCell ref="K6:Q6"/>
    <mergeCell ref="B7:I7"/>
    <mergeCell ref="L7:M7"/>
    <mergeCell ref="B9:F9"/>
    <mergeCell ref="B10:F10"/>
    <mergeCell ref="B11:F11"/>
    <mergeCell ref="B12:F12"/>
    <mergeCell ref="B13:F13"/>
    <mergeCell ref="B41:N41"/>
    <mergeCell ref="B37:M37"/>
    <mergeCell ref="B15:F15"/>
    <mergeCell ref="B16:F16"/>
    <mergeCell ref="B17:F17"/>
    <mergeCell ref="B18:F18"/>
    <mergeCell ref="B22:F22"/>
    <mergeCell ref="D23:Q23"/>
    <mergeCell ref="B24:Q24"/>
    <mergeCell ref="B31:D31"/>
    <mergeCell ref="B32:H32"/>
    <mergeCell ref="B33:F33"/>
    <mergeCell ref="B36:F36"/>
    <mergeCell ref="B29:D29"/>
    <mergeCell ref="B34:C34"/>
    <mergeCell ref="D34:F34"/>
    <mergeCell ref="K34:N34"/>
    <mergeCell ref="B38:K38"/>
    <mergeCell ref="B39:D39"/>
    <mergeCell ref="F39:H39"/>
    <mergeCell ref="G40:K40"/>
    <mergeCell ref="G34:J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67DD-E24B-4B35-8F5C-C410AA72064D}">
  <dimension ref="A1:R41"/>
  <sheetViews>
    <sheetView topLeftCell="A29" workbookViewId="0">
      <selection activeCell="A42" sqref="A42:XFD51"/>
    </sheetView>
  </sheetViews>
  <sheetFormatPr defaultColWidth="7.75" defaultRowHeight="12.75" x14ac:dyDescent="0.2"/>
  <cols>
    <col min="1" max="1" width="3.125" style="20" bestFit="1" customWidth="1"/>
    <col min="2" max="2" width="10.875" style="7" customWidth="1"/>
    <col min="3" max="3" width="2" style="7" customWidth="1"/>
    <col min="4" max="4" width="10.25" style="7" customWidth="1"/>
    <col min="5" max="5" width="2.5" style="7" customWidth="1"/>
    <col min="6" max="6" width="10.25" style="7" customWidth="1"/>
    <col min="7" max="7" width="1.75" style="7" customWidth="1"/>
    <col min="8" max="8" width="10.25" style="7" customWidth="1"/>
    <col min="9" max="10" width="1.75" style="7" customWidth="1"/>
    <col min="11" max="11" width="11.5" style="7" customWidth="1"/>
    <col min="12" max="12" width="1.375" style="7" customWidth="1"/>
    <col min="13" max="13" width="1.5" style="7" customWidth="1"/>
    <col min="14" max="14" width="10.25" style="7" customWidth="1"/>
    <col min="15" max="16" width="1.625" style="7" customWidth="1"/>
    <col min="17" max="17" width="10.25" style="7" customWidth="1"/>
    <col min="18" max="18" width="1.125" style="7" customWidth="1"/>
    <col min="19" max="16384" width="7.75" style="7"/>
  </cols>
  <sheetData>
    <row r="1" spans="1:18" ht="18.75" x14ac:dyDescent="0.2">
      <c r="A1" s="86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6"/>
    </row>
    <row r="2" spans="1:18" ht="15.75" thickBot="1" x14ac:dyDescent="0.25">
      <c r="A2" s="88" t="s">
        <v>91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"/>
    </row>
    <row r="3" spans="1:18" s="49" customFormat="1" ht="15" x14ac:dyDescent="0.2">
      <c r="A3" s="9"/>
      <c r="B3" s="90" t="s">
        <v>13</v>
      </c>
      <c r="C3" s="90"/>
      <c r="D3" s="90"/>
      <c r="E3" s="90"/>
      <c r="F3" s="90"/>
      <c r="G3" s="10"/>
      <c r="H3" s="11"/>
      <c r="I3" s="11"/>
      <c r="J3" s="11"/>
      <c r="K3" s="91"/>
      <c r="L3" s="91"/>
      <c r="M3" s="91"/>
      <c r="N3" s="91"/>
      <c r="O3" s="91"/>
      <c r="P3" s="91"/>
      <c r="Q3" s="91"/>
      <c r="R3" s="48"/>
    </row>
    <row r="4" spans="1:18" s="49" customFormat="1" ht="15" x14ac:dyDescent="0.2">
      <c r="A4" s="12"/>
      <c r="B4" s="82" t="s">
        <v>75</v>
      </c>
      <c r="C4" s="82"/>
      <c r="D4" s="82"/>
      <c r="E4" s="82"/>
      <c r="F4" s="82"/>
      <c r="G4" s="82"/>
      <c r="H4" s="82"/>
      <c r="I4" s="53"/>
      <c r="J4" s="53"/>
      <c r="K4" s="83"/>
      <c r="L4" s="83"/>
      <c r="M4" s="83"/>
      <c r="N4" s="83"/>
      <c r="O4" s="83"/>
      <c r="P4" s="83"/>
      <c r="Q4" s="83"/>
      <c r="R4" s="48"/>
    </row>
    <row r="5" spans="1:18" s="49" customFormat="1" ht="15" x14ac:dyDescent="0.2">
      <c r="A5" s="12"/>
      <c r="B5" s="82" t="s">
        <v>76</v>
      </c>
      <c r="C5" s="82"/>
      <c r="D5" s="82"/>
      <c r="E5" s="82"/>
      <c r="F5" s="82"/>
      <c r="G5" s="82"/>
      <c r="H5" s="82"/>
      <c r="I5" s="53"/>
      <c r="J5" s="53"/>
      <c r="K5" s="83"/>
      <c r="L5" s="83"/>
      <c r="M5" s="83"/>
      <c r="N5" s="83"/>
      <c r="O5" s="83"/>
      <c r="P5" s="83"/>
      <c r="Q5" s="83"/>
      <c r="R5" s="48"/>
    </row>
    <row r="6" spans="1:18" s="49" customFormat="1" ht="15" x14ac:dyDescent="0.2">
      <c r="A6" s="12"/>
      <c r="B6" s="82" t="s">
        <v>77</v>
      </c>
      <c r="C6" s="82"/>
      <c r="D6" s="82"/>
      <c r="E6" s="82"/>
      <c r="F6" s="82"/>
      <c r="G6" s="82"/>
      <c r="H6" s="82"/>
      <c r="I6" s="53"/>
      <c r="J6" s="53"/>
      <c r="K6" s="83"/>
      <c r="L6" s="83"/>
      <c r="M6" s="83"/>
      <c r="N6" s="83"/>
      <c r="O6" s="83"/>
      <c r="P6" s="83"/>
      <c r="Q6" s="83"/>
      <c r="R6" s="48"/>
    </row>
    <row r="7" spans="1:18" ht="12.95" customHeight="1" x14ac:dyDescent="0.2">
      <c r="A7" s="12"/>
      <c r="B7" s="80" t="s">
        <v>14</v>
      </c>
      <c r="C7" s="80"/>
      <c r="D7" s="80"/>
      <c r="E7" s="80"/>
      <c r="F7" s="80"/>
      <c r="G7" s="80"/>
      <c r="H7" s="80"/>
      <c r="I7" s="80"/>
      <c r="J7" s="50"/>
      <c r="K7" s="15"/>
      <c r="L7" s="84"/>
      <c r="M7" s="85"/>
      <c r="N7" s="15"/>
      <c r="O7" s="15"/>
      <c r="P7" s="15"/>
      <c r="Q7" s="15"/>
      <c r="R7" s="8"/>
    </row>
    <row r="8" spans="1:18" ht="12.95" customHeight="1" x14ac:dyDescent="0.2">
      <c r="A8" s="12"/>
      <c r="B8" s="50"/>
      <c r="C8" s="50"/>
      <c r="D8" s="50"/>
      <c r="E8" s="50"/>
      <c r="F8" s="50"/>
      <c r="G8" s="15"/>
      <c r="H8" s="16" t="s">
        <v>15</v>
      </c>
      <c r="I8" s="16"/>
      <c r="J8" s="16"/>
      <c r="K8" s="16" t="s">
        <v>16</v>
      </c>
      <c r="L8" s="16"/>
      <c r="M8" s="16"/>
      <c r="N8" s="16" t="s">
        <v>17</v>
      </c>
      <c r="O8" s="16"/>
      <c r="P8" s="16"/>
      <c r="Q8" s="16" t="s">
        <v>18</v>
      </c>
      <c r="R8" s="8"/>
    </row>
    <row r="9" spans="1:18" ht="12.95" customHeight="1" x14ac:dyDescent="0.2">
      <c r="A9" s="12"/>
      <c r="B9" s="80" t="s">
        <v>19</v>
      </c>
      <c r="C9" s="80"/>
      <c r="D9" s="80"/>
      <c r="E9" s="80"/>
      <c r="F9" s="80"/>
      <c r="G9" s="15"/>
      <c r="H9" s="17"/>
      <c r="I9" s="15"/>
      <c r="J9" s="15"/>
      <c r="K9" s="17"/>
      <c r="L9" s="15"/>
      <c r="M9" s="15"/>
      <c r="N9" s="17"/>
      <c r="O9" s="15"/>
      <c r="P9" s="15"/>
      <c r="Q9" s="17"/>
      <c r="R9" s="8"/>
    </row>
    <row r="10" spans="1:18" ht="12.95" customHeight="1" x14ac:dyDescent="0.2">
      <c r="A10" s="12"/>
      <c r="B10" s="79" t="s">
        <v>73</v>
      </c>
      <c r="C10" s="80"/>
      <c r="D10" s="80"/>
      <c r="E10" s="80"/>
      <c r="F10" s="80"/>
      <c r="G10" s="15"/>
      <c r="H10" s="17"/>
      <c r="I10" s="15"/>
      <c r="J10" s="15"/>
      <c r="K10" s="17"/>
      <c r="L10" s="15"/>
      <c r="M10" s="15"/>
      <c r="N10" s="17"/>
      <c r="O10" s="15"/>
      <c r="P10" s="15"/>
      <c r="Q10" s="17"/>
      <c r="R10" s="8"/>
    </row>
    <row r="11" spans="1:18" ht="12.95" customHeight="1" x14ac:dyDescent="0.2">
      <c r="A11" s="12"/>
      <c r="B11" s="80" t="s">
        <v>20</v>
      </c>
      <c r="C11" s="80"/>
      <c r="D11" s="80"/>
      <c r="E11" s="80"/>
      <c r="F11" s="80"/>
      <c r="G11" s="15"/>
      <c r="H11" s="17"/>
      <c r="I11" s="15"/>
      <c r="J11" s="15"/>
      <c r="K11" s="17"/>
      <c r="L11" s="15"/>
      <c r="M11" s="15"/>
      <c r="N11" s="17"/>
      <c r="O11" s="15"/>
      <c r="P11" s="15"/>
      <c r="Q11" s="17"/>
      <c r="R11" s="8"/>
    </row>
    <row r="12" spans="1:18" ht="12.95" customHeight="1" x14ac:dyDescent="0.2">
      <c r="A12" s="12"/>
      <c r="B12" s="80" t="s">
        <v>21</v>
      </c>
      <c r="C12" s="80"/>
      <c r="D12" s="80"/>
      <c r="E12" s="80"/>
      <c r="F12" s="80"/>
      <c r="G12" s="15"/>
      <c r="H12" s="17"/>
      <c r="I12" s="15"/>
      <c r="J12" s="15"/>
      <c r="K12" s="17"/>
      <c r="L12" s="15"/>
      <c r="M12" s="15"/>
      <c r="N12" s="17"/>
      <c r="O12" s="15"/>
      <c r="P12" s="15"/>
      <c r="Q12" s="17"/>
      <c r="R12" s="8"/>
    </row>
    <row r="13" spans="1:18" ht="12.95" customHeight="1" x14ac:dyDescent="0.2">
      <c r="A13" s="12"/>
      <c r="B13" s="80" t="s">
        <v>22</v>
      </c>
      <c r="C13" s="80"/>
      <c r="D13" s="80"/>
      <c r="E13" s="80"/>
      <c r="F13" s="80"/>
      <c r="G13" s="15"/>
      <c r="H13" s="17"/>
      <c r="I13" s="15"/>
      <c r="J13" s="15"/>
      <c r="K13" s="17"/>
      <c r="L13" s="15"/>
      <c r="M13" s="15"/>
      <c r="N13" s="17"/>
      <c r="O13" s="15"/>
      <c r="P13" s="15"/>
      <c r="Q13" s="17"/>
      <c r="R13" s="8"/>
    </row>
    <row r="14" spans="1:18" ht="12.95" customHeight="1" x14ac:dyDescent="0.2">
      <c r="A14" s="12"/>
      <c r="B14" s="80" t="s">
        <v>22</v>
      </c>
      <c r="C14" s="80"/>
      <c r="D14" s="80"/>
      <c r="E14" s="80"/>
      <c r="F14" s="80"/>
      <c r="G14" s="15"/>
      <c r="H14" s="17"/>
      <c r="I14" s="15"/>
      <c r="J14" s="15"/>
      <c r="K14" s="17"/>
      <c r="L14" s="15"/>
      <c r="M14" s="15"/>
      <c r="N14" s="17"/>
      <c r="O14" s="15"/>
      <c r="P14" s="15"/>
      <c r="Q14" s="17"/>
      <c r="R14" s="8"/>
    </row>
    <row r="15" spans="1:18" ht="12.95" customHeight="1" x14ac:dyDescent="0.2">
      <c r="A15" s="12"/>
      <c r="B15" s="80" t="s">
        <v>23</v>
      </c>
      <c r="C15" s="80"/>
      <c r="D15" s="80"/>
      <c r="E15" s="80"/>
      <c r="F15" s="80"/>
      <c r="G15" s="15" t="s">
        <v>24</v>
      </c>
      <c r="H15" s="17"/>
      <c r="I15" s="15" t="s">
        <v>25</v>
      </c>
      <c r="J15" s="15" t="s">
        <v>24</v>
      </c>
      <c r="K15" s="17"/>
      <c r="L15" s="15" t="s">
        <v>25</v>
      </c>
      <c r="M15" s="15" t="s">
        <v>24</v>
      </c>
      <c r="N15" s="17"/>
      <c r="O15" s="15" t="s">
        <v>25</v>
      </c>
      <c r="P15" s="15" t="s">
        <v>24</v>
      </c>
      <c r="Q15" s="17"/>
      <c r="R15" s="8" t="s">
        <v>25</v>
      </c>
    </row>
    <row r="16" spans="1:18" ht="12.95" customHeight="1" x14ac:dyDescent="0.2">
      <c r="A16" s="12"/>
      <c r="B16" s="80" t="s">
        <v>26</v>
      </c>
      <c r="C16" s="80"/>
      <c r="D16" s="80"/>
      <c r="E16" s="80"/>
      <c r="F16" s="80"/>
      <c r="G16" s="15" t="s">
        <v>24</v>
      </c>
      <c r="H16" s="17"/>
      <c r="I16" s="15" t="s">
        <v>25</v>
      </c>
      <c r="J16" s="15" t="s">
        <v>24</v>
      </c>
      <c r="K16" s="17"/>
      <c r="L16" s="15" t="s">
        <v>25</v>
      </c>
      <c r="M16" s="15" t="s">
        <v>24</v>
      </c>
      <c r="N16" s="17"/>
      <c r="O16" s="15" t="s">
        <v>25</v>
      </c>
      <c r="P16" s="15" t="s">
        <v>24</v>
      </c>
      <c r="Q16" s="17"/>
      <c r="R16" s="8" t="s">
        <v>25</v>
      </c>
    </row>
    <row r="17" spans="1:18" ht="12.95" customHeight="1" x14ac:dyDescent="0.2">
      <c r="A17" s="12"/>
      <c r="B17" s="80" t="s">
        <v>27</v>
      </c>
      <c r="C17" s="80"/>
      <c r="D17" s="80"/>
      <c r="E17" s="80"/>
      <c r="F17" s="80"/>
      <c r="G17" s="15" t="s">
        <v>24</v>
      </c>
      <c r="H17" s="17"/>
      <c r="I17" s="15" t="s">
        <v>25</v>
      </c>
      <c r="J17" s="15" t="s">
        <v>24</v>
      </c>
      <c r="K17" s="17"/>
      <c r="L17" s="15" t="s">
        <v>25</v>
      </c>
      <c r="M17" s="15" t="s">
        <v>24</v>
      </c>
      <c r="N17" s="17"/>
      <c r="O17" s="15" t="s">
        <v>25</v>
      </c>
      <c r="P17" s="15" t="s">
        <v>24</v>
      </c>
      <c r="Q17" s="17"/>
      <c r="R17" s="47" t="s">
        <v>25</v>
      </c>
    </row>
    <row r="18" spans="1:18" ht="12.95" customHeight="1" x14ac:dyDescent="0.2">
      <c r="A18" s="12"/>
      <c r="B18" s="79" t="s">
        <v>74</v>
      </c>
      <c r="C18" s="79"/>
      <c r="D18" s="79"/>
      <c r="E18" s="79"/>
      <c r="F18" s="79"/>
      <c r="G18" s="15" t="s">
        <v>24</v>
      </c>
      <c r="H18" s="17"/>
      <c r="I18" s="15" t="s">
        <v>25</v>
      </c>
      <c r="J18" s="15" t="s">
        <v>24</v>
      </c>
      <c r="K18" s="17"/>
      <c r="L18" s="15" t="s">
        <v>25</v>
      </c>
      <c r="M18" s="15" t="s">
        <v>24</v>
      </c>
      <c r="N18" s="17"/>
      <c r="O18" s="15" t="s">
        <v>25</v>
      </c>
      <c r="P18" s="15" t="s">
        <v>24</v>
      </c>
      <c r="Q18" s="17"/>
      <c r="R18" s="8" t="s">
        <v>25</v>
      </c>
    </row>
    <row r="19" spans="1:18" ht="12.95" customHeight="1" x14ac:dyDescent="0.2">
      <c r="A19" s="12"/>
      <c r="B19" s="51" t="s">
        <v>78</v>
      </c>
      <c r="C19" s="51"/>
      <c r="D19" s="51"/>
      <c r="E19" s="51"/>
      <c r="F19" s="51"/>
      <c r="G19" s="15"/>
      <c r="H19" s="17"/>
      <c r="I19" s="15"/>
      <c r="J19" s="15"/>
      <c r="K19" s="17"/>
      <c r="L19" s="15"/>
      <c r="M19" s="15"/>
      <c r="N19" s="17"/>
      <c r="O19" s="15"/>
      <c r="P19" s="15"/>
      <c r="Q19" s="17"/>
      <c r="R19" s="8"/>
    </row>
    <row r="20" spans="1:18" ht="12.95" customHeight="1" x14ac:dyDescent="0.2">
      <c r="A20" s="12"/>
      <c r="B20" s="50" t="s">
        <v>11</v>
      </c>
      <c r="C20" s="50"/>
      <c r="D20" s="50"/>
      <c r="E20" s="50"/>
      <c r="F20" s="18">
        <f>SUM(H20+K20+N20+Q20)</f>
        <v>0</v>
      </c>
      <c r="G20" s="15"/>
      <c r="H20" s="19">
        <f>H9+H10+H11+H12+H13+H14-H15-H16-H17-H18-H19</f>
        <v>0</v>
      </c>
      <c r="I20" s="15"/>
      <c r="J20" s="15"/>
      <c r="K20" s="19">
        <f>K9+K10+K11+K12+K13+K14-K15-K16-K17-K18-K19</f>
        <v>0</v>
      </c>
      <c r="M20" s="15"/>
      <c r="N20" s="19">
        <f>N9+N10+N11+N12+N13+N14-N15-N16-N17-N18-N19</f>
        <v>0</v>
      </c>
      <c r="O20" s="15"/>
      <c r="P20" s="15"/>
      <c r="Q20" s="19">
        <f>Q9+Q10+Q11+Q12+Q13+Q14-Q15-Q16-Q17-Q18-Q19</f>
        <v>0</v>
      </c>
      <c r="R20" s="8"/>
    </row>
    <row r="21" spans="1:18" ht="12.95" customHeight="1" x14ac:dyDescent="0.2">
      <c r="A21" s="21" t="s">
        <v>28</v>
      </c>
      <c r="B21" s="22">
        <f>F20</f>
        <v>0</v>
      </c>
      <c r="C21" s="7" t="s">
        <v>29</v>
      </c>
      <c r="D21" s="23">
        <v>0.2</v>
      </c>
      <c r="M21" s="7" t="s">
        <v>30</v>
      </c>
      <c r="N21" s="22">
        <f>B21*0.2</f>
        <v>0</v>
      </c>
      <c r="R21" s="8"/>
    </row>
    <row r="22" spans="1:18" ht="12.95" customHeight="1" x14ac:dyDescent="0.2">
      <c r="A22" s="21"/>
      <c r="B22" s="80" t="s">
        <v>31</v>
      </c>
      <c r="C22" s="80"/>
      <c r="D22" s="80"/>
      <c r="E22" s="80"/>
      <c r="F22" s="80"/>
      <c r="R22" s="8"/>
    </row>
    <row r="23" spans="1:18" ht="12.95" customHeight="1" x14ac:dyDescent="0.2">
      <c r="A23" s="21" t="s">
        <v>32</v>
      </c>
      <c r="B23" s="24"/>
      <c r="D23" s="79" t="s">
        <v>79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"/>
    </row>
    <row r="24" spans="1:18" ht="12.95" customHeight="1" x14ac:dyDescent="0.2">
      <c r="A24" s="21"/>
      <c r="B24" s="80" t="s">
        <v>33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"/>
    </row>
    <row r="25" spans="1:18" ht="12.95" customHeight="1" x14ac:dyDescent="0.2">
      <c r="A25" s="21"/>
      <c r="B25" s="25" t="s">
        <v>34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</row>
    <row r="26" spans="1:18" ht="12.95" customHeight="1" x14ac:dyDescent="0.2">
      <c r="A26" s="21" t="s">
        <v>35</v>
      </c>
      <c r="B26" s="24"/>
      <c r="C26" s="25"/>
      <c r="D26" s="25" t="s">
        <v>36</v>
      </c>
      <c r="E26" s="25"/>
      <c r="F26" s="25"/>
      <c r="G26" s="25"/>
      <c r="H26" s="27">
        <f>B26*0.5</f>
        <v>0</v>
      </c>
      <c r="I26" s="25"/>
      <c r="J26" s="25"/>
      <c r="K26" s="25"/>
      <c r="L26" s="25"/>
      <c r="M26" s="25"/>
      <c r="N26" s="25"/>
      <c r="O26" s="25"/>
      <c r="P26" s="25"/>
      <c r="Q26" s="25"/>
      <c r="R26" s="26"/>
    </row>
    <row r="27" spans="1:18" ht="12.95" customHeight="1" x14ac:dyDescent="0.2">
      <c r="A27" s="21"/>
      <c r="B27" s="25" t="s">
        <v>34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</row>
    <row r="28" spans="1:18" ht="12.95" customHeight="1" x14ac:dyDescent="0.2">
      <c r="A28" s="21" t="s">
        <v>37</v>
      </c>
      <c r="B28" s="27">
        <f>B26</f>
        <v>0</v>
      </c>
      <c r="C28" s="25"/>
      <c r="D28" s="25" t="s">
        <v>38</v>
      </c>
      <c r="E28" s="25" t="s">
        <v>30</v>
      </c>
      <c r="F28" s="27">
        <f>B28*0.25</f>
        <v>0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18" s="31" customFormat="1" ht="12.95" customHeight="1" x14ac:dyDescent="0.2">
      <c r="A29" s="28"/>
      <c r="B29" s="93" t="s">
        <v>39</v>
      </c>
      <c r="C29" s="93"/>
      <c r="D29" s="93"/>
      <c r="E29" s="29"/>
      <c r="F29" s="25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</row>
    <row r="30" spans="1:18" ht="12.95" customHeight="1" x14ac:dyDescent="0.2">
      <c r="A30" s="21" t="s">
        <v>40</v>
      </c>
      <c r="B30" s="24">
        <v>0</v>
      </c>
      <c r="C30" s="25"/>
      <c r="D30" s="25" t="s">
        <v>41</v>
      </c>
      <c r="E30" s="25"/>
      <c r="F30" s="27">
        <f>B30*0.025</f>
        <v>0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ht="12.95" customHeight="1" x14ac:dyDescent="0.2">
      <c r="A31" s="21" t="s">
        <v>42</v>
      </c>
      <c r="B31" s="81" t="s">
        <v>43</v>
      </c>
      <c r="C31" s="81"/>
      <c r="D31" s="81"/>
      <c r="E31" s="25"/>
      <c r="F31" s="25"/>
      <c r="G31" s="25"/>
      <c r="H31" s="27">
        <f>F28+F30</f>
        <v>0</v>
      </c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12.95" customHeight="1" x14ac:dyDescent="0.2">
      <c r="A32" s="21" t="s">
        <v>44</v>
      </c>
      <c r="B32" s="81" t="s">
        <v>45</v>
      </c>
      <c r="C32" s="81"/>
      <c r="D32" s="81"/>
      <c r="E32" s="81"/>
      <c r="F32" s="81"/>
      <c r="G32" s="81"/>
      <c r="H32" s="81"/>
      <c r="I32" s="25"/>
      <c r="J32" s="25"/>
      <c r="K32" s="27">
        <f>IF(H26&gt;H31,H26,H31)</f>
        <v>0</v>
      </c>
      <c r="L32" s="25"/>
      <c r="M32" s="25"/>
      <c r="N32" s="29"/>
      <c r="O32" s="29"/>
      <c r="P32" s="29"/>
      <c r="Q32" s="25"/>
      <c r="R32" s="26"/>
    </row>
    <row r="33" spans="1:18" ht="12.95" customHeight="1" x14ac:dyDescent="0.2">
      <c r="A33" s="21" t="s">
        <v>46</v>
      </c>
      <c r="B33" s="81" t="s">
        <v>47</v>
      </c>
      <c r="C33" s="81"/>
      <c r="D33" s="81"/>
      <c r="E33" s="81"/>
      <c r="F33" s="81"/>
      <c r="G33" s="25"/>
      <c r="H33" s="25"/>
      <c r="I33" s="25"/>
      <c r="J33" s="25"/>
      <c r="K33" s="27">
        <f>IF(N21-K32&gt;0,N21-K32,0)</f>
        <v>0</v>
      </c>
      <c r="L33" s="25"/>
      <c r="M33" s="25"/>
      <c r="N33" s="25"/>
      <c r="O33" s="25"/>
      <c r="P33" s="25"/>
      <c r="Q33" s="25"/>
      <c r="R33" s="26"/>
    </row>
    <row r="34" spans="1:18" s="31" customFormat="1" ht="12.95" customHeight="1" x14ac:dyDescent="0.2">
      <c r="A34" s="28"/>
      <c r="B34" s="93" t="s">
        <v>6</v>
      </c>
      <c r="C34" s="93"/>
      <c r="D34" s="93" t="s">
        <v>80</v>
      </c>
      <c r="E34" s="93"/>
      <c r="F34" s="93"/>
      <c r="G34" s="94" t="s">
        <v>48</v>
      </c>
      <c r="H34" s="94"/>
      <c r="I34" s="94"/>
      <c r="J34" s="94"/>
      <c r="K34" s="93" t="s">
        <v>89</v>
      </c>
      <c r="L34" s="93"/>
      <c r="M34" s="93"/>
      <c r="N34" s="93"/>
      <c r="O34" s="29"/>
      <c r="P34" s="29"/>
      <c r="Q34" s="29"/>
      <c r="R34" s="30"/>
    </row>
    <row r="35" spans="1:18" ht="12.95" customHeight="1" x14ac:dyDescent="0.2">
      <c r="A35" s="21" t="s">
        <v>49</v>
      </c>
      <c r="B35" s="27">
        <f>B23</f>
        <v>0</v>
      </c>
      <c r="C35" s="25" t="s">
        <v>50</v>
      </c>
      <c r="D35" s="27">
        <f>IF(L7=1,321400,160700)</f>
        <v>160700</v>
      </c>
      <c r="E35" s="25" t="s">
        <v>30</v>
      </c>
      <c r="F35" s="27">
        <f>IF(B35-D35&gt;0,B35-D35,0)</f>
        <v>0</v>
      </c>
      <c r="G35" s="25" t="s">
        <v>51</v>
      </c>
      <c r="H35" s="27">
        <f>IF(L7=1,100000,50000)</f>
        <v>50000</v>
      </c>
      <c r="I35" s="29" t="s">
        <v>30</v>
      </c>
      <c r="J35" s="29"/>
      <c r="K35" s="32">
        <f>IF(F35/H35&gt;1,1,F35/H35)</f>
        <v>0</v>
      </c>
      <c r="L35" s="33"/>
      <c r="M35" s="25"/>
      <c r="N35" s="25"/>
      <c r="O35" s="25"/>
      <c r="P35" s="25"/>
      <c r="Q35" s="25"/>
      <c r="R35" s="26"/>
    </row>
    <row r="36" spans="1:18" ht="12.95" customHeight="1" x14ac:dyDescent="0.2">
      <c r="A36" s="21" t="s">
        <v>52</v>
      </c>
      <c r="B36" s="81" t="s">
        <v>53</v>
      </c>
      <c r="C36" s="81"/>
      <c r="D36" s="81"/>
      <c r="E36" s="81"/>
      <c r="F36" s="81"/>
      <c r="G36" s="25"/>
      <c r="H36" s="25"/>
      <c r="I36" s="25"/>
      <c r="J36" s="25"/>
      <c r="K36" s="25"/>
      <c r="L36" s="25"/>
      <c r="M36" s="25"/>
      <c r="N36" s="27">
        <f>K33*K35</f>
        <v>0</v>
      </c>
      <c r="O36" s="25"/>
      <c r="P36" s="25"/>
      <c r="Q36" s="25"/>
      <c r="R36" s="26"/>
    </row>
    <row r="37" spans="1:18" ht="12.95" customHeight="1" x14ac:dyDescent="0.2">
      <c r="A37" s="21" t="s">
        <v>54</v>
      </c>
      <c r="B37" s="95" t="s">
        <v>81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96"/>
      <c r="N37" s="27">
        <f>N21-N36</f>
        <v>0</v>
      </c>
      <c r="O37" s="25"/>
      <c r="P37" s="25"/>
      <c r="Q37" s="25"/>
      <c r="R37" s="26"/>
    </row>
    <row r="38" spans="1:18" ht="12.95" customHeight="1" x14ac:dyDescent="0.2">
      <c r="A38" s="21"/>
      <c r="B38" s="81" t="s">
        <v>55</v>
      </c>
      <c r="C38" s="81"/>
      <c r="D38" s="81"/>
      <c r="E38" s="81"/>
      <c r="F38" s="81"/>
      <c r="G38" s="81"/>
      <c r="H38" s="81"/>
      <c r="I38" s="81"/>
      <c r="J38" s="81"/>
      <c r="K38" s="81"/>
      <c r="L38" s="52"/>
      <c r="M38" s="25"/>
      <c r="N38" s="25"/>
      <c r="O38" s="25"/>
      <c r="P38" s="25"/>
      <c r="Q38" s="25"/>
      <c r="R38" s="26"/>
    </row>
    <row r="39" spans="1:18" s="31" customFormat="1" ht="12.95" customHeight="1" x14ac:dyDescent="0.2">
      <c r="A39" s="28"/>
      <c r="B39" s="102" t="s">
        <v>82</v>
      </c>
      <c r="C39" s="102"/>
      <c r="D39" s="103"/>
      <c r="E39" s="35"/>
      <c r="F39" s="100" t="s">
        <v>88</v>
      </c>
      <c r="G39" s="101"/>
      <c r="H39" s="101"/>
      <c r="I39" s="29"/>
      <c r="J39" s="29"/>
      <c r="K39" s="45"/>
      <c r="L39" s="29"/>
      <c r="M39" s="29"/>
      <c r="N39" s="29"/>
      <c r="O39" s="29"/>
      <c r="P39" s="29"/>
      <c r="Q39" s="29"/>
      <c r="R39" s="30"/>
    </row>
    <row r="40" spans="1:18" ht="12.95" customHeight="1" x14ac:dyDescent="0.2">
      <c r="A40" s="21" t="s">
        <v>57</v>
      </c>
      <c r="B40" s="25"/>
      <c r="C40" s="46"/>
      <c r="D40" s="46">
        <v>1</v>
      </c>
      <c r="E40" s="25" t="s">
        <v>50</v>
      </c>
      <c r="F40" s="32">
        <f>IF(E39=1,K35,0)</f>
        <v>0</v>
      </c>
      <c r="G40" s="97" t="s">
        <v>56</v>
      </c>
      <c r="H40" s="98"/>
      <c r="I40" s="98"/>
      <c r="J40" s="98"/>
      <c r="K40" s="98"/>
      <c r="L40" s="25"/>
      <c r="M40" s="25" t="s">
        <v>30</v>
      </c>
      <c r="N40" s="32">
        <f>D40-F40</f>
        <v>1</v>
      </c>
      <c r="O40" s="25"/>
      <c r="P40" s="25"/>
      <c r="Q40" s="25"/>
      <c r="R40" s="26"/>
    </row>
    <row r="41" spans="1:18" ht="12.95" customHeight="1" x14ac:dyDescent="0.2">
      <c r="A41" s="21" t="s">
        <v>58</v>
      </c>
      <c r="B41" s="99" t="s">
        <v>83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36"/>
      <c r="P41" s="36"/>
      <c r="Q41" s="22">
        <f>N37*N40</f>
        <v>0</v>
      </c>
      <c r="R41" s="8"/>
    </row>
  </sheetData>
  <mergeCells count="40">
    <mergeCell ref="A1:Q1"/>
    <mergeCell ref="A2:Q2"/>
    <mergeCell ref="B3:F3"/>
    <mergeCell ref="K3:Q3"/>
    <mergeCell ref="B4:H4"/>
    <mergeCell ref="K4:Q4"/>
    <mergeCell ref="B14:F14"/>
    <mergeCell ref="B5:H5"/>
    <mergeCell ref="K5:Q5"/>
    <mergeCell ref="B6:H6"/>
    <mergeCell ref="K6:Q6"/>
    <mergeCell ref="B7:I7"/>
    <mergeCell ref="L7:M7"/>
    <mergeCell ref="B9:F9"/>
    <mergeCell ref="B10:F10"/>
    <mergeCell ref="B11:F11"/>
    <mergeCell ref="B12:F12"/>
    <mergeCell ref="B13:F13"/>
    <mergeCell ref="B41:N41"/>
    <mergeCell ref="B37:M37"/>
    <mergeCell ref="B15:F15"/>
    <mergeCell ref="B16:F16"/>
    <mergeCell ref="B17:F17"/>
    <mergeCell ref="B18:F18"/>
    <mergeCell ref="B22:F22"/>
    <mergeCell ref="D23:Q23"/>
    <mergeCell ref="B24:Q24"/>
    <mergeCell ref="B31:D31"/>
    <mergeCell ref="B32:H32"/>
    <mergeCell ref="B33:F33"/>
    <mergeCell ref="B36:F36"/>
    <mergeCell ref="B29:D29"/>
    <mergeCell ref="B34:C34"/>
    <mergeCell ref="D34:F34"/>
    <mergeCell ref="K34:N34"/>
    <mergeCell ref="B38:K38"/>
    <mergeCell ref="B39:D39"/>
    <mergeCell ref="F39:H39"/>
    <mergeCell ref="G40:K40"/>
    <mergeCell ref="G34:J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2A12-DA20-4103-B490-5FA8975D2499}">
  <dimension ref="A1:R41"/>
  <sheetViews>
    <sheetView topLeftCell="A11" workbookViewId="0">
      <selection activeCell="A42" sqref="A42:XFD51"/>
    </sheetView>
  </sheetViews>
  <sheetFormatPr defaultColWidth="7.75" defaultRowHeight="12.75" x14ac:dyDescent="0.2"/>
  <cols>
    <col min="1" max="1" width="3.125" style="20" bestFit="1" customWidth="1"/>
    <col min="2" max="2" width="10.875" style="7" customWidth="1"/>
    <col min="3" max="3" width="2" style="7" customWidth="1"/>
    <col min="4" max="4" width="10.25" style="7" customWidth="1"/>
    <col min="5" max="5" width="2.5" style="7" customWidth="1"/>
    <col min="6" max="6" width="10.25" style="7" customWidth="1"/>
    <col min="7" max="7" width="1.75" style="7" customWidth="1"/>
    <col min="8" max="8" width="10.25" style="7" customWidth="1"/>
    <col min="9" max="10" width="1.75" style="7" customWidth="1"/>
    <col min="11" max="11" width="11.5" style="7" customWidth="1"/>
    <col min="12" max="12" width="1.375" style="7" customWidth="1"/>
    <col min="13" max="13" width="1.5" style="7" customWidth="1"/>
    <col min="14" max="14" width="10.25" style="7" customWidth="1"/>
    <col min="15" max="16" width="1.625" style="7" customWidth="1"/>
    <col min="17" max="17" width="10.25" style="7" customWidth="1"/>
    <col min="18" max="18" width="1.125" style="7" customWidth="1"/>
    <col min="19" max="16384" width="7.75" style="7"/>
  </cols>
  <sheetData>
    <row r="1" spans="1:18" ht="18.75" x14ac:dyDescent="0.2">
      <c r="A1" s="86" t="s">
        <v>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6"/>
    </row>
    <row r="2" spans="1:18" ht="15.75" thickBot="1" x14ac:dyDescent="0.25">
      <c r="A2" s="88" t="s">
        <v>91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"/>
    </row>
    <row r="3" spans="1:18" s="49" customFormat="1" ht="15" x14ac:dyDescent="0.2">
      <c r="A3" s="9"/>
      <c r="B3" s="90" t="s">
        <v>13</v>
      </c>
      <c r="C3" s="90"/>
      <c r="D3" s="90"/>
      <c r="E3" s="90"/>
      <c r="F3" s="90"/>
      <c r="G3" s="10"/>
      <c r="H3" s="11"/>
      <c r="I3" s="11"/>
      <c r="J3" s="11"/>
      <c r="K3" s="91"/>
      <c r="L3" s="91"/>
      <c r="M3" s="91"/>
      <c r="N3" s="91"/>
      <c r="O3" s="91"/>
      <c r="P3" s="91"/>
      <c r="Q3" s="91"/>
      <c r="R3" s="48"/>
    </row>
    <row r="4" spans="1:18" s="49" customFormat="1" ht="15" x14ac:dyDescent="0.2">
      <c r="A4" s="12"/>
      <c r="B4" s="82" t="s">
        <v>75</v>
      </c>
      <c r="C4" s="82"/>
      <c r="D4" s="82"/>
      <c r="E4" s="82"/>
      <c r="F4" s="82"/>
      <c r="G4" s="82"/>
      <c r="H4" s="82"/>
      <c r="I4" s="53"/>
      <c r="J4" s="53"/>
      <c r="K4" s="83"/>
      <c r="L4" s="83"/>
      <c r="M4" s="83"/>
      <c r="N4" s="83"/>
      <c r="O4" s="83"/>
      <c r="P4" s="83"/>
      <c r="Q4" s="83"/>
      <c r="R4" s="48"/>
    </row>
    <row r="5" spans="1:18" s="49" customFormat="1" ht="15" x14ac:dyDescent="0.2">
      <c r="A5" s="12"/>
      <c r="B5" s="82" t="s">
        <v>76</v>
      </c>
      <c r="C5" s="82"/>
      <c r="D5" s="82"/>
      <c r="E5" s="82"/>
      <c r="F5" s="82"/>
      <c r="G5" s="82"/>
      <c r="H5" s="82"/>
      <c r="I5" s="53"/>
      <c r="J5" s="53"/>
      <c r="K5" s="83"/>
      <c r="L5" s="83"/>
      <c r="M5" s="83"/>
      <c r="N5" s="83"/>
      <c r="O5" s="83"/>
      <c r="P5" s="83"/>
      <c r="Q5" s="83"/>
      <c r="R5" s="48"/>
    </row>
    <row r="6" spans="1:18" s="49" customFormat="1" ht="15" x14ac:dyDescent="0.2">
      <c r="A6" s="12"/>
      <c r="B6" s="82" t="s">
        <v>77</v>
      </c>
      <c r="C6" s="82"/>
      <c r="D6" s="82"/>
      <c r="E6" s="82"/>
      <c r="F6" s="82"/>
      <c r="G6" s="82"/>
      <c r="H6" s="82"/>
      <c r="I6" s="53"/>
      <c r="J6" s="53"/>
      <c r="K6" s="83"/>
      <c r="L6" s="83"/>
      <c r="M6" s="83"/>
      <c r="N6" s="83"/>
      <c r="O6" s="83"/>
      <c r="P6" s="83"/>
      <c r="Q6" s="83"/>
      <c r="R6" s="48"/>
    </row>
    <row r="7" spans="1:18" ht="12.95" customHeight="1" x14ac:dyDescent="0.2">
      <c r="A7" s="12"/>
      <c r="B7" s="80" t="s">
        <v>14</v>
      </c>
      <c r="C7" s="80"/>
      <c r="D7" s="80"/>
      <c r="E7" s="80"/>
      <c r="F7" s="80"/>
      <c r="G7" s="80"/>
      <c r="H7" s="80"/>
      <c r="I7" s="80"/>
      <c r="J7" s="50"/>
      <c r="K7" s="15"/>
      <c r="L7" s="84"/>
      <c r="M7" s="85"/>
      <c r="N7" s="15"/>
      <c r="O7" s="15"/>
      <c r="P7" s="15"/>
      <c r="Q7" s="15"/>
      <c r="R7" s="8"/>
    </row>
    <row r="8" spans="1:18" ht="12.95" customHeight="1" x14ac:dyDescent="0.2">
      <c r="A8" s="12"/>
      <c r="B8" s="50"/>
      <c r="C8" s="50"/>
      <c r="D8" s="50"/>
      <c r="E8" s="50"/>
      <c r="F8" s="50"/>
      <c r="G8" s="15"/>
      <c r="H8" s="16" t="s">
        <v>15</v>
      </c>
      <c r="I8" s="16"/>
      <c r="J8" s="16"/>
      <c r="K8" s="16" t="s">
        <v>16</v>
      </c>
      <c r="L8" s="16"/>
      <c r="M8" s="16"/>
      <c r="N8" s="16" t="s">
        <v>17</v>
      </c>
      <c r="O8" s="16"/>
      <c r="P8" s="16"/>
      <c r="Q8" s="16" t="s">
        <v>18</v>
      </c>
      <c r="R8" s="8"/>
    </row>
    <row r="9" spans="1:18" ht="12.95" customHeight="1" x14ac:dyDescent="0.2">
      <c r="A9" s="12"/>
      <c r="B9" s="80" t="s">
        <v>19</v>
      </c>
      <c r="C9" s="80"/>
      <c r="D9" s="80"/>
      <c r="E9" s="80"/>
      <c r="F9" s="80"/>
      <c r="G9" s="15"/>
      <c r="H9" s="17"/>
      <c r="I9" s="15"/>
      <c r="J9" s="15"/>
      <c r="K9" s="17"/>
      <c r="L9" s="15"/>
      <c r="M9" s="15"/>
      <c r="N9" s="17"/>
      <c r="O9" s="15"/>
      <c r="P9" s="15"/>
      <c r="Q9" s="17"/>
      <c r="R9" s="8"/>
    </row>
    <row r="10" spans="1:18" ht="12.95" customHeight="1" x14ac:dyDescent="0.2">
      <c r="A10" s="12"/>
      <c r="B10" s="79" t="s">
        <v>73</v>
      </c>
      <c r="C10" s="80"/>
      <c r="D10" s="80"/>
      <c r="E10" s="80"/>
      <c r="F10" s="80"/>
      <c r="G10" s="15"/>
      <c r="H10" s="17"/>
      <c r="I10" s="15"/>
      <c r="J10" s="15"/>
      <c r="K10" s="17"/>
      <c r="L10" s="15"/>
      <c r="M10" s="15"/>
      <c r="N10" s="17"/>
      <c r="O10" s="15"/>
      <c r="P10" s="15"/>
      <c r="Q10" s="17"/>
      <c r="R10" s="8"/>
    </row>
    <row r="11" spans="1:18" ht="12.95" customHeight="1" x14ac:dyDescent="0.2">
      <c r="A11" s="12"/>
      <c r="B11" s="80" t="s">
        <v>20</v>
      </c>
      <c r="C11" s="80"/>
      <c r="D11" s="80"/>
      <c r="E11" s="80"/>
      <c r="F11" s="80"/>
      <c r="G11" s="15"/>
      <c r="H11" s="17"/>
      <c r="I11" s="15"/>
      <c r="J11" s="15"/>
      <c r="K11" s="17"/>
      <c r="L11" s="15"/>
      <c r="M11" s="15"/>
      <c r="N11" s="17"/>
      <c r="O11" s="15"/>
      <c r="P11" s="15"/>
      <c r="Q11" s="17"/>
      <c r="R11" s="8"/>
    </row>
    <row r="12" spans="1:18" ht="12.95" customHeight="1" x14ac:dyDescent="0.2">
      <c r="A12" s="12"/>
      <c r="B12" s="80" t="s">
        <v>21</v>
      </c>
      <c r="C12" s="80"/>
      <c r="D12" s="80"/>
      <c r="E12" s="80"/>
      <c r="F12" s="80"/>
      <c r="G12" s="15"/>
      <c r="H12" s="17"/>
      <c r="I12" s="15"/>
      <c r="J12" s="15"/>
      <c r="K12" s="17"/>
      <c r="L12" s="15"/>
      <c r="M12" s="15"/>
      <c r="N12" s="17"/>
      <c r="O12" s="15"/>
      <c r="P12" s="15"/>
      <c r="Q12" s="17"/>
      <c r="R12" s="8"/>
    </row>
    <row r="13" spans="1:18" ht="12.95" customHeight="1" x14ac:dyDescent="0.2">
      <c r="A13" s="12"/>
      <c r="B13" s="80" t="s">
        <v>22</v>
      </c>
      <c r="C13" s="80"/>
      <c r="D13" s="80"/>
      <c r="E13" s="80"/>
      <c r="F13" s="80"/>
      <c r="G13" s="15"/>
      <c r="H13" s="17"/>
      <c r="I13" s="15"/>
      <c r="J13" s="15"/>
      <c r="K13" s="17"/>
      <c r="L13" s="15"/>
      <c r="M13" s="15"/>
      <c r="N13" s="17"/>
      <c r="O13" s="15"/>
      <c r="P13" s="15"/>
      <c r="Q13" s="17"/>
      <c r="R13" s="8"/>
    </row>
    <row r="14" spans="1:18" ht="12.95" customHeight="1" x14ac:dyDescent="0.2">
      <c r="A14" s="12"/>
      <c r="B14" s="80" t="s">
        <v>22</v>
      </c>
      <c r="C14" s="80"/>
      <c r="D14" s="80"/>
      <c r="E14" s="80"/>
      <c r="F14" s="80"/>
      <c r="G14" s="15"/>
      <c r="H14" s="17"/>
      <c r="I14" s="15"/>
      <c r="J14" s="15"/>
      <c r="K14" s="17"/>
      <c r="L14" s="15"/>
      <c r="M14" s="15"/>
      <c r="N14" s="17"/>
      <c r="O14" s="15"/>
      <c r="P14" s="15"/>
      <c r="Q14" s="17"/>
      <c r="R14" s="8"/>
    </row>
    <row r="15" spans="1:18" ht="12.95" customHeight="1" x14ac:dyDescent="0.2">
      <c r="A15" s="12"/>
      <c r="B15" s="80" t="s">
        <v>23</v>
      </c>
      <c r="C15" s="80"/>
      <c r="D15" s="80"/>
      <c r="E15" s="80"/>
      <c r="F15" s="80"/>
      <c r="G15" s="15" t="s">
        <v>24</v>
      </c>
      <c r="H15" s="17"/>
      <c r="I15" s="15" t="s">
        <v>25</v>
      </c>
      <c r="J15" s="15" t="s">
        <v>24</v>
      </c>
      <c r="K15" s="17"/>
      <c r="L15" s="15" t="s">
        <v>25</v>
      </c>
      <c r="M15" s="15" t="s">
        <v>24</v>
      </c>
      <c r="N15" s="17"/>
      <c r="O15" s="15" t="s">
        <v>25</v>
      </c>
      <c r="P15" s="15" t="s">
        <v>24</v>
      </c>
      <c r="Q15" s="17"/>
      <c r="R15" s="8" t="s">
        <v>25</v>
      </c>
    </row>
    <row r="16" spans="1:18" ht="12.95" customHeight="1" x14ac:dyDescent="0.2">
      <c r="A16" s="12"/>
      <c r="B16" s="80" t="s">
        <v>26</v>
      </c>
      <c r="C16" s="80"/>
      <c r="D16" s="80"/>
      <c r="E16" s="80"/>
      <c r="F16" s="80"/>
      <c r="G16" s="15" t="s">
        <v>24</v>
      </c>
      <c r="H16" s="17"/>
      <c r="I16" s="15" t="s">
        <v>25</v>
      </c>
      <c r="J16" s="15" t="s">
        <v>24</v>
      </c>
      <c r="K16" s="17"/>
      <c r="L16" s="15" t="s">
        <v>25</v>
      </c>
      <c r="M16" s="15" t="s">
        <v>24</v>
      </c>
      <c r="N16" s="17"/>
      <c r="O16" s="15" t="s">
        <v>25</v>
      </c>
      <c r="P16" s="15" t="s">
        <v>24</v>
      </c>
      <c r="Q16" s="17"/>
      <c r="R16" s="8" t="s">
        <v>25</v>
      </c>
    </row>
    <row r="17" spans="1:18" ht="12.95" customHeight="1" x14ac:dyDescent="0.2">
      <c r="A17" s="12"/>
      <c r="B17" s="80" t="s">
        <v>27</v>
      </c>
      <c r="C17" s="80"/>
      <c r="D17" s="80"/>
      <c r="E17" s="80"/>
      <c r="F17" s="80"/>
      <c r="G17" s="15" t="s">
        <v>24</v>
      </c>
      <c r="H17" s="17"/>
      <c r="I17" s="15" t="s">
        <v>25</v>
      </c>
      <c r="J17" s="15" t="s">
        <v>24</v>
      </c>
      <c r="K17" s="17"/>
      <c r="L17" s="15" t="s">
        <v>25</v>
      </c>
      <c r="M17" s="15" t="s">
        <v>24</v>
      </c>
      <c r="N17" s="17"/>
      <c r="O17" s="15" t="s">
        <v>25</v>
      </c>
      <c r="P17" s="15" t="s">
        <v>24</v>
      </c>
      <c r="Q17" s="17"/>
      <c r="R17" s="47" t="s">
        <v>25</v>
      </c>
    </row>
    <row r="18" spans="1:18" ht="12.95" customHeight="1" x14ac:dyDescent="0.2">
      <c r="A18" s="12"/>
      <c r="B18" s="79" t="s">
        <v>74</v>
      </c>
      <c r="C18" s="79"/>
      <c r="D18" s="79"/>
      <c r="E18" s="79"/>
      <c r="F18" s="79"/>
      <c r="G18" s="15" t="s">
        <v>24</v>
      </c>
      <c r="H18" s="17"/>
      <c r="I18" s="15" t="s">
        <v>25</v>
      </c>
      <c r="J18" s="15" t="s">
        <v>24</v>
      </c>
      <c r="K18" s="17"/>
      <c r="L18" s="15" t="s">
        <v>25</v>
      </c>
      <c r="M18" s="15" t="s">
        <v>24</v>
      </c>
      <c r="N18" s="17"/>
      <c r="O18" s="15" t="s">
        <v>25</v>
      </c>
      <c r="P18" s="15" t="s">
        <v>24</v>
      </c>
      <c r="Q18" s="17"/>
      <c r="R18" s="8" t="s">
        <v>25</v>
      </c>
    </row>
    <row r="19" spans="1:18" ht="12.95" customHeight="1" x14ac:dyDescent="0.2">
      <c r="A19" s="12"/>
      <c r="B19" s="51" t="s">
        <v>78</v>
      </c>
      <c r="C19" s="51"/>
      <c r="D19" s="51"/>
      <c r="E19" s="51"/>
      <c r="F19" s="51"/>
      <c r="G19" s="15"/>
      <c r="H19" s="17"/>
      <c r="I19" s="15"/>
      <c r="J19" s="15"/>
      <c r="K19" s="17"/>
      <c r="L19" s="15"/>
      <c r="M19" s="15"/>
      <c r="N19" s="17"/>
      <c r="O19" s="15"/>
      <c r="P19" s="15"/>
      <c r="Q19" s="17"/>
      <c r="R19" s="8"/>
    </row>
    <row r="20" spans="1:18" ht="12.95" customHeight="1" x14ac:dyDescent="0.2">
      <c r="A20" s="12"/>
      <c r="B20" s="50" t="s">
        <v>11</v>
      </c>
      <c r="C20" s="50"/>
      <c r="D20" s="50"/>
      <c r="E20" s="50"/>
      <c r="F20" s="18">
        <f>SUM(H20+K20+N20+Q20)</f>
        <v>0</v>
      </c>
      <c r="G20" s="15"/>
      <c r="H20" s="19">
        <f>H9+H10+H11+H12+H13+H14-H15-H16-H17-H18-H19</f>
        <v>0</v>
      </c>
      <c r="I20" s="15"/>
      <c r="J20" s="15"/>
      <c r="K20" s="19">
        <f>K9+K10+K11+K12+K13+K14-K15-K16-K17-K18-K19</f>
        <v>0</v>
      </c>
      <c r="M20" s="15"/>
      <c r="N20" s="19">
        <f>N9+N10+N11+N12+N13+N14-N15-N16-N17-N18-N19</f>
        <v>0</v>
      </c>
      <c r="O20" s="15"/>
      <c r="P20" s="15"/>
      <c r="Q20" s="19">
        <f>Q9+Q10+Q11+Q12+Q13+Q14-Q15-Q16-Q17-Q18-Q19</f>
        <v>0</v>
      </c>
      <c r="R20" s="8"/>
    </row>
    <row r="21" spans="1:18" ht="12.95" customHeight="1" x14ac:dyDescent="0.2">
      <c r="A21" s="21" t="s">
        <v>28</v>
      </c>
      <c r="B21" s="22">
        <f>F20</f>
        <v>0</v>
      </c>
      <c r="C21" s="7" t="s">
        <v>29</v>
      </c>
      <c r="D21" s="23">
        <v>0.2</v>
      </c>
      <c r="M21" s="7" t="s">
        <v>30</v>
      </c>
      <c r="N21" s="22">
        <f>B21*0.2</f>
        <v>0</v>
      </c>
      <c r="R21" s="8"/>
    </row>
    <row r="22" spans="1:18" ht="12.95" customHeight="1" x14ac:dyDescent="0.2">
      <c r="A22" s="21"/>
      <c r="B22" s="80" t="s">
        <v>31</v>
      </c>
      <c r="C22" s="80"/>
      <c r="D22" s="80"/>
      <c r="E22" s="80"/>
      <c r="F22" s="80"/>
      <c r="R22" s="8"/>
    </row>
    <row r="23" spans="1:18" ht="12.95" customHeight="1" x14ac:dyDescent="0.2">
      <c r="A23" s="21" t="s">
        <v>32</v>
      </c>
      <c r="B23" s="24"/>
      <c r="D23" s="79" t="s">
        <v>79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"/>
    </row>
    <row r="24" spans="1:18" ht="12.95" customHeight="1" x14ac:dyDescent="0.2">
      <c r="A24" s="21"/>
      <c r="B24" s="80" t="s">
        <v>33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"/>
    </row>
    <row r="25" spans="1:18" ht="12.95" customHeight="1" x14ac:dyDescent="0.2">
      <c r="A25" s="21"/>
      <c r="B25" s="25" t="s">
        <v>34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</row>
    <row r="26" spans="1:18" ht="12.95" customHeight="1" x14ac:dyDescent="0.2">
      <c r="A26" s="21" t="s">
        <v>35</v>
      </c>
      <c r="B26" s="24"/>
      <c r="C26" s="25"/>
      <c r="D26" s="25" t="s">
        <v>36</v>
      </c>
      <c r="E26" s="25"/>
      <c r="F26" s="25"/>
      <c r="G26" s="25"/>
      <c r="H26" s="27">
        <f>B26*0.5</f>
        <v>0</v>
      </c>
      <c r="I26" s="25"/>
      <c r="J26" s="25"/>
      <c r="K26" s="25"/>
      <c r="L26" s="25"/>
      <c r="M26" s="25"/>
      <c r="N26" s="25"/>
      <c r="O26" s="25"/>
      <c r="P26" s="25"/>
      <c r="Q26" s="25"/>
      <c r="R26" s="26"/>
    </row>
    <row r="27" spans="1:18" ht="12.95" customHeight="1" x14ac:dyDescent="0.2">
      <c r="A27" s="21"/>
      <c r="B27" s="25" t="s">
        <v>34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</row>
    <row r="28" spans="1:18" ht="12.95" customHeight="1" x14ac:dyDescent="0.2">
      <c r="A28" s="21" t="s">
        <v>37</v>
      </c>
      <c r="B28" s="27">
        <f>B26</f>
        <v>0</v>
      </c>
      <c r="C28" s="25"/>
      <c r="D28" s="25" t="s">
        <v>38</v>
      </c>
      <c r="E28" s="25" t="s">
        <v>30</v>
      </c>
      <c r="F28" s="27">
        <f>B28*0.25</f>
        <v>0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18" s="31" customFormat="1" ht="12.95" customHeight="1" x14ac:dyDescent="0.2">
      <c r="A29" s="28"/>
      <c r="B29" s="93" t="s">
        <v>39</v>
      </c>
      <c r="C29" s="93"/>
      <c r="D29" s="93"/>
      <c r="E29" s="29"/>
      <c r="F29" s="25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</row>
    <row r="30" spans="1:18" ht="12.95" customHeight="1" x14ac:dyDescent="0.2">
      <c r="A30" s="21" t="s">
        <v>40</v>
      </c>
      <c r="B30" s="24">
        <v>0</v>
      </c>
      <c r="C30" s="25"/>
      <c r="D30" s="25" t="s">
        <v>41</v>
      </c>
      <c r="E30" s="25"/>
      <c r="F30" s="27">
        <f>B30*0.025</f>
        <v>0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ht="12.95" customHeight="1" x14ac:dyDescent="0.2">
      <c r="A31" s="21" t="s">
        <v>42</v>
      </c>
      <c r="B31" s="81" t="s">
        <v>43</v>
      </c>
      <c r="C31" s="81"/>
      <c r="D31" s="81"/>
      <c r="E31" s="25"/>
      <c r="F31" s="25"/>
      <c r="G31" s="25"/>
      <c r="H31" s="27">
        <f>F28+F30</f>
        <v>0</v>
      </c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12.95" customHeight="1" x14ac:dyDescent="0.2">
      <c r="A32" s="21" t="s">
        <v>44</v>
      </c>
      <c r="B32" s="81" t="s">
        <v>45</v>
      </c>
      <c r="C32" s="81"/>
      <c r="D32" s="81"/>
      <c r="E32" s="81"/>
      <c r="F32" s="81"/>
      <c r="G32" s="81"/>
      <c r="H32" s="81"/>
      <c r="I32" s="25"/>
      <c r="J32" s="25"/>
      <c r="K32" s="27">
        <f>IF(H26&gt;H31,H26,H31)</f>
        <v>0</v>
      </c>
      <c r="L32" s="25"/>
      <c r="M32" s="25"/>
      <c r="N32" s="29"/>
      <c r="O32" s="29"/>
      <c r="P32" s="29"/>
      <c r="Q32" s="25"/>
      <c r="R32" s="26"/>
    </row>
    <row r="33" spans="1:18" ht="12.95" customHeight="1" x14ac:dyDescent="0.2">
      <c r="A33" s="21" t="s">
        <v>46</v>
      </c>
      <c r="B33" s="81" t="s">
        <v>47</v>
      </c>
      <c r="C33" s="81"/>
      <c r="D33" s="81"/>
      <c r="E33" s="81"/>
      <c r="F33" s="81"/>
      <c r="G33" s="25"/>
      <c r="H33" s="25"/>
      <c r="I33" s="25"/>
      <c r="J33" s="25"/>
      <c r="K33" s="27">
        <f>IF(N21-K32&gt;0,N21-K32,0)</f>
        <v>0</v>
      </c>
      <c r="L33" s="25"/>
      <c r="M33" s="25"/>
      <c r="N33" s="25"/>
      <c r="O33" s="25"/>
      <c r="P33" s="25"/>
      <c r="Q33" s="25"/>
      <c r="R33" s="26"/>
    </row>
    <row r="34" spans="1:18" s="31" customFormat="1" ht="12.95" customHeight="1" x14ac:dyDescent="0.2">
      <c r="A34" s="28"/>
      <c r="B34" s="93" t="s">
        <v>6</v>
      </c>
      <c r="C34" s="93"/>
      <c r="D34" s="93" t="s">
        <v>80</v>
      </c>
      <c r="E34" s="93"/>
      <c r="F34" s="93"/>
      <c r="G34" s="94" t="s">
        <v>48</v>
      </c>
      <c r="H34" s="94"/>
      <c r="I34" s="94"/>
      <c r="J34" s="94"/>
      <c r="K34" s="93" t="s">
        <v>89</v>
      </c>
      <c r="L34" s="93"/>
      <c r="M34" s="93"/>
      <c r="N34" s="93"/>
      <c r="O34" s="29"/>
      <c r="P34" s="29"/>
      <c r="Q34" s="29"/>
      <c r="R34" s="30"/>
    </row>
    <row r="35" spans="1:18" ht="12.95" customHeight="1" x14ac:dyDescent="0.2">
      <c r="A35" s="21" t="s">
        <v>49</v>
      </c>
      <c r="B35" s="27">
        <f>B23</f>
        <v>0</v>
      </c>
      <c r="C35" s="25" t="s">
        <v>50</v>
      </c>
      <c r="D35" s="27">
        <f>IF(L7=1,321400,160700)</f>
        <v>160700</v>
      </c>
      <c r="E35" s="25" t="s">
        <v>30</v>
      </c>
      <c r="F35" s="27">
        <f>IF(B35-D35&gt;0,B35-D35,0)</f>
        <v>0</v>
      </c>
      <c r="G35" s="25" t="s">
        <v>51</v>
      </c>
      <c r="H35" s="27">
        <f>IF(L7=1,100000,50000)</f>
        <v>50000</v>
      </c>
      <c r="I35" s="29" t="s">
        <v>30</v>
      </c>
      <c r="J35" s="29"/>
      <c r="K35" s="32">
        <f>IF(F35/H35&gt;1,1,F35/H35)</f>
        <v>0</v>
      </c>
      <c r="L35" s="33"/>
      <c r="M35" s="25"/>
      <c r="N35" s="25"/>
      <c r="O35" s="25"/>
      <c r="P35" s="25"/>
      <c r="Q35" s="25"/>
      <c r="R35" s="26"/>
    </row>
    <row r="36" spans="1:18" ht="12.95" customHeight="1" x14ac:dyDescent="0.2">
      <c r="A36" s="21" t="s">
        <v>52</v>
      </c>
      <c r="B36" s="81" t="s">
        <v>53</v>
      </c>
      <c r="C36" s="81"/>
      <c r="D36" s="81"/>
      <c r="E36" s="81"/>
      <c r="F36" s="81"/>
      <c r="G36" s="25"/>
      <c r="H36" s="25"/>
      <c r="I36" s="25"/>
      <c r="J36" s="25"/>
      <c r="K36" s="25"/>
      <c r="L36" s="25"/>
      <c r="M36" s="25"/>
      <c r="N36" s="27">
        <f>K33*K35</f>
        <v>0</v>
      </c>
      <c r="O36" s="25"/>
      <c r="P36" s="25"/>
      <c r="Q36" s="25"/>
      <c r="R36" s="26"/>
    </row>
    <row r="37" spans="1:18" ht="12.95" customHeight="1" x14ac:dyDescent="0.2">
      <c r="A37" s="21" t="s">
        <v>54</v>
      </c>
      <c r="B37" s="95" t="s">
        <v>81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96"/>
      <c r="N37" s="27">
        <f>N21-N36</f>
        <v>0</v>
      </c>
      <c r="O37" s="25"/>
      <c r="P37" s="25"/>
      <c r="Q37" s="25"/>
      <c r="R37" s="26"/>
    </row>
    <row r="38" spans="1:18" ht="12.95" customHeight="1" x14ac:dyDescent="0.2">
      <c r="A38" s="21"/>
      <c r="B38" s="81" t="s">
        <v>55</v>
      </c>
      <c r="C38" s="81"/>
      <c r="D38" s="81"/>
      <c r="E38" s="81"/>
      <c r="F38" s="81"/>
      <c r="G38" s="81"/>
      <c r="H38" s="81"/>
      <c r="I38" s="81"/>
      <c r="J38" s="81"/>
      <c r="K38" s="81"/>
      <c r="L38" s="52"/>
      <c r="M38" s="25"/>
      <c r="N38" s="25"/>
      <c r="O38" s="25"/>
      <c r="P38" s="25"/>
      <c r="Q38" s="25"/>
      <c r="R38" s="26"/>
    </row>
    <row r="39" spans="1:18" s="31" customFormat="1" ht="12.95" customHeight="1" x14ac:dyDescent="0.2">
      <c r="A39" s="28"/>
      <c r="B39" s="102" t="s">
        <v>82</v>
      </c>
      <c r="C39" s="102"/>
      <c r="D39" s="103"/>
      <c r="E39" s="35"/>
      <c r="F39" s="100" t="s">
        <v>88</v>
      </c>
      <c r="G39" s="101"/>
      <c r="H39" s="101"/>
      <c r="I39" s="29"/>
      <c r="J39" s="29"/>
      <c r="K39" s="45"/>
      <c r="L39" s="29"/>
      <c r="M39" s="29"/>
      <c r="N39" s="29"/>
      <c r="O39" s="29"/>
      <c r="P39" s="29"/>
      <c r="Q39" s="29"/>
      <c r="R39" s="30"/>
    </row>
    <row r="40" spans="1:18" ht="12.95" customHeight="1" x14ac:dyDescent="0.2">
      <c r="A40" s="21" t="s">
        <v>57</v>
      </c>
      <c r="B40" s="25"/>
      <c r="C40" s="46"/>
      <c r="D40" s="46">
        <v>1</v>
      </c>
      <c r="E40" s="25" t="s">
        <v>50</v>
      </c>
      <c r="F40" s="32">
        <f>IF(E39=1,K35,0)</f>
        <v>0</v>
      </c>
      <c r="G40" s="97" t="s">
        <v>56</v>
      </c>
      <c r="H40" s="98"/>
      <c r="I40" s="98"/>
      <c r="J40" s="98"/>
      <c r="K40" s="98"/>
      <c r="L40" s="25"/>
      <c r="M40" s="25" t="s">
        <v>30</v>
      </c>
      <c r="N40" s="32">
        <f>D40-F40</f>
        <v>1</v>
      </c>
      <c r="O40" s="25"/>
      <c r="P40" s="25"/>
      <c r="Q40" s="25"/>
      <c r="R40" s="26"/>
    </row>
    <row r="41" spans="1:18" ht="12.95" customHeight="1" x14ac:dyDescent="0.2">
      <c r="A41" s="21" t="s">
        <v>58</v>
      </c>
      <c r="B41" s="99" t="s">
        <v>83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36"/>
      <c r="P41" s="36"/>
      <c r="Q41" s="22">
        <f>N37*N40</f>
        <v>0</v>
      </c>
      <c r="R41" s="8"/>
    </row>
  </sheetData>
  <mergeCells count="40">
    <mergeCell ref="A1:Q1"/>
    <mergeCell ref="A2:Q2"/>
    <mergeCell ref="B3:F3"/>
    <mergeCell ref="K3:Q3"/>
    <mergeCell ref="B4:H4"/>
    <mergeCell ref="K4:Q4"/>
    <mergeCell ref="B14:F14"/>
    <mergeCell ref="B5:H5"/>
    <mergeCell ref="K5:Q5"/>
    <mergeCell ref="B6:H6"/>
    <mergeCell ref="K6:Q6"/>
    <mergeCell ref="B7:I7"/>
    <mergeCell ref="L7:M7"/>
    <mergeCell ref="B9:F9"/>
    <mergeCell ref="B10:F10"/>
    <mergeCell ref="B11:F11"/>
    <mergeCell ref="B12:F12"/>
    <mergeCell ref="B13:F13"/>
    <mergeCell ref="B41:N41"/>
    <mergeCell ref="B37:M37"/>
    <mergeCell ref="B15:F15"/>
    <mergeCell ref="B16:F16"/>
    <mergeCell ref="B17:F17"/>
    <mergeCell ref="B18:F18"/>
    <mergeCell ref="B22:F22"/>
    <mergeCell ref="D23:Q23"/>
    <mergeCell ref="B24:Q24"/>
    <mergeCell ref="B31:D31"/>
    <mergeCell ref="B32:H32"/>
    <mergeCell ref="B33:F33"/>
    <mergeCell ref="B36:F36"/>
    <mergeCell ref="B29:D29"/>
    <mergeCell ref="B34:C34"/>
    <mergeCell ref="D34:F34"/>
    <mergeCell ref="K34:N34"/>
    <mergeCell ref="B38:K38"/>
    <mergeCell ref="B39:D39"/>
    <mergeCell ref="F39:H39"/>
    <mergeCell ref="G40:K40"/>
    <mergeCell ref="G34:J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199A</vt:lpstr>
      <vt:lpstr>199A Bus2</vt:lpstr>
      <vt:lpstr>199A Bus3</vt:lpstr>
      <vt:lpstr>199ABus4</vt:lpstr>
      <vt:lpstr>199ABus5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Ihm</dc:creator>
  <cp:lastModifiedBy>Lisa Ihm</cp:lastModifiedBy>
  <cp:lastPrinted>2020-02-06T21:34:04Z</cp:lastPrinted>
  <dcterms:created xsi:type="dcterms:W3CDTF">2008-02-08T04:29:48Z</dcterms:created>
  <dcterms:modified xsi:type="dcterms:W3CDTF">2020-02-11T21:39:01Z</dcterms:modified>
</cp:coreProperties>
</file>