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 codeName="ThisWorkbook"/>
  <xr:revisionPtr revIDLastSave="0" documentId="13_ncr:1_{69A8B250-1EB2-4AEB-B10F-55372B491FC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Maintenance Savings" sheetId="1" r:id="rId1"/>
    <sheet name="Opportunity" sheetId="3" r:id="rId2"/>
    <sheet name="List" sheetId="2" state="hidden" r:id="rId3"/>
  </sheets>
  <definedNames>
    <definedName name="Average_Number_of_Inventory_Turns">'Maintenance Savings'!$D$45</definedName>
    <definedName name="Average_On_hand_Inventory_Value">'Maintenance Savings'!$D$26</definedName>
    <definedName name="Average_Payroll_Hours">'Maintenance Savings'!$D$18</definedName>
    <definedName name="Average_WO_Hours">'Maintenance Savings'!$D$20</definedName>
    <definedName name="Contract_Labor">'Maintenance Savings'!$D$10</definedName>
    <definedName name="Direct_Labor_Rate">'Maintenance Savings'!$D$41</definedName>
    <definedName name="Estimated_Carrying_Cost_Percentage">'Maintenance Savings'!$D$30</definedName>
    <definedName name="Frequency_Period">'Maintenance Savings'!$E$6</definedName>
    <definedName name="Gross_Margin">'Maintenance Savings'!#REF!</definedName>
    <definedName name="Hard_Savings_Opportunity">'Maintenance Savings'!$D$39</definedName>
    <definedName name="Inventory_Charged_to_Work_Orders">'Maintenance Savings'!$D$28</definedName>
    <definedName name="Labor_Rate">'Maintenance Savings'!$D$8</definedName>
    <definedName name="List_Frequency">Table_Options[List Options 1]</definedName>
    <definedName name="List_Life_Period">Table_Options[List Options 2]</definedName>
    <definedName name="Lost_Units">'Maintenance Savings'!$D$36</definedName>
    <definedName name="OEE_Rating">'Maintenance Savings'!#REF!</definedName>
    <definedName name="Overtime_Labor">'Maintenance Savings'!$D$12</definedName>
    <definedName name="Percent_OT_and_Contract_Labor">'Maintenance Savings'!$D$37</definedName>
    <definedName name="Production_Period">'Maintenance Savings'!$E$10</definedName>
    <definedName name="Setup_or_Changeover_Hours">'Maintenance Savings'!#REF!</definedName>
    <definedName name="Skilled_Labor">'Maintenance Savings'!$D$6</definedName>
    <definedName name="Soft_Savings_Opportunity">'Maintenance Savings'!$D$43</definedName>
    <definedName name="Table_Options_2">Table_Options[[List Options 2]:[Year Multiplier]]</definedName>
    <definedName name="Total_Labor_Cost">'Maintenance Savings'!$D$35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3" i="1" l="1"/>
  <c r="D45" i="1"/>
  <c r="D47" i="1" s="1"/>
  <c r="D41" i="1"/>
  <c r="D12" i="1"/>
  <c r="D35" i="1"/>
  <c r="D37" i="1" s="1"/>
  <c r="D43" i="1" l="1"/>
  <c r="D39" i="1"/>
  <c r="E39" i="1" s="1"/>
</calcChain>
</file>

<file path=xl/sharedStrings.xml><?xml version="1.0" encoding="utf-8"?>
<sst xmlns="http://schemas.openxmlformats.org/spreadsheetml/2006/main" count="60" uniqueCount="49">
  <si>
    <t>Notes:</t>
  </si>
  <si>
    <t>per month</t>
  </si>
  <si>
    <t>year(s)</t>
  </si>
  <si>
    <t>day(s)</t>
  </si>
  <si>
    <t>per day</t>
  </si>
  <si>
    <t>per week</t>
  </si>
  <si>
    <t>per year</t>
  </si>
  <si>
    <t>Year Multiplier</t>
  </si>
  <si>
    <t>week(s)</t>
  </si>
  <si>
    <t>month(s)</t>
  </si>
  <si>
    <t>List Options 1</t>
  </si>
  <si>
    <t>List Options 2</t>
  </si>
  <si>
    <t xml:space="preserve"> </t>
  </si>
  <si>
    <t>Maintenance Cost Data</t>
  </si>
  <si>
    <t>Enter historical data or your best estimates in the shaded cells below.</t>
  </si>
  <si>
    <t>Skilled Labor Headcount</t>
  </si>
  <si>
    <t>Average Burdened Labor Rate</t>
  </si>
  <si>
    <t>per hour</t>
  </si>
  <si>
    <t>Contract Services Cost</t>
  </si>
  <si>
    <t>Maintenance Overtime Cost</t>
  </si>
  <si>
    <t>Total Maintenance Labor Cost</t>
  </si>
  <si>
    <t>Hard Savings Opportunity</t>
  </si>
  <si>
    <t>Soft Savings Opportunity</t>
  </si>
  <si>
    <t>Enter actual or estimated values for the shaded cells below.</t>
  </si>
  <si>
    <t>Average Payroll Hours</t>
  </si>
  <si>
    <t>Average Work Order Hours</t>
  </si>
  <si>
    <t>Labor Utilization Summary</t>
  </si>
  <si>
    <t>Average Direct Labor Utilization Rate</t>
  </si>
  <si>
    <t>Supplemental Labor Rate</t>
  </si>
  <si>
    <t>Spare Parts Spending Summary</t>
  </si>
  <si>
    <t>Average On-hand Inventory Value</t>
  </si>
  <si>
    <t>Average Amount Charged to Work Orders</t>
  </si>
  <si>
    <t>Estimated Carrying Cost Percentage</t>
  </si>
  <si>
    <t>Average Number of Inventory Turns</t>
  </si>
  <si>
    <t>Inventory Reduction Opportunity</t>
  </si>
  <si>
    <t>in the next 12 months</t>
  </si>
  <si>
    <t>Maintenance Cost Reduction Opportunity</t>
  </si>
  <si>
    <r>
      <t xml:space="preserve">Too often </t>
    </r>
    <r>
      <rPr>
        <b/>
        <sz val="11"/>
        <color theme="1"/>
        <rFont val="Franklin Gothic Book"/>
        <family val="2"/>
        <scheme val="minor"/>
      </rPr>
      <t>Maintenance Costs</t>
    </r>
    <r>
      <rPr>
        <sz val="11"/>
        <color theme="1"/>
        <rFont val="Franklin Gothic Book"/>
        <family val="2"/>
        <scheme val="minor"/>
      </rPr>
      <t xml:space="preserve"> are the result of an imbalance between preventive and corrective actions. Too little Preventive</t>
    </r>
  </si>
  <si>
    <t xml:space="preserve">Maintenance (PM) and costs rise caused by the high frequency of unscheduled Emergent Maintenance (EM). However, the </t>
  </si>
  <si>
    <t xml:space="preserve">bigger trap is a maintenance program that has too much PM. A higher frequency of time-based preventive actions that don't </t>
  </si>
  <si>
    <r>
      <t xml:space="preserve">or rely more heavily on supplemental contract labor to keep up with the volume of preventive and corrective actions. The </t>
    </r>
    <r>
      <rPr>
        <b/>
        <sz val="11"/>
        <color theme="1"/>
        <rFont val="Franklin Gothic Book"/>
        <family val="2"/>
        <scheme val="minor"/>
      </rPr>
      <t xml:space="preserve">Highest </t>
    </r>
  </si>
  <si>
    <t>Maintenance Costs are also influenced by workflow process inefficiencies that require an organization to increase headcount</t>
  </si>
  <si>
    <r>
      <rPr>
        <b/>
        <sz val="11"/>
        <color theme="1"/>
        <rFont val="Franklin Gothic Book"/>
        <family val="2"/>
        <scheme val="minor"/>
      </rPr>
      <t>Maintenance Cost</t>
    </r>
    <r>
      <rPr>
        <sz val="11"/>
        <color theme="1"/>
        <rFont val="Franklin Gothic Book"/>
        <family val="2"/>
        <scheme val="minor"/>
      </rPr>
      <t xml:space="preserve"> scenario is a program than is burdened by time-based PM routines that aren't driving corrective actions, and</t>
    </r>
  </si>
  <si>
    <t>Direct Labor Utilization rates less than 55%, meaning Technicians are wasting time looking for information, parts, or worse, working</t>
  </si>
  <si>
    <t>on non-value-adding activities that are not directly "maintaining" the asset.</t>
  </si>
  <si>
    <t>effectively drive Corrective Maintenance (CM) decisions can cost an organization 3 to 6 times more than a Balanced PM:CM program.</t>
  </si>
  <si>
    <t>analytics" can help unburden the maintenance organziation by replacing labor-intensive routines with online condition monitoring.</t>
  </si>
  <si>
    <r>
      <t xml:space="preserve">from emergent work and implement more effective PM routines. </t>
    </r>
    <r>
      <rPr>
        <b/>
        <sz val="11"/>
        <color theme="1"/>
        <rFont val="Franklin Gothic Book"/>
        <family val="2"/>
        <scheme val="minor"/>
      </rPr>
      <t>Prognostic Health Management (PHM)</t>
    </r>
    <r>
      <rPr>
        <sz val="11"/>
        <color theme="1"/>
        <rFont val="Franklin Gothic Book"/>
        <family val="2"/>
        <scheme val="minor"/>
      </rPr>
      <t>, also known as "predictive</t>
    </r>
  </si>
  <si>
    <r>
      <rPr>
        <b/>
        <sz val="11"/>
        <color theme="1"/>
        <rFont val="Franklin Gothic Book"/>
        <family val="2"/>
        <scheme val="minor"/>
      </rPr>
      <t>Root Cause Analysis (RCA)</t>
    </r>
    <r>
      <rPr>
        <sz val="11"/>
        <color theme="1"/>
        <rFont val="Franklin Gothic Book"/>
        <family val="2"/>
        <scheme val="minor"/>
      </rPr>
      <t xml:space="preserve"> and </t>
    </r>
    <r>
      <rPr>
        <b/>
        <sz val="11"/>
        <color theme="1"/>
        <rFont val="Franklin Gothic Book"/>
        <family val="2"/>
        <scheme val="minor"/>
      </rPr>
      <t>Reliability Centered Maintenance (RCM)</t>
    </r>
    <r>
      <rPr>
        <sz val="11"/>
        <color theme="1"/>
        <rFont val="Franklin Gothic Book"/>
        <family val="2"/>
        <scheme val="minor"/>
      </rPr>
      <t xml:space="preserve"> analysis practices are useful tools to help drive away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</si>
</sst>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%"/>
    <numFmt numFmtId="166" formatCode="0.0%"/>
    <numFmt numFmtId="167" formatCode="&quot;$&quot;#,##0"/>
  </numFmts>
  <fonts count="12" x14ac:knownFonts="1">
    <font>
      <sz val="11"/>
      <color theme="1"/>
      <name val="Franklin Gothic Book"/>
      <family val="2"/>
      <scheme val="minor"/>
    </font>
    <font>
      <sz val="11"/>
      <color theme="1" tint="0.14999847407452621"/>
      <name val="Franklin Gothic Book"/>
      <family val="2"/>
      <scheme val="minor"/>
    </font>
    <font>
      <sz val="18"/>
      <color theme="1" tint="0.14999847407452621"/>
      <name val="Constantia"/>
      <family val="1"/>
      <scheme val="major"/>
    </font>
    <font>
      <sz val="10"/>
      <color theme="1" tint="0.1499984740745262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sz val="11"/>
      <color theme="1" tint="0.1499984740745262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8"/>
      <name val="Arial"/>
      <family val="2"/>
    </font>
    <font>
      <sz val="10"/>
      <name val="Arial"/>
      <family val="2"/>
    </font>
    <font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355B74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355B74"/>
      </left>
      <right/>
      <top style="thin">
        <color rgb="FF355B74"/>
      </top>
      <bottom/>
      <diagonal/>
    </border>
    <border>
      <left/>
      <right/>
      <top style="thin">
        <color rgb="FF355B74"/>
      </top>
      <bottom/>
      <diagonal/>
    </border>
    <border>
      <left/>
      <right style="thin">
        <color rgb="FF355B74"/>
      </right>
      <top style="thin">
        <color rgb="FF355B74"/>
      </top>
      <bottom/>
      <diagonal/>
    </border>
    <border>
      <left style="thin">
        <color rgb="FF355B74"/>
      </left>
      <right/>
      <top/>
      <bottom/>
      <diagonal/>
    </border>
    <border>
      <left/>
      <right style="thin">
        <color rgb="FF355B74"/>
      </right>
      <top/>
      <bottom/>
      <diagonal/>
    </border>
    <border>
      <left style="thin">
        <color rgb="FF355B74"/>
      </left>
      <right/>
      <top/>
      <bottom style="thin">
        <color rgb="FF355B74"/>
      </bottom>
      <diagonal/>
    </border>
    <border>
      <left/>
      <right/>
      <top/>
      <bottom style="thin">
        <color rgb="FF355B74"/>
      </bottom>
      <diagonal/>
    </border>
    <border>
      <left/>
      <right style="thin">
        <color rgb="FF355B74"/>
      </right>
      <top/>
      <bottom style="thin">
        <color rgb="FF355B74"/>
      </bottom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42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indent="1"/>
    </xf>
    <xf numFmtId="164" fontId="7" fillId="0" borderId="0" xfId="0" applyNumberFormat="1" applyFont="1" applyFill="1" applyBorder="1" applyAlignment="1">
      <alignment horizontal="center" vertical="center"/>
    </xf>
    <xf numFmtId="1" fontId="7" fillId="0" borderId="0" xfId="2" applyNumberFormat="1" applyFont="1" applyFill="1" applyBorder="1" applyAlignment="1">
      <alignment horizontal="center" vertical="center"/>
    </xf>
    <xf numFmtId="167" fontId="7" fillId="0" borderId="0" xfId="3" applyNumberFormat="1" applyFont="1" applyFill="1" applyAlignment="1">
      <alignment horizontal="center" vertical="center"/>
    </xf>
    <xf numFmtId="166" fontId="7" fillId="0" borderId="0" xfId="1" applyNumberFormat="1" applyFont="1" applyFill="1" applyAlignment="1">
      <alignment horizontal="left" vertical="center" indent="1"/>
    </xf>
    <xf numFmtId="167" fontId="8" fillId="3" borderId="0" xfId="3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right" vertical="center" indent="1"/>
    </xf>
    <xf numFmtId="167" fontId="7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center" vertical="center"/>
    </xf>
    <xf numFmtId="9" fontId="7" fillId="0" borderId="0" xfId="1" applyNumberFormat="1" applyFont="1" applyAlignment="1" applyProtection="1">
      <alignment horizontal="center" vertical="center"/>
    </xf>
    <xf numFmtId="165" fontId="7" fillId="0" borderId="0" xfId="1" applyNumberFormat="1" applyFont="1" applyAlignment="1" applyProtection="1">
      <alignment vertical="center"/>
    </xf>
    <xf numFmtId="2" fontId="7" fillId="0" borderId="0" xfId="2" applyNumberFormat="1" applyFont="1" applyAlignment="1" applyProtection="1">
      <alignment horizontal="center" vertical="center"/>
    </xf>
    <xf numFmtId="9" fontId="7" fillId="0" borderId="0" xfId="1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9" fillId="0" borderId="8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1" fontId="7" fillId="2" borderId="1" xfId="0" applyNumberFormat="1" applyFont="1" applyFill="1" applyBorder="1" applyAlignment="1" applyProtection="1">
      <alignment horizontal="center" vertical="center"/>
      <protection locked="0"/>
    </xf>
    <xf numFmtId="167" fontId="7" fillId="2" borderId="1" xfId="3" applyNumberFormat="1" applyFont="1" applyFill="1" applyBorder="1" applyAlignment="1" applyProtection="1">
      <alignment horizontal="center" vertical="center"/>
      <protection locked="0"/>
    </xf>
    <xf numFmtId="1" fontId="7" fillId="2" borderId="1" xfId="1" applyNumberFormat="1" applyFont="1" applyFill="1" applyBorder="1" applyAlignment="1" applyProtection="1">
      <alignment horizontal="center" vertical="center"/>
      <protection locked="0"/>
    </xf>
    <xf numFmtId="1" fontId="7" fillId="2" borderId="0" xfId="1" applyNumberFormat="1" applyFont="1" applyFill="1" applyBorder="1" applyAlignment="1" applyProtection="1">
      <alignment horizontal="center" vertical="center"/>
      <protection locked="0"/>
    </xf>
    <xf numFmtId="167" fontId="7" fillId="2" borderId="0" xfId="3" applyNumberFormat="1" applyFont="1" applyFill="1" applyBorder="1" applyAlignment="1" applyProtection="1">
      <alignment horizontal="center" vertical="center"/>
      <protection locked="0"/>
    </xf>
    <xf numFmtId="9" fontId="7" fillId="2" borderId="0" xfId="1" applyFont="1" applyFill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left" vertical="top"/>
      <protection locked="0"/>
    </xf>
    <xf numFmtId="0" fontId="10" fillId="0" borderId="3" xfId="0" applyFont="1" applyBorder="1" applyAlignment="1" applyProtection="1">
      <alignment horizontal="left" vertical="top"/>
      <protection locked="0"/>
    </xf>
    <xf numFmtId="0" fontId="10" fillId="0" borderId="4" xfId="0" applyFont="1" applyBorder="1" applyAlignment="1" applyProtection="1">
      <alignment horizontal="left" vertical="top"/>
      <protection locked="0"/>
    </xf>
    <xf numFmtId="0" fontId="10" fillId="0" borderId="5" xfId="0" applyFont="1" applyBorder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top"/>
      <protection locked="0"/>
    </xf>
    <xf numFmtId="0" fontId="10" fillId="0" borderId="6" xfId="0" applyFont="1" applyBorder="1" applyAlignment="1" applyProtection="1">
      <alignment horizontal="left" vertical="top"/>
      <protection locked="0"/>
    </xf>
    <xf numFmtId="0" fontId="10" fillId="0" borderId="7" xfId="0" applyFont="1" applyBorder="1" applyAlignment="1" applyProtection="1">
      <alignment horizontal="left" vertical="top"/>
      <protection locked="0"/>
    </xf>
    <xf numFmtId="0" fontId="10" fillId="0" borderId="8" xfId="0" applyFont="1" applyBorder="1" applyAlignment="1" applyProtection="1">
      <alignment horizontal="left" vertical="top"/>
      <protection locked="0"/>
    </xf>
    <xf numFmtId="0" fontId="10" fillId="0" borderId="9" xfId="0" applyFont="1" applyBorder="1" applyAlignment="1" applyProtection="1">
      <alignment horizontal="left" vertical="top"/>
      <protection locked="0"/>
    </xf>
    <xf numFmtId="0" fontId="0" fillId="4" borderId="0" xfId="0" applyFill="1"/>
    <xf numFmtId="0" fontId="0" fillId="4" borderId="0" xfId="0" applyFont="1" applyFill="1"/>
  </cellXfs>
  <cellStyles count="4">
    <cellStyle name="Comma" xfId="2" builtinId="3"/>
    <cellStyle name="Currency" xfId="3" builtinId="4"/>
    <cellStyle name="Normal" xfId="0" builtinId="0"/>
    <cellStyle name="Percent" xfId="1" builtinId="5"/>
  </cellStyles>
  <dxfs count="8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0" tint="-4.9989318521683403E-2"/>
        </patternFill>
      </fill>
    </dxf>
    <dxf>
      <font>
        <b val="0"/>
        <i val="0"/>
        <strike val="0"/>
        <color theme="0"/>
      </font>
      <fill>
        <patternFill>
          <bgColor theme="3"/>
        </patternFill>
      </fill>
      <border>
        <left style="thin">
          <color theme="3"/>
        </left>
        <right style="thin">
          <color theme="3"/>
        </right>
        <top style="thin">
          <color theme="3"/>
        </top>
        <bottom style="thin">
          <color theme="3"/>
        </bottom>
        <vertical style="thin">
          <color theme="5" tint="0.59996337778862885"/>
        </vertical>
        <horizontal style="thin">
          <color theme="3"/>
        </horizontal>
      </border>
    </dxf>
    <dxf>
      <border>
        <left style="thin">
          <color theme="3"/>
        </left>
        <right style="thin">
          <color theme="3"/>
        </right>
        <top style="thick">
          <color theme="3"/>
        </top>
        <bottom style="thick">
          <color theme="3"/>
        </bottom>
        <vertical style="thin">
          <color theme="6" tint="0.59996337778862885"/>
        </vertical>
        <horizontal style="thin">
          <color theme="6" tint="0.59996337778862885"/>
        </horizontal>
      </border>
    </dxf>
  </dxfs>
  <tableStyles count="1" defaultTableStyle="TableStyleMedium2" defaultPivotStyle="PivotStyleLight16">
    <tableStyle name="Business Table" pivot="0" count="3" xr9:uid="{00000000-0011-0000-FFFF-FFFF00000000}">
      <tableStyleElement type="wholeTable" dxfId="7"/>
      <tableStyleElement type="headerRow" dxfId="6"/>
      <tableStyleElement type="secondRowStripe" dxfId="5"/>
    </tableStyle>
  </tableStyles>
  <colors>
    <mruColors>
      <color rgb="FF355B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90027</xdr:colOff>
      <xdr:row>53</xdr:row>
      <xdr:rowOff>28576</xdr:rowOff>
    </xdr:from>
    <xdr:to>
      <xdr:col>5</xdr:col>
      <xdr:colOff>1338722</xdr:colOff>
      <xdr:row>57</xdr:row>
      <xdr:rowOff>56874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D9D94C-F018-42A7-8FC9-6EF92E947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19327" y="13868401"/>
          <a:ext cx="1248695" cy="82839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0</xdr:row>
      <xdr:rowOff>228600</xdr:rowOff>
    </xdr:from>
    <xdr:to>
      <xdr:col>5</xdr:col>
      <xdr:colOff>1181100</xdr:colOff>
      <xdr:row>1</xdr:row>
      <xdr:rowOff>171450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08EBDE9-BF2A-406B-8CEC-6D533E0F3C7B}"/>
            </a:ext>
          </a:extLst>
        </xdr:cNvPr>
        <xdr:cNvGrpSpPr/>
      </xdr:nvGrpSpPr>
      <xdr:grpSpPr>
        <a:xfrm>
          <a:off x="200025" y="228600"/>
          <a:ext cx="6810375" cy="1600200"/>
          <a:chOff x="171450" y="228601"/>
          <a:chExt cx="6810375" cy="1600200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5F7C1F34-E4DD-46DC-B437-97BAAF63AB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632" b="58946"/>
          <a:stretch/>
        </xdr:blipFill>
        <xdr:spPr>
          <a:xfrm>
            <a:off x="171450" y="228601"/>
            <a:ext cx="6543675" cy="1600200"/>
          </a:xfrm>
          <a:prstGeom prst="rect">
            <a:avLst/>
          </a:prstGeom>
        </xdr:spPr>
      </xdr:pic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7EF937FE-D644-44E9-B6B1-039FC87F57F7}"/>
              </a:ext>
            </a:extLst>
          </xdr:cNvPr>
          <xdr:cNvSpPr/>
        </xdr:nvSpPr>
        <xdr:spPr>
          <a:xfrm>
            <a:off x="2714625" y="470895"/>
            <a:ext cx="4267200" cy="1252138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l"/>
            <a:r>
              <a:rPr lang="en-US" sz="2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Berlin Sans FB Demi" panose="020E0802020502020306" pitchFamily="34" charset="0"/>
              </a:rPr>
              <a:t>Maintenance Cost Reduction Opportunity</a:t>
            </a:r>
          </a:p>
          <a:p>
            <a:pPr algn="l"/>
            <a:r>
              <a:rPr lang="en-US" sz="2400" b="0" cap="none" spc="0">
                <a:ln w="0"/>
                <a:solidFill>
                  <a:srgbClr val="355B74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Calculator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152400</xdr:colOff>
      <xdr:row>22</xdr:row>
      <xdr:rowOff>175309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4D7D74-6E9B-40BD-8DCB-DF5FDF84E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00025"/>
          <a:ext cx="7772400" cy="437583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Options" displayName="Table_Options" ref="A1:C5" totalsRowShown="0" headerRowDxfId="4" dataDxfId="3">
  <tableColumns count="3">
    <tableColumn id="1" xr3:uid="{00000000-0010-0000-0000-000001000000}" name="List Options 1" dataDxfId="2"/>
    <tableColumn id="4" xr3:uid="{00000000-0010-0000-0000-000004000000}" name="List Options 2" dataDxfId="1"/>
    <tableColumn id="2" xr3:uid="{00000000-0010-0000-0000-000002000000}" name="Year Multiplier" dataDxfId="0"/>
  </tableColumns>
  <tableStyleInfo name="Business Table" showFirstColumn="0" showLastColumn="0" showRowStripes="1" showColumnStripes="0"/>
</table>
</file>

<file path=xl/theme/theme1.xml><?xml version="1.0" encoding="utf-8"?>
<a:theme xmlns:a="http://schemas.openxmlformats.org/drawingml/2006/main" name="Business Templates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355B74"/>
  </sheetPr>
  <dimension ref="B1:G58"/>
  <sheetViews>
    <sheetView showGridLines="0" showRowColHeaders="0" tabSelected="1" zoomScaleNormal="100" workbookViewId="0">
      <selection activeCell="D6" sqref="D6"/>
    </sheetView>
  </sheetViews>
  <sheetFormatPr defaultColWidth="8.77734375" defaultRowHeight="15.75" x14ac:dyDescent="0.3"/>
  <cols>
    <col min="1" max="1" width="1.77734375" style="1" customWidth="1"/>
    <col min="2" max="2" width="4.44140625" style="1" customWidth="1"/>
    <col min="3" max="3" width="32.21875" style="1" customWidth="1"/>
    <col min="4" max="5" width="14.77734375" style="1" customWidth="1"/>
    <col min="6" max="6" width="16.21875" style="1" customWidth="1"/>
    <col min="7" max="7" width="1.77734375" style="1" customWidth="1"/>
    <col min="8" max="16384" width="8.77734375" style="1"/>
  </cols>
  <sheetData>
    <row r="1" spans="2:7" ht="130.5" customHeight="1" x14ac:dyDescent="0.3">
      <c r="G1" s="1" t="s">
        <v>12</v>
      </c>
    </row>
    <row r="2" spans="2:7" ht="28.15" customHeight="1" x14ac:dyDescent="0.3"/>
    <row r="3" spans="2:7" s="2" customFormat="1" ht="24" customHeight="1" x14ac:dyDescent="0.3">
      <c r="B3" s="23" t="s">
        <v>13</v>
      </c>
      <c r="C3" s="23"/>
      <c r="D3" s="23"/>
      <c r="E3" s="23"/>
      <c r="F3" s="23"/>
      <c r="G3" s="1"/>
    </row>
    <row r="4" spans="2:7" s="3" customFormat="1" ht="18" customHeight="1" x14ac:dyDescent="0.3">
      <c r="B4" s="24" t="s">
        <v>14</v>
      </c>
      <c r="C4" s="24"/>
      <c r="D4" s="24"/>
      <c r="E4" s="24"/>
      <c r="F4" s="24"/>
      <c r="G4" s="1"/>
    </row>
    <row r="5" spans="2:7" ht="12" customHeight="1" x14ac:dyDescent="0.3">
      <c r="B5" s="14"/>
      <c r="C5" s="14"/>
      <c r="D5" s="14"/>
      <c r="E5" s="14"/>
      <c r="F5" s="14"/>
    </row>
    <row r="6" spans="2:7" ht="28.15" customHeight="1" x14ac:dyDescent="0.3">
      <c r="B6" s="14"/>
      <c r="C6" s="15" t="s">
        <v>15</v>
      </c>
      <c r="D6" s="25">
        <v>20</v>
      </c>
      <c r="E6" s="7"/>
      <c r="F6" s="14"/>
    </row>
    <row r="7" spans="2:7" ht="4.1500000000000004" customHeight="1" x14ac:dyDescent="0.3">
      <c r="B7" s="14"/>
      <c r="C7" s="14"/>
      <c r="D7" s="14"/>
      <c r="E7" s="14"/>
      <c r="F7" s="14"/>
    </row>
    <row r="8" spans="2:7" ht="28.15" customHeight="1" x14ac:dyDescent="0.3">
      <c r="B8" s="14"/>
      <c r="C8" s="15" t="s">
        <v>16</v>
      </c>
      <c r="D8" s="26">
        <v>65</v>
      </c>
      <c r="E8" s="8" t="s">
        <v>17</v>
      </c>
      <c r="F8" s="14"/>
    </row>
    <row r="9" spans="2:7" ht="4.1500000000000004" customHeight="1" x14ac:dyDescent="0.3">
      <c r="B9" s="14"/>
      <c r="C9" s="14"/>
      <c r="D9" s="16"/>
      <c r="E9" s="14"/>
      <c r="F9" s="14"/>
    </row>
    <row r="10" spans="2:7" ht="28.15" customHeight="1" x14ac:dyDescent="0.3">
      <c r="B10" s="14"/>
      <c r="C10" s="15" t="s">
        <v>18</v>
      </c>
      <c r="D10" s="26">
        <v>500000</v>
      </c>
      <c r="E10" s="8" t="s">
        <v>6</v>
      </c>
      <c r="F10" s="14"/>
    </row>
    <row r="11" spans="2:7" ht="4.1500000000000004" customHeight="1" x14ac:dyDescent="0.3">
      <c r="B11" s="14"/>
      <c r="C11" s="14"/>
      <c r="D11" s="14"/>
      <c r="E11" s="14"/>
      <c r="F11" s="14"/>
    </row>
    <row r="12" spans="2:7" ht="28.15" customHeight="1" x14ac:dyDescent="0.3">
      <c r="B12" s="14"/>
      <c r="C12" s="15" t="s">
        <v>19</v>
      </c>
      <c r="D12" s="26">
        <f>((4*20)*(65*1.5))*52</f>
        <v>405600</v>
      </c>
      <c r="E12" s="8" t="s">
        <v>6</v>
      </c>
      <c r="F12" s="14"/>
    </row>
    <row r="13" spans="2:7" ht="4.1500000000000004" customHeight="1" x14ac:dyDescent="0.3">
      <c r="B13" s="14"/>
      <c r="C13" s="14"/>
      <c r="D13" s="14"/>
      <c r="E13" s="14"/>
      <c r="F13" s="14"/>
    </row>
    <row r="14" spans="2:7" ht="28.15" customHeight="1" x14ac:dyDescent="0.3">
      <c r="B14" s="14"/>
      <c r="C14" s="14"/>
      <c r="D14" s="14"/>
      <c r="E14" s="14"/>
      <c r="F14" s="14"/>
    </row>
    <row r="15" spans="2:7" s="2" customFormat="1" ht="24" customHeight="1" x14ac:dyDescent="0.3">
      <c r="B15" s="23" t="s">
        <v>26</v>
      </c>
      <c r="C15" s="23"/>
      <c r="D15" s="23"/>
      <c r="E15" s="23"/>
      <c r="F15" s="23"/>
      <c r="G15" s="1"/>
    </row>
    <row r="16" spans="2:7" s="3" customFormat="1" ht="18" customHeight="1" x14ac:dyDescent="0.3">
      <c r="B16" s="24" t="s">
        <v>23</v>
      </c>
      <c r="C16" s="24"/>
      <c r="D16" s="24"/>
      <c r="E16" s="24"/>
      <c r="F16" s="24"/>
      <c r="G16" s="1"/>
    </row>
    <row r="17" spans="2:7" ht="12" customHeight="1" x14ac:dyDescent="0.3">
      <c r="B17" s="14"/>
      <c r="C17" s="14"/>
      <c r="D17" s="14"/>
      <c r="E17" s="14"/>
      <c r="F17" s="14"/>
    </row>
    <row r="18" spans="2:7" ht="28.15" customHeight="1" x14ac:dyDescent="0.3">
      <c r="B18" s="14"/>
      <c r="C18" s="15" t="s">
        <v>24</v>
      </c>
      <c r="D18" s="27">
        <v>41600</v>
      </c>
      <c r="E18" s="8" t="s">
        <v>6</v>
      </c>
      <c r="F18" s="14"/>
    </row>
    <row r="19" spans="2:7" ht="3.75" customHeight="1" x14ac:dyDescent="0.3">
      <c r="B19" s="14"/>
      <c r="C19" s="15"/>
      <c r="D19" s="9"/>
      <c r="E19" s="14"/>
      <c r="F19" s="14"/>
    </row>
    <row r="20" spans="2:7" ht="28.15" customHeight="1" x14ac:dyDescent="0.3">
      <c r="B20" s="14"/>
      <c r="C20" s="15" t="s">
        <v>25</v>
      </c>
      <c r="D20" s="28">
        <v>14560</v>
      </c>
      <c r="E20" s="8" t="s">
        <v>6</v>
      </c>
      <c r="F20" s="14"/>
    </row>
    <row r="21" spans="2:7" ht="3.75" customHeight="1" x14ac:dyDescent="0.3">
      <c r="B21" s="14"/>
      <c r="C21" s="15"/>
      <c r="D21" s="10"/>
      <c r="E21" s="14"/>
      <c r="F21" s="14"/>
    </row>
    <row r="22" spans="2:7" ht="28.15" customHeight="1" x14ac:dyDescent="0.3">
      <c r="B22" s="14"/>
      <c r="C22" s="14"/>
      <c r="D22" s="14"/>
      <c r="E22" s="14"/>
      <c r="F22" s="14"/>
    </row>
    <row r="23" spans="2:7" s="2" customFormat="1" ht="24" customHeight="1" x14ac:dyDescent="0.3">
      <c r="B23" s="23" t="s">
        <v>29</v>
      </c>
      <c r="C23" s="23"/>
      <c r="D23" s="23"/>
      <c r="E23" s="23"/>
      <c r="F23" s="23"/>
      <c r="G23" s="1"/>
    </row>
    <row r="24" spans="2:7" s="3" customFormat="1" ht="18" customHeight="1" x14ac:dyDescent="0.3">
      <c r="B24" s="24" t="s">
        <v>23</v>
      </c>
      <c r="C24" s="24"/>
      <c r="D24" s="24"/>
      <c r="E24" s="24"/>
      <c r="F24" s="24"/>
      <c r="G24" s="1"/>
    </row>
    <row r="25" spans="2:7" ht="12" customHeight="1" x14ac:dyDescent="0.3">
      <c r="B25" s="14"/>
      <c r="C25" s="14"/>
      <c r="D25" s="14"/>
      <c r="E25" s="14"/>
      <c r="F25" s="14"/>
    </row>
    <row r="26" spans="2:7" ht="28.15" customHeight="1" x14ac:dyDescent="0.3">
      <c r="B26" s="14"/>
      <c r="C26" s="15" t="s">
        <v>30</v>
      </c>
      <c r="D26" s="26">
        <v>10000000</v>
      </c>
      <c r="E26" s="8" t="s">
        <v>6</v>
      </c>
      <c r="F26" s="14"/>
    </row>
    <row r="27" spans="2:7" ht="3.75" customHeight="1" x14ac:dyDescent="0.3">
      <c r="B27" s="14"/>
      <c r="C27" s="15"/>
      <c r="D27" s="9"/>
      <c r="E27" s="14"/>
      <c r="F27" s="14"/>
    </row>
    <row r="28" spans="2:7" ht="28.15" customHeight="1" x14ac:dyDescent="0.3">
      <c r="B28" s="14"/>
      <c r="C28" s="15" t="s">
        <v>31</v>
      </c>
      <c r="D28" s="29">
        <v>8000000</v>
      </c>
      <c r="E28" s="8" t="s">
        <v>6</v>
      </c>
      <c r="F28" s="14"/>
    </row>
    <row r="29" spans="2:7" ht="3.75" customHeight="1" x14ac:dyDescent="0.3">
      <c r="B29" s="14"/>
      <c r="C29" s="15"/>
      <c r="D29" s="9"/>
      <c r="E29" s="14"/>
      <c r="F29" s="14"/>
    </row>
    <row r="30" spans="2:7" ht="28.15" customHeight="1" x14ac:dyDescent="0.3">
      <c r="B30" s="14"/>
      <c r="C30" s="15" t="s">
        <v>32</v>
      </c>
      <c r="D30" s="30">
        <v>0.24</v>
      </c>
      <c r="E30" s="8" t="s">
        <v>6</v>
      </c>
      <c r="F30" s="14"/>
    </row>
    <row r="31" spans="2:7" ht="3.75" customHeight="1" x14ac:dyDescent="0.3">
      <c r="B31" s="14"/>
      <c r="C31" s="15"/>
      <c r="D31" s="10"/>
      <c r="E31" s="14"/>
      <c r="F31" s="14"/>
    </row>
    <row r="32" spans="2:7" ht="28.15" customHeight="1" x14ac:dyDescent="0.3">
      <c r="B32" s="14"/>
      <c r="C32" s="14"/>
      <c r="D32" s="14"/>
      <c r="E32" s="14"/>
      <c r="F32" s="14"/>
    </row>
    <row r="33" spans="2:7" s="2" customFormat="1" ht="24" customHeight="1" x14ac:dyDescent="0.3">
      <c r="B33" s="23" t="s">
        <v>36</v>
      </c>
      <c r="C33" s="23"/>
      <c r="D33" s="23"/>
      <c r="E33" s="23"/>
      <c r="F33" s="23"/>
      <c r="G33" s="1"/>
    </row>
    <row r="34" spans="2:7" ht="12" customHeight="1" x14ac:dyDescent="0.3">
      <c r="B34" s="14"/>
      <c r="C34" s="14"/>
      <c r="D34" s="14"/>
      <c r="E34" s="14"/>
      <c r="F34" s="14"/>
    </row>
    <row r="35" spans="2:7" ht="27" customHeight="1" x14ac:dyDescent="0.3">
      <c r="B35" s="14"/>
      <c r="C35" s="15" t="s">
        <v>20</v>
      </c>
      <c r="D35" s="11">
        <f>((Skilled_Labor*2080)*Labor_Rate)+Contract_Labor+Overtime_Labor</f>
        <v>3609600</v>
      </c>
      <c r="E35" s="8" t="s">
        <v>6</v>
      </c>
      <c r="F35" s="14"/>
    </row>
    <row r="36" spans="2:7" ht="3.75" customHeight="1" x14ac:dyDescent="0.3">
      <c r="B36" s="14"/>
      <c r="C36" s="15"/>
      <c r="D36" s="17"/>
      <c r="E36" s="14"/>
      <c r="F36" s="14"/>
    </row>
    <row r="37" spans="2:7" ht="28.15" customHeight="1" x14ac:dyDescent="0.3">
      <c r="B37" s="14"/>
      <c r="C37" s="15" t="s">
        <v>28</v>
      </c>
      <c r="D37" s="18">
        <f>(Contract_Labor+Overtime_Labor)/Total_Labor_Cost</f>
        <v>0.25088652482269502</v>
      </c>
      <c r="E37" s="19"/>
      <c r="F37" s="19"/>
    </row>
    <row r="38" spans="2:7" ht="3.95" customHeight="1" x14ac:dyDescent="0.3">
      <c r="B38" s="14"/>
      <c r="C38" s="15"/>
      <c r="D38" s="18"/>
      <c r="E38" s="19"/>
      <c r="F38" s="19"/>
    </row>
    <row r="39" spans="2:7" ht="28.15" customHeight="1" x14ac:dyDescent="0.3">
      <c r="B39" s="14"/>
      <c r="C39" s="15" t="s">
        <v>21</v>
      </c>
      <c r="D39" s="13">
        <f>(Total_Labor_Cost*Percent_OT_and_Contract_Labor)-(Total_Labor_Cost*0.15)</f>
        <v>364160</v>
      </c>
      <c r="E39" s="12" t="str">
        <f>TEXT(1-((Total_Labor_Cost-D39)/Total_Labor_Cost),"0%")&amp;" "&amp;"cost reduction"</f>
        <v>10% cost reduction</v>
      </c>
      <c r="F39" s="12"/>
    </row>
    <row r="40" spans="2:7" ht="3.75" customHeight="1" x14ac:dyDescent="0.3">
      <c r="B40" s="14"/>
      <c r="C40" s="15"/>
      <c r="D40" s="10"/>
      <c r="E40" s="14"/>
      <c r="F40" s="14"/>
    </row>
    <row r="41" spans="2:7" ht="28.15" customHeight="1" x14ac:dyDescent="0.3">
      <c r="B41" s="14"/>
      <c r="C41" s="15" t="s">
        <v>27</v>
      </c>
      <c r="D41" s="18">
        <f>Average_WO_Hours/Average_Payroll_Hours</f>
        <v>0.35</v>
      </c>
      <c r="E41" s="8" t="s">
        <v>6</v>
      </c>
      <c r="F41" s="14"/>
    </row>
    <row r="42" spans="2:7" ht="3.95" customHeight="1" x14ac:dyDescent="0.3">
      <c r="B42" s="14"/>
      <c r="C42" s="15"/>
      <c r="D42" s="18"/>
      <c r="E42" s="19"/>
      <c r="F42" s="19"/>
    </row>
    <row r="43" spans="2:7" ht="28.15" customHeight="1" x14ac:dyDescent="0.3">
      <c r="B43" s="14"/>
      <c r="C43" s="15" t="s">
        <v>22</v>
      </c>
      <c r="D43" s="13">
        <f>(Total_Labor_Cost*0.65)-(Total_Labor_Cost*Direct_Labor_Rate)</f>
        <v>1082880</v>
      </c>
      <c r="E43" s="12" t="str">
        <f>TEXT(1-((Total_Labor_Cost-Soft_Savings_Opportunity)/Total_Labor_Cost),"0%")&amp;" "&amp;"budget reduction"</f>
        <v>30% budget reduction</v>
      </c>
      <c r="F43" s="12"/>
    </row>
    <row r="44" spans="2:7" ht="3.75" customHeight="1" x14ac:dyDescent="0.3">
      <c r="B44" s="14"/>
      <c r="C44" s="15"/>
      <c r="D44" s="10"/>
      <c r="E44" s="14"/>
      <c r="F44" s="14"/>
    </row>
    <row r="45" spans="2:7" ht="28.15" customHeight="1" x14ac:dyDescent="0.3">
      <c r="B45" s="14"/>
      <c r="C45" s="15" t="s">
        <v>33</v>
      </c>
      <c r="D45" s="20">
        <f>Inventory_Charged_to_Work_Orders/Average_On_hand_Inventory_Value</f>
        <v>0.8</v>
      </c>
      <c r="E45" s="8" t="s">
        <v>6</v>
      </c>
      <c r="F45" s="14"/>
    </row>
    <row r="46" spans="2:7" ht="3.95" customHeight="1" x14ac:dyDescent="0.3">
      <c r="B46" s="14"/>
      <c r="C46" s="15"/>
      <c r="D46" s="18"/>
      <c r="E46" s="19"/>
      <c r="F46" s="19"/>
    </row>
    <row r="47" spans="2:7" ht="28.15" customHeight="1" x14ac:dyDescent="0.3">
      <c r="B47" s="14"/>
      <c r="C47" s="15" t="s">
        <v>34</v>
      </c>
      <c r="D47" s="13">
        <f>IF(Average_Number_of_Inventory_Turns&lt;2,(((2-Average_Number_of_Inventory_Turns)*Average_On_hand_Inventory_Value)*Estimated_Carrying_Cost_Percentage),"$0.00")</f>
        <v>2880000</v>
      </c>
      <c r="E47" s="12" t="s">
        <v>35</v>
      </c>
      <c r="F47" s="12"/>
    </row>
    <row r="48" spans="2:7" ht="28.15" customHeight="1" x14ac:dyDescent="0.3">
      <c r="B48" s="14"/>
      <c r="C48" s="15"/>
      <c r="D48" s="21"/>
      <c r="E48" s="14"/>
      <c r="F48" s="14"/>
    </row>
    <row r="49" spans="2:6" ht="24" customHeight="1" x14ac:dyDescent="0.3">
      <c r="B49" s="22" t="s">
        <v>0</v>
      </c>
      <c r="C49" s="14"/>
      <c r="D49" s="14"/>
      <c r="E49" s="14"/>
      <c r="F49" s="14"/>
    </row>
    <row r="50" spans="2:6" ht="28.15" customHeight="1" x14ac:dyDescent="0.3">
      <c r="B50" s="31"/>
      <c r="C50" s="32"/>
      <c r="D50" s="32"/>
      <c r="E50" s="32"/>
      <c r="F50" s="33"/>
    </row>
    <row r="51" spans="2:6" ht="28.15" customHeight="1" x14ac:dyDescent="0.3">
      <c r="B51" s="34"/>
      <c r="C51" s="35"/>
      <c r="D51" s="35"/>
      <c r="E51" s="35"/>
      <c r="F51" s="36"/>
    </row>
    <row r="52" spans="2:6" ht="28.15" customHeight="1" x14ac:dyDescent="0.3">
      <c r="B52" s="37"/>
      <c r="C52" s="38"/>
      <c r="D52" s="38"/>
      <c r="E52" s="38"/>
      <c r="F52" s="39"/>
    </row>
    <row r="53" spans="2:6" x14ac:dyDescent="0.3">
      <c r="B53" s="6"/>
      <c r="C53" s="6"/>
      <c r="D53" s="6"/>
      <c r="E53" s="6"/>
      <c r="F53" s="6"/>
    </row>
    <row r="54" spans="2:6" x14ac:dyDescent="0.3">
      <c r="B54" s="6"/>
      <c r="C54" s="6"/>
      <c r="D54" s="6"/>
      <c r="E54" s="6"/>
      <c r="F54" s="6"/>
    </row>
    <row r="55" spans="2:6" x14ac:dyDescent="0.3">
      <c r="B55" s="6"/>
      <c r="C55" s="6"/>
      <c r="D55" s="6"/>
      <c r="E55" s="6"/>
      <c r="F55" s="6"/>
    </row>
    <row r="56" spans="2:6" x14ac:dyDescent="0.3">
      <c r="B56" s="6"/>
      <c r="C56" s="6"/>
      <c r="D56" s="6"/>
      <c r="E56" s="6"/>
      <c r="F56" s="6"/>
    </row>
    <row r="57" spans="2:6" x14ac:dyDescent="0.3">
      <c r="B57" s="6"/>
      <c r="C57" s="6"/>
      <c r="D57" s="6"/>
      <c r="E57" s="6"/>
      <c r="F57" s="6"/>
    </row>
    <row r="58" spans="2:6" x14ac:dyDescent="0.3">
      <c r="B58" s="6"/>
      <c r="C58" s="6"/>
      <c r="D58" s="6"/>
      <c r="E58" s="6"/>
      <c r="F58" s="6"/>
    </row>
  </sheetData>
  <sheetProtection algorithmName="SHA-512" hashValue="SHVO7Zk5MZiOTErxZrh+UsCh21DDYKYyb2kWMuZFRVIxcZvJNK20A+pt04shFIF6rcKvhfechjc7tzLya750JQ==" saltValue="zABJVV5yiQj5jGVQR3VGxw==" spinCount="100000" sheet="1" objects="1" scenarios="1"/>
  <mergeCells count="11">
    <mergeCell ref="E39:F39"/>
    <mergeCell ref="E43:F43"/>
    <mergeCell ref="E47:F47"/>
    <mergeCell ref="B50:F52"/>
    <mergeCell ref="B3:F3"/>
    <mergeCell ref="B15:F15"/>
    <mergeCell ref="B16:F16"/>
    <mergeCell ref="B23:F23"/>
    <mergeCell ref="B24:F24"/>
    <mergeCell ref="B33:F33"/>
    <mergeCell ref="B4:F4"/>
  </mergeCells>
  <dataValidations count="5">
    <dataValidation allowBlank="1" showInputMessage="1" showErrorMessage="1" promptTitle="Customer Lifecycle Value" prompt="_x000a_Use this template to quickly calculate your company's Customer Lifecycle Value along with an analysis of your customer acquisition cost._x000a_" sqref="A1" xr:uid="{00000000-0002-0000-0000-000002000000}"/>
    <dataValidation allowBlank="1" showInputMessage="1" showErrorMessage="1" prompt="The preferred range is 2%-4%." sqref="D48" xr:uid="{D827BA38-73BA-4260-AB63-8C09B5DD7C46}"/>
    <dataValidation allowBlank="1" showInputMessage="1" showErrorMessage="1" prompt="This is the amount of money you're overspending on Contract Services and Overtime Costs." sqref="D39" xr:uid="{DE6BED12-55E6-44E6-8A1A-7C0A1E7BAD2B}"/>
    <dataValidation allowBlank="1" showInputMessage="1" showErrorMessage="1" prompt="This is the budget reduction projected for the next fiscal period once Direct Labor Utilization improves to 65%." sqref="D43" xr:uid="{5DDA6E7B-B90C-4406-A30F-2ABF97645349}"/>
    <dataValidation allowBlank="1" showInputMessage="1" showErrorMessage="1" prompt="This is the money you'd save after you right size your Spare Parts Inventory." sqref="D47" xr:uid="{03D92568-796D-4E75-A4D8-D44714AE7D5A}"/>
  </dataValidations>
  <printOptions horizontalCentered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5DF96-6E6F-4757-B34B-8F17215C4043}">
  <dimension ref="B25:B38"/>
  <sheetViews>
    <sheetView workbookViewId="0"/>
  </sheetViews>
  <sheetFormatPr defaultRowHeight="15.75" x14ac:dyDescent="0.3"/>
  <cols>
    <col min="1" max="16384" width="8.88671875" style="40"/>
  </cols>
  <sheetData>
    <row r="25" spans="2:2" x14ac:dyDescent="0.3">
      <c r="B25" s="40" t="s">
        <v>37</v>
      </c>
    </row>
    <row r="26" spans="2:2" x14ac:dyDescent="0.3">
      <c r="B26" s="40" t="s">
        <v>38</v>
      </c>
    </row>
    <row r="27" spans="2:2" x14ac:dyDescent="0.3">
      <c r="B27" s="40" t="s">
        <v>39</v>
      </c>
    </row>
    <row r="28" spans="2:2" x14ac:dyDescent="0.3">
      <c r="B28" s="40" t="s">
        <v>45</v>
      </c>
    </row>
    <row r="30" spans="2:2" x14ac:dyDescent="0.3">
      <c r="B30" s="41" t="s">
        <v>41</v>
      </c>
    </row>
    <row r="31" spans="2:2" x14ac:dyDescent="0.3">
      <c r="B31" s="40" t="s">
        <v>40</v>
      </c>
    </row>
    <row r="32" spans="2:2" x14ac:dyDescent="0.3">
      <c r="B32" s="40" t="s">
        <v>42</v>
      </c>
    </row>
    <row r="33" spans="2:2" x14ac:dyDescent="0.3">
      <c r="B33" s="40" t="s">
        <v>43</v>
      </c>
    </row>
    <row r="34" spans="2:2" x14ac:dyDescent="0.3">
      <c r="B34" s="40" t="s">
        <v>44</v>
      </c>
    </row>
    <row r="36" spans="2:2" x14ac:dyDescent="0.3">
      <c r="B36" s="40" t="s">
        <v>48</v>
      </c>
    </row>
    <row r="37" spans="2:2" x14ac:dyDescent="0.3">
      <c r="B37" s="40" t="s">
        <v>47</v>
      </c>
    </row>
    <row r="38" spans="2:2" x14ac:dyDescent="0.3">
      <c r="B38" s="40" t="s">
        <v>46</v>
      </c>
    </row>
  </sheetData>
  <sheetProtection algorithmName="SHA-512" hashValue="P31bw2NmAfWyabQ2riAP2IqYDXWM9DTgzcOV0bqCStq9gaeOQMw+tMzrsFxO2/PU2wCMLj7b6EZLVC9Tu2Wj7g==" saltValue="xoArv/Gg/eH2iV9C2Fzt9g==" spinCount="100000" sheet="1" objects="1" scenarios="1" selectLockedCells="1" selectUn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5"/>
  <sheetViews>
    <sheetView workbookViewId="0">
      <selection activeCell="B9" sqref="B9"/>
    </sheetView>
  </sheetViews>
  <sheetFormatPr defaultColWidth="8.77734375" defaultRowHeight="21" customHeight="1" x14ac:dyDescent="0.3"/>
  <cols>
    <col min="1" max="3" width="14.77734375" style="4" customWidth="1"/>
    <col min="4" max="16384" width="8.77734375" style="5"/>
  </cols>
  <sheetData>
    <row r="1" spans="1:3" customFormat="1" ht="30" customHeight="1" x14ac:dyDescent="0.3">
      <c r="A1" s="4" t="s">
        <v>10</v>
      </c>
      <c r="B1" s="4" t="s">
        <v>11</v>
      </c>
      <c r="C1" s="4" t="s">
        <v>7</v>
      </c>
    </row>
    <row r="2" spans="1:3" ht="21" customHeight="1" x14ac:dyDescent="0.3">
      <c r="A2" s="4" t="s">
        <v>4</v>
      </c>
      <c r="B2" s="4" t="s">
        <v>3</v>
      </c>
      <c r="C2" s="4">
        <v>365</v>
      </c>
    </row>
    <row r="3" spans="1:3" ht="21" customHeight="1" x14ac:dyDescent="0.3">
      <c r="A3" s="4" t="s">
        <v>5</v>
      </c>
      <c r="B3" s="4" t="s">
        <v>8</v>
      </c>
      <c r="C3" s="4">
        <v>52</v>
      </c>
    </row>
    <row r="4" spans="1:3" ht="21" customHeight="1" x14ac:dyDescent="0.3">
      <c r="A4" s="4" t="s">
        <v>1</v>
      </c>
      <c r="B4" s="4" t="s">
        <v>9</v>
      </c>
      <c r="C4" s="4">
        <v>12</v>
      </c>
    </row>
    <row r="5" spans="1:3" ht="21" customHeight="1" x14ac:dyDescent="0.3">
      <c r="A5" s="4" t="s">
        <v>6</v>
      </c>
      <c r="B5" s="4" t="s">
        <v>2</v>
      </c>
      <c r="C5" s="4">
        <v>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175ECBD4-2A33-4EFF-AF09-A0A125B04B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E3E06F-F928-4894-A266-1AAC2FC113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541F85-4A80-4E11-A9D1-4379E338E6FF}">
  <ds:schemaRefs>
    <ds:schemaRef ds:uri="http://purl.org/dc/terms/"/>
    <ds:schemaRef ds:uri="16c05727-aa75-4e4a-9b5f-8a80a1165891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71af3243-3dd4-4a8d-8c0d-dd76da1f02a5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21</vt:i4>
      </vt:variant>
    </vt:vector>
  </HeadingPairs>
  <TitlesOfParts>
    <vt:vector size="24" baseType="lpstr">
      <vt:lpstr>Maintenance Savings</vt:lpstr>
      <vt:lpstr>Opportunity</vt:lpstr>
      <vt:lpstr>List</vt:lpstr>
      <vt:lpstr>Average_Number_of_Inventory_Turns</vt:lpstr>
      <vt:lpstr>Average_On_hand_Inventory_Value</vt:lpstr>
      <vt:lpstr>Average_Payroll_Hours</vt:lpstr>
      <vt:lpstr>Average_WO_Hours</vt:lpstr>
      <vt:lpstr>Contract_Labor</vt:lpstr>
      <vt:lpstr>Direct_Labor_Rate</vt:lpstr>
      <vt:lpstr>Estimated_Carrying_Cost_Percentage</vt:lpstr>
      <vt:lpstr>Frequency_Period</vt:lpstr>
      <vt:lpstr>Hard_Savings_Opportunity</vt:lpstr>
      <vt:lpstr>Inventory_Charged_to_Work_Orders</vt:lpstr>
      <vt:lpstr>Labor_Rate</vt:lpstr>
      <vt:lpstr>List_Frequency</vt:lpstr>
      <vt:lpstr>List_Life_Period</vt:lpstr>
      <vt:lpstr>Lost_Units</vt:lpstr>
      <vt:lpstr>Overtime_Labor</vt:lpstr>
      <vt:lpstr>Percent_OT_and_Contract_Labor</vt:lpstr>
      <vt:lpstr>Production_Period</vt:lpstr>
      <vt:lpstr>Skilled_Labor</vt:lpstr>
      <vt:lpstr>Soft_Savings_Opportunity</vt:lpstr>
      <vt:lpstr>Table_Options_2</vt:lpstr>
      <vt:lpstr>Total_Labor_Cost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2019-03-18T06:04:35Z</dcterms:created>
  <dcterms:modified xsi:type="dcterms:W3CDTF">2022-04-05T18:39:15Z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