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 AMORIM\Desktop\"/>
    </mc:Choice>
  </mc:AlternateContent>
  <xr:revisionPtr revIDLastSave="0" documentId="8_{6D5337E9-2D10-4B37-8B11-52D55620C1A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Patrimonial" sheetId="1" r:id="rId1"/>
    <sheet name="Resultado" sheetId="2" r:id="rId2"/>
    <sheet name="Balanço" sheetId="3" r:id="rId3"/>
    <sheet name="ESTOQUE 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6" i="4" l="1"/>
  <c r="P7" i="4" s="1"/>
  <c r="P18" i="4"/>
  <c r="P19" i="4" s="1"/>
  <c r="Q6" i="4" l="1"/>
  <c r="D8" i="3"/>
  <c r="G72" i="1"/>
  <c r="G40" i="1"/>
  <c r="C3" i="3"/>
  <c r="H72" i="1"/>
  <c r="H40" i="1"/>
  <c r="H18" i="1"/>
  <c r="Q18" i="4"/>
  <c r="Q17" i="4"/>
  <c r="Q16" i="4"/>
  <c r="P5" i="4"/>
  <c r="Q5" i="4" s="1"/>
  <c r="Q4" i="4"/>
  <c r="E3" i="3"/>
  <c r="D3" i="3"/>
  <c r="C7" i="3"/>
  <c r="B14" i="3"/>
  <c r="H44" i="1"/>
  <c r="B126" i="1"/>
  <c r="C13" i="3" s="1"/>
  <c r="B13" i="3"/>
  <c r="B12" i="3"/>
  <c r="B11" i="3"/>
  <c r="B103" i="2"/>
  <c r="B93" i="2"/>
  <c r="Q10" i="4" l="1"/>
  <c r="Q9" i="4"/>
  <c r="Q21" i="4"/>
  <c r="Q19" i="4"/>
  <c r="Q20" i="4" s="1"/>
  <c r="Q22" i="4"/>
  <c r="Q7" i="4"/>
  <c r="Q8" i="4" s="1"/>
  <c r="B66" i="2"/>
  <c r="C66" i="2" s="1"/>
  <c r="G71" i="2" s="1"/>
  <c r="H2" i="1"/>
  <c r="Q23" i="4" l="1"/>
  <c r="B10" i="1"/>
  <c r="Q11" i="4"/>
  <c r="H32" i="1"/>
  <c r="E4" i="3" s="1"/>
  <c r="B36" i="1" l="1"/>
  <c r="B85" i="2"/>
  <c r="E23" i="4"/>
  <c r="I22" i="4"/>
  <c r="H22" i="4"/>
  <c r="G22" i="4"/>
  <c r="G21" i="4"/>
  <c r="D21" i="4"/>
  <c r="G19" i="4"/>
  <c r="D18" i="4"/>
  <c r="I16" i="4"/>
  <c r="I19" i="4" s="1"/>
  <c r="J19" i="4" s="1"/>
  <c r="I15" i="4"/>
  <c r="H15" i="4"/>
  <c r="H17" i="4" s="1"/>
  <c r="H18" i="4" s="1"/>
  <c r="G15" i="4"/>
  <c r="J14" i="4"/>
  <c r="G14" i="4"/>
  <c r="D14" i="4"/>
  <c r="J12" i="4"/>
  <c r="I8" i="4"/>
  <c r="I4" i="4"/>
  <c r="I5" i="4"/>
  <c r="I7" i="4" s="1"/>
  <c r="J3" i="4"/>
  <c r="G3" i="4"/>
  <c r="G16" i="4" l="1"/>
  <c r="J22" i="4"/>
  <c r="J16" i="4"/>
  <c r="G23" i="4"/>
  <c r="J8" i="4"/>
  <c r="J11" i="4"/>
  <c r="J5" i="4"/>
  <c r="H21" i="4"/>
  <c r="H20" i="4"/>
  <c r="J4" i="4"/>
  <c r="J15" i="4"/>
  <c r="J17" i="4" s="1"/>
  <c r="I17" i="4" s="1"/>
  <c r="J6" i="4" l="1"/>
  <c r="I20" i="4"/>
  <c r="I23" i="4" s="1"/>
  <c r="G18" i="4"/>
  <c r="G20" i="4" s="1"/>
  <c r="I18" i="4"/>
  <c r="H23" i="4"/>
  <c r="G24" i="4" l="1"/>
  <c r="J7" i="4"/>
  <c r="J9" i="4" s="1"/>
  <c r="I9" i="4" s="1"/>
  <c r="I21" i="4"/>
  <c r="J21" i="4" s="1"/>
  <c r="J23" i="4" s="1"/>
  <c r="J18" i="4"/>
  <c r="J20" i="4" s="1"/>
  <c r="I10" i="4" l="1"/>
  <c r="J10" i="4" s="1"/>
  <c r="J13" i="4" s="1"/>
  <c r="I13" i="4" s="1"/>
  <c r="D6" i="3"/>
  <c r="D7" i="3"/>
  <c r="B10" i="3"/>
  <c r="B9" i="3"/>
  <c r="B8" i="3"/>
  <c r="B5" i="3"/>
  <c r="B6" i="3"/>
  <c r="H93" i="1"/>
  <c r="E6" i="3" s="1"/>
  <c r="H84" i="1"/>
  <c r="E7" i="3" s="1"/>
  <c r="H76" i="1"/>
  <c r="E8" i="3" s="1"/>
  <c r="B118" i="1"/>
  <c r="C14" i="3" s="1"/>
  <c r="B110" i="1"/>
  <c r="C12" i="3" s="1"/>
  <c r="B101" i="1"/>
  <c r="C11" i="3" s="1"/>
  <c r="B93" i="1"/>
  <c r="C10" i="3" s="1"/>
  <c r="B84" i="1"/>
  <c r="C9" i="3" s="1"/>
  <c r="B76" i="1"/>
  <c r="C8" i="3" s="1"/>
  <c r="B28" i="1" l="1"/>
  <c r="B10" i="2"/>
  <c r="B7" i="3" l="1"/>
  <c r="B23" i="2"/>
  <c r="H23" i="2"/>
  <c r="B31" i="2"/>
  <c r="H31" i="2"/>
  <c r="B40" i="2"/>
  <c r="H40" i="2"/>
  <c r="B48" i="2"/>
  <c r="G74" i="2" s="1"/>
  <c r="H48" i="2"/>
  <c r="H74" i="2" s="1"/>
  <c r="B57" i="2"/>
  <c r="G75" i="2" s="1"/>
  <c r="H57" i="2"/>
  <c r="H75" i="2" s="1"/>
  <c r="H66" i="2"/>
  <c r="H76" i="2" s="1"/>
  <c r="D11" i="3"/>
  <c r="D5" i="3"/>
  <c r="D4" i="3"/>
  <c r="D2" i="3"/>
  <c r="H69" i="1"/>
  <c r="H61" i="1"/>
  <c r="H52" i="1"/>
  <c r="E5" i="3"/>
  <c r="E2" i="3"/>
  <c r="H10" i="1"/>
  <c r="E10" i="3" s="1"/>
  <c r="D10" i="3"/>
  <c r="B4" i="3"/>
  <c r="B3" i="3"/>
  <c r="B2" i="3"/>
  <c r="H14" i="2"/>
  <c r="G14" i="2" s="1"/>
  <c r="H6" i="2"/>
  <c r="G6" i="2" s="1"/>
  <c r="B14" i="2"/>
  <c r="B6" i="2"/>
  <c r="B69" i="1"/>
  <c r="B61" i="1"/>
  <c r="B52" i="1"/>
  <c r="B44" i="1"/>
  <c r="C5" i="3" s="1"/>
  <c r="C6" i="3"/>
  <c r="C4" i="3"/>
  <c r="C2" i="3"/>
  <c r="C15" i="3" l="1"/>
  <c r="H70" i="2"/>
  <c r="G69" i="2"/>
  <c r="C6" i="2"/>
  <c r="G70" i="2"/>
  <c r="C14" i="2"/>
  <c r="H69" i="2"/>
  <c r="H77" i="2" l="1"/>
  <c r="G77" i="2" s="1"/>
  <c r="K76" i="2"/>
  <c r="C69" i="2" l="1"/>
  <c r="C77" i="2" s="1"/>
  <c r="E11" i="3" s="1"/>
  <c r="E15" i="3" s="1"/>
  <c r="D21" i="3" s="1"/>
  <c r="G4" i="3" l="1"/>
  <c r="G8" i="3"/>
  <c r="G9" i="3"/>
  <c r="G5" i="3"/>
  <c r="G11" i="3"/>
  <c r="G10" i="3"/>
  <c r="G6" i="3"/>
  <c r="G2" i="3"/>
  <c r="G7" i="3"/>
  <c r="G3" i="3"/>
</calcChain>
</file>

<file path=xl/sharedStrings.xml><?xml version="1.0" encoding="utf-8"?>
<sst xmlns="http://schemas.openxmlformats.org/spreadsheetml/2006/main" count="82" uniqueCount="65">
  <si>
    <t>Capital Social</t>
  </si>
  <si>
    <t>A.R.E</t>
  </si>
  <si>
    <t>Vendas</t>
  </si>
  <si>
    <t>LUCROS</t>
  </si>
  <si>
    <t xml:space="preserve">ATIVO </t>
  </si>
  <si>
    <t>PASSIVO</t>
  </si>
  <si>
    <t>ORIGEM</t>
  </si>
  <si>
    <t>APLICALÇÃO</t>
  </si>
  <si>
    <t>TOTAL</t>
  </si>
  <si>
    <t>PATRIMONIO LÍQUIDO</t>
  </si>
  <si>
    <t>CMV</t>
  </si>
  <si>
    <t>AV</t>
  </si>
  <si>
    <t>ESTOQUE</t>
  </si>
  <si>
    <t>FORNECEDOR</t>
  </si>
  <si>
    <t>SALÁRIOS A PG</t>
  </si>
  <si>
    <t>Duplicatas a pg</t>
  </si>
  <si>
    <t>N</t>
  </si>
  <si>
    <t>Entrada</t>
  </si>
  <si>
    <t>Saída</t>
  </si>
  <si>
    <t>Saldo</t>
  </si>
  <si>
    <t>Quant</t>
  </si>
  <si>
    <t>V. uni</t>
  </si>
  <si>
    <t>Total</t>
  </si>
  <si>
    <t>Quant.</t>
  </si>
  <si>
    <t>EI</t>
  </si>
  <si>
    <t>Receita com serviços prestados</t>
  </si>
  <si>
    <t>Veículos</t>
  </si>
  <si>
    <t>Equipamentos de informática</t>
  </si>
  <si>
    <t>Máquinas e equipamenttos</t>
  </si>
  <si>
    <t>Material de escritório</t>
  </si>
  <si>
    <t>Banco C/ Poupança. Itaú</t>
  </si>
  <si>
    <t xml:space="preserve">Despesa com Transporte </t>
  </si>
  <si>
    <t>Despesa com Energia</t>
  </si>
  <si>
    <t>Telefone a pagar</t>
  </si>
  <si>
    <t>Despesa com telefone</t>
  </si>
  <si>
    <t xml:space="preserve">Despesa com aluguel </t>
  </si>
  <si>
    <t>Impostos sobre venda</t>
  </si>
  <si>
    <t>ICMS A PAGAR</t>
  </si>
  <si>
    <t>Descrição</t>
  </si>
  <si>
    <t>Vl unit</t>
  </si>
  <si>
    <t>vl total</t>
  </si>
  <si>
    <t>Quantidade</t>
  </si>
  <si>
    <t>IPI</t>
  </si>
  <si>
    <t xml:space="preserve">ICMS ST </t>
  </si>
  <si>
    <t>ICMS operação</t>
  </si>
  <si>
    <t>Total da NF</t>
  </si>
  <si>
    <t>CALCULADORA</t>
  </si>
  <si>
    <t>cofins</t>
  </si>
  <si>
    <t>pis</t>
  </si>
  <si>
    <t>CRÉDITO PIS</t>
  </si>
  <si>
    <t>CRÉDITO COFINS</t>
  </si>
  <si>
    <t>Valor estoque</t>
  </si>
  <si>
    <t>ICMS</t>
  </si>
  <si>
    <t>PIS A RECUPERAR</t>
  </si>
  <si>
    <t>COFINS A RECUPERAR</t>
  </si>
  <si>
    <t>Móveis e utensilios</t>
  </si>
  <si>
    <t>Banco c/ Movimento</t>
  </si>
  <si>
    <t>DADOS NFE - COMPRA 1</t>
  </si>
  <si>
    <t>DADOS NFE - COMPRA 2</t>
  </si>
  <si>
    <t>IPI - 10%</t>
  </si>
  <si>
    <t>Pis a pg</t>
  </si>
  <si>
    <t>Cofins a pg</t>
  </si>
  <si>
    <t>5b</t>
  </si>
  <si>
    <t xml:space="preserve">ICMS CIAP a recuperar CP </t>
  </si>
  <si>
    <t xml:space="preserve">ICMS CIAP A recuperar LP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</si>
</sst>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44" fontId="0" fillId="2" borderId="3" xfId="1" applyFont="1" applyFill="1" applyBorder="1"/>
    <xf numFmtId="44" fontId="0" fillId="2" borderId="0" xfId="1" applyFont="1" applyFill="1"/>
    <xf numFmtId="1" fontId="2" fillId="2" borderId="0" xfId="1" applyNumberFormat="1" applyFont="1" applyFill="1" applyAlignment="1">
      <alignment horizontal="center"/>
    </xf>
    <xf numFmtId="44" fontId="0" fillId="2" borderId="0" xfId="1" applyFont="1" applyFill="1" applyBorder="1"/>
    <xf numFmtId="0" fontId="0" fillId="2" borderId="0" xfId="0" applyFill="1" applyBorder="1"/>
    <xf numFmtId="1" fontId="2" fillId="2" borderId="0" xfId="0" applyNumberFormat="1" applyFont="1" applyFill="1" applyAlignment="1">
      <alignment horizontal="center"/>
    </xf>
    <xf numFmtId="44" fontId="0" fillId="2" borderId="6" xfId="1" applyFont="1" applyFill="1" applyBorder="1"/>
    <xf numFmtId="44" fontId="0" fillId="2" borderId="5" xfId="1" applyFont="1" applyFill="1" applyBorder="1"/>
    <xf numFmtId="44" fontId="0" fillId="2" borderId="4" xfId="1" applyFont="1" applyFill="1" applyBorder="1"/>
    <xf numFmtId="44" fontId="3" fillId="2" borderId="3" xfId="1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0" fillId="2" borderId="7" xfId="0" applyFill="1" applyBorder="1"/>
    <xf numFmtId="0" fontId="2" fillId="2" borderId="0" xfId="0" applyFont="1" applyFill="1" applyBorder="1"/>
    <xf numFmtId="0" fontId="0" fillId="2" borderId="14" xfId="0" applyFill="1" applyBorder="1"/>
    <xf numFmtId="0" fontId="0" fillId="2" borderId="4" xfId="0" applyFill="1" applyBorder="1"/>
    <xf numFmtId="0" fontId="2" fillId="2" borderId="8" xfId="0" applyFont="1" applyFill="1" applyBorder="1" applyAlignment="1">
      <alignment horizontal="center"/>
    </xf>
    <xf numFmtId="44" fontId="2" fillId="2" borderId="10" xfId="1" applyFont="1" applyFill="1" applyBorder="1"/>
    <xf numFmtId="0" fontId="2" fillId="2" borderId="9" xfId="0" applyFont="1" applyFill="1" applyBorder="1" applyAlignment="1">
      <alignment horizontal="center"/>
    </xf>
    <xf numFmtId="0" fontId="2" fillId="2" borderId="0" xfId="0" applyFont="1" applyFill="1"/>
    <xf numFmtId="2" fontId="4" fillId="2" borderId="12" xfId="0" applyNumberFormat="1" applyFont="1" applyFill="1" applyBorder="1" applyAlignment="1">
      <alignment horizontal="center"/>
    </xf>
    <xf numFmtId="2" fontId="0" fillId="2" borderId="0" xfId="1" applyNumberFormat="1" applyFont="1" applyFill="1" applyBorder="1"/>
    <xf numFmtId="2" fontId="0" fillId="2" borderId="4" xfId="1" applyNumberFormat="1" applyFont="1" applyFill="1" applyBorder="1"/>
    <xf numFmtId="2" fontId="2" fillId="2" borderId="9" xfId="1" applyNumberFormat="1" applyFont="1" applyFill="1" applyBorder="1"/>
    <xf numFmtId="2" fontId="0" fillId="2" borderId="0" xfId="1" applyNumberFormat="1" applyFont="1" applyFill="1"/>
    <xf numFmtId="0" fontId="4" fillId="3" borderId="0" xfId="0" applyFont="1" applyFill="1" applyAlignment="1">
      <alignment horizontal="center"/>
    </xf>
    <xf numFmtId="44" fontId="2" fillId="2" borderId="10" xfId="1" applyNumberFormat="1" applyFont="1" applyFill="1" applyBorder="1"/>
    <xf numFmtId="44" fontId="5" fillId="2" borderId="0" xfId="0" applyNumberFormat="1" applyFont="1" applyFill="1" applyBorder="1"/>
    <xf numFmtId="44" fontId="5" fillId="2" borderId="3" xfId="1" applyFont="1" applyFill="1" applyBorder="1"/>
    <xf numFmtId="0" fontId="6" fillId="4" borderId="20" xfId="0" applyFont="1" applyFill="1" applyBorder="1" applyAlignment="1">
      <alignment horizontal="center"/>
    </xf>
    <xf numFmtId="44" fontId="6" fillId="4" borderId="20" xfId="1" applyFont="1" applyFill="1" applyBorder="1" applyAlignment="1">
      <alignment horizontal="center"/>
    </xf>
    <xf numFmtId="3" fontId="6" fillId="4" borderId="20" xfId="0" applyNumberFormat="1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44" fontId="0" fillId="0" borderId="23" xfId="1" applyFont="1" applyBorder="1" applyAlignment="1">
      <alignment horizontal="center"/>
    </xf>
    <xf numFmtId="0" fontId="0" fillId="0" borderId="23" xfId="0" applyBorder="1"/>
    <xf numFmtId="44" fontId="0" fillId="0" borderId="23" xfId="1" applyFont="1" applyBorder="1"/>
    <xf numFmtId="3" fontId="0" fillId="0" borderId="23" xfId="0" applyNumberFormat="1" applyBorder="1"/>
    <xf numFmtId="44" fontId="0" fillId="0" borderId="24" xfId="1" applyFont="1" applyBorder="1"/>
    <xf numFmtId="0" fontId="0" fillId="0" borderId="26" xfId="0" applyBorder="1" applyAlignment="1">
      <alignment horizontal="center"/>
    </xf>
    <xf numFmtId="44" fontId="0" fillId="0" borderId="26" xfId="1" applyFont="1" applyBorder="1" applyAlignment="1">
      <alignment horizontal="center"/>
    </xf>
    <xf numFmtId="44" fontId="0" fillId="0" borderId="26" xfId="1" applyFont="1" applyBorder="1"/>
    <xf numFmtId="3" fontId="0" fillId="0" borderId="26" xfId="0" applyNumberFormat="1" applyBorder="1"/>
    <xf numFmtId="44" fontId="0" fillId="0" borderId="27" xfId="1" applyFont="1" applyBorder="1"/>
    <xf numFmtId="0" fontId="0" fillId="0" borderId="28" xfId="0" applyBorder="1" applyAlignment="1">
      <alignment horizontal="center"/>
    </xf>
    <xf numFmtId="44" fontId="0" fillId="0" borderId="28" xfId="1" applyFont="1" applyBorder="1" applyAlignment="1">
      <alignment horizontal="center"/>
    </xf>
    <xf numFmtId="44" fontId="0" fillId="0" borderId="28" xfId="1" applyFont="1" applyBorder="1"/>
    <xf numFmtId="3" fontId="0" fillId="0" borderId="28" xfId="0" applyNumberFormat="1" applyBorder="1"/>
    <xf numFmtId="0" fontId="7" fillId="0" borderId="23" xfId="0" applyFont="1" applyBorder="1" applyAlignment="1">
      <alignment horizontal="center"/>
    </xf>
    <xf numFmtId="44" fontId="7" fillId="0" borderId="23" xfId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4" fontId="7" fillId="3" borderId="23" xfId="1" applyFont="1" applyFill="1" applyBorder="1" applyAlignment="1">
      <alignment horizontal="center"/>
    </xf>
    <xf numFmtId="44" fontId="7" fillId="0" borderId="3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26" xfId="0" applyFont="1" applyBorder="1" applyAlignment="1">
      <alignment horizontal="center"/>
    </xf>
    <xf numFmtId="44" fontId="2" fillId="0" borderId="26" xfId="1" applyFont="1" applyBorder="1" applyAlignment="1">
      <alignment horizontal="center"/>
    </xf>
    <xf numFmtId="44" fontId="2" fillId="0" borderId="26" xfId="1" applyFont="1" applyBorder="1"/>
    <xf numFmtId="0" fontId="0" fillId="0" borderId="20" xfId="0" applyBorder="1" applyAlignment="1">
      <alignment horizontal="center"/>
    </xf>
    <xf numFmtId="44" fontId="0" fillId="0" borderId="20" xfId="1" applyFont="1" applyBorder="1" applyAlignment="1">
      <alignment horizontal="center"/>
    </xf>
    <xf numFmtId="44" fontId="0" fillId="0" borderId="20" xfId="1" applyFont="1" applyBorder="1"/>
    <xf numFmtId="44" fontId="0" fillId="0" borderId="32" xfId="1" applyFont="1" applyBorder="1"/>
    <xf numFmtId="3" fontId="0" fillId="0" borderId="20" xfId="0" applyNumberFormat="1" applyBorder="1"/>
    <xf numFmtId="44" fontId="0" fillId="0" borderId="33" xfId="1" applyFont="1" applyBorder="1"/>
    <xf numFmtId="3" fontId="2" fillId="0" borderId="26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44" fontId="7" fillId="0" borderId="34" xfId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4" fontId="7" fillId="3" borderId="34" xfId="1" applyFont="1" applyFill="1" applyBorder="1" applyAlignment="1">
      <alignment horizontal="center"/>
    </xf>
    <xf numFmtId="44" fontId="7" fillId="0" borderId="35" xfId="1" applyFont="1" applyBorder="1" applyAlignment="1">
      <alignment horizontal="center"/>
    </xf>
    <xf numFmtId="44" fontId="7" fillId="0" borderId="35" xfId="1" applyFont="1" applyBorder="1" applyAlignment="1">
      <alignment horizontal="center" shrinkToFit="1"/>
    </xf>
    <xf numFmtId="44" fontId="0" fillId="0" borderId="0" xfId="1" applyFont="1"/>
    <xf numFmtId="3" fontId="0" fillId="0" borderId="0" xfId="0" applyNumberFormat="1"/>
    <xf numFmtId="44" fontId="0" fillId="2" borderId="0" xfId="0" applyNumberFormat="1" applyFill="1"/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3" fontId="0" fillId="0" borderId="0" xfId="0" applyNumberFormat="1" applyAlignment="1">
      <alignment horizontal="center"/>
    </xf>
    <xf numFmtId="4" fontId="0" fillId="0" borderId="28" xfId="0" applyNumberFormat="1" applyBorder="1" applyAlignment="1">
      <alignment horizontal="center"/>
    </xf>
    <xf numFmtId="0" fontId="7" fillId="0" borderId="28" xfId="0" applyFont="1" applyBorder="1" applyAlignment="1">
      <alignment horizontal="center"/>
    </xf>
    <xf numFmtId="3" fontId="8" fillId="0" borderId="28" xfId="0" applyNumberFormat="1" applyFont="1" applyBorder="1" applyAlignment="1">
      <alignment horizontal="center"/>
    </xf>
    <xf numFmtId="4" fontId="8" fillId="0" borderId="28" xfId="0" applyNumberFormat="1" applyFont="1" applyBorder="1" applyAlignment="1">
      <alignment horizontal="center"/>
    </xf>
    <xf numFmtId="0" fontId="0" fillId="0" borderId="25" xfId="0" applyBorder="1"/>
    <xf numFmtId="4" fontId="0" fillId="0" borderId="37" xfId="0" applyNumberFormat="1" applyBorder="1"/>
    <xf numFmtId="0" fontId="8" fillId="0" borderId="25" xfId="0" applyFont="1" applyBorder="1" applyAlignment="1">
      <alignment horizontal="center"/>
    </xf>
    <xf numFmtId="4" fontId="4" fillId="0" borderId="38" xfId="0" applyNumberFormat="1" applyFont="1" applyBorder="1"/>
    <xf numFmtId="0" fontId="6" fillId="4" borderId="0" xfId="0" applyFont="1" applyFill="1" applyBorder="1" applyAlignment="1">
      <alignment horizontal="center"/>
    </xf>
    <xf numFmtId="44" fontId="0" fillId="0" borderId="0" xfId="1" applyFont="1" applyBorder="1"/>
    <xf numFmtId="44" fontId="0" fillId="0" borderId="9" xfId="1" applyFont="1" applyBorder="1"/>
    <xf numFmtId="44" fontId="7" fillId="0" borderId="0" xfId="1" applyFont="1" applyBorder="1" applyAlignment="1">
      <alignment horizontal="center"/>
    </xf>
    <xf numFmtId="44" fontId="7" fillId="0" borderId="0" xfId="1" applyFont="1" applyBorder="1" applyAlignment="1">
      <alignment horizontal="center" shrinkToFi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0" fontId="0" fillId="0" borderId="9" xfId="1" applyNumberFormat="1" applyFont="1" applyBorder="1"/>
    <xf numFmtId="164" fontId="0" fillId="0" borderId="0" xfId="0" applyNumberFormat="1"/>
    <xf numFmtId="0" fontId="9" fillId="0" borderId="0" xfId="0" applyFont="1" applyAlignment="1">
      <alignment horizontal="left"/>
    </xf>
    <xf numFmtId="10" fontId="9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0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0" fillId="0" borderId="41" xfId="0" applyBorder="1"/>
    <xf numFmtId="0" fontId="6" fillId="4" borderId="31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0" fillId="0" borderId="31" xfId="0" applyBorder="1" applyAlignment="1">
      <alignment horizontal="center"/>
    </xf>
    <xf numFmtId="44" fontId="7" fillId="0" borderId="24" xfId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44" fontId="1" fillId="0" borderId="0" xfId="1" applyFont="1" applyBorder="1" applyAlignment="1">
      <alignment horizontal="left"/>
    </xf>
    <xf numFmtId="10" fontId="0" fillId="0" borderId="0" xfId="1" applyNumberFormat="1" applyFont="1" applyBorder="1"/>
    <xf numFmtId="3" fontId="0" fillId="0" borderId="22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2" fillId="2" borderId="0" xfId="0" applyFont="1" applyFill="1" applyAlignment="1">
      <alignment vertical="center" textRotation="255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44" fontId="1" fillId="0" borderId="0" xfId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0" xfId="0" applyFont="1" applyAlignment="1">
      <alignment horizontal="center"/>
    </xf>
    <xf numFmtId="44" fontId="0" fillId="0" borderId="0" xfId="1" applyFont="1" applyBorder="1" applyAlignment="1">
      <alignment horizontal="center"/>
    </xf>
    <xf numFmtId="44" fontId="7" fillId="0" borderId="0" xfId="1" applyFont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4"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6"/>
  <sheetViews>
    <sheetView tabSelected="1" zoomScale="70" zoomScaleNormal="70" workbookViewId="0">
      <selection activeCell="L4" sqref="L4:P4"/>
    </sheetView>
  </sheetViews>
  <sheetFormatPr defaultRowHeight="15" x14ac:dyDescent="0.25"/>
  <cols>
    <col min="1" max="1" width="3.85546875" style="1" customWidth="1"/>
    <col min="2" max="2" width="17.7109375" style="4" bestFit="1" customWidth="1"/>
    <col min="3" max="3" width="17.28515625" style="4" bestFit="1" customWidth="1"/>
    <col min="4" max="4" width="4.28515625" style="10" bestFit="1" customWidth="1"/>
    <col min="5" max="5" width="8" style="4" customWidth="1"/>
    <col min="6" max="6" width="4.5703125" style="1" bestFit="1" customWidth="1"/>
    <col min="7" max="7" width="16.140625" style="4" customWidth="1"/>
    <col min="8" max="8" width="17.7109375" style="4" bestFit="1" customWidth="1"/>
    <col min="9" max="9" width="4.5703125" style="1" customWidth="1"/>
    <col min="10" max="16384" width="9.140625" style="4"/>
  </cols>
  <sheetData>
    <row r="1" spans="1:14" ht="15.75" thickBot="1" x14ac:dyDescent="0.3">
      <c r="B1" s="121" t="s">
        <v>56</v>
      </c>
      <c r="C1" s="121"/>
      <c r="D1" s="2"/>
      <c r="E1" s="3"/>
      <c r="G1" s="121" t="s">
        <v>0</v>
      </c>
      <c r="H1" s="121"/>
    </row>
    <row r="2" spans="1:14" x14ac:dyDescent="0.25">
      <c r="B2" s="5"/>
      <c r="C2" s="6"/>
      <c r="D2" s="7"/>
      <c r="E2" s="6"/>
      <c r="G2" s="5"/>
      <c r="H2" s="6">
        <f>B2</f>
        <v>0</v>
      </c>
    </row>
    <row r="3" spans="1:14" x14ac:dyDescent="0.25">
      <c r="B3" s="5"/>
      <c r="C3" s="6"/>
      <c r="D3" s="7"/>
      <c r="E3" s="6"/>
      <c r="G3" s="5"/>
      <c r="H3" s="6"/>
    </row>
    <row r="4" spans="1:14" ht="18.75" x14ac:dyDescent="0.3">
      <c r="B4" s="5"/>
      <c r="C4" s="6"/>
      <c r="D4" s="7"/>
      <c r="E4" s="6"/>
      <c r="G4" s="5"/>
      <c r="H4" s="6"/>
      <c r="N4" s="79"/>
    </row>
    <row r="5" spans="1:14" x14ac:dyDescent="0.25">
      <c r="B5" s="5"/>
      <c r="C5" s="6"/>
      <c r="D5" s="7"/>
      <c r="E5" s="6"/>
      <c r="G5" s="5"/>
      <c r="H5" s="6"/>
    </row>
    <row r="6" spans="1:14" x14ac:dyDescent="0.25">
      <c r="B6" s="5"/>
      <c r="C6" s="6"/>
      <c r="D6" s="7"/>
      <c r="E6" s="6"/>
      <c r="G6" s="5"/>
      <c r="H6" s="6"/>
    </row>
    <row r="7" spans="1:14" x14ac:dyDescent="0.25">
      <c r="B7" s="5"/>
      <c r="C7" s="6"/>
      <c r="D7" s="7"/>
      <c r="E7" s="6"/>
      <c r="G7" s="5"/>
      <c r="H7" s="6"/>
    </row>
    <row r="8" spans="1:14" x14ac:dyDescent="0.25">
      <c r="B8" s="5"/>
      <c r="C8" s="6"/>
      <c r="D8" s="7"/>
      <c r="E8" s="6"/>
      <c r="G8" s="5"/>
      <c r="H8" s="6"/>
    </row>
    <row r="9" spans="1:14" x14ac:dyDescent="0.25">
      <c r="B9" s="5"/>
      <c r="C9" s="6"/>
      <c r="D9" s="7"/>
      <c r="E9" s="6"/>
      <c r="G9" s="5"/>
      <c r="H9" s="6"/>
    </row>
    <row r="10" spans="1:14" x14ac:dyDescent="0.25">
      <c r="B10" s="5">
        <f>(SUM(B2:B9))-(SUM(C2:C9))</f>
        <v>0</v>
      </c>
      <c r="C10" s="6"/>
      <c r="D10" s="7"/>
      <c r="E10" s="6"/>
      <c r="G10" s="5"/>
      <c r="H10" s="8">
        <f>(SUM(H2:H9)-(SUM(G2:G9)))</f>
        <v>0</v>
      </c>
    </row>
    <row r="12" spans="1:14" x14ac:dyDescent="0.25">
      <c r="B12" s="9"/>
      <c r="C12" s="9"/>
      <c r="G12" s="9"/>
      <c r="H12" s="9"/>
    </row>
    <row r="13" spans="1:14" ht="15.75" thickBot="1" x14ac:dyDescent="0.3">
      <c r="B13" s="120" t="s">
        <v>63</v>
      </c>
      <c r="C13" s="120"/>
      <c r="D13" s="2"/>
      <c r="E13" s="3"/>
      <c r="G13" s="120" t="s">
        <v>37</v>
      </c>
      <c r="H13" s="120"/>
    </row>
    <row r="14" spans="1:14" x14ac:dyDescent="0.25">
      <c r="A14" s="1">
        <v>6</v>
      </c>
      <c r="B14" s="5"/>
      <c r="C14" s="6"/>
      <c r="D14" s="7"/>
      <c r="E14" s="6"/>
      <c r="G14" s="5"/>
      <c r="H14" s="6"/>
    </row>
    <row r="15" spans="1:14" x14ac:dyDescent="0.25">
      <c r="B15" s="5"/>
      <c r="C15" s="6"/>
      <c r="D15" s="7"/>
      <c r="E15" s="6"/>
      <c r="G15" s="5"/>
      <c r="H15" s="6"/>
    </row>
    <row r="16" spans="1:14" x14ac:dyDescent="0.25">
      <c r="B16" s="5"/>
      <c r="C16" s="6"/>
      <c r="D16" s="7"/>
      <c r="E16" s="6"/>
      <c r="G16" s="5"/>
      <c r="H16" s="6"/>
    </row>
    <row r="17" spans="2:8" x14ac:dyDescent="0.25">
      <c r="B17" s="5"/>
      <c r="C17" s="6"/>
      <c r="D17" s="7"/>
      <c r="E17" s="6"/>
      <c r="G17" s="5"/>
      <c r="H17" s="6"/>
    </row>
    <row r="18" spans="2:8" x14ac:dyDescent="0.25">
      <c r="B18" s="5"/>
      <c r="C18" s="6"/>
      <c r="D18" s="7"/>
      <c r="E18" s="6"/>
      <c r="G18" s="5"/>
      <c r="H18" s="8">
        <f>H14-G14</f>
        <v>0</v>
      </c>
    </row>
    <row r="21" spans="2:8" x14ac:dyDescent="0.25">
      <c r="G21" s="9"/>
      <c r="H21" s="9"/>
    </row>
    <row r="22" spans="2:8" ht="15.75" thickBot="1" x14ac:dyDescent="0.3">
      <c r="B22" s="120" t="s">
        <v>12</v>
      </c>
      <c r="C22" s="120"/>
      <c r="D22" s="2"/>
      <c r="E22" s="3"/>
      <c r="G22" s="120" t="s">
        <v>15</v>
      </c>
      <c r="H22" s="120"/>
    </row>
    <row r="23" spans="2:8" x14ac:dyDescent="0.25">
      <c r="B23" s="5"/>
      <c r="C23" s="6"/>
      <c r="D23" s="7"/>
      <c r="E23" s="6"/>
      <c r="G23" s="5"/>
      <c r="H23" s="6">
        <v>20000</v>
      </c>
    </row>
    <row r="24" spans="2:8" x14ac:dyDescent="0.25">
      <c r="B24" s="5"/>
      <c r="C24" s="6"/>
      <c r="D24" s="7"/>
      <c r="E24" s="6"/>
      <c r="G24" s="5"/>
      <c r="H24" s="6"/>
    </row>
    <row r="25" spans="2:8" x14ac:dyDescent="0.25">
      <c r="B25" s="5"/>
      <c r="C25" s="6"/>
      <c r="D25" s="7"/>
      <c r="E25" s="6"/>
      <c r="G25" s="5"/>
      <c r="H25" s="6"/>
    </row>
    <row r="26" spans="2:8" x14ac:dyDescent="0.25">
      <c r="B26" s="5"/>
      <c r="C26" s="6"/>
      <c r="D26" s="7"/>
      <c r="E26" s="6"/>
      <c r="G26" s="5"/>
      <c r="H26" s="6"/>
    </row>
    <row r="27" spans="2:8" ht="15.75" thickBot="1" x14ac:dyDescent="0.3">
      <c r="B27" s="12"/>
      <c r="C27" s="13"/>
      <c r="D27" s="7"/>
      <c r="E27" s="6"/>
      <c r="G27" s="5"/>
      <c r="H27" s="6"/>
    </row>
    <row r="28" spans="2:8" ht="15.75" thickTop="1" x14ac:dyDescent="0.25">
      <c r="B28" s="5">
        <f>(SUM(B23:B27))-(SUM(C23:C27))</f>
        <v>0</v>
      </c>
      <c r="C28" s="6"/>
      <c r="D28" s="7"/>
      <c r="E28" s="6"/>
      <c r="G28" s="5"/>
      <c r="H28" s="8"/>
    </row>
    <row r="30" spans="2:8" x14ac:dyDescent="0.25">
      <c r="G30" s="9"/>
      <c r="H30" s="9"/>
    </row>
    <row r="31" spans="2:8" ht="15.75" thickBot="1" x14ac:dyDescent="0.3">
      <c r="B31" s="120" t="s">
        <v>64</v>
      </c>
      <c r="C31" s="120"/>
      <c r="D31" s="2"/>
      <c r="E31" s="3"/>
      <c r="G31" s="120" t="s">
        <v>13</v>
      </c>
      <c r="H31" s="120"/>
    </row>
    <row r="32" spans="2:8" x14ac:dyDescent="0.25">
      <c r="B32" s="5"/>
      <c r="C32" s="6"/>
      <c r="D32" s="7"/>
      <c r="E32" s="6"/>
      <c r="G32" s="5"/>
      <c r="H32" s="6">
        <f>'ESTOQUE '!Q8</f>
        <v>0</v>
      </c>
    </row>
    <row r="33" spans="2:8" x14ac:dyDescent="0.25">
      <c r="B33" s="5"/>
      <c r="C33" s="6"/>
      <c r="D33" s="7"/>
      <c r="E33" s="6"/>
      <c r="G33" s="5"/>
      <c r="H33" s="6"/>
    </row>
    <row r="34" spans="2:8" x14ac:dyDescent="0.25">
      <c r="B34" s="5"/>
      <c r="C34" s="6"/>
      <c r="D34" s="7"/>
      <c r="E34" s="6"/>
      <c r="G34" s="5"/>
      <c r="H34" s="6"/>
    </row>
    <row r="35" spans="2:8" x14ac:dyDescent="0.25">
      <c r="B35" s="5"/>
      <c r="C35" s="6"/>
      <c r="D35" s="7"/>
      <c r="E35" s="6"/>
      <c r="G35" s="5"/>
      <c r="H35" s="6"/>
    </row>
    <row r="36" spans="2:8" x14ac:dyDescent="0.25">
      <c r="B36" s="5">
        <f>(SUM(B32:B35))-(SUM(C32:C35))</f>
        <v>0</v>
      </c>
      <c r="C36" s="6"/>
      <c r="D36" s="7"/>
      <c r="E36" s="6"/>
      <c r="G36" s="5"/>
      <c r="H36" s="8"/>
    </row>
    <row r="38" spans="2:8" x14ac:dyDescent="0.25">
      <c r="G38" s="9"/>
      <c r="H38" s="9"/>
    </row>
    <row r="39" spans="2:8" ht="15.75" thickBot="1" x14ac:dyDescent="0.3">
      <c r="B39" s="120" t="s">
        <v>53</v>
      </c>
      <c r="C39" s="120"/>
      <c r="D39" s="2"/>
      <c r="E39" s="3"/>
      <c r="G39" s="120" t="s">
        <v>60</v>
      </c>
      <c r="H39" s="120"/>
    </row>
    <row r="40" spans="2:8" x14ac:dyDescent="0.25">
      <c r="B40" s="5"/>
      <c r="C40" s="6"/>
      <c r="D40" s="7"/>
      <c r="E40" s="6"/>
      <c r="G40" s="5">
        <f>C40</f>
        <v>0</v>
      </c>
      <c r="H40" s="6">
        <f>B3*0.0165</f>
        <v>0</v>
      </c>
    </row>
    <row r="41" spans="2:8" x14ac:dyDescent="0.25">
      <c r="B41" s="5"/>
      <c r="C41" s="6"/>
      <c r="D41" s="7"/>
      <c r="E41" s="6"/>
      <c r="G41" s="5"/>
      <c r="H41" s="6"/>
    </row>
    <row r="42" spans="2:8" x14ac:dyDescent="0.25">
      <c r="B42" s="5"/>
      <c r="C42" s="6"/>
      <c r="D42" s="7"/>
      <c r="E42" s="6"/>
      <c r="G42" s="5"/>
      <c r="H42" s="6"/>
    </row>
    <row r="43" spans="2:8" x14ac:dyDescent="0.25">
      <c r="B43" s="5"/>
      <c r="C43" s="6"/>
      <c r="D43" s="7"/>
      <c r="E43" s="6"/>
      <c r="G43" s="5"/>
      <c r="H43" s="6"/>
    </row>
    <row r="44" spans="2:8" x14ac:dyDescent="0.25">
      <c r="B44" s="5">
        <f>(SUM(B40:B43))-(SUM(C40:C43))</f>
        <v>0</v>
      </c>
      <c r="C44" s="6"/>
      <c r="D44" s="7"/>
      <c r="E44" s="6"/>
      <c r="G44" s="5"/>
      <c r="H44" s="8">
        <f>(SUM(H40:H43)-(SUM(G40:G43)))</f>
        <v>0</v>
      </c>
    </row>
    <row r="47" spans="2:8" ht="15.75" hidden="1" thickBot="1" x14ac:dyDescent="0.3">
      <c r="B47" s="120"/>
      <c r="C47" s="120"/>
      <c r="D47" s="2"/>
      <c r="E47" s="3"/>
      <c r="G47" s="121"/>
      <c r="H47" s="121"/>
    </row>
    <row r="48" spans="2:8" hidden="1" x14ac:dyDescent="0.25">
      <c r="B48" s="5"/>
      <c r="C48" s="6"/>
      <c r="D48" s="7"/>
      <c r="E48" s="6"/>
      <c r="G48" s="5"/>
      <c r="H48" s="6"/>
    </row>
    <row r="49" spans="2:8" hidden="1" x14ac:dyDescent="0.25">
      <c r="B49" s="5"/>
      <c r="C49" s="6"/>
      <c r="D49" s="7"/>
      <c r="E49" s="6"/>
      <c r="G49" s="5"/>
      <c r="H49" s="6"/>
    </row>
    <row r="50" spans="2:8" hidden="1" x14ac:dyDescent="0.25">
      <c r="B50" s="5"/>
      <c r="C50" s="6"/>
      <c r="D50" s="7"/>
      <c r="E50" s="6"/>
      <c r="G50" s="5"/>
      <c r="H50" s="6"/>
    </row>
    <row r="51" spans="2:8" hidden="1" x14ac:dyDescent="0.25">
      <c r="B51" s="5"/>
      <c r="C51" s="6"/>
      <c r="D51" s="7"/>
      <c r="E51" s="6"/>
      <c r="G51" s="5"/>
      <c r="H51" s="6"/>
    </row>
    <row r="52" spans="2:8" hidden="1" x14ac:dyDescent="0.25">
      <c r="B52" s="5">
        <f>(SUM(B48:B51))-(SUM(C48:C51))</f>
        <v>0</v>
      </c>
      <c r="C52" s="6"/>
      <c r="D52" s="7"/>
      <c r="E52" s="6"/>
      <c r="G52" s="5"/>
      <c r="H52" s="8">
        <f>(SUM(H48:H51)-(SUM(G48:G51)))</f>
        <v>0</v>
      </c>
    </row>
    <row r="53" spans="2:8" hidden="1" x14ac:dyDescent="0.25"/>
    <row r="54" spans="2:8" hidden="1" x14ac:dyDescent="0.25"/>
    <row r="55" spans="2:8" hidden="1" x14ac:dyDescent="0.25">
      <c r="G55" s="9"/>
      <c r="H55" s="9"/>
    </row>
    <row r="56" spans="2:8" ht="15.75" hidden="1" thickBot="1" x14ac:dyDescent="0.3">
      <c r="B56" s="120"/>
      <c r="C56" s="120"/>
      <c r="D56" s="2"/>
      <c r="E56" s="3"/>
      <c r="G56" s="120"/>
      <c r="H56" s="120"/>
    </row>
    <row r="57" spans="2:8" hidden="1" x14ac:dyDescent="0.25">
      <c r="B57" s="5"/>
      <c r="C57" s="6"/>
      <c r="D57" s="7"/>
      <c r="E57" s="6"/>
      <c r="G57" s="5"/>
      <c r="H57" s="6"/>
    </row>
    <row r="58" spans="2:8" hidden="1" x14ac:dyDescent="0.25">
      <c r="B58" s="5"/>
      <c r="C58" s="6"/>
      <c r="D58" s="7"/>
      <c r="E58" s="6"/>
      <c r="G58" s="5"/>
      <c r="H58" s="6"/>
    </row>
    <row r="59" spans="2:8" hidden="1" x14ac:dyDescent="0.25">
      <c r="B59" s="5"/>
      <c r="C59" s="6"/>
      <c r="D59" s="7"/>
      <c r="E59" s="6"/>
      <c r="G59" s="5"/>
      <c r="H59" s="6"/>
    </row>
    <row r="60" spans="2:8" hidden="1" x14ac:dyDescent="0.25">
      <c r="B60" s="5"/>
      <c r="C60" s="6"/>
      <c r="D60" s="7"/>
      <c r="E60" s="6"/>
      <c r="G60" s="5"/>
      <c r="H60" s="6"/>
    </row>
    <row r="61" spans="2:8" hidden="1" x14ac:dyDescent="0.25">
      <c r="B61" s="5">
        <f>(SUM(B57:B60))-(SUM(C57:C60))</f>
        <v>0</v>
      </c>
      <c r="C61" s="6"/>
      <c r="D61" s="7"/>
      <c r="E61" s="6"/>
      <c r="G61" s="5"/>
      <c r="H61" s="8">
        <f>(SUM(H57:H60)-(SUM(G57:G60)))</f>
        <v>0</v>
      </c>
    </row>
    <row r="62" spans="2:8" hidden="1" x14ac:dyDescent="0.25"/>
    <row r="63" spans="2:8" hidden="1" x14ac:dyDescent="0.25">
      <c r="G63" s="9"/>
      <c r="H63" s="9"/>
    </row>
    <row r="64" spans="2:8" ht="15.75" hidden="1" thickBot="1" x14ac:dyDescent="0.3">
      <c r="B64" s="120"/>
      <c r="C64" s="120"/>
      <c r="D64" s="2"/>
      <c r="E64" s="3"/>
      <c r="G64" s="120"/>
      <c r="H64" s="120"/>
    </row>
    <row r="65" spans="2:8" hidden="1" x14ac:dyDescent="0.25">
      <c r="B65" s="5"/>
      <c r="C65" s="6"/>
      <c r="D65" s="7"/>
      <c r="E65" s="6"/>
      <c r="G65" s="5"/>
      <c r="H65" s="6"/>
    </row>
    <row r="66" spans="2:8" hidden="1" x14ac:dyDescent="0.25">
      <c r="B66" s="5"/>
      <c r="C66" s="6"/>
      <c r="D66" s="7"/>
      <c r="E66" s="6"/>
      <c r="G66" s="5"/>
      <c r="H66" s="6"/>
    </row>
    <row r="67" spans="2:8" hidden="1" x14ac:dyDescent="0.25">
      <c r="B67" s="5"/>
      <c r="C67" s="6"/>
      <c r="D67" s="7"/>
      <c r="E67" s="6"/>
      <c r="G67" s="5"/>
      <c r="H67" s="6"/>
    </row>
    <row r="68" spans="2:8" hidden="1" x14ac:dyDescent="0.25">
      <c r="B68" s="5"/>
      <c r="C68" s="6"/>
      <c r="D68" s="7"/>
      <c r="E68" s="6"/>
      <c r="G68" s="5"/>
      <c r="H68" s="6"/>
    </row>
    <row r="69" spans="2:8" hidden="1" x14ac:dyDescent="0.25">
      <c r="B69" s="5">
        <f>(SUM(B65:B68))-(SUM(C65:C68))</f>
        <v>0</v>
      </c>
      <c r="C69" s="6"/>
      <c r="D69" s="7"/>
      <c r="E69" s="6"/>
      <c r="G69" s="5"/>
      <c r="H69" s="8">
        <f>(SUM(H65:H68)-(SUM(G65:G68)))</f>
        <v>0</v>
      </c>
    </row>
    <row r="70" spans="2:8" hidden="1" x14ac:dyDescent="0.25"/>
    <row r="71" spans="2:8" ht="15.75" thickBot="1" x14ac:dyDescent="0.3">
      <c r="B71" s="120" t="s">
        <v>54</v>
      </c>
      <c r="C71" s="120"/>
      <c r="D71" s="2"/>
      <c r="E71" s="3"/>
      <c r="G71" s="120" t="s">
        <v>61</v>
      </c>
      <c r="H71" s="120"/>
    </row>
    <row r="72" spans="2:8" x14ac:dyDescent="0.25">
      <c r="B72" s="5"/>
      <c r="C72" s="6"/>
      <c r="D72" s="7"/>
      <c r="E72" s="6"/>
      <c r="G72" s="5">
        <f>C72</f>
        <v>0</v>
      </c>
      <c r="H72" s="6">
        <f>B3*0.076</f>
        <v>0</v>
      </c>
    </row>
    <row r="73" spans="2:8" x14ac:dyDescent="0.25">
      <c r="B73" s="5"/>
      <c r="C73" s="6"/>
      <c r="D73" s="7"/>
      <c r="E73" s="6"/>
      <c r="G73" s="5"/>
      <c r="H73" s="6"/>
    </row>
    <row r="74" spans="2:8" x14ac:dyDescent="0.25">
      <c r="B74" s="5"/>
      <c r="C74" s="6"/>
      <c r="D74" s="7"/>
      <c r="E74" s="6"/>
      <c r="G74" s="5"/>
      <c r="H74" s="6"/>
    </row>
    <row r="75" spans="2:8" x14ac:dyDescent="0.25">
      <c r="B75" s="5"/>
      <c r="C75" s="6"/>
      <c r="D75" s="7"/>
      <c r="E75" s="6"/>
      <c r="G75" s="5"/>
      <c r="H75" s="6"/>
    </row>
    <row r="76" spans="2:8" x14ac:dyDescent="0.25">
      <c r="B76" s="5">
        <f>(SUM(B72:B75))-(SUM(C72:C75))</f>
        <v>0</v>
      </c>
      <c r="C76" s="6"/>
      <c r="D76" s="7"/>
      <c r="E76" s="6"/>
      <c r="G76" s="5"/>
      <c r="H76" s="8">
        <f>(SUM(H72:H75)-(SUM(G72:G75)))</f>
        <v>0</v>
      </c>
    </row>
    <row r="78" spans="2:8" x14ac:dyDescent="0.25">
      <c r="G78" s="9"/>
      <c r="H78" s="9"/>
    </row>
    <row r="79" spans="2:8" ht="15.75" thickBot="1" x14ac:dyDescent="0.3">
      <c r="B79" s="120" t="s">
        <v>55</v>
      </c>
      <c r="C79" s="120"/>
      <c r="D79" s="2"/>
      <c r="E79" s="3"/>
      <c r="G79" s="120" t="s">
        <v>33</v>
      </c>
      <c r="H79" s="120"/>
    </row>
    <row r="80" spans="2:8" x14ac:dyDescent="0.25">
      <c r="B80" s="5"/>
      <c r="C80" s="6"/>
      <c r="D80" s="7"/>
      <c r="E80" s="6"/>
      <c r="G80" s="5"/>
      <c r="H80" s="6"/>
    </row>
    <row r="81" spans="2:8" x14ac:dyDescent="0.25">
      <c r="B81" s="5"/>
      <c r="C81" s="6"/>
      <c r="D81" s="7"/>
      <c r="E81" s="6"/>
      <c r="G81" s="5"/>
      <c r="H81" s="6"/>
    </row>
    <row r="82" spans="2:8" x14ac:dyDescent="0.25">
      <c r="B82" s="5"/>
      <c r="C82" s="6"/>
      <c r="D82" s="7"/>
      <c r="E82" s="6"/>
      <c r="G82" s="5"/>
      <c r="H82" s="6"/>
    </row>
    <row r="83" spans="2:8" x14ac:dyDescent="0.25">
      <c r="B83" s="5"/>
      <c r="C83" s="6"/>
      <c r="D83" s="7"/>
      <c r="E83" s="6"/>
      <c r="G83" s="5"/>
      <c r="H83" s="6"/>
    </row>
    <row r="84" spans="2:8" x14ac:dyDescent="0.25">
      <c r="B84" s="5">
        <f>(SUM(B80:B83))-(SUM(C80:C83))</f>
        <v>0</v>
      </c>
      <c r="C84" s="6"/>
      <c r="D84" s="7"/>
      <c r="E84" s="6"/>
      <c r="G84" s="5"/>
      <c r="H84" s="8">
        <f>(SUM(H80:H83)-(SUM(G80:G83)))</f>
        <v>0</v>
      </c>
    </row>
    <row r="87" spans="2:8" x14ac:dyDescent="0.25">
      <c r="G87" s="9"/>
      <c r="H87" s="9"/>
    </row>
    <row r="88" spans="2:8" ht="15.75" thickBot="1" x14ac:dyDescent="0.3">
      <c r="B88" s="120" t="s">
        <v>29</v>
      </c>
      <c r="C88" s="120"/>
      <c r="D88" s="2"/>
      <c r="E88" s="3"/>
      <c r="G88" s="120" t="s">
        <v>14</v>
      </c>
      <c r="H88" s="120"/>
    </row>
    <row r="89" spans="2:8" x14ac:dyDescent="0.25">
      <c r="B89" s="5"/>
      <c r="C89" s="6"/>
      <c r="D89" s="7"/>
      <c r="E89" s="6"/>
      <c r="G89" s="5"/>
      <c r="H89" s="6"/>
    </row>
    <row r="90" spans="2:8" x14ac:dyDescent="0.25">
      <c r="B90" s="5"/>
      <c r="C90" s="6"/>
      <c r="D90" s="7"/>
      <c r="E90" s="6"/>
      <c r="G90" s="5"/>
      <c r="H90" s="6"/>
    </row>
    <row r="91" spans="2:8" x14ac:dyDescent="0.25">
      <c r="B91" s="5"/>
      <c r="C91" s="6"/>
      <c r="D91" s="7"/>
      <c r="E91" s="6"/>
      <c r="G91" s="5"/>
      <c r="H91" s="6"/>
    </row>
    <row r="92" spans="2:8" x14ac:dyDescent="0.25">
      <c r="B92" s="5"/>
      <c r="C92" s="6"/>
      <c r="D92" s="7"/>
      <c r="E92" s="6"/>
      <c r="G92" s="5"/>
      <c r="H92" s="6"/>
    </row>
    <row r="93" spans="2:8" x14ac:dyDescent="0.25">
      <c r="B93" s="5">
        <f>(SUM(B89:B92))-(SUM(C89:C92))</f>
        <v>0</v>
      </c>
      <c r="C93" s="6"/>
      <c r="D93" s="7"/>
      <c r="E93" s="6"/>
      <c r="G93" s="5"/>
      <c r="H93" s="8">
        <f>(SUM(H89:H92)-(SUM(G89:G92)))</f>
        <v>0</v>
      </c>
    </row>
    <row r="96" spans="2:8" ht="15.75" thickBot="1" x14ac:dyDescent="0.3">
      <c r="B96" s="120" t="s">
        <v>26</v>
      </c>
      <c r="C96" s="120"/>
      <c r="D96" s="2"/>
      <c r="E96" s="3"/>
    </row>
    <row r="97" spans="2:5" x14ac:dyDescent="0.25">
      <c r="B97" s="5"/>
      <c r="C97" s="6"/>
      <c r="D97" s="7"/>
      <c r="E97" s="6"/>
    </row>
    <row r="98" spans="2:5" x14ac:dyDescent="0.25">
      <c r="B98" s="5"/>
      <c r="C98" s="6"/>
      <c r="D98" s="7"/>
      <c r="E98" s="6"/>
    </row>
    <row r="99" spans="2:5" x14ac:dyDescent="0.25">
      <c r="B99" s="5"/>
      <c r="C99" s="6"/>
      <c r="D99" s="7"/>
      <c r="E99" s="6"/>
    </row>
    <row r="100" spans="2:5" x14ac:dyDescent="0.25">
      <c r="B100" s="5"/>
      <c r="C100" s="6"/>
      <c r="D100" s="7"/>
      <c r="E100" s="6"/>
    </row>
    <row r="101" spans="2:5" x14ac:dyDescent="0.25">
      <c r="B101" s="5">
        <f>(SUM(B97:B100))-(SUM(C97:C100))</f>
        <v>0</v>
      </c>
      <c r="C101" s="6"/>
      <c r="D101" s="7"/>
      <c r="E101" s="6"/>
    </row>
    <row r="105" spans="2:5" ht="15.75" thickBot="1" x14ac:dyDescent="0.3">
      <c r="B105" s="120" t="s">
        <v>27</v>
      </c>
      <c r="C105" s="120"/>
      <c r="D105" s="2"/>
      <c r="E105" s="3"/>
    </row>
    <row r="106" spans="2:5" x14ac:dyDescent="0.25">
      <c r="B106" s="5"/>
      <c r="C106" s="6"/>
      <c r="D106" s="7"/>
      <c r="E106" s="6"/>
    </row>
    <row r="107" spans="2:5" x14ac:dyDescent="0.25">
      <c r="B107" s="5"/>
      <c r="C107" s="6"/>
      <c r="D107" s="7"/>
      <c r="E107" s="6"/>
    </row>
    <row r="108" spans="2:5" x14ac:dyDescent="0.25">
      <c r="B108" s="5"/>
      <c r="C108" s="6"/>
      <c r="D108" s="7"/>
      <c r="E108" s="6"/>
    </row>
    <row r="109" spans="2:5" x14ac:dyDescent="0.25">
      <c r="B109" s="5"/>
      <c r="C109" s="6"/>
      <c r="D109" s="7"/>
      <c r="E109" s="6"/>
    </row>
    <row r="110" spans="2:5" x14ac:dyDescent="0.25">
      <c r="B110" s="5">
        <f>(SUM(B106:B109))-(SUM(C106:C109))</f>
        <v>0</v>
      </c>
      <c r="C110" s="6"/>
      <c r="D110" s="7"/>
      <c r="E110" s="6"/>
    </row>
    <row r="113" spans="2:5" ht="15.75" thickBot="1" x14ac:dyDescent="0.3">
      <c r="B113" s="120" t="s">
        <v>28</v>
      </c>
      <c r="C113" s="120"/>
      <c r="D113" s="2"/>
      <c r="E113" s="3"/>
    </row>
    <row r="114" spans="2:5" x14ac:dyDescent="0.25">
      <c r="B114" s="5"/>
      <c r="C114" s="6"/>
      <c r="D114" s="7"/>
      <c r="E114" s="6"/>
    </row>
    <row r="115" spans="2:5" x14ac:dyDescent="0.25">
      <c r="B115" s="5"/>
      <c r="C115" s="6"/>
      <c r="D115" s="7"/>
      <c r="E115" s="6"/>
    </row>
    <row r="116" spans="2:5" x14ac:dyDescent="0.25">
      <c r="B116" s="5"/>
      <c r="C116" s="6"/>
      <c r="D116" s="7"/>
      <c r="E116" s="6"/>
    </row>
    <row r="117" spans="2:5" x14ac:dyDescent="0.25">
      <c r="B117" s="5"/>
      <c r="C117" s="6"/>
      <c r="D117" s="7"/>
      <c r="E117" s="6"/>
    </row>
    <row r="118" spans="2:5" x14ac:dyDescent="0.25">
      <c r="B118" s="5">
        <f>(SUM(B114:B117))-(SUM(C114:C117))</f>
        <v>0</v>
      </c>
      <c r="C118" s="6"/>
      <c r="D118" s="7"/>
      <c r="E118" s="6"/>
    </row>
    <row r="121" spans="2:5" ht="15.75" thickBot="1" x14ac:dyDescent="0.3">
      <c r="B121" s="120" t="s">
        <v>30</v>
      </c>
      <c r="C121" s="120"/>
      <c r="D121" s="2"/>
    </row>
    <row r="122" spans="2:5" x14ac:dyDescent="0.25">
      <c r="B122" s="5"/>
      <c r="C122" s="6"/>
      <c r="D122" s="7"/>
    </row>
    <row r="123" spans="2:5" x14ac:dyDescent="0.25">
      <c r="B123" s="5"/>
      <c r="C123" s="6"/>
      <c r="D123" s="7"/>
    </row>
    <row r="124" spans="2:5" x14ac:dyDescent="0.25">
      <c r="B124" s="5"/>
      <c r="C124" s="6"/>
      <c r="D124" s="7"/>
    </row>
    <row r="125" spans="2:5" x14ac:dyDescent="0.25">
      <c r="B125" s="5"/>
      <c r="C125" s="6"/>
      <c r="D125" s="7"/>
    </row>
    <row r="126" spans="2:5" x14ac:dyDescent="0.25">
      <c r="B126" s="5">
        <f>(SUM(B122:B125))-(SUM(C122:C125))</f>
        <v>0</v>
      </c>
      <c r="C126" s="6"/>
      <c r="D126" s="7"/>
    </row>
  </sheetData>
  <mergeCells count="26">
    <mergeCell ref="B31:C31"/>
    <mergeCell ref="G31:H31"/>
    <mergeCell ref="B39:C39"/>
    <mergeCell ref="G39:H39"/>
    <mergeCell ref="B1:C1"/>
    <mergeCell ref="G1:H1"/>
    <mergeCell ref="B13:C13"/>
    <mergeCell ref="G13:H13"/>
    <mergeCell ref="B22:C22"/>
    <mergeCell ref="G22:H22"/>
    <mergeCell ref="B121:C121"/>
    <mergeCell ref="B47:C47"/>
    <mergeCell ref="G47:H47"/>
    <mergeCell ref="B56:C56"/>
    <mergeCell ref="G56:H56"/>
    <mergeCell ref="B64:C64"/>
    <mergeCell ref="G64:H64"/>
    <mergeCell ref="B113:C113"/>
    <mergeCell ref="G71:H71"/>
    <mergeCell ref="G79:H79"/>
    <mergeCell ref="G88:H88"/>
    <mergeCell ref="B71:C71"/>
    <mergeCell ref="B79:C79"/>
    <mergeCell ref="B88:C88"/>
    <mergeCell ref="B96:C96"/>
    <mergeCell ref="B105:C105"/>
  </mergeCells>
  <pageMargins left="0.25" right="0.25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3"/>
  <sheetViews>
    <sheetView topLeftCell="A71" zoomScale="80" zoomScaleNormal="80" workbookViewId="0">
      <selection activeCell="H2" sqref="H2:J2"/>
    </sheetView>
  </sheetViews>
  <sheetFormatPr defaultRowHeight="15" x14ac:dyDescent="0.25"/>
  <cols>
    <col min="1" max="1" width="3.85546875" style="1" customWidth="1"/>
    <col min="2" max="3" width="15.85546875" style="4" customWidth="1"/>
    <col min="4" max="4" width="3" style="10" customWidth="1"/>
    <col min="5" max="5" width="7.140625" style="4" customWidth="1"/>
    <col min="6" max="6" width="3" style="1" customWidth="1"/>
    <col min="7" max="8" width="16.140625" style="4" customWidth="1"/>
    <col min="9" max="9" width="3" style="1" customWidth="1"/>
    <col min="10" max="10" width="9.140625" style="4"/>
    <col min="11" max="11" width="15.28515625" style="4" bestFit="1" customWidth="1"/>
    <col min="12" max="16384" width="9.140625" style="4"/>
  </cols>
  <sheetData>
    <row r="1" spans="1:14" ht="15.75" thickBot="1" x14ac:dyDescent="0.3">
      <c r="B1" s="121" t="s">
        <v>35</v>
      </c>
      <c r="C1" s="121"/>
      <c r="D1" s="2"/>
      <c r="E1" s="3"/>
      <c r="G1" s="121" t="s">
        <v>2</v>
      </c>
      <c r="H1" s="121"/>
    </row>
    <row r="2" spans="1:14" x14ac:dyDescent="0.25">
      <c r="A2" s="10"/>
      <c r="B2" s="5"/>
      <c r="C2" s="6"/>
      <c r="D2" s="7"/>
      <c r="E2" s="6"/>
      <c r="G2" s="5"/>
      <c r="H2" s="6"/>
    </row>
    <row r="3" spans="1:14" x14ac:dyDescent="0.25">
      <c r="B3" s="5"/>
      <c r="C3" s="6"/>
      <c r="D3" s="7"/>
      <c r="E3" s="6"/>
      <c r="G3" s="5"/>
      <c r="H3" s="6"/>
    </row>
    <row r="4" spans="1:14" x14ac:dyDescent="0.25">
      <c r="B4" s="5"/>
      <c r="C4" s="6"/>
      <c r="D4" s="7"/>
      <c r="E4" s="6"/>
      <c r="G4" s="5"/>
      <c r="H4" s="6"/>
    </row>
    <row r="5" spans="1:14" ht="19.5" thickBot="1" x14ac:dyDescent="0.35">
      <c r="B5" s="12"/>
      <c r="C5" s="13"/>
      <c r="D5" s="7"/>
      <c r="E5" s="6"/>
      <c r="G5" s="12"/>
      <c r="H5" s="13"/>
      <c r="N5" s="30"/>
    </row>
    <row r="6" spans="1:14" ht="15.75" thickTop="1" x14ac:dyDescent="0.25">
      <c r="B6" s="5">
        <f>(SUM(B2:B5))-(SUM(C2:C5))</f>
        <v>0</v>
      </c>
      <c r="C6" s="6">
        <f>B6</f>
        <v>0</v>
      </c>
      <c r="D6" s="7"/>
      <c r="E6" s="6"/>
      <c r="G6" s="5">
        <f>H6</f>
        <v>0</v>
      </c>
      <c r="H6" s="8">
        <f>(SUM(H2:H5)-(SUM(G2:G5)))</f>
        <v>0</v>
      </c>
    </row>
    <row r="8" spans="1:14" x14ac:dyDescent="0.25">
      <c r="B8" s="9"/>
      <c r="C8" s="9"/>
      <c r="G8" s="9"/>
      <c r="H8" s="9"/>
    </row>
    <row r="9" spans="1:14" ht="15.75" thickBot="1" x14ac:dyDescent="0.3">
      <c r="B9" s="120" t="s">
        <v>10</v>
      </c>
      <c r="C9" s="120"/>
      <c r="D9" s="2"/>
      <c r="E9" s="3"/>
      <c r="G9" s="120" t="s">
        <v>25</v>
      </c>
      <c r="H9" s="120"/>
    </row>
    <row r="10" spans="1:14" x14ac:dyDescent="0.25">
      <c r="A10" s="10" t="s">
        <v>62</v>
      </c>
      <c r="B10" s="5">
        <f>Patrimonial!C23</f>
        <v>0</v>
      </c>
      <c r="C10" s="6"/>
      <c r="D10" s="7"/>
      <c r="E10" s="6"/>
      <c r="G10" s="5"/>
      <c r="H10" s="6"/>
    </row>
    <row r="11" spans="1:14" x14ac:dyDescent="0.25">
      <c r="B11" s="5"/>
      <c r="C11" s="6"/>
      <c r="D11" s="7"/>
      <c r="E11" s="6"/>
      <c r="G11" s="5"/>
      <c r="H11" s="6"/>
    </row>
    <row r="12" spans="1:14" x14ac:dyDescent="0.25">
      <c r="B12" s="5"/>
      <c r="C12" s="6"/>
      <c r="D12" s="7"/>
      <c r="E12" s="6"/>
      <c r="G12" s="5"/>
      <c r="H12" s="6"/>
    </row>
    <row r="13" spans="1:14" ht="15.75" thickBot="1" x14ac:dyDescent="0.3">
      <c r="B13" s="12"/>
      <c r="C13" s="13"/>
      <c r="D13" s="7"/>
      <c r="E13" s="6"/>
      <c r="G13" s="12"/>
      <c r="H13" s="13"/>
    </row>
    <row r="14" spans="1:14" ht="15.75" thickTop="1" x14ac:dyDescent="0.25">
      <c r="B14" s="5">
        <f>(SUM(B10:B13))-(SUM(C10:C13))</f>
        <v>0</v>
      </c>
      <c r="C14" s="6">
        <f>B14</f>
        <v>0</v>
      </c>
      <c r="D14" s="7"/>
      <c r="E14" s="6"/>
      <c r="G14" s="5">
        <f>H14</f>
        <v>0</v>
      </c>
      <c r="H14" s="8">
        <f>(SUM(H10:H13)-(SUM(G10:G13)))</f>
        <v>0</v>
      </c>
    </row>
    <row r="16" spans="1:14" ht="27.75" customHeight="1" x14ac:dyDescent="0.25"/>
    <row r="17" spans="2:8" hidden="1" x14ac:dyDescent="0.25">
      <c r="G17" s="9"/>
      <c r="H17" s="9"/>
    </row>
    <row r="18" spans="2:8" ht="15.75" hidden="1" thickBot="1" x14ac:dyDescent="0.3">
      <c r="B18" s="120"/>
      <c r="C18" s="120"/>
      <c r="D18" s="2"/>
      <c r="E18" s="3"/>
      <c r="G18" s="120"/>
      <c r="H18" s="120"/>
    </row>
    <row r="19" spans="2:8" hidden="1" x14ac:dyDescent="0.25">
      <c r="B19" s="5"/>
      <c r="C19" s="6"/>
      <c r="D19" s="7"/>
      <c r="E19" s="6"/>
      <c r="G19" s="5"/>
      <c r="H19" s="6"/>
    </row>
    <row r="20" spans="2:8" hidden="1" x14ac:dyDescent="0.25">
      <c r="B20" s="5"/>
      <c r="C20" s="6"/>
      <c r="D20" s="7"/>
      <c r="E20" s="6"/>
      <c r="G20" s="5"/>
      <c r="H20" s="6"/>
    </row>
    <row r="21" spans="2:8" hidden="1" x14ac:dyDescent="0.25">
      <c r="B21" s="5"/>
      <c r="C21" s="6"/>
      <c r="D21" s="7"/>
      <c r="E21" s="6"/>
      <c r="G21" s="5"/>
      <c r="H21" s="6"/>
    </row>
    <row r="22" spans="2:8" hidden="1" x14ac:dyDescent="0.25">
      <c r="B22" s="5"/>
      <c r="C22" s="6"/>
      <c r="D22" s="7"/>
      <c r="E22" s="6"/>
      <c r="G22" s="5"/>
      <c r="H22" s="6"/>
    </row>
    <row r="23" spans="2:8" hidden="1" x14ac:dyDescent="0.25">
      <c r="B23" s="5">
        <f>(SUM(B19:B22))-(SUM(C19:C22))</f>
        <v>0</v>
      </c>
      <c r="C23" s="6"/>
      <c r="D23" s="7"/>
      <c r="E23" s="6"/>
      <c r="G23" s="5"/>
      <c r="H23" s="8">
        <f>(SUM(H19:H22)-(SUM(G19:G22)))</f>
        <v>0</v>
      </c>
    </row>
    <row r="24" spans="2:8" hidden="1" x14ac:dyDescent="0.25"/>
    <row r="25" spans="2:8" hidden="1" x14ac:dyDescent="0.25">
      <c r="G25" s="9"/>
      <c r="H25" s="9"/>
    </row>
    <row r="26" spans="2:8" ht="15.75" hidden="1" thickBot="1" x14ac:dyDescent="0.3">
      <c r="B26" s="120"/>
      <c r="C26" s="120"/>
      <c r="D26" s="2"/>
      <c r="E26" s="3"/>
      <c r="G26" s="120"/>
      <c r="H26" s="120"/>
    </row>
    <row r="27" spans="2:8" hidden="1" x14ac:dyDescent="0.25">
      <c r="B27" s="5"/>
      <c r="C27" s="6"/>
      <c r="D27" s="7"/>
      <c r="E27" s="6"/>
      <c r="G27" s="5"/>
      <c r="H27" s="6"/>
    </row>
    <row r="28" spans="2:8" hidden="1" x14ac:dyDescent="0.25">
      <c r="B28" s="5"/>
      <c r="C28" s="6"/>
      <c r="D28" s="7"/>
      <c r="E28" s="6"/>
      <c r="G28" s="5"/>
      <c r="H28" s="6"/>
    </row>
    <row r="29" spans="2:8" hidden="1" x14ac:dyDescent="0.25">
      <c r="B29" s="5"/>
      <c r="C29" s="6"/>
      <c r="D29" s="7"/>
      <c r="E29" s="6"/>
      <c r="G29" s="5"/>
      <c r="H29" s="6"/>
    </row>
    <row r="30" spans="2:8" hidden="1" x14ac:dyDescent="0.25">
      <c r="B30" s="5"/>
      <c r="C30" s="6"/>
      <c r="D30" s="7"/>
      <c r="E30" s="6"/>
      <c r="G30" s="5"/>
      <c r="H30" s="6"/>
    </row>
    <row r="31" spans="2:8" hidden="1" x14ac:dyDescent="0.25">
      <c r="B31" s="5">
        <f>(SUM(B27:B30))-(SUM(C27:C30))</f>
        <v>0</v>
      </c>
      <c r="C31" s="6"/>
      <c r="D31" s="7"/>
      <c r="E31" s="6"/>
      <c r="G31" s="5"/>
      <c r="H31" s="8">
        <f>(SUM(H27:H30)-(SUM(G27:G30)))</f>
        <v>0</v>
      </c>
    </row>
    <row r="32" spans="2:8" hidden="1" x14ac:dyDescent="0.25"/>
    <row r="33" spans="2:8" hidden="1" x14ac:dyDescent="0.25"/>
    <row r="34" spans="2:8" hidden="1" x14ac:dyDescent="0.25">
      <c r="G34" s="9"/>
      <c r="H34" s="9"/>
    </row>
    <row r="35" spans="2:8" ht="15.75" hidden="1" thickBot="1" x14ac:dyDescent="0.3">
      <c r="B35" s="120"/>
      <c r="C35" s="120"/>
      <c r="D35" s="2"/>
      <c r="E35" s="3"/>
      <c r="G35" s="120"/>
      <c r="H35" s="120"/>
    </row>
    <row r="36" spans="2:8" hidden="1" x14ac:dyDescent="0.25">
      <c r="B36" s="5"/>
      <c r="C36" s="6"/>
      <c r="D36" s="7"/>
      <c r="E36" s="6"/>
      <c r="G36" s="5"/>
      <c r="H36" s="6"/>
    </row>
    <row r="37" spans="2:8" hidden="1" x14ac:dyDescent="0.25">
      <c r="B37" s="5"/>
      <c r="C37" s="6"/>
      <c r="D37" s="7"/>
      <c r="E37" s="6"/>
      <c r="G37" s="5"/>
      <c r="H37" s="6"/>
    </row>
    <row r="38" spans="2:8" hidden="1" x14ac:dyDescent="0.25">
      <c r="B38" s="5"/>
      <c r="C38" s="6"/>
      <c r="D38" s="7"/>
      <c r="E38" s="6"/>
      <c r="G38" s="5"/>
      <c r="H38" s="6"/>
    </row>
    <row r="39" spans="2:8" hidden="1" x14ac:dyDescent="0.25">
      <c r="B39" s="5"/>
      <c r="C39" s="6"/>
      <c r="D39" s="7"/>
      <c r="E39" s="6"/>
      <c r="G39" s="5"/>
      <c r="H39" s="6"/>
    </row>
    <row r="40" spans="2:8" hidden="1" x14ac:dyDescent="0.25">
      <c r="B40" s="5">
        <f>(SUM(B36:B39))-(SUM(C36:C39))</f>
        <v>0</v>
      </c>
      <c r="C40" s="6"/>
      <c r="D40" s="7"/>
      <c r="E40" s="6"/>
      <c r="G40" s="5"/>
      <c r="H40" s="8">
        <f>(SUM(H36:H39)-(SUM(G36:G39)))</f>
        <v>0</v>
      </c>
    </row>
    <row r="41" spans="2:8" hidden="1" x14ac:dyDescent="0.25"/>
    <row r="42" spans="2:8" hidden="1" x14ac:dyDescent="0.25"/>
    <row r="43" spans="2:8" ht="15.75" hidden="1" thickBot="1" x14ac:dyDescent="0.3">
      <c r="B43" s="120"/>
      <c r="C43" s="120"/>
      <c r="D43" s="2"/>
      <c r="E43" s="3"/>
      <c r="G43" s="121"/>
      <c r="H43" s="121"/>
    </row>
    <row r="44" spans="2:8" hidden="1" x14ac:dyDescent="0.25">
      <c r="B44" s="5"/>
      <c r="C44" s="6"/>
      <c r="D44" s="7"/>
      <c r="E44" s="6"/>
      <c r="G44" s="5"/>
      <c r="H44" s="6"/>
    </row>
    <row r="45" spans="2:8" hidden="1" x14ac:dyDescent="0.25">
      <c r="B45" s="5"/>
      <c r="C45" s="6"/>
      <c r="D45" s="7"/>
      <c r="E45" s="6"/>
      <c r="G45" s="5"/>
      <c r="H45" s="6"/>
    </row>
    <row r="46" spans="2:8" hidden="1" x14ac:dyDescent="0.25">
      <c r="B46" s="5"/>
      <c r="C46" s="6"/>
      <c r="D46" s="7"/>
      <c r="E46" s="6"/>
      <c r="G46" s="5"/>
      <c r="H46" s="6"/>
    </row>
    <row r="47" spans="2:8" hidden="1" x14ac:dyDescent="0.25">
      <c r="B47" s="5"/>
      <c r="C47" s="6"/>
      <c r="D47" s="7"/>
      <c r="E47" s="6"/>
      <c r="G47" s="5"/>
      <c r="H47" s="6"/>
    </row>
    <row r="48" spans="2:8" hidden="1" x14ac:dyDescent="0.25">
      <c r="B48" s="5">
        <f>(SUM(B44:B47))-(SUM(C44:C47))</f>
        <v>0</v>
      </c>
      <c r="C48" s="6"/>
      <c r="D48" s="7"/>
      <c r="E48" s="6"/>
      <c r="G48" s="5"/>
      <c r="H48" s="8">
        <f>(SUM(H44:H47)-(SUM(G44:G47)))</f>
        <v>0</v>
      </c>
    </row>
    <row r="49" spans="2:8" hidden="1" x14ac:dyDescent="0.25"/>
    <row r="50" spans="2:8" hidden="1" x14ac:dyDescent="0.25"/>
    <row r="51" spans="2:8" hidden="1" x14ac:dyDescent="0.25">
      <c r="G51" s="9"/>
      <c r="H51" s="9"/>
    </row>
    <row r="52" spans="2:8" ht="15.75" hidden="1" thickBot="1" x14ac:dyDescent="0.3">
      <c r="B52" s="120"/>
      <c r="C52" s="120"/>
      <c r="D52" s="2"/>
      <c r="E52" s="3"/>
      <c r="G52" s="120"/>
      <c r="H52" s="120"/>
    </row>
    <row r="53" spans="2:8" hidden="1" x14ac:dyDescent="0.25">
      <c r="B53" s="5"/>
      <c r="C53" s="6"/>
      <c r="D53" s="7"/>
      <c r="E53" s="6"/>
      <c r="G53" s="5"/>
      <c r="H53" s="6"/>
    </row>
    <row r="54" spans="2:8" hidden="1" x14ac:dyDescent="0.25">
      <c r="B54" s="5"/>
      <c r="C54" s="6"/>
      <c r="D54" s="7"/>
      <c r="E54" s="6"/>
      <c r="G54" s="5"/>
      <c r="H54" s="6"/>
    </row>
    <row r="55" spans="2:8" hidden="1" x14ac:dyDescent="0.25">
      <c r="B55" s="5"/>
      <c r="C55" s="6"/>
      <c r="D55" s="7"/>
      <c r="E55" s="6"/>
      <c r="G55" s="5"/>
      <c r="H55" s="6"/>
    </row>
    <row r="56" spans="2:8" hidden="1" x14ac:dyDescent="0.25">
      <c r="B56" s="5"/>
      <c r="C56" s="6"/>
      <c r="D56" s="7"/>
      <c r="E56" s="6"/>
      <c r="G56" s="5"/>
      <c r="H56" s="6"/>
    </row>
    <row r="57" spans="2:8" hidden="1" x14ac:dyDescent="0.25">
      <c r="B57" s="5">
        <f>(SUM(B53:B56))-(SUM(C53:C56))</f>
        <v>0</v>
      </c>
      <c r="C57" s="6"/>
      <c r="D57" s="7"/>
      <c r="E57" s="6"/>
      <c r="G57" s="5"/>
      <c r="H57" s="8">
        <f>(SUM(H53:H56)-(SUM(G53:G56)))</f>
        <v>0</v>
      </c>
    </row>
    <row r="58" spans="2:8" hidden="1" x14ac:dyDescent="0.25"/>
    <row r="59" spans="2:8" hidden="1" x14ac:dyDescent="0.25">
      <c r="G59" s="9"/>
      <c r="H59" s="9"/>
    </row>
    <row r="60" spans="2:8" ht="15.75" thickBot="1" x14ac:dyDescent="0.3">
      <c r="B60" s="120" t="s">
        <v>36</v>
      </c>
      <c r="C60" s="120"/>
      <c r="D60" s="2"/>
      <c r="E60" s="3"/>
      <c r="G60" s="120"/>
      <c r="H60" s="120"/>
    </row>
    <row r="61" spans="2:8" x14ac:dyDescent="0.25">
      <c r="B61" s="5"/>
      <c r="C61" s="6"/>
      <c r="D61" s="7"/>
      <c r="E61" s="6"/>
      <c r="G61" s="5"/>
      <c r="H61" s="6"/>
    </row>
    <row r="62" spans="2:8" x14ac:dyDescent="0.25">
      <c r="B62" s="5"/>
      <c r="C62" s="6"/>
      <c r="D62" s="7"/>
      <c r="E62" s="6"/>
      <c r="G62" s="5"/>
      <c r="H62" s="6"/>
    </row>
    <row r="63" spans="2:8" x14ac:dyDescent="0.25">
      <c r="B63" s="5"/>
      <c r="C63" s="6"/>
      <c r="D63" s="7"/>
      <c r="E63" s="6"/>
      <c r="G63" s="5"/>
      <c r="H63" s="6"/>
    </row>
    <row r="64" spans="2:8" x14ac:dyDescent="0.25">
      <c r="B64" s="5"/>
      <c r="C64" s="6"/>
      <c r="D64" s="7"/>
      <c r="E64" s="6"/>
      <c r="G64" s="5"/>
      <c r="H64" s="6"/>
    </row>
    <row r="65" spans="2:11" x14ac:dyDescent="0.25">
      <c r="B65" s="5"/>
      <c r="C65" s="6"/>
      <c r="D65" s="7"/>
      <c r="E65" s="6"/>
      <c r="G65" s="5"/>
      <c r="H65" s="6"/>
    </row>
    <row r="66" spans="2:11" x14ac:dyDescent="0.25">
      <c r="B66" s="5">
        <f>(SUM(B61:B65))-(SUM(C61:C65))</f>
        <v>0</v>
      </c>
      <c r="C66" s="6">
        <f>B66</f>
        <v>0</v>
      </c>
      <c r="D66" s="7"/>
      <c r="E66" s="6"/>
      <c r="G66" s="5"/>
      <c r="H66" s="8">
        <f>(SUM(H61:H65)-(SUM(G61:G65)))</f>
        <v>0</v>
      </c>
    </row>
    <row r="67" spans="2:11" x14ac:dyDescent="0.25">
      <c r="G67" s="9"/>
      <c r="H67" s="9"/>
    </row>
    <row r="68" spans="2:11" ht="15.75" thickBot="1" x14ac:dyDescent="0.3">
      <c r="B68" s="120" t="s">
        <v>3</v>
      </c>
      <c r="C68" s="120"/>
      <c r="D68" s="2"/>
      <c r="E68" s="3"/>
      <c r="G68" s="120" t="s">
        <v>1</v>
      </c>
      <c r="H68" s="120"/>
    </row>
    <row r="69" spans="2:11" x14ac:dyDescent="0.25">
      <c r="B69" s="5"/>
      <c r="C69" s="6">
        <f>H77</f>
        <v>0</v>
      </c>
      <c r="D69" s="7"/>
      <c r="E69" s="6"/>
      <c r="G69" s="11">
        <f>B6</f>
        <v>0</v>
      </c>
      <c r="H69" s="8">
        <f>H6</f>
        <v>0</v>
      </c>
    </row>
    <row r="70" spans="2:11" x14ac:dyDescent="0.25">
      <c r="B70" s="5"/>
      <c r="C70" s="6"/>
      <c r="D70" s="7"/>
      <c r="E70" s="6"/>
      <c r="G70" s="5">
        <f>B14</f>
        <v>0</v>
      </c>
      <c r="H70" s="6">
        <f>H14</f>
        <v>0</v>
      </c>
    </row>
    <row r="71" spans="2:11" x14ac:dyDescent="0.25">
      <c r="B71" s="5"/>
      <c r="C71" s="6"/>
      <c r="D71" s="7"/>
      <c r="E71" s="6"/>
      <c r="G71" s="5">
        <f>C66</f>
        <v>0</v>
      </c>
      <c r="H71" s="6"/>
    </row>
    <row r="72" spans="2:11" x14ac:dyDescent="0.25">
      <c r="B72" s="5"/>
      <c r="C72" s="6"/>
      <c r="D72" s="7"/>
      <c r="E72" s="6"/>
      <c r="G72" s="5"/>
      <c r="H72" s="6"/>
    </row>
    <row r="73" spans="2:11" x14ac:dyDescent="0.25">
      <c r="B73" s="5"/>
      <c r="C73" s="6"/>
      <c r="D73" s="7"/>
      <c r="E73" s="6"/>
      <c r="G73" s="5"/>
      <c r="H73" s="6"/>
    </row>
    <row r="74" spans="2:11" x14ac:dyDescent="0.25">
      <c r="B74" s="5"/>
      <c r="C74" s="6"/>
      <c r="D74" s="7"/>
      <c r="E74" s="6"/>
      <c r="G74" s="5">
        <f>B48</f>
        <v>0</v>
      </c>
      <c r="H74" s="6">
        <f>H48</f>
        <v>0</v>
      </c>
    </row>
    <row r="75" spans="2:11" x14ac:dyDescent="0.25">
      <c r="B75" s="5"/>
      <c r="C75" s="6"/>
      <c r="D75" s="7"/>
      <c r="E75" s="6"/>
      <c r="G75" s="5">
        <f>B57</f>
        <v>0</v>
      </c>
      <c r="H75" s="6">
        <f>H57</f>
        <v>0</v>
      </c>
    </row>
    <row r="76" spans="2:11" ht="15.75" thickBot="1" x14ac:dyDescent="0.3">
      <c r="B76" s="12"/>
      <c r="C76" s="13"/>
      <c r="D76" s="7"/>
      <c r="E76" s="6"/>
      <c r="G76" s="12"/>
      <c r="H76" s="13">
        <f>H66</f>
        <v>0</v>
      </c>
      <c r="K76" s="78">
        <f>SUM(G69:G76)</f>
        <v>0</v>
      </c>
    </row>
    <row r="77" spans="2:11" ht="15.75" thickTop="1" x14ac:dyDescent="0.25">
      <c r="B77" s="5"/>
      <c r="C77" s="8">
        <f>(SUM(C69:C76)-(SUM(B69:B76)))</f>
        <v>0</v>
      </c>
      <c r="D77" s="7"/>
      <c r="E77" s="6"/>
      <c r="G77" s="14">
        <f>H77</f>
        <v>0</v>
      </c>
      <c r="H77" s="8">
        <f>(SUM(H69:H76)-(SUM(G69:G76)))</f>
        <v>0</v>
      </c>
      <c r="K77" s="78"/>
    </row>
    <row r="80" spans="2:11" ht="15.75" thickBot="1" x14ac:dyDescent="0.3">
      <c r="B80" s="120" t="s">
        <v>31</v>
      </c>
      <c r="C80" s="120"/>
      <c r="D80" s="2"/>
    </row>
    <row r="81" spans="2:4" x14ac:dyDescent="0.25">
      <c r="B81" s="5"/>
      <c r="C81" s="6"/>
      <c r="D81" s="7"/>
    </row>
    <row r="82" spans="2:4" x14ac:dyDescent="0.25">
      <c r="B82" s="5"/>
      <c r="C82" s="6"/>
      <c r="D82" s="7"/>
    </row>
    <row r="83" spans="2:4" x14ac:dyDescent="0.25">
      <c r="B83" s="5"/>
      <c r="C83" s="6"/>
      <c r="D83" s="7"/>
    </row>
    <row r="84" spans="2:4" x14ac:dyDescent="0.25">
      <c r="B84" s="5"/>
      <c r="C84" s="6"/>
      <c r="D84" s="7"/>
    </row>
    <row r="85" spans="2:4" x14ac:dyDescent="0.25">
      <c r="B85" s="5">
        <f>(SUM(B81:B84))-(SUM(C81:C84))</f>
        <v>0</v>
      </c>
      <c r="C85" s="6"/>
      <c r="D85" s="7"/>
    </row>
    <row r="88" spans="2:4" ht="15.75" thickBot="1" x14ac:dyDescent="0.3">
      <c r="B88" s="120" t="s">
        <v>32</v>
      </c>
      <c r="C88" s="120"/>
    </row>
    <row r="89" spans="2:4" x14ac:dyDescent="0.25">
      <c r="B89" s="5"/>
      <c r="C89" s="6"/>
    </row>
    <row r="90" spans="2:4" x14ac:dyDescent="0.25">
      <c r="B90" s="5"/>
      <c r="C90" s="6"/>
    </row>
    <row r="91" spans="2:4" x14ac:dyDescent="0.25">
      <c r="B91" s="5"/>
      <c r="C91" s="6"/>
    </row>
    <row r="92" spans="2:4" x14ac:dyDescent="0.25">
      <c r="B92" s="5"/>
      <c r="C92" s="6"/>
    </row>
    <row r="93" spans="2:4" x14ac:dyDescent="0.25">
      <c r="B93" s="5">
        <f>(SUM(B89:B92))-(SUM(C89:C92))</f>
        <v>0</v>
      </c>
      <c r="C93" s="6"/>
    </row>
    <row r="98" spans="2:3" ht="15.75" thickBot="1" x14ac:dyDescent="0.3">
      <c r="B98" s="120" t="s">
        <v>34</v>
      </c>
      <c r="C98" s="120"/>
    </row>
    <row r="99" spans="2:3" x14ac:dyDescent="0.25">
      <c r="B99" s="5"/>
      <c r="C99" s="6"/>
    </row>
    <row r="100" spans="2:3" x14ac:dyDescent="0.25">
      <c r="B100" s="5"/>
      <c r="C100" s="6"/>
    </row>
    <row r="101" spans="2:3" x14ac:dyDescent="0.25">
      <c r="B101" s="5"/>
      <c r="C101" s="6"/>
    </row>
    <row r="102" spans="2:3" x14ac:dyDescent="0.25">
      <c r="B102" s="5"/>
      <c r="C102" s="6"/>
    </row>
    <row r="103" spans="2:3" x14ac:dyDescent="0.25">
      <c r="B103" s="5">
        <f>(SUM(B99:B102))-(SUM(C99:C102))</f>
        <v>0</v>
      </c>
      <c r="C103" s="6"/>
    </row>
  </sheetData>
  <mergeCells count="21">
    <mergeCell ref="G35:H35"/>
    <mergeCell ref="B43:C43"/>
    <mergeCell ref="G43:H43"/>
    <mergeCell ref="B52:C52"/>
    <mergeCell ref="G52:H52"/>
    <mergeCell ref="B88:C88"/>
    <mergeCell ref="B98:C98"/>
    <mergeCell ref="B80:C80"/>
    <mergeCell ref="B1:C1"/>
    <mergeCell ref="G1:H1"/>
    <mergeCell ref="B9:C9"/>
    <mergeCell ref="G9:H9"/>
    <mergeCell ref="B26:C26"/>
    <mergeCell ref="G26:H26"/>
    <mergeCell ref="B60:C60"/>
    <mergeCell ref="G60:H60"/>
    <mergeCell ref="B68:C68"/>
    <mergeCell ref="G68:H68"/>
    <mergeCell ref="G18:H18"/>
    <mergeCell ref="B18:C18"/>
    <mergeCell ref="B35:C35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workbookViewId="0">
      <selection activeCell="E11" sqref="E11"/>
    </sheetView>
  </sheetViews>
  <sheetFormatPr defaultRowHeight="15" x14ac:dyDescent="0.25"/>
  <cols>
    <col min="1" max="1" width="3.5703125" style="4" customWidth="1"/>
    <col min="2" max="2" width="27.28515625" style="4" customWidth="1"/>
    <col min="3" max="3" width="15.7109375" style="6" customWidth="1"/>
    <col min="4" max="4" width="27.28515625" style="4" customWidth="1"/>
    <col min="5" max="5" width="15.7109375" style="6" customWidth="1"/>
    <col min="6" max="6" width="3.5703125" style="4" bestFit="1" customWidth="1"/>
    <col min="7" max="7" width="5.5703125" style="29" bestFit="1" customWidth="1"/>
    <col min="8" max="8" width="13.28515625" style="4" bestFit="1" customWidth="1"/>
    <col min="9" max="16384" width="9.140625" style="4"/>
  </cols>
  <sheetData>
    <row r="1" spans="1:11" ht="19.5" thickBot="1" x14ac:dyDescent="0.35">
      <c r="A1" s="124" t="s">
        <v>7</v>
      </c>
      <c r="B1" s="15" t="s">
        <v>4</v>
      </c>
      <c r="C1" s="16"/>
      <c r="D1" s="122" t="s">
        <v>5</v>
      </c>
      <c r="E1" s="123"/>
      <c r="F1" s="124" t="s">
        <v>6</v>
      </c>
      <c r="G1" s="25" t="s">
        <v>11</v>
      </c>
      <c r="K1" s="30"/>
    </row>
    <row r="2" spans="1:11" x14ac:dyDescent="0.25">
      <c r="A2" s="124"/>
      <c r="B2" s="17" t="str">
        <f>Patrimonial!B1</f>
        <v>Banco c/ Movimento</v>
      </c>
      <c r="C2" s="5">
        <f>Patrimonial!B10</f>
        <v>0</v>
      </c>
      <c r="D2" s="9" t="str">
        <f>Patrimonial!G13</f>
        <v>ICMS A PAGAR</v>
      </c>
      <c r="E2" s="5">
        <f>Patrimonial!H18</f>
        <v>0</v>
      </c>
      <c r="F2" s="124"/>
      <c r="G2" s="26">
        <f>(E2/$E$15)*100</f>
        <v>0</v>
      </c>
    </row>
    <row r="3" spans="1:11" x14ac:dyDescent="0.25">
      <c r="A3" s="124"/>
      <c r="B3" s="17" t="str">
        <f>Patrimonial!B13</f>
        <v xml:space="preserve">ICMS CIAP a recuperar CP </v>
      </c>
      <c r="C3" s="33">
        <f>Patrimonial!B14</f>
        <v>0</v>
      </c>
      <c r="D3" s="9" t="str">
        <f>Patrimonial!G22</f>
        <v>Duplicatas a pg</v>
      </c>
      <c r="E3" s="5">
        <f>Patrimonial!H23</f>
        <v>20000</v>
      </c>
      <c r="F3" s="124"/>
      <c r="G3" s="26">
        <f t="shared" ref="G3:G11" si="0">(E3/$E$15)*100</f>
        <v>100</v>
      </c>
    </row>
    <row r="4" spans="1:11" x14ac:dyDescent="0.25">
      <c r="A4" s="124"/>
      <c r="B4" s="17" t="str">
        <f>Patrimonial!B22</f>
        <v>ESTOQUE</v>
      </c>
      <c r="C4" s="5">
        <f>Patrimonial!B28</f>
        <v>0</v>
      </c>
      <c r="D4" s="9" t="str">
        <f>Patrimonial!G31</f>
        <v>FORNECEDOR</v>
      </c>
      <c r="E4" s="5">
        <f>Patrimonial!H32</f>
        <v>0</v>
      </c>
      <c r="F4" s="124"/>
      <c r="G4" s="26">
        <f t="shared" si="0"/>
        <v>0</v>
      </c>
    </row>
    <row r="5" spans="1:11" x14ac:dyDescent="0.25">
      <c r="A5" s="124"/>
      <c r="B5" s="17" t="str">
        <f>Patrimonial!B39</f>
        <v>PIS A RECUPERAR</v>
      </c>
      <c r="C5" s="5">
        <f>Patrimonial!B44</f>
        <v>0</v>
      </c>
      <c r="D5" s="9" t="str">
        <f>Patrimonial!G39</f>
        <v>Pis a pg</v>
      </c>
      <c r="E5" s="5">
        <f>Patrimonial!H44</f>
        <v>0</v>
      </c>
      <c r="F5" s="124"/>
      <c r="G5" s="26">
        <f t="shared" si="0"/>
        <v>0</v>
      </c>
    </row>
    <row r="6" spans="1:11" x14ac:dyDescent="0.25">
      <c r="A6" s="124"/>
      <c r="B6" s="17" t="str">
        <f>Patrimonial!B31</f>
        <v xml:space="preserve">ICMS CIAP A recuperar LP </v>
      </c>
      <c r="C6" s="5">
        <f>Patrimonial!B36</f>
        <v>0</v>
      </c>
      <c r="D6" s="9" t="str">
        <f>Patrimonial!G88</f>
        <v>SALÁRIOS A PG</v>
      </c>
      <c r="E6" s="5">
        <f>Patrimonial!H93</f>
        <v>0</v>
      </c>
      <c r="F6" s="124"/>
      <c r="G6" s="26">
        <f t="shared" si="0"/>
        <v>0</v>
      </c>
    </row>
    <row r="7" spans="1:11" x14ac:dyDescent="0.25">
      <c r="A7" s="124"/>
      <c r="B7" s="17" t="str">
        <f>Patrimonial!G22</f>
        <v>Duplicatas a pg</v>
      </c>
      <c r="C7" s="5">
        <f>(Patrimonial!H28)*-1</f>
        <v>0</v>
      </c>
      <c r="D7" s="32" t="str">
        <f>Patrimonial!G79</f>
        <v>Telefone a pagar</v>
      </c>
      <c r="E7" s="33">
        <f>Patrimonial!H84</f>
        <v>0</v>
      </c>
      <c r="F7" s="124"/>
      <c r="G7" s="26">
        <f t="shared" si="0"/>
        <v>0</v>
      </c>
    </row>
    <row r="8" spans="1:11" x14ac:dyDescent="0.25">
      <c r="A8" s="124"/>
      <c r="B8" s="17" t="str">
        <f>Patrimonial!B71</f>
        <v>COFINS A RECUPERAR</v>
      </c>
      <c r="C8" s="5">
        <f>Patrimonial!B76</f>
        <v>0</v>
      </c>
      <c r="D8" s="9" t="str">
        <f>Patrimonial!G71</f>
        <v>Cofins a pg</v>
      </c>
      <c r="E8" s="5">
        <f>Patrimonial!H76</f>
        <v>0</v>
      </c>
      <c r="F8" s="124"/>
      <c r="G8" s="26">
        <f t="shared" si="0"/>
        <v>0</v>
      </c>
    </row>
    <row r="9" spans="1:11" x14ac:dyDescent="0.25">
      <c r="A9" s="124"/>
      <c r="B9" s="17" t="str">
        <f>Patrimonial!B79</f>
        <v>Móveis e utensilios</v>
      </c>
      <c r="C9" s="5">
        <f>Patrimonial!B84</f>
        <v>0</v>
      </c>
      <c r="D9" s="18" t="s">
        <v>9</v>
      </c>
      <c r="E9" s="5"/>
      <c r="F9" s="124"/>
      <c r="G9" s="26">
        <f t="shared" si="0"/>
        <v>0</v>
      </c>
    </row>
    <row r="10" spans="1:11" x14ac:dyDescent="0.25">
      <c r="A10" s="124"/>
      <c r="B10" s="17" t="str">
        <f>Patrimonial!B88</f>
        <v>Material de escritório</v>
      </c>
      <c r="C10" s="5">
        <f>Patrimonial!B93</f>
        <v>0</v>
      </c>
      <c r="D10" s="9" t="str">
        <f>Patrimonial!G1</f>
        <v>Capital Social</v>
      </c>
      <c r="E10" s="5">
        <f>Patrimonial!H10</f>
        <v>0</v>
      </c>
      <c r="F10" s="124"/>
      <c r="G10" s="26">
        <f t="shared" si="0"/>
        <v>0</v>
      </c>
    </row>
    <row r="11" spans="1:11" x14ac:dyDescent="0.25">
      <c r="A11" s="124"/>
      <c r="B11" s="17" t="str">
        <f>Patrimonial!B96</f>
        <v>Veículos</v>
      </c>
      <c r="C11" s="5">
        <f>Patrimonial!B101</f>
        <v>0</v>
      </c>
      <c r="D11" s="9" t="str">
        <f>Resultado!B68</f>
        <v>LUCROS</v>
      </c>
      <c r="E11" s="5">
        <f>Resultado!C77</f>
        <v>0</v>
      </c>
      <c r="F11" s="124"/>
      <c r="G11" s="26">
        <f t="shared" si="0"/>
        <v>0</v>
      </c>
    </row>
    <row r="12" spans="1:11" x14ac:dyDescent="0.25">
      <c r="A12" s="124"/>
      <c r="B12" s="17" t="str">
        <f>Patrimonial!B105</f>
        <v>Equipamentos de informática</v>
      </c>
      <c r="C12" s="5">
        <f>Patrimonial!B110</f>
        <v>0</v>
      </c>
      <c r="D12" s="9"/>
      <c r="E12" s="5"/>
      <c r="F12" s="124"/>
      <c r="G12" s="26"/>
    </row>
    <row r="13" spans="1:11" x14ac:dyDescent="0.25">
      <c r="A13" s="124"/>
      <c r="B13" s="17" t="str">
        <f>Patrimonial!B121</f>
        <v>Banco C/ Poupança. Itaú</v>
      </c>
      <c r="C13" s="5">
        <f>Patrimonial!B126</f>
        <v>0</v>
      </c>
      <c r="D13" s="9"/>
      <c r="E13" s="5"/>
      <c r="F13" s="124"/>
      <c r="G13" s="26"/>
    </row>
    <row r="14" spans="1:11" ht="15.75" thickBot="1" x14ac:dyDescent="0.3">
      <c r="A14" s="124"/>
      <c r="B14" s="19" t="str">
        <f>Patrimonial!B113</f>
        <v>Máquinas e equipamenttos</v>
      </c>
      <c r="C14" s="12">
        <f>Patrimonial!B118</f>
        <v>0</v>
      </c>
      <c r="D14" s="20"/>
      <c r="E14" s="12"/>
      <c r="F14" s="124"/>
      <c r="G14" s="27"/>
    </row>
    <row r="15" spans="1:11" s="24" customFormat="1" ht="15.75" thickTop="1" x14ac:dyDescent="0.25">
      <c r="A15" s="124"/>
      <c r="B15" s="21" t="s">
        <v>8</v>
      </c>
      <c r="C15" s="31">
        <f>SUM(C2:C14)</f>
        <v>0</v>
      </c>
      <c r="D15" s="23" t="s">
        <v>8</v>
      </c>
      <c r="E15" s="22">
        <f>SUM(E2:E14)</f>
        <v>20000</v>
      </c>
      <c r="F15" s="124"/>
      <c r="G15" s="28"/>
    </row>
    <row r="20" spans="4:8" x14ac:dyDescent="0.25">
      <c r="H20" s="78"/>
    </row>
    <row r="21" spans="4:8" x14ac:dyDescent="0.25">
      <c r="D21" s="78">
        <f>C15-E15</f>
        <v>-20000</v>
      </c>
    </row>
    <row r="22" spans="4:8" x14ac:dyDescent="0.25">
      <c r="D22" s="78"/>
    </row>
  </sheetData>
  <mergeCells count="3">
    <mergeCell ref="D1:E1"/>
    <mergeCell ref="F1:F15"/>
    <mergeCell ref="A1:A15"/>
  </mergeCells>
  <conditionalFormatting sqref="B1:E15">
    <cfRule type="cellIs" dxfId="3" priority="4" operator="lessThan">
      <formula>1</formula>
    </cfRule>
  </conditionalFormatting>
  <conditionalFormatting sqref="G1:G15">
    <cfRule type="cellIs" dxfId="2" priority="3" operator="lessThan">
      <formula>1</formula>
    </cfRule>
  </conditionalFormatting>
  <conditionalFormatting sqref="C7">
    <cfRule type="cellIs" dxfId="1" priority="2" operator="lessThan">
      <formula>-330</formula>
    </cfRule>
  </conditionalFormatting>
  <conditionalFormatting sqref="C1:C1048576">
    <cfRule type="cellIs" dxfId="0" priority="1" operator="lessThan">
      <formula>0</formula>
    </cfRule>
  </conditionalFormatting>
  <pageMargins left="0.25" right="0.25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"/>
  <sheetViews>
    <sheetView topLeftCell="C5" workbookViewId="0">
      <selection activeCell="O18" sqref="O18:O19"/>
    </sheetView>
  </sheetViews>
  <sheetFormatPr defaultRowHeight="15" x14ac:dyDescent="0.25"/>
  <cols>
    <col min="1" max="1" width="6.140625" customWidth="1"/>
    <col min="3" max="3" width="11.140625" style="76" bestFit="1" customWidth="1"/>
    <col min="4" max="4" width="15" bestFit="1" customWidth="1"/>
    <col min="6" max="6" width="11.140625" style="76" bestFit="1" customWidth="1"/>
    <col min="7" max="7" width="18.85546875" style="76" bestFit="1" customWidth="1"/>
    <col min="8" max="8" width="9.140625" style="77"/>
    <col min="9" max="9" width="12" style="76" bestFit="1" customWidth="1"/>
    <col min="10" max="10" width="15.140625" bestFit="1" customWidth="1"/>
    <col min="11" max="11" width="8.85546875" customWidth="1"/>
    <col min="12" max="12" width="7.28515625" customWidth="1"/>
    <col min="13" max="13" width="7.5703125" customWidth="1"/>
    <col min="14" max="14" width="16" customWidth="1"/>
    <col min="15" max="15" width="10.7109375" customWidth="1"/>
    <col min="16" max="16" width="13.85546875" customWidth="1"/>
    <col min="17" max="17" width="12.7109375" bestFit="1" customWidth="1"/>
  </cols>
  <sheetData>
    <row r="1" spans="1:17" x14ac:dyDescent="0.25">
      <c r="A1" s="143" t="s">
        <v>16</v>
      </c>
      <c r="B1" s="135" t="s">
        <v>17</v>
      </c>
      <c r="C1" s="136"/>
      <c r="D1" s="136"/>
      <c r="E1" s="136" t="s">
        <v>18</v>
      </c>
      <c r="F1" s="136"/>
      <c r="G1" s="136"/>
      <c r="H1" s="136" t="s">
        <v>19</v>
      </c>
      <c r="I1" s="136"/>
      <c r="J1" s="137"/>
      <c r="K1" s="91"/>
      <c r="L1" s="91"/>
      <c r="M1" s="91"/>
    </row>
    <row r="2" spans="1:17" ht="19.5" thickBot="1" x14ac:dyDescent="0.35">
      <c r="A2" s="144"/>
      <c r="B2" s="109" t="s">
        <v>20</v>
      </c>
      <c r="C2" s="35" t="s">
        <v>21</v>
      </c>
      <c r="D2" s="34" t="s">
        <v>22</v>
      </c>
      <c r="E2" s="34" t="s">
        <v>23</v>
      </c>
      <c r="F2" s="35" t="s">
        <v>21</v>
      </c>
      <c r="G2" s="35" t="s">
        <v>22</v>
      </c>
      <c r="H2" s="36" t="s">
        <v>23</v>
      </c>
      <c r="I2" s="35" t="s">
        <v>21</v>
      </c>
      <c r="J2" s="37" t="s">
        <v>22</v>
      </c>
      <c r="K2" s="91" t="s">
        <v>47</v>
      </c>
      <c r="L2" s="91" t="s">
        <v>48</v>
      </c>
      <c r="M2" s="91" t="s">
        <v>52</v>
      </c>
      <c r="N2" s="131" t="s">
        <v>57</v>
      </c>
      <c r="O2" s="132"/>
      <c r="P2" s="132"/>
      <c r="Q2" s="132"/>
    </row>
    <row r="3" spans="1:17" ht="15.75" thickBot="1" x14ac:dyDescent="0.3">
      <c r="A3" s="108" t="s">
        <v>24</v>
      </c>
      <c r="B3" s="110"/>
      <c r="C3" s="39"/>
      <c r="D3" s="40"/>
      <c r="E3" s="38"/>
      <c r="F3" s="39"/>
      <c r="G3" s="41">
        <f>E3*F3</f>
        <v>0</v>
      </c>
      <c r="H3" s="42"/>
      <c r="I3" s="41"/>
      <c r="J3" s="43">
        <f>H3*I3</f>
        <v>0</v>
      </c>
      <c r="K3" s="92"/>
      <c r="L3" s="92"/>
      <c r="M3" s="92"/>
      <c r="N3" s="96" t="s">
        <v>38</v>
      </c>
      <c r="O3" s="97" t="s">
        <v>41</v>
      </c>
      <c r="P3" s="97" t="s">
        <v>39</v>
      </c>
      <c r="Q3" s="98" t="s">
        <v>40</v>
      </c>
    </row>
    <row r="4" spans="1:17" ht="15.75" thickTop="1" x14ac:dyDescent="0.25">
      <c r="A4" s="138">
        <v>1</v>
      </c>
      <c r="B4" s="111"/>
      <c r="C4" s="45"/>
      <c r="D4" s="46"/>
      <c r="E4" s="44"/>
      <c r="F4" s="45"/>
      <c r="G4" s="46"/>
      <c r="H4" s="47"/>
      <c r="I4" s="46">
        <f>I3</f>
        <v>0</v>
      </c>
      <c r="J4" s="48">
        <f t="shared" ref="J4:J19" si="0">H4*I4</f>
        <v>0</v>
      </c>
      <c r="K4" s="99"/>
      <c r="L4" s="99"/>
      <c r="M4" s="99"/>
      <c r="N4" s="87" t="s">
        <v>46</v>
      </c>
      <c r="O4" s="70"/>
      <c r="P4" s="83"/>
      <c r="Q4" s="88">
        <f>O4*P4</f>
        <v>0</v>
      </c>
    </row>
    <row r="5" spans="1:17" x14ac:dyDescent="0.25">
      <c r="A5" s="138"/>
      <c r="B5" s="112"/>
      <c r="C5" s="50"/>
      <c r="D5" s="51"/>
      <c r="E5" s="49"/>
      <c r="F5" s="50"/>
      <c r="G5" s="46"/>
      <c r="H5" s="52"/>
      <c r="I5" s="51">
        <f>C4</f>
        <v>0</v>
      </c>
      <c r="J5" s="48">
        <f t="shared" si="0"/>
        <v>0</v>
      </c>
      <c r="K5" s="93"/>
      <c r="L5" s="93"/>
      <c r="M5" s="93"/>
      <c r="N5" s="87" t="s">
        <v>42</v>
      </c>
      <c r="O5" s="70"/>
      <c r="P5" s="83">
        <f>P4*0.1</f>
        <v>0</v>
      </c>
      <c r="Q5" s="88">
        <f>O5*P5</f>
        <v>0</v>
      </c>
    </row>
    <row r="6" spans="1:17" s="58" customFormat="1" ht="16.5" thickBot="1" x14ac:dyDescent="0.3">
      <c r="A6" s="139"/>
      <c r="B6" s="113"/>
      <c r="C6" s="54"/>
      <c r="D6" s="54"/>
      <c r="E6" s="53"/>
      <c r="F6" s="54"/>
      <c r="G6" s="54"/>
      <c r="H6" s="55"/>
      <c r="I6" s="56"/>
      <c r="J6" s="57">
        <f>SUM(J4:J5)</f>
        <v>0</v>
      </c>
      <c r="K6" s="94"/>
      <c r="L6" s="94"/>
      <c r="M6" s="94"/>
      <c r="N6" s="89" t="s">
        <v>44</v>
      </c>
      <c r="O6" s="70"/>
      <c r="P6" s="84">
        <f>P4*M4</f>
        <v>0</v>
      </c>
      <c r="Q6" s="88">
        <f>O6*P6</f>
        <v>0</v>
      </c>
    </row>
    <row r="7" spans="1:17" ht="16.5" thickTop="1" x14ac:dyDescent="0.25">
      <c r="A7" s="140">
        <v>2</v>
      </c>
      <c r="B7" s="119"/>
      <c r="C7" s="45"/>
      <c r="D7" s="46"/>
      <c r="E7" s="59"/>
      <c r="F7" s="60"/>
      <c r="G7" s="61"/>
      <c r="H7" s="47"/>
      <c r="I7" s="46">
        <f>I5</f>
        <v>0</v>
      </c>
      <c r="J7" s="48">
        <f t="shared" si="0"/>
        <v>0</v>
      </c>
      <c r="K7" s="117"/>
      <c r="L7" s="130"/>
      <c r="M7" s="130"/>
      <c r="N7" s="89" t="s">
        <v>43</v>
      </c>
      <c r="O7" s="85"/>
      <c r="P7" s="86">
        <f>((P4*1.4)*0.18)-P6</f>
        <v>0</v>
      </c>
      <c r="Q7" s="88">
        <f t="shared" ref="Q7" si="1">O7*P7</f>
        <v>0</v>
      </c>
    </row>
    <row r="8" spans="1:17" ht="19.5" thickBot="1" x14ac:dyDescent="0.35">
      <c r="A8" s="138"/>
      <c r="B8" s="112"/>
      <c r="C8" s="50"/>
      <c r="D8" s="51"/>
      <c r="E8" s="49"/>
      <c r="F8" s="50"/>
      <c r="G8" s="51"/>
      <c r="H8" s="52"/>
      <c r="I8" s="51">
        <f>C7</f>
        <v>0</v>
      </c>
      <c r="J8" s="48">
        <f t="shared" si="0"/>
        <v>0</v>
      </c>
      <c r="K8" s="117"/>
      <c r="L8" s="134"/>
      <c r="M8" s="134"/>
      <c r="N8" s="128" t="s">
        <v>45</v>
      </c>
      <c r="O8" s="129"/>
      <c r="P8" s="129"/>
      <c r="Q8" s="90">
        <f>Q4+Q5+Q7</f>
        <v>0</v>
      </c>
    </row>
    <row r="9" spans="1:17" s="58" customFormat="1" ht="16.5" thickBot="1" x14ac:dyDescent="0.3">
      <c r="A9" s="139"/>
      <c r="B9" s="113"/>
      <c r="C9" s="54"/>
      <c r="D9" s="54"/>
      <c r="E9" s="53"/>
      <c r="F9" s="54"/>
      <c r="G9" s="54"/>
      <c r="H9" s="55"/>
      <c r="I9" s="56" t="e">
        <f>J9/H9</f>
        <v>#DIV/0!</v>
      </c>
      <c r="J9" s="57">
        <f>J7+J8</f>
        <v>0</v>
      </c>
      <c r="K9" s="117"/>
      <c r="L9" s="130"/>
      <c r="M9" s="130"/>
      <c r="N9" s="101" t="s">
        <v>49</v>
      </c>
      <c r="O9" s="102">
        <v>1.6500000000000001E-2</v>
      </c>
      <c r="P9" s="103"/>
      <c r="Q9" s="104">
        <f>(Q4+Q5)*O9</f>
        <v>0</v>
      </c>
    </row>
    <row r="10" spans="1:17" ht="15.75" thickTop="1" x14ac:dyDescent="0.25">
      <c r="A10" s="140">
        <v>3</v>
      </c>
      <c r="B10" s="111"/>
      <c r="C10" s="45"/>
      <c r="D10" s="46"/>
      <c r="E10" s="44"/>
      <c r="F10" s="45"/>
      <c r="G10" s="46"/>
      <c r="H10" s="47"/>
      <c r="I10" s="46" t="e">
        <f>I9</f>
        <v>#DIV/0!</v>
      </c>
      <c r="J10" s="48" t="e">
        <f t="shared" si="0"/>
        <v>#DIV/0!</v>
      </c>
      <c r="K10" s="117"/>
      <c r="L10" s="133"/>
      <c r="M10" s="133"/>
      <c r="N10" s="105" t="s">
        <v>50</v>
      </c>
      <c r="O10" s="106">
        <v>7.5999999999999998E-2</v>
      </c>
      <c r="P10" s="103"/>
      <c r="Q10" s="107">
        <f>(Q4+Q5)*O10</f>
        <v>0</v>
      </c>
    </row>
    <row r="11" spans="1:17" x14ac:dyDescent="0.25">
      <c r="A11" s="138"/>
      <c r="B11" s="112"/>
      <c r="C11" s="50"/>
      <c r="D11" s="51"/>
      <c r="E11" s="49"/>
      <c r="F11" s="50"/>
      <c r="G11" s="46"/>
      <c r="H11" s="52"/>
      <c r="I11" s="51"/>
      <c r="J11" s="48">
        <f t="shared" si="0"/>
        <v>0</v>
      </c>
      <c r="K11" s="92"/>
      <c r="L11" s="92"/>
      <c r="M11" s="92"/>
      <c r="N11" t="s">
        <v>51</v>
      </c>
      <c r="O11" s="82"/>
      <c r="P11" s="81"/>
      <c r="Q11" s="100">
        <f>Q8-Q9-Q10</f>
        <v>0</v>
      </c>
    </row>
    <row r="12" spans="1:17" x14ac:dyDescent="0.25">
      <c r="A12" s="141"/>
      <c r="B12" s="114"/>
      <c r="C12" s="63"/>
      <c r="D12" s="64"/>
      <c r="E12" s="62"/>
      <c r="F12" s="63"/>
      <c r="G12" s="65"/>
      <c r="H12" s="66"/>
      <c r="I12" s="64"/>
      <c r="J12" s="67">
        <f t="shared" si="0"/>
        <v>0</v>
      </c>
      <c r="K12" s="92"/>
      <c r="L12" s="92"/>
      <c r="M12" s="92"/>
      <c r="O12" s="80"/>
      <c r="P12" s="81"/>
    </row>
    <row r="13" spans="1:17" s="58" customFormat="1" ht="16.5" thickBot="1" x14ac:dyDescent="0.3">
      <c r="A13" s="139"/>
      <c r="B13" s="113"/>
      <c r="C13" s="54"/>
      <c r="D13" s="54"/>
      <c r="E13" s="53"/>
      <c r="F13" s="54"/>
      <c r="G13" s="54"/>
      <c r="H13" s="55"/>
      <c r="I13" s="56" t="e">
        <f>J13/H13</f>
        <v>#DIV/0!</v>
      </c>
      <c r="J13" s="115" t="e">
        <f>J10+J11</f>
        <v>#DIV/0!</v>
      </c>
      <c r="K13" s="94"/>
      <c r="L13" s="94"/>
      <c r="M13" s="94"/>
      <c r="P13" s="81"/>
    </row>
    <row r="14" spans="1:17" ht="20.25" thickTop="1" thickBot="1" x14ac:dyDescent="0.35">
      <c r="A14" s="140">
        <v>4</v>
      </c>
      <c r="B14" s="111"/>
      <c r="C14" s="45"/>
      <c r="D14" s="46">
        <f>B14*C14</f>
        <v>0</v>
      </c>
      <c r="E14" s="68"/>
      <c r="F14" s="60"/>
      <c r="G14" s="61">
        <f>E14*F14</f>
        <v>0</v>
      </c>
      <c r="H14" s="47"/>
      <c r="I14" s="46">
        <v>10.89</v>
      </c>
      <c r="J14" s="48">
        <f t="shared" si="0"/>
        <v>0</v>
      </c>
      <c r="K14" s="92"/>
      <c r="L14" s="92"/>
      <c r="M14" s="92"/>
      <c r="N14" s="125" t="s">
        <v>58</v>
      </c>
      <c r="O14" s="126"/>
      <c r="P14" s="126"/>
      <c r="Q14" s="127"/>
    </row>
    <row r="15" spans="1:17" x14ac:dyDescent="0.25">
      <c r="A15" s="140"/>
      <c r="B15" s="111"/>
      <c r="C15" s="45"/>
      <c r="D15" s="46"/>
      <c r="E15" s="69"/>
      <c r="F15" s="45"/>
      <c r="G15" s="46">
        <f>E15*F15</f>
        <v>0</v>
      </c>
      <c r="H15" s="47">
        <f>B14</f>
        <v>0</v>
      </c>
      <c r="I15" s="46">
        <f>C14</f>
        <v>0</v>
      </c>
      <c r="J15" s="48">
        <f t="shared" si="0"/>
        <v>0</v>
      </c>
      <c r="K15" s="92"/>
      <c r="L15" s="92"/>
      <c r="M15" s="92"/>
      <c r="N15" s="96" t="s">
        <v>38</v>
      </c>
      <c r="O15" s="97" t="s">
        <v>41</v>
      </c>
      <c r="P15" s="97" t="s">
        <v>39</v>
      </c>
      <c r="Q15" s="98" t="s">
        <v>40</v>
      </c>
    </row>
    <row r="16" spans="1:17" x14ac:dyDescent="0.25">
      <c r="A16" s="138"/>
      <c r="B16" s="112"/>
      <c r="C16" s="50"/>
      <c r="D16" s="51"/>
      <c r="E16" s="70"/>
      <c r="F16" s="50"/>
      <c r="G16" s="46">
        <f>G14+G15</f>
        <v>0</v>
      </c>
      <c r="H16" s="52"/>
      <c r="I16" s="51">
        <f>I12</f>
        <v>0</v>
      </c>
      <c r="J16" s="48">
        <f t="shared" si="0"/>
        <v>0</v>
      </c>
      <c r="K16" s="118"/>
      <c r="L16" s="118"/>
      <c r="M16" s="118"/>
      <c r="N16" s="87" t="s">
        <v>46</v>
      </c>
      <c r="O16" s="70"/>
      <c r="P16" s="83"/>
      <c r="Q16" s="88">
        <f>O16*P16</f>
        <v>0</v>
      </c>
    </row>
    <row r="17" spans="1:17" s="58" customFormat="1" ht="16.5" thickBot="1" x14ac:dyDescent="0.3">
      <c r="A17" s="139"/>
      <c r="B17" s="113"/>
      <c r="C17" s="54"/>
      <c r="D17" s="54"/>
      <c r="E17" s="55"/>
      <c r="F17" s="54"/>
      <c r="G17" s="54"/>
      <c r="H17" s="55">
        <f>H14+H15</f>
        <v>0</v>
      </c>
      <c r="I17" s="56" t="e">
        <f>J17/H17</f>
        <v>#DIV/0!</v>
      </c>
      <c r="J17" s="57">
        <f>J14+J15</f>
        <v>0</v>
      </c>
      <c r="K17" s="94"/>
      <c r="L17" s="94"/>
      <c r="M17" s="94"/>
      <c r="N17" s="87" t="s">
        <v>59</v>
      </c>
      <c r="O17" s="70"/>
      <c r="P17" s="83"/>
      <c r="Q17" s="88">
        <f>O17*P17</f>
        <v>0</v>
      </c>
    </row>
    <row r="18" spans="1:17" ht="16.5" thickTop="1" x14ac:dyDescent="0.25">
      <c r="A18" s="140">
        <v>5</v>
      </c>
      <c r="B18" s="111"/>
      <c r="C18" s="45"/>
      <c r="D18" s="46">
        <f>B18*C18</f>
        <v>0</v>
      </c>
      <c r="E18" s="69"/>
      <c r="F18" s="45"/>
      <c r="G18" s="46">
        <f>E18*F18</f>
        <v>0</v>
      </c>
      <c r="H18" s="47">
        <f>H17-E18</f>
        <v>0</v>
      </c>
      <c r="I18" s="46" t="e">
        <f>I17</f>
        <v>#DIV/0!</v>
      </c>
      <c r="J18" s="48" t="e">
        <f>H18*I18</f>
        <v>#DIV/0!</v>
      </c>
      <c r="K18" s="92"/>
      <c r="L18" s="92"/>
      <c r="M18" s="92"/>
      <c r="N18" s="89" t="s">
        <v>44</v>
      </c>
      <c r="O18" s="70"/>
      <c r="P18" s="84">
        <f>P16*M16</f>
        <v>0</v>
      </c>
      <c r="Q18" s="88">
        <f t="shared" ref="Q18:Q19" si="2">O18*P18</f>
        <v>0</v>
      </c>
    </row>
    <row r="19" spans="1:17" ht="15.75" x14ac:dyDescent="0.25">
      <c r="A19" s="138"/>
      <c r="B19" s="112"/>
      <c r="C19" s="50"/>
      <c r="D19" s="51"/>
      <c r="E19" s="49"/>
      <c r="F19" s="50"/>
      <c r="G19" s="46">
        <f>E19*F19</f>
        <v>0</v>
      </c>
      <c r="H19" s="52"/>
      <c r="I19" s="51">
        <f>I16</f>
        <v>0</v>
      </c>
      <c r="J19" s="48">
        <f t="shared" si="0"/>
        <v>0</v>
      </c>
      <c r="K19" s="117"/>
      <c r="L19" s="130"/>
      <c r="M19" s="130"/>
      <c r="N19" s="89" t="s">
        <v>43</v>
      </c>
      <c r="O19" s="85"/>
      <c r="P19" s="86">
        <f>((P16*1.4)*0.18)-P18</f>
        <v>0</v>
      </c>
      <c r="Q19" s="88">
        <f t="shared" si="2"/>
        <v>0</v>
      </c>
    </row>
    <row r="20" spans="1:17" s="58" customFormat="1" ht="19.5" thickBot="1" x14ac:dyDescent="0.35">
      <c r="A20" s="142"/>
      <c r="B20" s="116"/>
      <c r="C20" s="71"/>
      <c r="D20" s="71"/>
      <c r="E20" s="72"/>
      <c r="F20" s="71"/>
      <c r="G20" s="71">
        <f>G18+G19</f>
        <v>0</v>
      </c>
      <c r="H20" s="72">
        <f>H18+H19</f>
        <v>0</v>
      </c>
      <c r="I20" s="73" t="e">
        <f>I17</f>
        <v>#DIV/0!</v>
      </c>
      <c r="J20" s="74" t="e">
        <f>J18+J19</f>
        <v>#DIV/0!</v>
      </c>
      <c r="K20" s="94"/>
      <c r="L20" s="94"/>
      <c r="M20" s="94"/>
      <c r="N20" s="128" t="s">
        <v>45</v>
      </c>
      <c r="O20" s="129"/>
      <c r="P20" s="129"/>
      <c r="Q20" s="90">
        <f>Q16+Q17+Q19</f>
        <v>0</v>
      </c>
    </row>
    <row r="21" spans="1:17" ht="15.75" x14ac:dyDescent="0.25">
      <c r="A21" s="140">
        <v>6</v>
      </c>
      <c r="B21" s="111"/>
      <c r="C21" s="45"/>
      <c r="D21" s="46">
        <f>B21*C21</f>
        <v>0</v>
      </c>
      <c r="E21" s="69"/>
      <c r="F21" s="45"/>
      <c r="G21" s="46">
        <f>E21*F21</f>
        <v>0</v>
      </c>
      <c r="H21" s="47">
        <f>H18-E22</f>
        <v>0</v>
      </c>
      <c r="I21" s="46" t="e">
        <f>I18</f>
        <v>#DIV/0!</v>
      </c>
      <c r="J21" s="48" t="e">
        <f>H21*I21</f>
        <v>#DIV/0!</v>
      </c>
      <c r="K21" s="117"/>
      <c r="L21" s="130"/>
      <c r="M21" s="130"/>
      <c r="N21" s="101" t="s">
        <v>49</v>
      </c>
      <c r="O21" s="102">
        <v>1.6500000000000001E-2</v>
      </c>
      <c r="P21" s="103"/>
      <c r="Q21" s="104">
        <f>(Q16+Q17)*O21</f>
        <v>0</v>
      </c>
    </row>
    <row r="22" spans="1:17" x14ac:dyDescent="0.25">
      <c r="A22" s="138"/>
      <c r="B22" s="112"/>
      <c r="C22" s="50"/>
      <c r="D22" s="51"/>
      <c r="E22" s="49"/>
      <c r="F22" s="50"/>
      <c r="G22" s="46">
        <f>E22*F22</f>
        <v>0</v>
      </c>
      <c r="H22" s="52">
        <f>B21</f>
        <v>0</v>
      </c>
      <c r="I22" s="51">
        <f>C21</f>
        <v>0</v>
      </c>
      <c r="J22" s="48">
        <f t="shared" ref="J22" si="3">H22*I22</f>
        <v>0</v>
      </c>
      <c r="K22" s="117"/>
      <c r="L22" s="130"/>
      <c r="M22" s="130"/>
      <c r="N22" s="105" t="s">
        <v>50</v>
      </c>
      <c r="O22" s="106">
        <v>7.5999999999999998E-2</v>
      </c>
      <c r="P22" s="103"/>
      <c r="Q22" s="107">
        <f>(Q16+Q17)*O22</f>
        <v>0</v>
      </c>
    </row>
    <row r="23" spans="1:17" ht="16.5" thickBot="1" x14ac:dyDescent="0.3">
      <c r="A23" s="142"/>
      <c r="B23" s="116"/>
      <c r="C23" s="71"/>
      <c r="D23" s="71"/>
      <c r="E23" s="72">
        <f>E21+E22</f>
        <v>0</v>
      </c>
      <c r="F23" s="71"/>
      <c r="G23" s="71">
        <f>G21+G22</f>
        <v>0</v>
      </c>
      <c r="H23" s="72">
        <f>H21+H22</f>
        <v>0</v>
      </c>
      <c r="I23" s="73" t="e">
        <f>I20</f>
        <v>#DIV/0!</v>
      </c>
      <c r="J23" s="75" t="e">
        <f>J21+J22</f>
        <v>#DIV/0!</v>
      </c>
      <c r="K23" s="95"/>
      <c r="L23" s="95"/>
      <c r="M23" s="95"/>
      <c r="N23" t="s">
        <v>51</v>
      </c>
      <c r="O23" s="82"/>
      <c r="P23" s="81"/>
      <c r="Q23" s="100">
        <f>Q20-Q21-Q22</f>
        <v>0</v>
      </c>
    </row>
    <row r="24" spans="1:17" x14ac:dyDescent="0.25">
      <c r="G24" s="76">
        <f>G7+G18</f>
        <v>0</v>
      </c>
      <c r="P24" s="81"/>
    </row>
  </sheetData>
  <mergeCells count="21">
    <mergeCell ref="A10:A13"/>
    <mergeCell ref="A14:A17"/>
    <mergeCell ref="A18:A20"/>
    <mergeCell ref="A21:A23"/>
    <mergeCell ref="A1:A2"/>
    <mergeCell ref="B1:D1"/>
    <mergeCell ref="E1:G1"/>
    <mergeCell ref="H1:J1"/>
    <mergeCell ref="A4:A6"/>
    <mergeCell ref="A7:A9"/>
    <mergeCell ref="N2:Q2"/>
    <mergeCell ref="N8:P8"/>
    <mergeCell ref="L9:M9"/>
    <mergeCell ref="L10:M10"/>
    <mergeCell ref="L7:M7"/>
    <mergeCell ref="L8:M8"/>
    <mergeCell ref="N14:Q14"/>
    <mergeCell ref="N20:P20"/>
    <mergeCell ref="L21:M21"/>
    <mergeCell ref="L22:M22"/>
    <mergeCell ref="L19:M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Patrimonial</vt:lpstr>
      <vt:lpstr>Resultado</vt:lpstr>
      <vt:lpstr>Balanço</vt:lpstr>
      <vt:lpstr>ESTOQUE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ANDRE AMORIM</cp:lastModifiedBy>
  <cp:lastPrinted>2017-11-22T17:34:56Z</cp:lastPrinted>
  <dcterms:created xsi:type="dcterms:W3CDTF">2012-08-25T20:29:17Z</dcterms:created>
  <dcterms:modified xsi:type="dcterms:W3CDTF">2024-08-19T23:38:46Z</dcterms:modified>
</cp:coreProperties>
</file>