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FINANCIALS\BUDGET\"/>
    </mc:Choice>
  </mc:AlternateContent>
  <xr:revisionPtr revIDLastSave="0" documentId="13_ncr:1_{76F67E08-8BC1-4548-B61D-D701375B4A6A}" xr6:coauthVersionLast="38" xr6:coauthVersionMax="38" xr10:uidLastSave="{00000000-0000-0000-0000-000000000000}"/>
  <bookViews>
    <workbookView xWindow="360" yWindow="1640" windowWidth="15600" windowHeight="815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3" i="1" l="1"/>
  <c r="F4" i="1"/>
  <c r="D52" i="1"/>
  <c r="D14" i="1"/>
  <c r="D56" i="1"/>
  <c r="D51" i="1"/>
  <c r="D48" i="1"/>
  <c r="C57" i="1"/>
  <c r="E61" i="1" l="1"/>
  <c r="D61" i="1"/>
  <c r="F61" i="1" l="1"/>
  <c r="C61" i="1"/>
  <c r="D23" i="1" l="1"/>
  <c r="D24" i="1" s="1"/>
  <c r="E23" i="1"/>
  <c r="C23" i="1" l="1"/>
  <c r="C24" i="1" s="1"/>
  <c r="C62" i="1" s="1"/>
  <c r="C64" i="1" s="1"/>
  <c r="D62" i="1" l="1"/>
  <c r="D64" i="1" s="1"/>
  <c r="E24" i="1" s="1"/>
  <c r="E62" i="1" s="1"/>
  <c r="E64" i="1" s="1"/>
  <c r="F24" i="1" s="1"/>
  <c r="F62" i="1" s="1"/>
  <c r="F64" i="1" s="1"/>
</calcChain>
</file>

<file path=xl/sharedStrings.xml><?xml version="1.0" encoding="utf-8"?>
<sst xmlns="http://schemas.openxmlformats.org/spreadsheetml/2006/main" count="59" uniqueCount="58">
  <si>
    <t>INCOME</t>
  </si>
  <si>
    <t>BEGINNING BALANCE</t>
  </si>
  <si>
    <t>LOCAL LEVY</t>
  </si>
  <si>
    <t>OTHER LOCAL TAX</t>
  </si>
  <si>
    <t xml:space="preserve">STATE SHARED REVENUE </t>
  </si>
  <si>
    <t>HIGHWAY AID</t>
  </si>
  <si>
    <t>2% FIRE DUES</t>
  </si>
  <si>
    <t>LICENSES &amp; PERMITS</t>
  </si>
  <si>
    <t>GARBAGE &amp; RECYCLING, FUEL</t>
  </si>
  <si>
    <t>TOTAL INCOME</t>
  </si>
  <si>
    <t>INCOME &amp; BEG. BALANCE</t>
  </si>
  <si>
    <t>EXPENSES</t>
  </si>
  <si>
    <t>LEGISLATIVE (BOARD)</t>
  </si>
  <si>
    <t>CLERK</t>
  </si>
  <si>
    <t>TREASURER</t>
  </si>
  <si>
    <t>ELECTIONS</t>
  </si>
  <si>
    <t>ASSESSMENT</t>
  </si>
  <si>
    <t>LEGAL</t>
  </si>
  <si>
    <t>TOWN BUILDING</t>
  </si>
  <si>
    <t>ZONING</t>
  </si>
  <si>
    <t>INSURANCE</t>
  </si>
  <si>
    <t>CONSTABLE</t>
  </si>
  <si>
    <t>HEALTH - AMBULANCE</t>
  </si>
  <si>
    <t>HIGHWAY EXPENDITURES</t>
  </si>
  <si>
    <t>2 MILE STUDENT TRANS.</t>
  </si>
  <si>
    <t>MISCELLANEOUS EXPENSE</t>
  </si>
  <si>
    <t>TOTAL EXPENSES</t>
  </si>
  <si>
    <t>BALANCE</t>
  </si>
  <si>
    <t>EQUIPMENT FUND</t>
  </si>
  <si>
    <t>BALANCE W/O EQUIPMT FUND</t>
  </si>
  <si>
    <t>FOREST WITHDRAWL/SEV</t>
  </si>
  <si>
    <t>COUNTY OR TWM TIMBER SALES</t>
  </si>
  <si>
    <t>BUDGET</t>
  </si>
  <si>
    <t>RECYCLING GRANT</t>
  </si>
  <si>
    <t>FIRE DEPT RECEIPTS</t>
  </si>
  <si>
    <t>FIRE PROTECTION/1ST RESPONDERS</t>
  </si>
  <si>
    <t>TOWN OF TEXAS</t>
  </si>
  <si>
    <t>LOAN PAYMENT - truck</t>
  </si>
  <si>
    <t>OTHER-INT, HALL, DONATIONS</t>
  </si>
  <si>
    <t>*incl from retiremt fund</t>
  </si>
  <si>
    <t>TRIP PROGRAM</t>
  </si>
  <si>
    <t>BROKAW/MAINE</t>
  </si>
  <si>
    <t>if approved</t>
  </si>
  <si>
    <t>PARK EXPENSE</t>
  </si>
  <si>
    <t>REFUND FROM MAINE</t>
  </si>
  <si>
    <t>LOAN PROCEEDS</t>
  </si>
  <si>
    <t>EST 2019</t>
  </si>
  <si>
    <t>1-3 QTR 2018</t>
  </si>
  <si>
    <t>4TH QTR 2018</t>
  </si>
  <si>
    <t>EST. 2019</t>
  </si>
  <si>
    <t>BROKAW ADM</t>
  </si>
  <si>
    <t>JAN-SEPT'18</t>
  </si>
  <si>
    <t>COUNTY CULVERT AID</t>
  </si>
  <si>
    <t>OCT-DEC 2018`</t>
  </si>
  <si>
    <t>2018 INCL TIMBER CUT</t>
  </si>
  <si>
    <t>Do we want to updates?</t>
  </si>
  <si>
    <t xml:space="preserve">*INCL RETIREMENT PAYOUTS </t>
  </si>
  <si>
    <t>COMPUTER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</si>
</sst>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0" xfId="0" applyFont="1" applyBorder="1"/>
    <xf numFmtId="44" fontId="3" fillId="0" borderId="0" xfId="1" applyFont="1" applyBorder="1"/>
    <xf numFmtId="164" fontId="3" fillId="0" borderId="0" xfId="0" applyNumberFormat="1" applyFont="1"/>
    <xf numFmtId="14" fontId="3" fillId="0" borderId="0" xfId="0" applyNumberFormat="1" applyFont="1"/>
    <xf numFmtId="3" fontId="3" fillId="0" borderId="1" xfId="2" applyNumberFormat="1" applyFont="1" applyBorder="1"/>
    <xf numFmtId="3" fontId="3" fillId="0" borderId="1" xfId="2" quotePrefix="1" applyNumberFormat="1" applyFont="1" applyBorder="1"/>
    <xf numFmtId="3" fontId="3" fillId="0" borderId="1" xfId="2" applyNumberFormat="1" applyFont="1" applyBorder="1" applyAlignment="1">
      <alignment horizontal="center"/>
    </xf>
    <xf numFmtId="3" fontId="3" fillId="0" borderId="0" xfId="1" applyNumberFormat="1" applyFont="1" applyBorder="1"/>
    <xf numFmtId="3" fontId="3" fillId="0" borderId="0" xfId="0" applyNumberFormat="1" applyFont="1" applyBorder="1"/>
    <xf numFmtId="3" fontId="3" fillId="0" borderId="0" xfId="0" applyNumberFormat="1" applyFont="1"/>
    <xf numFmtId="0" fontId="3" fillId="0" borderId="1" xfId="2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A7" workbookViewId="0">
      <selection activeCell="B11" sqref="B11"/>
    </sheetView>
  </sheetViews>
  <sheetFormatPr defaultColWidth="9.1796875" defaultRowHeight="15.5" x14ac:dyDescent="0.35"/>
  <cols>
    <col min="1" max="1" width="6.81640625" style="2" customWidth="1"/>
    <col min="2" max="2" width="30" style="2" customWidth="1"/>
    <col min="3" max="5" width="14.1796875" style="2" customWidth="1"/>
    <col min="6" max="6" width="12.81640625" style="2" customWidth="1"/>
    <col min="7" max="8" width="9.1796875" style="2"/>
    <col min="9" max="9" width="9.81640625" style="2" bestFit="1" customWidth="1"/>
    <col min="10" max="10" width="9.1796875" style="2"/>
    <col min="11" max="11" width="15" style="2" customWidth="1"/>
    <col min="12" max="16384" width="9.1796875" style="2"/>
  </cols>
  <sheetData>
    <row r="1" spans="1:7" ht="28.5" customHeight="1" x14ac:dyDescent="0.8">
      <c r="A1" s="1" t="s">
        <v>36</v>
      </c>
      <c r="C1" s="1">
        <v>2019</v>
      </c>
      <c r="D1" s="1" t="s">
        <v>32</v>
      </c>
    </row>
    <row r="2" spans="1:7" x14ac:dyDescent="0.35">
      <c r="A2" s="3"/>
      <c r="C2" s="12"/>
      <c r="D2" s="12"/>
    </row>
    <row r="3" spans="1:7" x14ac:dyDescent="0.35">
      <c r="A3" s="4"/>
      <c r="B3" s="5" t="s">
        <v>0</v>
      </c>
      <c r="C3" s="4">
        <v>2017</v>
      </c>
      <c r="D3" s="4" t="s">
        <v>51</v>
      </c>
      <c r="E3" s="4" t="s">
        <v>53</v>
      </c>
      <c r="F3" s="4" t="s">
        <v>46</v>
      </c>
    </row>
    <row r="4" spans="1:7" x14ac:dyDescent="0.35">
      <c r="A4" s="4"/>
      <c r="B4" s="6" t="s">
        <v>1</v>
      </c>
      <c r="C4" s="13">
        <v>-20706.28</v>
      </c>
      <c r="D4" s="13">
        <v>-2066</v>
      </c>
      <c r="E4" s="13">
        <v>338266</v>
      </c>
      <c r="F4" s="13">
        <f>+E64</f>
        <v>149442</v>
      </c>
    </row>
    <row r="5" spans="1:7" x14ac:dyDescent="0.35">
      <c r="A5" s="4"/>
      <c r="B5" s="7" t="s">
        <v>2</v>
      </c>
      <c r="C5" s="13">
        <v>428283</v>
      </c>
      <c r="D5" s="13">
        <v>425000</v>
      </c>
      <c r="E5" s="13">
        <v>0</v>
      </c>
      <c r="F5" s="13">
        <v>425000</v>
      </c>
      <c r="G5" s="2" t="s">
        <v>42</v>
      </c>
    </row>
    <row r="6" spans="1:7" x14ac:dyDescent="0.35">
      <c r="A6" s="4"/>
      <c r="B6" s="7" t="s">
        <v>3</v>
      </c>
      <c r="C6" s="13">
        <v>7980</v>
      </c>
      <c r="D6" s="13">
        <v>22600</v>
      </c>
      <c r="E6" s="13">
        <v>0</v>
      </c>
      <c r="F6" s="13">
        <v>7700</v>
      </c>
    </row>
    <row r="7" spans="1:7" x14ac:dyDescent="0.35">
      <c r="A7" s="4"/>
      <c r="B7" s="7" t="s">
        <v>4</v>
      </c>
      <c r="C7" s="13">
        <v>68011</v>
      </c>
      <c r="D7" s="13">
        <v>10187</v>
      </c>
      <c r="E7" s="13">
        <v>57849</v>
      </c>
      <c r="F7" s="13">
        <v>67996</v>
      </c>
    </row>
    <row r="8" spans="1:7" x14ac:dyDescent="0.35">
      <c r="A8" s="4"/>
      <c r="B8" s="7" t="s">
        <v>5</v>
      </c>
      <c r="C8" s="13">
        <v>127210</v>
      </c>
      <c r="D8" s="13">
        <v>102398</v>
      </c>
      <c r="E8" s="13">
        <v>34133</v>
      </c>
      <c r="F8" s="13">
        <v>136531</v>
      </c>
    </row>
    <row r="9" spans="1:7" x14ac:dyDescent="0.35">
      <c r="A9" s="4"/>
      <c r="B9" s="7" t="s">
        <v>6</v>
      </c>
      <c r="C9" s="14">
        <v>4686</v>
      </c>
      <c r="D9" s="13">
        <v>4533</v>
      </c>
      <c r="E9" s="13"/>
      <c r="F9" s="13">
        <v>4600</v>
      </c>
    </row>
    <row r="10" spans="1:7" x14ac:dyDescent="0.35">
      <c r="A10" s="4"/>
      <c r="B10" s="7" t="s">
        <v>57</v>
      </c>
      <c r="C10" s="13">
        <v>197</v>
      </c>
      <c r="D10" s="13">
        <v>199</v>
      </c>
      <c r="E10" s="13"/>
      <c r="F10" s="13">
        <v>300</v>
      </c>
    </row>
    <row r="11" spans="1:7" x14ac:dyDescent="0.35">
      <c r="A11" s="4"/>
      <c r="B11" s="7" t="s">
        <v>7</v>
      </c>
      <c r="C11" s="13">
        <v>2285</v>
      </c>
      <c r="D11" s="13">
        <v>1570</v>
      </c>
      <c r="E11" s="13">
        <v>500</v>
      </c>
      <c r="F11" s="13">
        <v>2500</v>
      </c>
    </row>
    <row r="12" spans="1:7" x14ac:dyDescent="0.35">
      <c r="A12" s="4"/>
      <c r="B12" s="7" t="s">
        <v>34</v>
      </c>
      <c r="C12" s="13">
        <v>3284</v>
      </c>
      <c r="D12" s="13">
        <v>1331</v>
      </c>
      <c r="E12" s="13">
        <v>500</v>
      </c>
      <c r="F12" s="13">
        <v>2500</v>
      </c>
      <c r="G12" s="2" t="s">
        <v>39</v>
      </c>
    </row>
    <row r="13" spans="1:7" x14ac:dyDescent="0.35">
      <c r="A13" s="4"/>
      <c r="B13" s="7" t="s">
        <v>40</v>
      </c>
      <c r="C13" s="13">
        <v>0</v>
      </c>
      <c r="D13" s="13">
        <v>0</v>
      </c>
      <c r="E13" s="13"/>
      <c r="F13" s="13">
        <v>0</v>
      </c>
    </row>
    <row r="14" spans="1:7" x14ac:dyDescent="0.35">
      <c r="A14" s="4"/>
      <c r="B14" s="7" t="s">
        <v>38</v>
      </c>
      <c r="C14" s="13">
        <v>18506</v>
      </c>
      <c r="D14" s="13">
        <f>12391+854+455+157+189+573+7819+600+201</f>
        <v>23239</v>
      </c>
      <c r="E14" s="13">
        <v>500</v>
      </c>
      <c r="F14" s="13">
        <v>7000</v>
      </c>
      <c r="G14" s="2" t="s">
        <v>54</v>
      </c>
    </row>
    <row r="15" spans="1:7" x14ac:dyDescent="0.35">
      <c r="A15" s="4"/>
      <c r="B15" s="7" t="s">
        <v>45</v>
      </c>
      <c r="C15" s="13"/>
      <c r="D15" s="13">
        <v>0</v>
      </c>
      <c r="E15" s="13"/>
      <c r="F15" s="13"/>
    </row>
    <row r="16" spans="1:7" x14ac:dyDescent="0.35">
      <c r="A16" s="4"/>
      <c r="B16" s="7" t="s">
        <v>30</v>
      </c>
      <c r="C16" s="13">
        <v>11232</v>
      </c>
      <c r="D16" s="13">
        <v>2490</v>
      </c>
      <c r="E16" s="13"/>
      <c r="F16" s="13">
        <v>2500</v>
      </c>
    </row>
    <row r="17" spans="1:6" x14ac:dyDescent="0.35">
      <c r="A17" s="4"/>
      <c r="B17" s="7" t="s">
        <v>33</v>
      </c>
      <c r="C17" s="13">
        <v>627</v>
      </c>
      <c r="D17" s="13">
        <v>470</v>
      </c>
      <c r="E17" s="13"/>
      <c r="F17" s="13">
        <v>800</v>
      </c>
    </row>
    <row r="18" spans="1:6" x14ac:dyDescent="0.35">
      <c r="A18" s="4"/>
      <c r="B18" s="7" t="s">
        <v>44</v>
      </c>
      <c r="C18" s="13">
        <v>20000</v>
      </c>
      <c r="D18" s="13">
        <v>0</v>
      </c>
      <c r="E18" s="13"/>
      <c r="F18" s="13">
        <v>0</v>
      </c>
    </row>
    <row r="19" spans="1:6" x14ac:dyDescent="0.35">
      <c r="A19" s="4"/>
      <c r="B19" s="7" t="s">
        <v>31</v>
      </c>
      <c r="C19" s="13">
        <v>304</v>
      </c>
      <c r="D19" s="13">
        <v>214</v>
      </c>
      <c r="E19" s="13">
        <v>0</v>
      </c>
      <c r="F19" s="13">
        <v>200</v>
      </c>
    </row>
    <row r="20" spans="1:6" x14ac:dyDescent="0.35">
      <c r="A20" s="4"/>
      <c r="B20" s="7" t="s">
        <v>8</v>
      </c>
      <c r="C20" s="13">
        <v>80560</v>
      </c>
      <c r="D20" s="13">
        <v>108200</v>
      </c>
      <c r="E20" s="13">
        <v>0</v>
      </c>
      <c r="F20" s="13">
        <v>108200</v>
      </c>
    </row>
    <row r="21" spans="1:6" x14ac:dyDescent="0.35">
      <c r="A21" s="4"/>
      <c r="B21" s="7" t="s">
        <v>52</v>
      </c>
      <c r="C21" s="13"/>
      <c r="D21" s="13">
        <v>6005</v>
      </c>
      <c r="E21" s="13"/>
      <c r="F21" s="13">
        <v>14565</v>
      </c>
    </row>
    <row r="22" spans="1:6" x14ac:dyDescent="0.35">
      <c r="A22" s="4"/>
      <c r="B22" s="7"/>
      <c r="C22" s="13"/>
      <c r="D22" s="13"/>
      <c r="E22" s="13"/>
      <c r="F22" s="13"/>
    </row>
    <row r="23" spans="1:6" x14ac:dyDescent="0.35">
      <c r="A23" s="4"/>
      <c r="B23" s="8" t="s">
        <v>9</v>
      </c>
      <c r="C23" s="13">
        <f>SUM(C5:C20)</f>
        <v>773165</v>
      </c>
      <c r="D23" s="13">
        <f>SUM(D5:D22)</f>
        <v>708436</v>
      </c>
      <c r="E23" s="13">
        <f>SUM(E5:E22)</f>
        <v>93482</v>
      </c>
      <c r="F23" s="13">
        <f>SUM(F5:F21)</f>
        <v>780392</v>
      </c>
    </row>
    <row r="24" spans="1:6" x14ac:dyDescent="0.35">
      <c r="A24" s="4"/>
      <c r="B24" s="8" t="s">
        <v>10</v>
      </c>
      <c r="C24" s="13">
        <f>SUM(C4)+C23</f>
        <v>752458.72</v>
      </c>
      <c r="D24" s="13">
        <f>SUM(D4)+D23</f>
        <v>706370</v>
      </c>
      <c r="E24" s="13">
        <f>SUM(E4)+E23</f>
        <v>431748</v>
      </c>
      <c r="F24" s="13">
        <f>SUM(F4)+F23</f>
        <v>929834</v>
      </c>
    </row>
    <row r="25" spans="1:6" x14ac:dyDescent="0.35">
      <c r="A25" s="4"/>
      <c r="B25" s="5"/>
      <c r="C25" s="13"/>
      <c r="D25" s="13"/>
      <c r="E25" s="13"/>
      <c r="F25" s="13"/>
    </row>
    <row r="26" spans="1:6" x14ac:dyDescent="0.35">
      <c r="A26" s="4"/>
      <c r="B26" s="5"/>
      <c r="C26" s="13"/>
      <c r="D26" s="13"/>
      <c r="E26" s="13"/>
      <c r="F26" s="13"/>
    </row>
    <row r="27" spans="1:6" x14ac:dyDescent="0.35">
      <c r="A27" s="4"/>
      <c r="B27" s="5"/>
      <c r="C27" s="13"/>
      <c r="D27" s="13"/>
      <c r="E27" s="13"/>
      <c r="F27" s="13"/>
    </row>
    <row r="28" spans="1:6" x14ac:dyDescent="0.35">
      <c r="A28" s="4"/>
      <c r="B28" s="5"/>
      <c r="C28" s="13"/>
      <c r="D28" s="13"/>
      <c r="E28" s="13"/>
      <c r="F28" s="13"/>
    </row>
    <row r="29" spans="1:6" x14ac:dyDescent="0.35">
      <c r="A29" s="4"/>
      <c r="B29" s="5"/>
      <c r="C29" s="13"/>
      <c r="D29" s="13"/>
      <c r="E29" s="13"/>
      <c r="F29" s="13"/>
    </row>
    <row r="30" spans="1:6" x14ac:dyDescent="0.35">
      <c r="A30" s="4"/>
      <c r="B30" s="5"/>
      <c r="C30" s="13"/>
      <c r="D30" s="13"/>
      <c r="E30" s="13"/>
      <c r="F30" s="13"/>
    </row>
    <row r="31" spans="1:6" x14ac:dyDescent="0.35">
      <c r="A31" s="4"/>
      <c r="B31" s="5"/>
      <c r="C31" s="13"/>
      <c r="D31" s="13"/>
      <c r="E31" s="13"/>
      <c r="F31" s="13"/>
    </row>
    <row r="32" spans="1:6" x14ac:dyDescent="0.35">
      <c r="A32" s="4"/>
      <c r="B32" s="5"/>
      <c r="C32" s="13"/>
      <c r="D32" s="13"/>
      <c r="E32" s="13"/>
      <c r="F32" s="13"/>
    </row>
    <row r="33" spans="1:7" x14ac:dyDescent="0.35">
      <c r="A33" s="4"/>
      <c r="B33" s="5"/>
      <c r="C33" s="13"/>
      <c r="D33" s="13"/>
      <c r="E33" s="13"/>
      <c r="F33" s="13"/>
    </row>
    <row r="34" spans="1:7" x14ac:dyDescent="0.35">
      <c r="A34" s="4"/>
      <c r="B34" s="5"/>
      <c r="C34" s="13"/>
      <c r="D34" s="13"/>
      <c r="E34" s="13"/>
      <c r="F34" s="13"/>
    </row>
    <row r="35" spans="1:7" x14ac:dyDescent="0.35">
      <c r="A35" s="4"/>
      <c r="B35" s="5"/>
      <c r="C35" s="13"/>
      <c r="D35" s="13"/>
      <c r="E35" s="13"/>
      <c r="F35" s="13"/>
    </row>
    <row r="36" spans="1:7" x14ac:dyDescent="0.35">
      <c r="A36" s="4"/>
      <c r="B36" s="5"/>
      <c r="C36" s="13"/>
      <c r="D36" s="13"/>
      <c r="E36" s="13"/>
      <c r="F36" s="13"/>
    </row>
    <row r="37" spans="1:7" x14ac:dyDescent="0.35">
      <c r="A37" s="4"/>
      <c r="B37" s="5"/>
      <c r="C37" s="13"/>
      <c r="D37" s="13"/>
      <c r="E37" s="13"/>
      <c r="F37" s="13"/>
    </row>
    <row r="38" spans="1:7" x14ac:dyDescent="0.35">
      <c r="A38" s="4"/>
      <c r="B38" s="5" t="s">
        <v>11</v>
      </c>
      <c r="C38" s="19">
        <v>2017</v>
      </c>
      <c r="D38" s="15" t="s">
        <v>47</v>
      </c>
      <c r="E38" s="15" t="s">
        <v>48</v>
      </c>
      <c r="F38" s="15" t="s">
        <v>49</v>
      </c>
    </row>
    <row r="39" spans="1:7" x14ac:dyDescent="0.35">
      <c r="A39" s="4"/>
      <c r="B39" s="5"/>
      <c r="C39" s="13"/>
      <c r="D39" s="13"/>
      <c r="E39" s="13"/>
      <c r="F39" s="13"/>
    </row>
    <row r="40" spans="1:7" x14ac:dyDescent="0.35">
      <c r="A40" s="4"/>
      <c r="B40" s="7" t="s">
        <v>12</v>
      </c>
      <c r="C40" s="13">
        <v>25504</v>
      </c>
      <c r="D40" s="13">
        <v>21378</v>
      </c>
      <c r="E40" s="13">
        <v>5900</v>
      </c>
      <c r="F40" s="13">
        <v>28000</v>
      </c>
    </row>
    <row r="41" spans="1:7" x14ac:dyDescent="0.35">
      <c r="A41" s="4"/>
      <c r="B41" s="7" t="s">
        <v>13</v>
      </c>
      <c r="C41" s="13">
        <v>17617</v>
      </c>
      <c r="D41" s="13">
        <v>13633</v>
      </c>
      <c r="E41" s="13">
        <v>4130</v>
      </c>
      <c r="F41" s="13">
        <v>20000</v>
      </c>
    </row>
    <row r="42" spans="1:7" x14ac:dyDescent="0.35">
      <c r="A42" s="4"/>
      <c r="B42" s="7" t="s">
        <v>14</v>
      </c>
      <c r="C42" s="13">
        <v>11825</v>
      </c>
      <c r="D42" s="13">
        <v>8933</v>
      </c>
      <c r="E42" s="13">
        <v>2650</v>
      </c>
      <c r="F42" s="13">
        <v>12500</v>
      </c>
    </row>
    <row r="43" spans="1:7" x14ac:dyDescent="0.35">
      <c r="A43" s="4"/>
      <c r="B43" s="7" t="s">
        <v>15</v>
      </c>
      <c r="C43" s="13">
        <v>2518</v>
      </c>
      <c r="D43" s="13">
        <v>1644</v>
      </c>
      <c r="E43" s="13">
        <v>700</v>
      </c>
      <c r="F43" s="13">
        <v>1000</v>
      </c>
    </row>
    <row r="44" spans="1:7" x14ac:dyDescent="0.35">
      <c r="A44" s="4"/>
      <c r="B44" s="7" t="s">
        <v>16</v>
      </c>
      <c r="C44" s="13">
        <v>12971</v>
      </c>
      <c r="D44" s="13">
        <v>13456</v>
      </c>
      <c r="E44" s="13">
        <v>0</v>
      </c>
      <c r="F44" s="13">
        <v>14000</v>
      </c>
    </row>
    <row r="45" spans="1:7" x14ac:dyDescent="0.35">
      <c r="A45" s="4"/>
      <c r="B45" s="7" t="s">
        <v>17</v>
      </c>
      <c r="C45" s="13">
        <v>92315</v>
      </c>
      <c r="D45" s="13">
        <v>27032</v>
      </c>
      <c r="E45" s="13">
        <v>2000</v>
      </c>
      <c r="F45" s="13">
        <v>6000</v>
      </c>
    </row>
    <row r="46" spans="1:7" x14ac:dyDescent="0.35">
      <c r="A46" s="4"/>
      <c r="B46" s="7" t="s">
        <v>18</v>
      </c>
      <c r="C46" s="13">
        <v>8238</v>
      </c>
      <c r="D46" s="13">
        <v>6525</v>
      </c>
      <c r="E46" s="13">
        <v>39500</v>
      </c>
      <c r="F46" s="13">
        <v>10000</v>
      </c>
      <c r="G46" s="2" t="s">
        <v>55</v>
      </c>
    </row>
    <row r="47" spans="1:7" x14ac:dyDescent="0.35">
      <c r="A47" s="4"/>
      <c r="B47" s="7" t="s">
        <v>19</v>
      </c>
      <c r="C47" s="13">
        <v>1872</v>
      </c>
      <c r="D47" s="13">
        <v>214.2</v>
      </c>
      <c r="E47" s="13">
        <v>2000</v>
      </c>
      <c r="F47" s="13">
        <v>4000</v>
      </c>
    </row>
    <row r="48" spans="1:7" x14ac:dyDescent="0.35">
      <c r="A48" s="4"/>
      <c r="B48" s="7" t="s">
        <v>20</v>
      </c>
      <c r="C48" s="13">
        <v>20299</v>
      </c>
      <c r="D48" s="13">
        <f>18304+2026</f>
        <v>20330</v>
      </c>
      <c r="E48" s="13">
        <v>5076</v>
      </c>
      <c r="F48" s="13">
        <v>26000</v>
      </c>
    </row>
    <row r="49" spans="1:11" x14ac:dyDescent="0.35">
      <c r="A49" s="4"/>
      <c r="B49" s="7" t="s">
        <v>21</v>
      </c>
      <c r="C49" s="13">
        <v>0</v>
      </c>
      <c r="D49" s="13">
        <v>123</v>
      </c>
      <c r="E49" s="13">
        <v>0</v>
      </c>
      <c r="F49" s="13">
        <v>500</v>
      </c>
    </row>
    <row r="50" spans="1:11" x14ac:dyDescent="0.35">
      <c r="A50" s="4"/>
      <c r="B50" s="7" t="s">
        <v>22</v>
      </c>
      <c r="C50" s="13">
        <v>3214</v>
      </c>
      <c r="D50" s="13">
        <v>6396</v>
      </c>
      <c r="E50" s="13">
        <v>0</v>
      </c>
      <c r="F50" s="13">
        <v>8855</v>
      </c>
    </row>
    <row r="51" spans="1:11" x14ac:dyDescent="0.35">
      <c r="A51" s="4"/>
      <c r="B51" s="7" t="s">
        <v>35</v>
      </c>
      <c r="C51" s="13">
        <v>39817</v>
      </c>
      <c r="D51" s="13">
        <f>16382+115+134+396</f>
        <v>17027</v>
      </c>
      <c r="E51" s="13">
        <v>25000</v>
      </c>
      <c r="F51" s="13">
        <v>40000</v>
      </c>
      <c r="G51" s="2" t="s">
        <v>56</v>
      </c>
    </row>
    <row r="52" spans="1:11" x14ac:dyDescent="0.35">
      <c r="A52" s="4"/>
      <c r="B52" s="7" t="s">
        <v>23</v>
      </c>
      <c r="C52" s="13">
        <v>333371</v>
      </c>
      <c r="D52" s="13">
        <f>164277-4119</f>
        <v>160158</v>
      </c>
      <c r="E52" s="13">
        <v>160000</v>
      </c>
      <c r="F52" s="13">
        <v>450000</v>
      </c>
    </row>
    <row r="53" spans="1:11" x14ac:dyDescent="0.35">
      <c r="A53" s="4"/>
      <c r="B53" s="7" t="s">
        <v>8</v>
      </c>
      <c r="C53" s="13">
        <v>71953</v>
      </c>
      <c r="D53" s="13">
        <v>55621</v>
      </c>
      <c r="E53" s="13">
        <v>25000</v>
      </c>
      <c r="F53" s="13">
        <v>108200</v>
      </c>
    </row>
    <row r="54" spans="1:11" x14ac:dyDescent="0.35">
      <c r="A54" s="4"/>
      <c r="B54" s="7" t="s">
        <v>37</v>
      </c>
      <c r="C54" s="13">
        <v>12769</v>
      </c>
      <c r="D54" s="13">
        <v>0</v>
      </c>
      <c r="E54" s="13"/>
      <c r="F54" s="13">
        <v>0</v>
      </c>
    </row>
    <row r="55" spans="1:11" x14ac:dyDescent="0.35">
      <c r="A55" s="4"/>
      <c r="B55" s="7" t="s">
        <v>24</v>
      </c>
      <c r="C55" s="13">
        <v>2043</v>
      </c>
      <c r="D55" s="13">
        <v>3706</v>
      </c>
      <c r="E55" s="13">
        <v>0</v>
      </c>
      <c r="F55" s="13">
        <v>5000</v>
      </c>
      <c r="K55" s="11"/>
    </row>
    <row r="56" spans="1:11" x14ac:dyDescent="0.35">
      <c r="A56" s="4"/>
      <c r="B56" s="7" t="s">
        <v>43</v>
      </c>
      <c r="C56" s="13">
        <v>1010</v>
      </c>
      <c r="D56" s="13">
        <f>413-54</f>
        <v>359</v>
      </c>
      <c r="E56" s="13">
        <v>350</v>
      </c>
      <c r="F56" s="13">
        <v>1200</v>
      </c>
    </row>
    <row r="57" spans="1:11" x14ac:dyDescent="0.35">
      <c r="A57" s="4"/>
      <c r="B57" s="7" t="s">
        <v>25</v>
      </c>
      <c r="C57" s="13">
        <f>13828-923</f>
        <v>12905</v>
      </c>
      <c r="D57" s="13"/>
      <c r="E57" s="13">
        <v>10000</v>
      </c>
      <c r="F57" s="13">
        <v>10000</v>
      </c>
    </row>
    <row r="58" spans="1:11" x14ac:dyDescent="0.35">
      <c r="A58" s="4"/>
      <c r="B58" s="7" t="s">
        <v>41</v>
      </c>
      <c r="C58" s="13">
        <v>61311</v>
      </c>
      <c r="D58" s="13"/>
      <c r="E58" s="13">
        <v>0</v>
      </c>
      <c r="F58" s="13">
        <v>0</v>
      </c>
      <c r="I58" s="11"/>
    </row>
    <row r="59" spans="1:11" x14ac:dyDescent="0.35">
      <c r="A59" s="4"/>
      <c r="B59" s="7" t="s">
        <v>50</v>
      </c>
      <c r="C59" s="13">
        <v>22973</v>
      </c>
      <c r="D59" s="13">
        <v>11568</v>
      </c>
      <c r="E59" s="13">
        <v>0</v>
      </c>
      <c r="F59" s="13">
        <v>0</v>
      </c>
      <c r="I59" s="11"/>
    </row>
    <row r="60" spans="1:11" x14ac:dyDescent="0.35">
      <c r="A60" s="4"/>
      <c r="B60" s="7"/>
      <c r="C60" s="13">
        <v>0</v>
      </c>
      <c r="D60" s="13"/>
      <c r="E60" s="13"/>
      <c r="F60" s="13"/>
      <c r="I60" s="11"/>
    </row>
    <row r="61" spans="1:11" x14ac:dyDescent="0.35">
      <c r="A61" s="4"/>
      <c r="B61" s="8" t="s">
        <v>26</v>
      </c>
      <c r="C61" s="13">
        <f>SUM(C40:C60)</f>
        <v>754525</v>
      </c>
      <c r="D61" s="13">
        <f>SUM(D40:D60)</f>
        <v>368103.2</v>
      </c>
      <c r="E61" s="13">
        <f>SUM(E40:E59)</f>
        <v>282306</v>
      </c>
      <c r="F61" s="13">
        <f>SUM(F40:F59)</f>
        <v>745255</v>
      </c>
      <c r="G61" s="9"/>
      <c r="I61" s="11"/>
    </row>
    <row r="62" spans="1:11" x14ac:dyDescent="0.35">
      <c r="A62" s="7"/>
      <c r="B62" s="8" t="s">
        <v>27</v>
      </c>
      <c r="C62" s="13">
        <f>SUM(C24)-C61</f>
        <v>-2066.2800000000279</v>
      </c>
      <c r="D62" s="13">
        <f>SUM(D24)-D61</f>
        <v>338266.8</v>
      </c>
      <c r="E62" s="13">
        <f>SUM(E24)-E61</f>
        <v>149442</v>
      </c>
      <c r="F62" s="13">
        <f>SUM(F24)-F61</f>
        <v>184579</v>
      </c>
      <c r="G62" s="9"/>
    </row>
    <row r="63" spans="1:11" x14ac:dyDescent="0.35">
      <c r="A63" s="9"/>
      <c r="B63" s="7" t="s">
        <v>28</v>
      </c>
      <c r="C63" s="13">
        <v>0</v>
      </c>
      <c r="D63" s="13"/>
      <c r="E63" s="13"/>
      <c r="F63" s="13">
        <v>0</v>
      </c>
      <c r="G63" s="9"/>
    </row>
    <row r="64" spans="1:11" x14ac:dyDescent="0.35">
      <c r="A64" s="9"/>
      <c r="B64" s="7" t="s">
        <v>29</v>
      </c>
      <c r="C64" s="13">
        <f>+C62-C63</f>
        <v>-2066.2800000000279</v>
      </c>
      <c r="D64" s="13">
        <f t="shared" ref="D64:E64" si="0">+D62-D63</f>
        <v>338266.8</v>
      </c>
      <c r="E64" s="13">
        <f t="shared" si="0"/>
        <v>149442</v>
      </c>
      <c r="F64" s="13">
        <f>+F62-F63</f>
        <v>184579</v>
      </c>
      <c r="G64" s="9"/>
    </row>
    <row r="65" spans="1:7" x14ac:dyDescent="0.35">
      <c r="A65" s="9"/>
      <c r="B65" s="9"/>
      <c r="C65" s="16"/>
      <c r="D65" s="17"/>
      <c r="E65" s="18"/>
      <c r="F65" s="18"/>
      <c r="G65" s="9"/>
    </row>
    <row r="66" spans="1:7" x14ac:dyDescent="0.35">
      <c r="A66" s="9"/>
      <c r="B66" s="9"/>
      <c r="C66" s="10"/>
      <c r="D66" s="9"/>
    </row>
    <row r="67" spans="1:7" x14ac:dyDescent="0.35">
      <c r="A67" s="9"/>
      <c r="B67" s="9"/>
      <c r="C67" s="10"/>
      <c r="D67" s="10"/>
      <c r="E67" s="10"/>
      <c r="F67" s="10"/>
    </row>
    <row r="68" spans="1:7" x14ac:dyDescent="0.35">
      <c r="A68" s="9"/>
      <c r="B68" s="9"/>
      <c r="C68" s="9"/>
      <c r="D68" s="10"/>
      <c r="E68" s="10"/>
      <c r="F68" s="9"/>
      <c r="G68" s="9"/>
    </row>
    <row r="69" spans="1:7" x14ac:dyDescent="0.35">
      <c r="A69" s="9"/>
      <c r="B69" s="9"/>
      <c r="C69" s="9"/>
      <c r="D69" s="10"/>
      <c r="E69" s="9"/>
      <c r="F69" s="9"/>
      <c r="G69" s="9"/>
    </row>
    <row r="70" spans="1:7" x14ac:dyDescent="0.35">
      <c r="A70" s="9"/>
      <c r="B70" s="9"/>
      <c r="C70" s="9"/>
      <c r="D70" s="9"/>
      <c r="E70" s="9"/>
      <c r="F70" s="9"/>
      <c r="G70" s="9"/>
    </row>
    <row r="71" spans="1:7" x14ac:dyDescent="0.35">
      <c r="A71" s="9"/>
      <c r="B71" s="9"/>
      <c r="C71" s="9"/>
      <c r="D71" s="9"/>
      <c r="E71" s="9"/>
      <c r="F71" s="9"/>
      <c r="G71" s="9"/>
    </row>
    <row r="72" spans="1:7" x14ac:dyDescent="0.35">
      <c r="A72" s="9"/>
      <c r="B72" s="9"/>
      <c r="C72" s="9"/>
      <c r="D72" s="9"/>
      <c r="E72" s="9"/>
      <c r="F72" s="9"/>
      <c r="G72" s="9"/>
    </row>
    <row r="73" spans="1:7" x14ac:dyDescent="0.35">
      <c r="A73" s="9"/>
      <c r="B73" s="9"/>
      <c r="C73" s="9"/>
      <c r="D73" s="9"/>
      <c r="E73" s="9"/>
      <c r="F73" s="9"/>
      <c r="G73" s="9"/>
    </row>
    <row r="74" spans="1:7" x14ac:dyDescent="0.35">
      <c r="A74" s="9"/>
      <c r="B74" s="9"/>
      <c r="C74" s="9"/>
      <c r="D74" s="9"/>
      <c r="E74" s="9"/>
      <c r="F74" s="9"/>
      <c r="G74" s="9"/>
    </row>
    <row r="75" spans="1:7" x14ac:dyDescent="0.35">
      <c r="A75" s="9"/>
      <c r="B75" s="9"/>
      <c r="C75" s="9"/>
      <c r="D75" s="9"/>
      <c r="E75" s="9"/>
      <c r="F75" s="9"/>
      <c r="G75" s="9"/>
    </row>
    <row r="76" spans="1:7" x14ac:dyDescent="0.35">
      <c r="A76" s="9"/>
      <c r="B76" s="9"/>
      <c r="C76" s="9"/>
      <c r="D76" s="9"/>
      <c r="E76" s="9"/>
      <c r="F76" s="9"/>
      <c r="G76" s="9"/>
    </row>
    <row r="77" spans="1:7" x14ac:dyDescent="0.35">
      <c r="A77" s="9"/>
      <c r="B77" s="9"/>
      <c r="C77" s="9"/>
      <c r="D77" s="9"/>
      <c r="E77" s="9"/>
      <c r="F77" s="9"/>
      <c r="G77" s="9"/>
    </row>
    <row r="78" spans="1:7" x14ac:dyDescent="0.35">
      <c r="A78" s="9"/>
      <c r="B78" s="9"/>
      <c r="C78" s="9"/>
      <c r="D78" s="9"/>
      <c r="E78" s="9"/>
      <c r="F78" s="9"/>
      <c r="G78" s="9"/>
    </row>
    <row r="79" spans="1:7" x14ac:dyDescent="0.35">
      <c r="A79" s="9"/>
      <c r="B79" s="9"/>
      <c r="C79" s="9"/>
      <c r="D79" s="9"/>
      <c r="E79" s="9"/>
      <c r="F79" s="9"/>
      <c r="G79" s="9"/>
    </row>
    <row r="80" spans="1:7" x14ac:dyDescent="0.35">
      <c r="A80" s="9"/>
      <c r="B80" s="9"/>
      <c r="C80" s="9"/>
      <c r="D80" s="9"/>
      <c r="E80" s="9"/>
      <c r="F80" s="9"/>
      <c r="G80" s="9"/>
    </row>
    <row r="81" spans="1:7" x14ac:dyDescent="0.35">
      <c r="A81" s="9"/>
      <c r="B81" s="9"/>
      <c r="C81" s="9"/>
      <c r="D81" s="9"/>
      <c r="E81" s="9"/>
      <c r="F81" s="9"/>
      <c r="G81" s="9"/>
    </row>
    <row r="82" spans="1:7" x14ac:dyDescent="0.35">
      <c r="A82" s="9"/>
      <c r="B82" s="9"/>
      <c r="C82" s="9"/>
      <c r="D82" s="9"/>
      <c r="E82" s="9"/>
      <c r="F82" s="9"/>
      <c r="G82" s="9"/>
    </row>
    <row r="83" spans="1:7" x14ac:dyDescent="0.35">
      <c r="A83" s="9"/>
      <c r="B83" s="9"/>
      <c r="C83" s="9"/>
      <c r="D83" s="9"/>
      <c r="E83" s="9"/>
      <c r="F83" s="9"/>
      <c r="G83" s="9"/>
    </row>
    <row r="84" spans="1:7" x14ac:dyDescent="0.35">
      <c r="A84" s="9"/>
      <c r="B84" s="9"/>
      <c r="C84" s="9"/>
      <c r="D84" s="9"/>
      <c r="E84" s="9"/>
      <c r="F84" s="9"/>
      <c r="G84" s="9"/>
    </row>
    <row r="85" spans="1:7" x14ac:dyDescent="0.35">
      <c r="A85" s="9"/>
      <c r="B85" s="9"/>
      <c r="C85" s="9"/>
      <c r="D85" s="9"/>
      <c r="E85" s="9"/>
      <c r="F85" s="9"/>
      <c r="G85" s="9"/>
    </row>
    <row r="86" spans="1:7" x14ac:dyDescent="0.35">
      <c r="A86" s="9"/>
      <c r="B86" s="9"/>
      <c r="C86" s="9"/>
      <c r="D86" s="9"/>
      <c r="E86" s="9"/>
      <c r="F86" s="9"/>
      <c r="G86" s="9"/>
    </row>
    <row r="87" spans="1:7" x14ac:dyDescent="0.35">
      <c r="A87" s="9"/>
      <c r="B87" s="9"/>
      <c r="C87" s="9"/>
      <c r="D87" s="9"/>
      <c r="E87" s="9"/>
      <c r="F87" s="9"/>
      <c r="G87" s="9"/>
    </row>
    <row r="88" spans="1:7" x14ac:dyDescent="0.35">
      <c r="A88" s="9"/>
      <c r="B88" s="9"/>
      <c r="C88" s="9"/>
      <c r="D88" s="9"/>
      <c r="E88" s="9"/>
      <c r="F88" s="9"/>
      <c r="G88" s="9"/>
    </row>
    <row r="89" spans="1:7" x14ac:dyDescent="0.35">
      <c r="A89" s="9"/>
      <c r="B89" s="9"/>
      <c r="C89" s="9"/>
      <c r="D89" s="9"/>
      <c r="E89" s="9"/>
      <c r="F89" s="9"/>
      <c r="G89" s="9"/>
    </row>
    <row r="90" spans="1:7" x14ac:dyDescent="0.35">
      <c r="A90" s="9"/>
      <c r="B90" s="9"/>
      <c r="C90" s="9"/>
      <c r="D90" s="9"/>
      <c r="E90" s="9"/>
      <c r="F90" s="9"/>
      <c r="G90" s="9"/>
    </row>
    <row r="91" spans="1:7" x14ac:dyDescent="0.35">
      <c r="A91" s="9"/>
      <c r="B91" s="9"/>
      <c r="C91" s="9"/>
      <c r="D91" s="9"/>
      <c r="E91" s="9"/>
      <c r="F91" s="9"/>
      <c r="G91" s="9"/>
    </row>
    <row r="92" spans="1:7" x14ac:dyDescent="0.35">
      <c r="A92" s="9"/>
      <c r="B92" s="9"/>
      <c r="C92" s="9"/>
      <c r="D92" s="9"/>
      <c r="E92" s="9"/>
      <c r="F92" s="9"/>
      <c r="G92" s="9"/>
    </row>
    <row r="93" spans="1:7" x14ac:dyDescent="0.35">
      <c r="A93" s="9"/>
      <c r="B93" s="9"/>
      <c r="C93" s="9"/>
      <c r="D93" s="9"/>
      <c r="E93" s="9"/>
      <c r="F93" s="9"/>
      <c r="G93" s="9"/>
    </row>
    <row r="94" spans="1:7" x14ac:dyDescent="0.35">
      <c r="A94" s="9"/>
      <c r="B94" s="9"/>
      <c r="C94" s="9"/>
      <c r="D94" s="9"/>
      <c r="E94" s="9"/>
      <c r="F94" s="9"/>
    </row>
    <row r="95" spans="1:7" x14ac:dyDescent="0.35">
      <c r="A95" s="9"/>
      <c r="B95" s="9"/>
      <c r="C95" s="9"/>
      <c r="D95" s="9"/>
      <c r="E95" s="9"/>
      <c r="F95" s="9"/>
    </row>
    <row r="96" spans="1:7" x14ac:dyDescent="0.35">
      <c r="B96" s="9"/>
      <c r="C96" s="9"/>
      <c r="D96" s="9"/>
      <c r="E96" s="9"/>
      <c r="F96" s="9"/>
    </row>
    <row r="97" spans="2:6" x14ac:dyDescent="0.35">
      <c r="B97" s="9"/>
      <c r="C97" s="9"/>
      <c r="D97" s="9"/>
      <c r="E97" s="9"/>
      <c r="F97" s="9"/>
    </row>
    <row r="98" spans="2:6" x14ac:dyDescent="0.35">
      <c r="D98" s="9"/>
      <c r="E98" s="9"/>
    </row>
    <row r="99" spans="2:6" x14ac:dyDescent="0.35">
      <c r="D99" s="9"/>
    </row>
  </sheetData>
  <pageMargins left="0.45" right="0.45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LORRAINE BEYERSDORFF</cp:lastModifiedBy>
  <cp:lastPrinted>2018-11-05T00:56:58Z</cp:lastPrinted>
  <dcterms:created xsi:type="dcterms:W3CDTF">2008-09-26T14:00:10Z</dcterms:created>
  <dcterms:modified xsi:type="dcterms:W3CDTF">2018-11-05T13:21:46Z</dcterms:modified>
</cp:coreProperties>
</file>