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morris\OneDrive - Go Daddy.com, LLC, A Delaware Company\Documents\"/>
    </mc:Choice>
  </mc:AlternateContent>
  <bookViews>
    <workbookView xWindow="0" yWindow="0" windowWidth="19725" windowHeight="9135" tabRatio="475"/>
  </bookViews>
  <sheets>
    <sheet name="Prod Bugs" sheetId="6" r:id="rId1"/>
    <sheet name="Validation Data" sheetId="7" r:id="rId2"/>
    <sheet name="Analysis-App Area" sheetId="9" r:id="rId3"/>
    <sheet name="Analysis-Root-Fix" sheetId="10" r:id="rId4"/>
    <sheet name="Analysis-App Area Major+" sheetId="11" r:id="rId5"/>
  </sheets>
  <definedNames>
    <definedName name="_xlnm._FilterDatabase" localSheetId="0" hidden="1">'Prod Bugs'!$A$1:$L$346</definedName>
  </definedNames>
  <calcPr calcId="152511"/>
</workbook>
</file>

<file path=xl/calcChain.xml><?xml version="1.0" encoding="utf-8"?>
<calcChain xmlns="http://schemas.openxmlformats.org/spreadsheetml/2006/main">
  <c r="L3" i="11" l="1"/>
  <c r="M3" i="11"/>
  <c r="N3" i="11"/>
  <c r="P3" i="11"/>
  <c r="Q3" i="11"/>
  <c r="R3" i="11"/>
  <c r="T3" i="11"/>
  <c r="U3" i="11"/>
  <c r="V3" i="11"/>
  <c r="X3" i="11"/>
  <c r="Y3" i="11"/>
  <c r="Z3" i="11"/>
  <c r="AB3" i="11"/>
  <c r="AC3" i="11"/>
  <c r="AD3" i="11"/>
  <c r="L4" i="11"/>
  <c r="M4" i="11"/>
  <c r="N4" i="11"/>
  <c r="P4" i="11"/>
  <c r="Q4" i="11"/>
  <c r="R4" i="11"/>
  <c r="T4" i="11"/>
  <c r="U4" i="11"/>
  <c r="V4" i="11"/>
  <c r="X4" i="11"/>
  <c r="Y4" i="11"/>
  <c r="Z4" i="11"/>
  <c r="AB4" i="11"/>
  <c r="AC4" i="11"/>
  <c r="AD4" i="11"/>
  <c r="L5" i="11"/>
  <c r="M5" i="11"/>
  <c r="N5" i="11"/>
  <c r="P5" i="11"/>
  <c r="Q5" i="11"/>
  <c r="R5" i="11"/>
  <c r="T5" i="11"/>
  <c r="U5" i="11"/>
  <c r="V5" i="11"/>
  <c r="X5" i="11"/>
  <c r="Y5" i="11"/>
  <c r="Z5" i="11"/>
  <c r="AB5" i="11"/>
  <c r="AC5" i="11"/>
  <c r="AD5" i="11"/>
  <c r="L6" i="11"/>
  <c r="M6" i="11"/>
  <c r="N6" i="11"/>
  <c r="P6" i="11"/>
  <c r="Q6" i="11"/>
  <c r="R6" i="11"/>
  <c r="T6" i="11"/>
  <c r="U6" i="11"/>
  <c r="V6" i="11"/>
  <c r="X6" i="11"/>
  <c r="Y6" i="11"/>
  <c r="Z6" i="11"/>
  <c r="AB6" i="11"/>
  <c r="AC6" i="11"/>
  <c r="AD6" i="11"/>
  <c r="L7" i="11"/>
  <c r="M7" i="11"/>
  <c r="N7" i="11"/>
  <c r="P7" i="11"/>
  <c r="Q7" i="11"/>
  <c r="R7" i="11"/>
  <c r="T7" i="11"/>
  <c r="U7" i="11"/>
  <c r="V7" i="11"/>
  <c r="X7" i="11"/>
  <c r="Y7" i="11"/>
  <c r="Z7" i="11"/>
  <c r="AB7" i="11"/>
  <c r="AC7" i="11"/>
  <c r="AD7" i="11"/>
  <c r="L8" i="11"/>
  <c r="M8" i="11"/>
  <c r="N8" i="11"/>
  <c r="P8" i="11"/>
  <c r="Q8" i="11"/>
  <c r="R8" i="11"/>
  <c r="T8" i="11"/>
  <c r="U8" i="11"/>
  <c r="V8" i="11"/>
  <c r="X8" i="11"/>
  <c r="Y8" i="11"/>
  <c r="Z8" i="11"/>
  <c r="AB8" i="11"/>
  <c r="AC8" i="11"/>
  <c r="AD8" i="11"/>
  <c r="L9" i="11"/>
  <c r="M9" i="11"/>
  <c r="N9" i="11"/>
  <c r="P9" i="11"/>
  <c r="Q9" i="11"/>
  <c r="R9" i="11"/>
  <c r="T9" i="11"/>
  <c r="U9" i="11"/>
  <c r="V9" i="11"/>
  <c r="X9" i="11"/>
  <c r="Y9" i="11"/>
  <c r="Z9" i="11"/>
  <c r="AB9" i="11"/>
  <c r="AC9" i="11"/>
  <c r="AD9" i="11"/>
  <c r="L10" i="11"/>
  <c r="M10" i="11"/>
  <c r="N10" i="11"/>
  <c r="P10" i="11"/>
  <c r="Q10" i="11"/>
  <c r="R10" i="11"/>
  <c r="T10" i="11"/>
  <c r="U10" i="11"/>
  <c r="V10" i="11"/>
  <c r="X10" i="11"/>
  <c r="Y10" i="11"/>
  <c r="Z10" i="11"/>
  <c r="AB10" i="11"/>
  <c r="AC10" i="11"/>
  <c r="AD10" i="11"/>
  <c r="L11" i="11"/>
  <c r="M11" i="11"/>
  <c r="N11" i="11"/>
  <c r="P11" i="11"/>
  <c r="Q11" i="11"/>
  <c r="R11" i="11"/>
  <c r="T11" i="11"/>
  <c r="U11" i="11"/>
  <c r="V11" i="11"/>
  <c r="X11" i="11"/>
  <c r="Y11" i="11"/>
  <c r="Z11" i="11"/>
  <c r="AB11" i="11"/>
  <c r="AC11" i="11"/>
  <c r="AD11" i="11"/>
  <c r="L12" i="11"/>
  <c r="M12" i="11"/>
  <c r="N12" i="11"/>
  <c r="P12" i="11"/>
  <c r="Q12" i="11"/>
  <c r="R12" i="11"/>
  <c r="T12" i="11"/>
  <c r="U12" i="11"/>
  <c r="V12" i="11"/>
  <c r="X12" i="11"/>
  <c r="Y12" i="11"/>
  <c r="Z12" i="11"/>
  <c r="AB12" i="11"/>
  <c r="AC12" i="11"/>
  <c r="AD12" i="11"/>
  <c r="L13" i="11"/>
  <c r="M13" i="11"/>
  <c r="N13" i="11"/>
  <c r="P13" i="11"/>
  <c r="Q13" i="11"/>
  <c r="R13" i="11"/>
  <c r="T13" i="11"/>
  <c r="U13" i="11"/>
  <c r="V13" i="11"/>
  <c r="X13" i="11"/>
  <c r="Y13" i="11"/>
  <c r="Z13" i="11"/>
  <c r="AB13" i="11"/>
  <c r="AC13" i="11"/>
  <c r="AD13" i="11"/>
  <c r="L14" i="11"/>
  <c r="M14" i="11"/>
  <c r="N14" i="11"/>
  <c r="P14" i="11"/>
  <c r="Q14" i="11"/>
  <c r="R14" i="11"/>
  <c r="T14" i="11"/>
  <c r="U14" i="11"/>
  <c r="V14" i="11"/>
  <c r="X14" i="11"/>
  <c r="Y14" i="11"/>
  <c r="Z14" i="11"/>
  <c r="AB14" i="11"/>
  <c r="AC14" i="11"/>
  <c r="AD14" i="11"/>
  <c r="L15" i="11"/>
  <c r="M15" i="11"/>
  <c r="N15" i="11"/>
  <c r="P15" i="11"/>
  <c r="Q15" i="11"/>
  <c r="R15" i="11"/>
  <c r="T15" i="11"/>
  <c r="U15" i="11"/>
  <c r="V15" i="11"/>
  <c r="X15" i="11"/>
  <c r="Y15" i="11"/>
  <c r="Z15" i="11"/>
  <c r="AB15" i="11"/>
  <c r="AC15" i="11"/>
  <c r="AD15" i="11"/>
  <c r="L16" i="11"/>
  <c r="M16" i="11"/>
  <c r="N16" i="11"/>
  <c r="P16" i="11"/>
  <c r="Q16" i="11"/>
  <c r="R16" i="11"/>
  <c r="T16" i="11"/>
  <c r="U16" i="11"/>
  <c r="V16" i="11"/>
  <c r="X16" i="11"/>
  <c r="Y16" i="11"/>
  <c r="Z16" i="11"/>
  <c r="AB16" i="11"/>
  <c r="AC16" i="11"/>
  <c r="AD16" i="11"/>
  <c r="L17" i="11"/>
  <c r="M17" i="11"/>
  <c r="N17" i="11"/>
  <c r="P17" i="11"/>
  <c r="Q17" i="11"/>
  <c r="R17" i="11"/>
  <c r="T17" i="11"/>
  <c r="U17" i="11"/>
  <c r="V17" i="11"/>
  <c r="X17" i="11"/>
  <c r="Y17" i="11"/>
  <c r="Z17" i="11"/>
  <c r="AB17" i="11"/>
  <c r="AC17" i="11"/>
  <c r="AD17" i="11"/>
  <c r="L18" i="11"/>
  <c r="M18" i="11"/>
  <c r="N18" i="11"/>
  <c r="P18" i="11"/>
  <c r="Q18" i="11"/>
  <c r="R18" i="11"/>
  <c r="T18" i="11"/>
  <c r="U18" i="11"/>
  <c r="V18" i="11"/>
  <c r="X18" i="11"/>
  <c r="Y18" i="11"/>
  <c r="Z18" i="11"/>
  <c r="AB18" i="11"/>
  <c r="AC18" i="11"/>
  <c r="AD18" i="11"/>
  <c r="L19" i="11"/>
  <c r="M19" i="11"/>
  <c r="N19" i="11"/>
  <c r="P19" i="11"/>
  <c r="Q19" i="11"/>
  <c r="R19" i="11"/>
  <c r="T19" i="11"/>
  <c r="U19" i="11"/>
  <c r="V19" i="11"/>
  <c r="X19" i="11"/>
  <c r="Y19" i="11"/>
  <c r="Z19" i="11"/>
  <c r="AB19" i="11"/>
  <c r="AC19" i="11"/>
  <c r="AD19" i="11"/>
  <c r="L20" i="11"/>
  <c r="M20" i="11"/>
  <c r="N20" i="11"/>
  <c r="P20" i="11"/>
  <c r="Q20" i="11"/>
  <c r="R20" i="11"/>
  <c r="T20" i="11"/>
  <c r="U20" i="11"/>
  <c r="V20" i="11"/>
  <c r="X20" i="11"/>
  <c r="Y20" i="11"/>
  <c r="Z20" i="11"/>
  <c r="AB20" i="11"/>
  <c r="AC20" i="11"/>
  <c r="AD20" i="11"/>
  <c r="L21" i="11"/>
  <c r="M21" i="11"/>
  <c r="N21" i="11"/>
  <c r="P21" i="11"/>
  <c r="Q21" i="11"/>
  <c r="R21" i="11"/>
  <c r="T21" i="11"/>
  <c r="U21" i="11"/>
  <c r="V21" i="11"/>
  <c r="X21" i="11"/>
  <c r="Y21" i="11"/>
  <c r="Z21" i="11"/>
  <c r="AB21" i="11"/>
  <c r="AC21" i="11"/>
  <c r="AD21" i="11"/>
  <c r="L22" i="11"/>
  <c r="M22" i="11"/>
  <c r="N22" i="11"/>
  <c r="P22" i="11"/>
  <c r="Q22" i="11"/>
  <c r="R22" i="11"/>
  <c r="T22" i="11"/>
  <c r="U22" i="11"/>
  <c r="V22" i="11"/>
  <c r="X22" i="11"/>
  <c r="Y22" i="11"/>
  <c r="Z22" i="11"/>
  <c r="AB22" i="11"/>
  <c r="AC22" i="11"/>
  <c r="AD22" i="11"/>
  <c r="L23" i="11"/>
  <c r="M23" i="11"/>
  <c r="N23" i="11"/>
  <c r="P23" i="11"/>
  <c r="Q23" i="11"/>
  <c r="R23" i="11"/>
  <c r="T23" i="11"/>
  <c r="U23" i="11"/>
  <c r="V23" i="11"/>
  <c r="X23" i="11"/>
  <c r="Y23" i="11"/>
  <c r="Z23" i="11"/>
  <c r="AB23" i="11"/>
  <c r="AC23" i="11"/>
  <c r="AD23" i="11"/>
  <c r="L24" i="11"/>
  <c r="M24" i="11"/>
  <c r="N24" i="11"/>
  <c r="P24" i="11"/>
  <c r="Q24" i="11"/>
  <c r="R24" i="11"/>
  <c r="T24" i="11"/>
  <c r="U24" i="11"/>
  <c r="V24" i="11"/>
  <c r="X24" i="11"/>
  <c r="Y24" i="11"/>
  <c r="Z24" i="11"/>
  <c r="AB24" i="11"/>
  <c r="AC24" i="11"/>
  <c r="AD24" i="11"/>
  <c r="L25" i="11"/>
  <c r="M25" i="11"/>
  <c r="N25" i="11"/>
  <c r="P25" i="11"/>
  <c r="Q25" i="11"/>
  <c r="R25" i="11"/>
  <c r="T25" i="11"/>
  <c r="U25" i="11"/>
  <c r="V25" i="11"/>
  <c r="X25" i="11"/>
  <c r="Y25" i="11"/>
  <c r="Z25" i="11"/>
  <c r="AB25" i="11"/>
  <c r="AC25" i="11"/>
  <c r="AD25" i="11"/>
  <c r="L26" i="11"/>
  <c r="M26" i="11"/>
  <c r="N26" i="11"/>
  <c r="P26" i="11"/>
  <c r="Q26" i="11"/>
  <c r="R26" i="11"/>
  <c r="T26" i="11"/>
  <c r="U26" i="11"/>
  <c r="V26" i="11"/>
  <c r="X26" i="11"/>
  <c r="Y26" i="11"/>
  <c r="Z26" i="11"/>
  <c r="AB26" i="11"/>
  <c r="AC26" i="11"/>
  <c r="AD26" i="11"/>
  <c r="L27" i="11"/>
  <c r="M27" i="11"/>
  <c r="N27" i="11"/>
  <c r="P27" i="11"/>
  <c r="Q27" i="11"/>
  <c r="R27" i="11"/>
  <c r="T27" i="11"/>
  <c r="U27" i="11"/>
  <c r="V27" i="11"/>
  <c r="X27" i="11"/>
  <c r="Y27" i="11"/>
  <c r="Z27" i="11"/>
  <c r="AB27" i="11"/>
  <c r="AC27" i="11"/>
  <c r="AD27" i="11"/>
  <c r="L28" i="11"/>
  <c r="M28" i="11"/>
  <c r="N28" i="11"/>
  <c r="P28" i="11"/>
  <c r="Q28" i="11"/>
  <c r="R28" i="11"/>
  <c r="T28" i="11"/>
  <c r="U28" i="11"/>
  <c r="V28" i="11"/>
  <c r="X28" i="11"/>
  <c r="Y28" i="11"/>
  <c r="Z28" i="11"/>
  <c r="AB28" i="11"/>
  <c r="AC28" i="11"/>
  <c r="AD28" i="11"/>
  <c r="L29" i="11"/>
  <c r="M29" i="11"/>
  <c r="N29" i="11"/>
  <c r="P29" i="11"/>
  <c r="Q29" i="11"/>
  <c r="R29" i="11"/>
  <c r="T29" i="11"/>
  <c r="U29" i="11"/>
  <c r="V29" i="11"/>
  <c r="X29" i="11"/>
  <c r="Y29" i="11"/>
  <c r="Z29" i="11"/>
  <c r="AB29" i="11"/>
  <c r="AC29" i="11"/>
  <c r="AD29" i="11"/>
  <c r="L30" i="11"/>
  <c r="M30" i="11"/>
  <c r="N30" i="11"/>
  <c r="P30" i="11"/>
  <c r="Q30" i="11"/>
  <c r="R30" i="11"/>
  <c r="T30" i="11"/>
  <c r="U30" i="11"/>
  <c r="V30" i="11"/>
  <c r="X30" i="11"/>
  <c r="Y30" i="11"/>
  <c r="Z30" i="11"/>
  <c r="AB30" i="11"/>
  <c r="AC30" i="11"/>
  <c r="AD30" i="11"/>
  <c r="L31" i="11"/>
  <c r="M31" i="11"/>
  <c r="N31" i="11"/>
  <c r="P31" i="11"/>
  <c r="Q31" i="11"/>
  <c r="R31" i="11"/>
  <c r="T31" i="11"/>
  <c r="U31" i="11"/>
  <c r="V31" i="11"/>
  <c r="X31" i="11"/>
  <c r="Y31" i="11"/>
  <c r="Z31" i="11"/>
  <c r="AB31" i="11"/>
  <c r="AC31" i="11"/>
  <c r="AD31" i="11"/>
  <c r="L32" i="11"/>
  <c r="M32" i="11"/>
  <c r="N32" i="11"/>
  <c r="P32" i="11"/>
  <c r="Q32" i="11"/>
  <c r="R32" i="11"/>
  <c r="T32" i="11"/>
  <c r="U32" i="11"/>
  <c r="V32" i="11"/>
  <c r="X32" i="11"/>
  <c r="Y32" i="11"/>
  <c r="Z32" i="11"/>
  <c r="AB32" i="11"/>
  <c r="AC32" i="11"/>
  <c r="AD32" i="11"/>
  <c r="L33" i="11"/>
  <c r="M33" i="11"/>
  <c r="N33" i="11"/>
  <c r="P33" i="11"/>
  <c r="Q33" i="11"/>
  <c r="R33" i="11"/>
  <c r="T33" i="11"/>
  <c r="U33" i="11"/>
  <c r="V33" i="11"/>
  <c r="X33" i="11"/>
  <c r="Y33" i="11"/>
  <c r="Z33" i="11"/>
  <c r="AB33" i="11"/>
  <c r="AC33" i="11"/>
  <c r="AD33" i="11"/>
  <c r="L34" i="11"/>
  <c r="M34" i="11"/>
  <c r="N34" i="11"/>
  <c r="P34" i="11"/>
  <c r="Q34" i="11"/>
  <c r="R34" i="11"/>
  <c r="T34" i="11"/>
  <c r="U34" i="11"/>
  <c r="V34" i="11"/>
  <c r="X34" i="11"/>
  <c r="Y34" i="11"/>
  <c r="Z34" i="11"/>
  <c r="AB34" i="11"/>
  <c r="AC34" i="11"/>
  <c r="AD34" i="11"/>
  <c r="L35" i="11"/>
  <c r="M35" i="11"/>
  <c r="N35" i="11"/>
  <c r="P35" i="11"/>
  <c r="Q35" i="11"/>
  <c r="R35" i="11"/>
  <c r="T35" i="11"/>
  <c r="U35" i="11"/>
  <c r="V35" i="11"/>
  <c r="X35" i="11"/>
  <c r="Y35" i="11"/>
  <c r="Z35" i="11"/>
  <c r="AB35" i="11"/>
  <c r="AC35" i="11"/>
  <c r="AD35" i="11"/>
  <c r="L36" i="11"/>
  <c r="M36" i="11"/>
  <c r="N36" i="11"/>
  <c r="P36" i="11"/>
  <c r="Q36" i="11"/>
  <c r="R36" i="11"/>
  <c r="T36" i="11"/>
  <c r="U36" i="11"/>
  <c r="V36" i="11"/>
  <c r="X36" i="11"/>
  <c r="Y36" i="11"/>
  <c r="Z36" i="11"/>
  <c r="AB36" i="11"/>
  <c r="AC36" i="11"/>
  <c r="AD36" i="11"/>
  <c r="L37" i="11"/>
  <c r="M37" i="11"/>
  <c r="N37" i="11"/>
  <c r="P37" i="11"/>
  <c r="Q37" i="11"/>
  <c r="R37" i="11"/>
  <c r="T37" i="11"/>
  <c r="U37" i="11"/>
  <c r="V37" i="11"/>
  <c r="X37" i="11"/>
  <c r="Y37" i="11"/>
  <c r="Z37" i="11"/>
  <c r="AB37" i="11"/>
  <c r="AC37" i="11"/>
  <c r="AD37" i="11"/>
  <c r="L38" i="11"/>
  <c r="M38" i="11"/>
  <c r="N38" i="11"/>
  <c r="P38" i="11"/>
  <c r="Q38" i="11"/>
  <c r="R38" i="11"/>
  <c r="T38" i="11"/>
  <c r="U38" i="11"/>
  <c r="V38" i="11"/>
  <c r="X38" i="11"/>
  <c r="Y38" i="11"/>
  <c r="Z38" i="11"/>
  <c r="AB38" i="11"/>
  <c r="AC38" i="11"/>
  <c r="AD38" i="11"/>
  <c r="L39" i="11"/>
  <c r="M39" i="11"/>
  <c r="N39" i="11"/>
  <c r="P39" i="11"/>
  <c r="Q39" i="11"/>
  <c r="R39" i="11"/>
  <c r="T39" i="11"/>
  <c r="U39" i="11"/>
  <c r="V39" i="11"/>
  <c r="X39" i="11"/>
  <c r="Y39" i="11"/>
  <c r="Z39" i="11"/>
  <c r="AB39" i="11"/>
  <c r="AC39" i="11"/>
  <c r="AD39" i="11"/>
  <c r="L40" i="11"/>
  <c r="M40" i="11"/>
  <c r="N40" i="11"/>
  <c r="P40" i="11"/>
  <c r="Q40" i="11"/>
  <c r="R40" i="11"/>
  <c r="T40" i="11"/>
  <c r="U40" i="11"/>
  <c r="V40" i="11"/>
  <c r="X40" i="11"/>
  <c r="Y40" i="11"/>
  <c r="Z40" i="11"/>
  <c r="AB40" i="11"/>
  <c r="AC40" i="11"/>
  <c r="AD40" i="11"/>
  <c r="L41" i="11"/>
  <c r="M41" i="11"/>
  <c r="N41" i="11"/>
  <c r="P41" i="11"/>
  <c r="Q41" i="11"/>
  <c r="R41" i="11"/>
  <c r="T41" i="11"/>
  <c r="U41" i="11"/>
  <c r="V41" i="11"/>
  <c r="X41" i="11"/>
  <c r="Y41" i="11"/>
  <c r="Z41" i="11"/>
  <c r="AB41" i="11"/>
  <c r="AC41" i="11"/>
  <c r="AD41" i="11"/>
  <c r="L42" i="11"/>
  <c r="M42" i="11"/>
  <c r="N42" i="11"/>
  <c r="P42" i="11"/>
  <c r="Q42" i="11"/>
  <c r="R42" i="11"/>
  <c r="T42" i="11"/>
  <c r="U42" i="11"/>
  <c r="V42" i="11"/>
  <c r="X42" i="11"/>
  <c r="Y42" i="11"/>
  <c r="Z42" i="11"/>
  <c r="AB42" i="11"/>
  <c r="AC42" i="11"/>
  <c r="AD42" i="11"/>
  <c r="L43" i="11"/>
  <c r="M43" i="11"/>
  <c r="N43" i="11"/>
  <c r="P43" i="11"/>
  <c r="Q43" i="11"/>
  <c r="R43" i="11"/>
  <c r="T43" i="11"/>
  <c r="U43" i="11"/>
  <c r="V43" i="11"/>
  <c r="X43" i="11"/>
  <c r="Y43" i="11"/>
  <c r="Z43" i="11"/>
  <c r="AB43" i="11"/>
  <c r="AC43" i="11"/>
  <c r="AD43" i="11"/>
  <c r="L44" i="11"/>
  <c r="M44" i="11"/>
  <c r="N44" i="11"/>
  <c r="P44" i="11"/>
  <c r="Q44" i="11"/>
  <c r="R44" i="11"/>
  <c r="T44" i="11"/>
  <c r="U44" i="11"/>
  <c r="V44" i="11"/>
  <c r="X44" i="11"/>
  <c r="Y44" i="11"/>
  <c r="Z44" i="11"/>
  <c r="AB44" i="11"/>
  <c r="AC44" i="11"/>
  <c r="AD44" i="11"/>
  <c r="L45" i="11"/>
  <c r="M45" i="11"/>
  <c r="N45" i="11"/>
  <c r="P45" i="11"/>
  <c r="Q45" i="11"/>
  <c r="R45" i="11"/>
  <c r="T45" i="11"/>
  <c r="U45" i="11"/>
  <c r="V45" i="11"/>
  <c r="X45" i="11"/>
  <c r="Y45" i="11"/>
  <c r="Z45" i="11"/>
  <c r="AB45" i="11"/>
  <c r="AC45" i="11"/>
  <c r="AD45" i="11"/>
  <c r="L46" i="11"/>
  <c r="M46" i="11"/>
  <c r="N46" i="11"/>
  <c r="P46" i="11"/>
  <c r="Q46" i="11"/>
  <c r="R46" i="11"/>
  <c r="T46" i="11"/>
  <c r="U46" i="11"/>
  <c r="V46" i="11"/>
  <c r="X46" i="11"/>
  <c r="Y46" i="11"/>
  <c r="Z46" i="11"/>
  <c r="AB46" i="11"/>
  <c r="AC46" i="11"/>
  <c r="AD46" i="11"/>
  <c r="L47" i="11"/>
  <c r="M47" i="11"/>
  <c r="N47" i="11"/>
  <c r="P47" i="11"/>
  <c r="Q47" i="11"/>
  <c r="R47" i="11"/>
  <c r="T47" i="11"/>
  <c r="U47" i="11"/>
  <c r="V47" i="11"/>
  <c r="X47" i="11"/>
  <c r="Y47" i="11"/>
  <c r="Z47" i="11"/>
  <c r="AB47" i="11"/>
  <c r="AC47" i="11"/>
  <c r="AD47" i="11"/>
  <c r="L48" i="11"/>
  <c r="M48" i="11"/>
  <c r="N48" i="11"/>
  <c r="P48" i="11"/>
  <c r="Q48" i="11"/>
  <c r="R48" i="11"/>
  <c r="T48" i="11"/>
  <c r="U48" i="11"/>
  <c r="V48" i="11"/>
  <c r="X48" i="11"/>
  <c r="Y48" i="11"/>
  <c r="Z48" i="11"/>
  <c r="AB48" i="11"/>
  <c r="AC48" i="11"/>
  <c r="AD48" i="11"/>
  <c r="L49" i="11"/>
  <c r="M49" i="11"/>
  <c r="N49" i="11"/>
  <c r="P49" i="11"/>
  <c r="Q49" i="11"/>
  <c r="R49" i="11"/>
  <c r="T49" i="11"/>
  <c r="U49" i="11"/>
  <c r="V49" i="11"/>
  <c r="X49" i="11"/>
  <c r="Y49" i="11"/>
  <c r="Z49" i="11"/>
  <c r="AB49" i="11"/>
  <c r="AC49" i="11"/>
  <c r="AD49" i="11"/>
  <c r="AD2" i="11"/>
  <c r="AC2" i="11"/>
  <c r="AB2" i="11"/>
  <c r="Z2" i="11"/>
  <c r="T2" i="11"/>
  <c r="R2" i="11"/>
  <c r="N2" i="11"/>
  <c r="M2" i="11"/>
  <c r="C53" i="11"/>
  <c r="A40" i="11"/>
  <c r="C40" i="11" s="1"/>
  <c r="J40" i="11" s="1"/>
  <c r="A39" i="11"/>
  <c r="A38" i="11"/>
  <c r="A37" i="11"/>
  <c r="C37" i="11" s="1"/>
  <c r="A36" i="11"/>
  <c r="C36" i="11" s="1"/>
  <c r="A35" i="11"/>
  <c r="A34" i="11"/>
  <c r="A33" i="11"/>
  <c r="C33" i="11" s="1"/>
  <c r="A32" i="11"/>
  <c r="C32" i="11" s="1"/>
  <c r="A31" i="11"/>
  <c r="A30" i="11"/>
  <c r="A29" i="11"/>
  <c r="C29" i="11" s="1"/>
  <c r="J29" i="11" s="1"/>
  <c r="A28" i="11"/>
  <c r="C28" i="11" s="1"/>
  <c r="A27" i="11"/>
  <c r="A26" i="11"/>
  <c r="A25" i="11"/>
  <c r="C25" i="11" s="1"/>
  <c r="A49" i="11"/>
  <c r="C49" i="11" s="1"/>
  <c r="A48" i="11"/>
  <c r="A47" i="11"/>
  <c r="A46" i="11"/>
  <c r="C46" i="11" s="1"/>
  <c r="A16" i="11"/>
  <c r="C16" i="11" s="1"/>
  <c r="A15" i="11"/>
  <c r="A14" i="11"/>
  <c r="A45" i="11"/>
  <c r="F45" i="11" s="1"/>
  <c r="A7" i="11"/>
  <c r="A6" i="11"/>
  <c r="A17" i="11"/>
  <c r="A19" i="11"/>
  <c r="G19" i="11" s="1"/>
  <c r="A18" i="11"/>
  <c r="A44" i="11"/>
  <c r="A8" i="11"/>
  <c r="A43" i="11"/>
  <c r="G43" i="11" s="1"/>
  <c r="A22" i="11"/>
  <c r="A42" i="11"/>
  <c r="A21" i="11"/>
  <c r="A11" i="11"/>
  <c r="F11" i="11" s="1"/>
  <c r="A20" i="11"/>
  <c r="A10" i="11"/>
  <c r="A9" i="11"/>
  <c r="A23" i="11"/>
  <c r="G23" i="11" s="1"/>
  <c r="A5" i="11"/>
  <c r="A12" i="11"/>
  <c r="A41" i="11"/>
  <c r="A4" i="11"/>
  <c r="A3" i="11"/>
  <c r="A24" i="11"/>
  <c r="A13" i="11"/>
  <c r="A2" i="11"/>
  <c r="A1" i="11"/>
  <c r="C8" i="10"/>
  <c r="C9" i="10"/>
  <c r="C10" i="10"/>
  <c r="C11" i="10"/>
  <c r="C12" i="10"/>
  <c r="C13" i="10"/>
  <c r="C14" i="10"/>
  <c r="C15" i="10"/>
  <c r="C4" i="10"/>
  <c r="C5" i="10"/>
  <c r="C6" i="10"/>
  <c r="C3" i="10"/>
  <c r="C2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7" i="10"/>
  <c r="W3" i="11" l="1"/>
  <c r="O3" i="11"/>
  <c r="S3" i="11"/>
  <c r="O31" i="11"/>
  <c r="S30" i="11"/>
  <c r="W29" i="11"/>
  <c r="AA28" i="11"/>
  <c r="AE27" i="11"/>
  <c r="O27" i="11"/>
  <c r="S26" i="11"/>
  <c r="W25" i="11"/>
  <c r="AA24" i="11"/>
  <c r="AE23" i="11"/>
  <c r="O23" i="11"/>
  <c r="S22" i="11"/>
  <c r="W21" i="11"/>
  <c r="AA20" i="11"/>
  <c r="AE19" i="11"/>
  <c r="O19" i="11"/>
  <c r="S18" i="11"/>
  <c r="W17" i="11"/>
  <c r="AA16" i="11"/>
  <c r="AE15" i="11"/>
  <c r="O15" i="11"/>
  <c r="S14" i="11"/>
  <c r="W13" i="11"/>
  <c r="AA12" i="11"/>
  <c r="AE11" i="11"/>
  <c r="O11" i="11"/>
  <c r="S10" i="11"/>
  <c r="W9" i="11"/>
  <c r="AA8" i="11"/>
  <c r="AE7" i="11"/>
  <c r="O7" i="11"/>
  <c r="S6" i="11"/>
  <c r="W5" i="11"/>
  <c r="AA4" i="11"/>
  <c r="AE3" i="11"/>
  <c r="AE2" i="11"/>
  <c r="AA49" i="11"/>
  <c r="AE48" i="11"/>
  <c r="O48" i="11"/>
  <c r="S47" i="11"/>
  <c r="W46" i="11"/>
  <c r="AA45" i="11"/>
  <c r="AE44" i="11"/>
  <c r="O44" i="11"/>
  <c r="S43" i="11"/>
  <c r="W42" i="11"/>
  <c r="AA41" i="11"/>
  <c r="AE40" i="11"/>
  <c r="O40" i="11"/>
  <c r="S39" i="11"/>
  <c r="W38" i="11"/>
  <c r="AA37" i="11"/>
  <c r="AE36" i="11"/>
  <c r="O36" i="11"/>
  <c r="S35" i="11"/>
  <c r="W34" i="11"/>
  <c r="AA33" i="11"/>
  <c r="AE20" i="11"/>
  <c r="AA3" i="11"/>
  <c r="AE45" i="11"/>
  <c r="O45" i="11"/>
  <c r="S44" i="11"/>
  <c r="W43" i="11"/>
  <c r="AA42" i="11"/>
  <c r="AE41" i="11"/>
  <c r="O41" i="11"/>
  <c r="S40" i="11"/>
  <c r="W39" i="11"/>
  <c r="AA38" i="11"/>
  <c r="AE37" i="11"/>
  <c r="O37" i="11"/>
  <c r="S36" i="11"/>
  <c r="W35" i="11"/>
  <c r="AA34" i="11"/>
  <c r="AE33" i="11"/>
  <c r="O33" i="11"/>
  <c r="S49" i="11"/>
  <c r="W48" i="11"/>
  <c r="AA47" i="11"/>
  <c r="AE46" i="11"/>
  <c r="O46" i="11"/>
  <c r="S45" i="11"/>
  <c r="W44" i="11"/>
  <c r="AA43" i="11"/>
  <c r="AE42" i="11"/>
  <c r="O42" i="11"/>
  <c r="S41" i="11"/>
  <c r="W40" i="11"/>
  <c r="AA39" i="11"/>
  <c r="AE38" i="11"/>
  <c r="O38" i="11"/>
  <c r="S37" i="11"/>
  <c r="W36" i="11"/>
  <c r="AA35" i="11"/>
  <c r="AE34" i="11"/>
  <c r="O34" i="11"/>
  <c r="AE49" i="11"/>
  <c r="O49" i="11"/>
  <c r="S48" i="11"/>
  <c r="W47" i="11"/>
  <c r="AA46" i="11"/>
  <c r="W49" i="11"/>
  <c r="AA48" i="11"/>
  <c r="AE47" i="11"/>
  <c r="O47" i="11"/>
  <c r="S46" i="11"/>
  <c r="W45" i="11"/>
  <c r="AA44" i="11"/>
  <c r="AE43" i="11"/>
  <c r="O43" i="11"/>
  <c r="S42" i="11"/>
  <c r="W41" i="11"/>
  <c r="AA40" i="11"/>
  <c r="AE39" i="11"/>
  <c r="O39" i="11"/>
  <c r="S38" i="11"/>
  <c r="W37" i="11"/>
  <c r="AA36" i="11"/>
  <c r="AE35" i="11"/>
  <c r="O35" i="11"/>
  <c r="S34" i="11"/>
  <c r="W33" i="11"/>
  <c r="AE31" i="11"/>
  <c r="AA32" i="11"/>
  <c r="AE32" i="11"/>
  <c r="O32" i="11"/>
  <c r="S31" i="11"/>
  <c r="W30" i="11"/>
  <c r="AA29" i="11"/>
  <c r="AE28" i="11"/>
  <c r="O28" i="11"/>
  <c r="S27" i="11"/>
  <c r="W26" i="11"/>
  <c r="AA25" i="11"/>
  <c r="AE24" i="11"/>
  <c r="O24" i="11"/>
  <c r="S23" i="11"/>
  <c r="W22" i="11"/>
  <c r="AA21" i="11"/>
  <c r="S32" i="11"/>
  <c r="W31" i="11"/>
  <c r="AA30" i="11"/>
  <c r="AE29" i="11"/>
  <c r="O29" i="11"/>
  <c r="S28" i="11"/>
  <c r="W27" i="11"/>
  <c r="AA26" i="11"/>
  <c r="AE25" i="11"/>
  <c r="O25" i="11"/>
  <c r="S24" i="11"/>
  <c r="W23" i="11"/>
  <c r="AA22" i="11"/>
  <c r="AE21" i="11"/>
  <c r="O21" i="11"/>
  <c r="S33" i="11"/>
  <c r="W32" i="11"/>
  <c r="AA31" i="11"/>
  <c r="AE30" i="11"/>
  <c r="O30" i="11"/>
  <c r="S29" i="11"/>
  <c r="W28" i="11"/>
  <c r="AA27" i="11"/>
  <c r="AE26" i="11"/>
  <c r="O26" i="11"/>
  <c r="S25" i="11"/>
  <c r="W24" i="11"/>
  <c r="AA23" i="11"/>
  <c r="AE22" i="11"/>
  <c r="O22" i="11"/>
  <c r="S21" i="11"/>
  <c r="O20" i="11"/>
  <c r="S19" i="11"/>
  <c r="W18" i="11"/>
  <c r="AA17" i="11"/>
  <c r="AE16" i="11"/>
  <c r="O16" i="11"/>
  <c r="S15" i="11"/>
  <c r="W14" i="11"/>
  <c r="AA13" i="11"/>
  <c r="AE12" i="11"/>
  <c r="O12" i="11"/>
  <c r="S11" i="11"/>
  <c r="W10" i="11"/>
  <c r="AA9" i="11"/>
  <c r="AE8" i="11"/>
  <c r="O8" i="11"/>
  <c r="S7" i="11"/>
  <c r="W6" i="11"/>
  <c r="AA5" i="11"/>
  <c r="AE4" i="11"/>
  <c r="O4" i="11"/>
  <c r="S20" i="11"/>
  <c r="W19" i="11"/>
  <c r="AA18" i="11"/>
  <c r="AE17" i="11"/>
  <c r="O17" i="11"/>
  <c r="S16" i="11"/>
  <c r="W15" i="11"/>
  <c r="AA14" i="11"/>
  <c r="AE13" i="11"/>
  <c r="O13" i="11"/>
  <c r="S12" i="11"/>
  <c r="W11" i="11"/>
  <c r="AA10" i="11"/>
  <c r="AE9" i="11"/>
  <c r="O9" i="11"/>
  <c r="S8" i="11"/>
  <c r="W7" i="11"/>
  <c r="AA6" i="11"/>
  <c r="AE5" i="11"/>
  <c r="O5" i="11"/>
  <c r="S4" i="11"/>
  <c r="W20" i="11"/>
  <c r="AA19" i="11"/>
  <c r="AE18" i="11"/>
  <c r="O18" i="11"/>
  <c r="S17" i="11"/>
  <c r="W16" i="11"/>
  <c r="AA15" i="11"/>
  <c r="AE14" i="11"/>
  <c r="O14" i="11"/>
  <c r="S13" i="11"/>
  <c r="W12" i="11"/>
  <c r="AA11" i="11"/>
  <c r="AE10" i="11"/>
  <c r="O10" i="11"/>
  <c r="S9" i="11"/>
  <c r="W8" i="11"/>
  <c r="AA7" i="11"/>
  <c r="AE6" i="11"/>
  <c r="O6" i="11"/>
  <c r="S5" i="11"/>
  <c r="W4" i="11"/>
  <c r="P2" i="11"/>
  <c r="U2" i="11"/>
  <c r="X2" i="11"/>
  <c r="L2" i="11"/>
  <c r="Q2" i="11"/>
  <c r="V2" i="11"/>
  <c r="Y2" i="11"/>
  <c r="C48" i="11"/>
  <c r="C27" i="11"/>
  <c r="C31" i="11"/>
  <c r="C35" i="11"/>
  <c r="C39" i="11"/>
  <c r="C47" i="11"/>
  <c r="C26" i="11"/>
  <c r="C30" i="11"/>
  <c r="J30" i="11" s="1"/>
  <c r="C34" i="11"/>
  <c r="C38" i="11"/>
  <c r="G2" i="11"/>
  <c r="F4" i="11"/>
  <c r="G25" i="11"/>
  <c r="E2" i="11"/>
  <c r="F43" i="11"/>
  <c r="G37" i="11"/>
  <c r="G46" i="11"/>
  <c r="G11" i="11"/>
  <c r="G33" i="11"/>
  <c r="G29" i="11"/>
  <c r="G4" i="11"/>
  <c r="F37" i="11"/>
  <c r="F33" i="11"/>
  <c r="F29" i="11"/>
  <c r="F25" i="11"/>
  <c r="F46" i="11"/>
  <c r="G17" i="11"/>
  <c r="G8" i="11"/>
  <c r="F40" i="11"/>
  <c r="F36" i="11"/>
  <c r="F32" i="11"/>
  <c r="F28" i="11"/>
  <c r="F49" i="11"/>
  <c r="G14" i="11"/>
  <c r="G38" i="11"/>
  <c r="G34" i="11"/>
  <c r="G30" i="11"/>
  <c r="G26" i="11"/>
  <c r="G47" i="11"/>
  <c r="G45" i="11"/>
  <c r="F19" i="11"/>
  <c r="G21" i="11"/>
  <c r="F23" i="11"/>
  <c r="E39" i="11"/>
  <c r="E27" i="11"/>
  <c r="E48" i="11"/>
  <c r="F16" i="11"/>
  <c r="E15" i="11"/>
  <c r="F7" i="11"/>
  <c r="E6" i="11"/>
  <c r="F18" i="11"/>
  <c r="E44" i="11"/>
  <c r="F22" i="11"/>
  <c r="E42" i="11"/>
  <c r="F20" i="11"/>
  <c r="E10" i="11"/>
  <c r="F5" i="11"/>
  <c r="E12" i="11"/>
  <c r="F3" i="11"/>
  <c r="E24" i="11"/>
  <c r="E31" i="11"/>
  <c r="E16" i="11"/>
  <c r="E3" i="11"/>
  <c r="G13" i="11"/>
  <c r="E35" i="11"/>
  <c r="E40" i="11"/>
  <c r="E36" i="11"/>
  <c r="E32" i="11"/>
  <c r="E28" i="11"/>
  <c r="E49" i="11"/>
  <c r="E7" i="11"/>
  <c r="E18" i="11"/>
  <c r="E22" i="11"/>
  <c r="E20" i="11"/>
  <c r="G9" i="11"/>
  <c r="E5" i="11"/>
  <c r="G41" i="11"/>
  <c r="F2" i="11"/>
  <c r="G39" i="11"/>
  <c r="F38" i="11"/>
  <c r="E37" i="11"/>
  <c r="G35" i="11"/>
  <c r="F34" i="11"/>
  <c r="E33" i="11"/>
  <c r="G31" i="11"/>
  <c r="F30" i="11"/>
  <c r="E29" i="11"/>
  <c r="G27" i="11"/>
  <c r="F26" i="11"/>
  <c r="E25" i="11"/>
  <c r="G48" i="11"/>
  <c r="F47" i="11"/>
  <c r="E46" i="11"/>
  <c r="G15" i="11"/>
  <c r="F14" i="11"/>
  <c r="E45" i="11"/>
  <c r="H45" i="11" s="1"/>
  <c r="I45" i="11" s="1"/>
  <c r="G6" i="11"/>
  <c r="F17" i="11"/>
  <c r="E19" i="11"/>
  <c r="G44" i="11"/>
  <c r="F8" i="11"/>
  <c r="E43" i="11"/>
  <c r="H43" i="11" s="1"/>
  <c r="G42" i="11"/>
  <c r="F21" i="11"/>
  <c r="E11" i="11"/>
  <c r="G10" i="11"/>
  <c r="F9" i="11"/>
  <c r="E23" i="11"/>
  <c r="G12" i="11"/>
  <c r="F41" i="11"/>
  <c r="E4" i="11"/>
  <c r="H4" i="11" s="1"/>
  <c r="G24" i="11"/>
  <c r="F13" i="11"/>
  <c r="C2" i="11"/>
  <c r="G40" i="11"/>
  <c r="F39" i="11"/>
  <c r="E38" i="11"/>
  <c r="G36" i="11"/>
  <c r="F35" i="11"/>
  <c r="E34" i="11"/>
  <c r="G32" i="11"/>
  <c r="F31" i="11"/>
  <c r="E30" i="11"/>
  <c r="G28" i="11"/>
  <c r="F27" i="11"/>
  <c r="E26" i="11"/>
  <c r="G49" i="11"/>
  <c r="F48" i="11"/>
  <c r="E47" i="11"/>
  <c r="G16" i="11"/>
  <c r="F15" i="11"/>
  <c r="E14" i="11"/>
  <c r="G7" i="11"/>
  <c r="F6" i="11"/>
  <c r="E17" i="11"/>
  <c r="G18" i="11"/>
  <c r="F44" i="11"/>
  <c r="E8" i="11"/>
  <c r="G22" i="11"/>
  <c r="F42" i="11"/>
  <c r="E21" i="11"/>
  <c r="G20" i="11"/>
  <c r="F10" i="11"/>
  <c r="E9" i="11"/>
  <c r="G5" i="11"/>
  <c r="F12" i="11"/>
  <c r="E41" i="11"/>
  <c r="G3" i="11"/>
  <c r="F24" i="11"/>
  <c r="E13" i="11"/>
  <c r="O2" i="11"/>
  <c r="C13" i="11"/>
  <c r="C4" i="11"/>
  <c r="C43" i="11"/>
  <c r="C45" i="11"/>
  <c r="C23" i="11"/>
  <c r="C11" i="11"/>
  <c r="C19" i="11"/>
  <c r="C5" i="11"/>
  <c r="C9" i="11"/>
  <c r="C21" i="11"/>
  <c r="C8" i="11"/>
  <c r="C17" i="11"/>
  <c r="C14" i="11"/>
  <c r="C20" i="11"/>
  <c r="C22" i="11"/>
  <c r="C3" i="11"/>
  <c r="C41" i="11"/>
  <c r="C18" i="11"/>
  <c r="C24" i="11"/>
  <c r="C12" i="11"/>
  <c r="C10" i="11"/>
  <c r="C42" i="11"/>
  <c r="C44" i="11"/>
  <c r="C6" i="11"/>
  <c r="C15" i="11"/>
  <c r="C7" i="11"/>
  <c r="C52" i="9"/>
  <c r="C37" i="10"/>
  <c r="I2" i="10"/>
  <c r="J2" i="10"/>
  <c r="J3" i="10"/>
  <c r="J4" i="10"/>
  <c r="J5" i="10"/>
  <c r="J6" i="10"/>
  <c r="J7" i="10"/>
  <c r="J8" i="10"/>
  <c r="J9" i="10"/>
  <c r="J10" i="10"/>
  <c r="J11" i="10"/>
  <c r="J12" i="10"/>
  <c r="J13" i="10"/>
  <c r="J14" i="10"/>
  <c r="J15" i="10"/>
  <c r="H19" i="11" l="1"/>
  <c r="H13" i="11"/>
  <c r="J13" i="11" s="1"/>
  <c r="H8" i="11"/>
  <c r="J8" i="11" s="1"/>
  <c r="H26" i="11"/>
  <c r="I26" i="11" s="1"/>
  <c r="H25" i="11"/>
  <c r="W2" i="11"/>
  <c r="C52" i="11"/>
  <c r="D15" i="11" s="1"/>
  <c r="S2" i="11"/>
  <c r="AA2" i="11"/>
  <c r="J43" i="11"/>
  <c r="H29" i="11"/>
  <c r="I29" i="11" s="1"/>
  <c r="H11" i="11"/>
  <c r="J11" i="11" s="1"/>
  <c r="J45" i="11"/>
  <c r="H41" i="11"/>
  <c r="H17" i="11"/>
  <c r="H30" i="11"/>
  <c r="I30" i="11" s="1"/>
  <c r="J4" i="11"/>
  <c r="H37" i="11"/>
  <c r="H9" i="11"/>
  <c r="H14" i="11"/>
  <c r="J14" i="11" s="1"/>
  <c r="H34" i="11"/>
  <c r="I34" i="11" s="1"/>
  <c r="H23" i="11"/>
  <c r="H33" i="11"/>
  <c r="H32" i="11"/>
  <c r="H21" i="11"/>
  <c r="H47" i="11"/>
  <c r="H38" i="11"/>
  <c r="J38" i="11" s="1"/>
  <c r="H46" i="11"/>
  <c r="H22" i="11"/>
  <c r="H28" i="11"/>
  <c r="H35" i="11"/>
  <c r="J35" i="11" s="1"/>
  <c r="H31" i="11"/>
  <c r="I31" i="11" s="1"/>
  <c r="H27" i="11"/>
  <c r="I27" i="11" s="1"/>
  <c r="H5" i="11"/>
  <c r="H18" i="11"/>
  <c r="J18" i="11" s="1"/>
  <c r="H24" i="11"/>
  <c r="J24" i="11" s="1"/>
  <c r="H10" i="11"/>
  <c r="H44" i="11"/>
  <c r="H15" i="11"/>
  <c r="J15" i="11" s="1"/>
  <c r="H39" i="11"/>
  <c r="H7" i="11"/>
  <c r="H36" i="11"/>
  <c r="H3" i="11"/>
  <c r="J3" i="11" s="1"/>
  <c r="H2" i="11"/>
  <c r="H20" i="11"/>
  <c r="J20" i="11" s="1"/>
  <c r="H49" i="11"/>
  <c r="I49" i="11" s="1"/>
  <c r="H40" i="11"/>
  <c r="I40" i="11" s="1"/>
  <c r="H16" i="11"/>
  <c r="H12" i="11"/>
  <c r="H42" i="11"/>
  <c r="I42" i="11" s="1"/>
  <c r="H6" i="11"/>
  <c r="J6" i="11" s="1"/>
  <c r="H48" i="11"/>
  <c r="J19" i="11"/>
  <c r="I15" i="10"/>
  <c r="H15" i="10"/>
  <c r="G15" i="10"/>
  <c r="F15" i="10"/>
  <c r="I32" i="11" l="1"/>
  <c r="J32" i="11"/>
  <c r="J33" i="11"/>
  <c r="J34" i="11"/>
  <c r="J36" i="11"/>
  <c r="J28" i="11"/>
  <c r="I37" i="11"/>
  <c r="J37" i="11"/>
  <c r="J27" i="11"/>
  <c r="I25" i="11"/>
  <c r="J25" i="11"/>
  <c r="J26" i="11"/>
  <c r="J31" i="11"/>
  <c r="J39" i="11"/>
  <c r="J41" i="11"/>
  <c r="J49" i="11"/>
  <c r="J44" i="11"/>
  <c r="I44" i="11"/>
  <c r="J17" i="11"/>
  <c r="J12" i="11"/>
  <c r="J7" i="11"/>
  <c r="J10" i="11"/>
  <c r="J22" i="11"/>
  <c r="J23" i="11"/>
  <c r="J5" i="11"/>
  <c r="J9" i="11"/>
  <c r="J48" i="11"/>
  <c r="I48" i="11"/>
  <c r="J16" i="11"/>
  <c r="J2" i="11"/>
  <c r="J46" i="11"/>
  <c r="J21" i="11"/>
  <c r="J42" i="11"/>
  <c r="J47" i="11"/>
  <c r="H52" i="11"/>
  <c r="I38" i="11" s="1"/>
  <c r="D2" i="11"/>
  <c r="D42" i="11"/>
  <c r="D24" i="11"/>
  <c r="D22" i="11"/>
  <c r="D18" i="11"/>
  <c r="D41" i="11"/>
  <c r="D52" i="11"/>
  <c r="D45" i="11"/>
  <c r="D19" i="11"/>
  <c r="D23" i="11"/>
  <c r="D43" i="11"/>
  <c r="D11" i="11"/>
  <c r="D4" i="11"/>
  <c r="K2" i="11"/>
  <c r="D47" i="11"/>
  <c r="D30" i="11"/>
  <c r="D38" i="11"/>
  <c r="D27" i="11"/>
  <c r="D35" i="11"/>
  <c r="D5" i="11"/>
  <c r="D8" i="11"/>
  <c r="D13" i="11"/>
  <c r="D21" i="11"/>
  <c r="D14" i="11"/>
  <c r="D49" i="11"/>
  <c r="D32" i="11"/>
  <c r="D40" i="11"/>
  <c r="D25" i="11"/>
  <c r="D33" i="11"/>
  <c r="D26" i="11"/>
  <c r="D34" i="11"/>
  <c r="D48" i="11"/>
  <c r="D31" i="11"/>
  <c r="D39" i="11"/>
  <c r="D9" i="11"/>
  <c r="D17" i="11"/>
  <c r="D16" i="11"/>
  <c r="D28" i="11"/>
  <c r="D36" i="11"/>
  <c r="D46" i="11"/>
  <c r="D29" i="11"/>
  <c r="D37" i="11"/>
  <c r="D7" i="11"/>
  <c r="D3" i="11"/>
  <c r="D44" i="11"/>
  <c r="D6" i="11"/>
  <c r="D12" i="11"/>
  <c r="D20" i="11"/>
  <c r="D10" i="11"/>
  <c r="F3" i="10"/>
  <c r="G3" i="10"/>
  <c r="H3" i="10"/>
  <c r="I3" i="10"/>
  <c r="F4" i="10"/>
  <c r="G4" i="10"/>
  <c r="H4" i="10"/>
  <c r="I4" i="10"/>
  <c r="F5" i="10"/>
  <c r="G5" i="10"/>
  <c r="H5" i="10"/>
  <c r="I5" i="10"/>
  <c r="F6" i="10"/>
  <c r="G6" i="10"/>
  <c r="H6" i="10"/>
  <c r="I6" i="10"/>
  <c r="F7" i="10"/>
  <c r="G7" i="10"/>
  <c r="H7" i="10"/>
  <c r="I7" i="10"/>
  <c r="F8" i="10"/>
  <c r="G8" i="10"/>
  <c r="H8" i="10"/>
  <c r="I8" i="10"/>
  <c r="F9" i="10"/>
  <c r="G9" i="10"/>
  <c r="H9" i="10"/>
  <c r="I9" i="10"/>
  <c r="F10" i="10"/>
  <c r="G10" i="10"/>
  <c r="H10" i="10"/>
  <c r="I10" i="10"/>
  <c r="F11" i="10"/>
  <c r="G11" i="10"/>
  <c r="H11" i="10"/>
  <c r="I11" i="10"/>
  <c r="F12" i="10"/>
  <c r="G12" i="10"/>
  <c r="H12" i="10"/>
  <c r="I12" i="10"/>
  <c r="F13" i="10"/>
  <c r="G13" i="10"/>
  <c r="H13" i="10"/>
  <c r="I13" i="10"/>
  <c r="F14" i="10"/>
  <c r="G14" i="10"/>
  <c r="H14" i="10"/>
  <c r="I14" i="10"/>
  <c r="G2" i="10"/>
  <c r="H2" i="10"/>
  <c r="F2" i="10"/>
  <c r="A1" i="10"/>
  <c r="I33" i="11" l="1"/>
  <c r="I47" i="11"/>
  <c r="I36" i="11"/>
  <c r="I35" i="11"/>
  <c r="I41" i="11"/>
  <c r="I28" i="11"/>
  <c r="I46" i="11"/>
  <c r="I3" i="11"/>
  <c r="I43" i="11"/>
  <c r="I39" i="11"/>
  <c r="I24" i="11"/>
  <c r="I21" i="11"/>
  <c r="I12" i="11"/>
  <c r="I5" i="11"/>
  <c r="I15" i="11"/>
  <c r="I10" i="11"/>
  <c r="I20" i="11"/>
  <c r="I17" i="11"/>
  <c r="I18" i="11"/>
  <c r="J52" i="11"/>
  <c r="I2" i="11"/>
  <c r="I22" i="11"/>
  <c r="I7" i="11"/>
  <c r="I11" i="11"/>
  <c r="I13" i="11"/>
  <c r="I4" i="11"/>
  <c r="I8" i="11"/>
  <c r="I19" i="11"/>
  <c r="I16" i="11"/>
  <c r="I9" i="11"/>
  <c r="I23" i="11"/>
  <c r="I14" i="11"/>
  <c r="I6" i="11"/>
  <c r="B45" i="11"/>
  <c r="B11" i="11"/>
  <c r="B19" i="11"/>
  <c r="B43" i="11"/>
  <c r="B4" i="11"/>
  <c r="B23" i="11"/>
  <c r="B49" i="11"/>
  <c r="B32" i="11"/>
  <c r="B40" i="11"/>
  <c r="B25" i="11"/>
  <c r="B33" i="11"/>
  <c r="B26" i="11"/>
  <c r="B34" i="11"/>
  <c r="B48" i="11"/>
  <c r="B31" i="11"/>
  <c r="B39" i="11"/>
  <c r="B8" i="11"/>
  <c r="B13" i="11"/>
  <c r="B21" i="11"/>
  <c r="B16" i="11"/>
  <c r="B28" i="11"/>
  <c r="B36" i="11"/>
  <c r="B46" i="11"/>
  <c r="B29" i="11"/>
  <c r="B37" i="11"/>
  <c r="B47" i="11"/>
  <c r="B30" i="11"/>
  <c r="B38" i="11"/>
  <c r="B27" i="11"/>
  <c r="B35" i="11"/>
  <c r="B5" i="11"/>
  <c r="B9" i="11"/>
  <c r="B17" i="11"/>
  <c r="B14" i="11"/>
  <c r="B7" i="11"/>
  <c r="B2" i="11"/>
  <c r="B41" i="11"/>
  <c r="B42" i="11"/>
  <c r="B3" i="11"/>
  <c r="B18" i="11"/>
  <c r="B22" i="11"/>
  <c r="B44" i="11"/>
  <c r="B15" i="11"/>
  <c r="B20" i="11"/>
  <c r="B12" i="11"/>
  <c r="B24" i="11"/>
  <c r="B10" i="11"/>
  <c r="B6" i="11"/>
  <c r="C36" i="10"/>
  <c r="A49" i="9"/>
  <c r="C49" i="9" s="1"/>
  <c r="A48" i="9"/>
  <c r="C48" i="9" s="1"/>
  <c r="A47" i="9"/>
  <c r="C47" i="9" s="1"/>
  <c r="A46" i="9"/>
  <c r="C46" i="9" s="1"/>
  <c r="A45" i="9"/>
  <c r="C45" i="9" s="1"/>
  <c r="A44" i="9"/>
  <c r="C44" i="9" s="1"/>
  <c r="A43" i="9"/>
  <c r="C43" i="9" s="1"/>
  <c r="A42" i="9"/>
  <c r="C42" i="9" s="1"/>
  <c r="A41" i="9"/>
  <c r="C41" i="9" s="1"/>
  <c r="A33" i="9"/>
  <c r="C33" i="9" s="1"/>
  <c r="A40" i="9"/>
  <c r="C40" i="9" s="1"/>
  <c r="A39" i="9"/>
  <c r="C39" i="9" s="1"/>
  <c r="A38" i="9"/>
  <c r="C38" i="9" s="1"/>
  <c r="A37" i="9"/>
  <c r="C37" i="9" s="1"/>
  <c r="A36" i="9"/>
  <c r="C36" i="9" s="1"/>
  <c r="A35" i="9"/>
  <c r="C35" i="9" s="1"/>
  <c r="A34" i="9"/>
  <c r="C34" i="9" s="1"/>
  <c r="A2" i="9"/>
  <c r="A4" i="9"/>
  <c r="C4" i="9" s="1"/>
  <c r="A5" i="9"/>
  <c r="C5" i="9" s="1"/>
  <c r="A3" i="9"/>
  <c r="C3" i="9" s="1"/>
  <c r="A6" i="9"/>
  <c r="C6" i="9" s="1"/>
  <c r="A10" i="9"/>
  <c r="C10" i="9" s="1"/>
  <c r="A17" i="9"/>
  <c r="C17" i="9" s="1"/>
  <c r="A7" i="9"/>
  <c r="C7" i="9" s="1"/>
  <c r="A16" i="9"/>
  <c r="C16" i="9" s="1"/>
  <c r="A15" i="9"/>
  <c r="C15" i="9" s="1"/>
  <c r="A14" i="9"/>
  <c r="C14" i="9" s="1"/>
  <c r="A13" i="9"/>
  <c r="C13" i="9" s="1"/>
  <c r="A12" i="9"/>
  <c r="C12" i="9" s="1"/>
  <c r="A22" i="9"/>
  <c r="C22" i="9" s="1"/>
  <c r="A11" i="9"/>
  <c r="C11" i="9" s="1"/>
  <c r="A9" i="9"/>
  <c r="C9" i="9" s="1"/>
  <c r="A25" i="9"/>
  <c r="C25" i="9" s="1"/>
  <c r="A21" i="9"/>
  <c r="C21" i="9" s="1"/>
  <c r="A8" i="9"/>
  <c r="C8" i="9" s="1"/>
  <c r="A20" i="9"/>
  <c r="C20" i="9" s="1"/>
  <c r="A24" i="9"/>
  <c r="A32" i="9"/>
  <c r="C32" i="9" s="1"/>
  <c r="A31" i="9"/>
  <c r="C31" i="9" s="1"/>
  <c r="A30" i="9"/>
  <c r="C30" i="9" s="1"/>
  <c r="A29" i="9"/>
  <c r="C29" i="9" s="1"/>
  <c r="A28" i="9"/>
  <c r="C28" i="9" s="1"/>
  <c r="A19" i="9"/>
  <c r="C19" i="9" s="1"/>
  <c r="A27" i="9"/>
  <c r="C27" i="9" s="1"/>
  <c r="A23" i="9"/>
  <c r="C23" i="9" s="1"/>
  <c r="A26" i="9"/>
  <c r="C26" i="9" s="1"/>
  <c r="A18" i="9"/>
  <c r="C18" i="9" s="1"/>
  <c r="A1" i="9"/>
  <c r="D36" i="10" l="1"/>
  <c r="E2" i="10"/>
  <c r="C2" i="9"/>
  <c r="G2" i="9"/>
  <c r="H12" i="9"/>
  <c r="C24" i="9"/>
  <c r="H4" i="9"/>
  <c r="H8" i="9"/>
  <c r="H17" i="9"/>
  <c r="H20" i="9"/>
  <c r="I28" i="9"/>
  <c r="J28" i="9"/>
  <c r="G28" i="9"/>
  <c r="H28" i="9"/>
  <c r="H5" i="9"/>
  <c r="J3" i="9"/>
  <c r="J11" i="9"/>
  <c r="D19" i="10"/>
  <c r="D2" i="10"/>
  <c r="D3" i="10"/>
  <c r="D4" i="10"/>
  <c r="D8" i="10"/>
  <c r="D14" i="10"/>
  <c r="D16" i="10"/>
  <c r="D33" i="10"/>
  <c r="D27" i="10"/>
  <c r="D18" i="10"/>
  <c r="D31" i="10"/>
  <c r="D23" i="10"/>
  <c r="D34" i="10"/>
  <c r="D11" i="10"/>
  <c r="D22" i="10"/>
  <c r="D7" i="10"/>
  <c r="D13" i="10"/>
  <c r="D15" i="10"/>
  <c r="D28" i="10"/>
  <c r="D20" i="10"/>
  <c r="D24" i="10"/>
  <c r="D30" i="10"/>
  <c r="D26" i="10"/>
  <c r="D17" i="10"/>
  <c r="D5" i="10"/>
  <c r="D29" i="10"/>
  <c r="D25" i="10"/>
  <c r="D21" i="10"/>
  <c r="D32" i="10"/>
  <c r="D10" i="10"/>
  <c r="D9" i="10"/>
  <c r="D6" i="10"/>
  <c r="D12" i="10"/>
  <c r="J27" i="9"/>
  <c r="G19" i="9"/>
  <c r="G13" i="9"/>
  <c r="I26" i="9"/>
  <c r="H21" i="9"/>
  <c r="I18" i="9"/>
  <c r="J17" i="9"/>
  <c r="I11" i="9"/>
  <c r="J8" i="9"/>
  <c r="I3" i="9"/>
  <c r="F3" i="9" s="1"/>
  <c r="H27" i="9"/>
  <c r="G9" i="9"/>
  <c r="J24" i="9"/>
  <c r="J19" i="9"/>
  <c r="H18" i="9"/>
  <c r="J16" i="9"/>
  <c r="H11" i="9"/>
  <c r="I8" i="9"/>
  <c r="F8" i="9" s="1"/>
  <c r="H3" i="9"/>
  <c r="G24" i="9"/>
  <c r="G8" i="9"/>
  <c r="I22" i="9"/>
  <c r="I19" i="9"/>
  <c r="J14" i="9"/>
  <c r="J9" i="9"/>
  <c r="J6" i="9"/>
  <c r="G27" i="9"/>
  <c r="G22" i="9"/>
  <c r="G17" i="9"/>
  <c r="G5" i="9"/>
  <c r="H22" i="9"/>
  <c r="H19" i="9"/>
  <c r="H14" i="9"/>
  <c r="I9" i="9"/>
  <c r="F9" i="9" s="1"/>
  <c r="H6" i="9"/>
  <c r="H25" i="9"/>
  <c r="J23" i="9"/>
  <c r="I15" i="9"/>
  <c r="H10" i="9"/>
  <c r="I7" i="9"/>
  <c r="J4" i="9"/>
  <c r="G23" i="9"/>
  <c r="G16" i="9"/>
  <c r="G12" i="9"/>
  <c r="I23" i="9"/>
  <c r="F23" i="9" s="1"/>
  <c r="J20" i="9"/>
  <c r="I16" i="9"/>
  <c r="F16" i="9" s="1"/>
  <c r="H15" i="9"/>
  <c r="J13" i="9"/>
  <c r="I12" i="9"/>
  <c r="H7" i="9"/>
  <c r="J5" i="9"/>
  <c r="I4" i="9"/>
  <c r="F4" i="9" s="1"/>
  <c r="G26" i="9"/>
  <c r="I17" i="9"/>
  <c r="F17" i="9" s="1"/>
  <c r="H16" i="9"/>
  <c r="G20" i="9"/>
  <c r="J12" i="9"/>
  <c r="G4" i="9"/>
  <c r="H26" i="9"/>
  <c r="G18" i="9"/>
  <c r="G15" i="9"/>
  <c r="G11" i="9"/>
  <c r="G7" i="9"/>
  <c r="G3" i="9"/>
  <c r="J25" i="9"/>
  <c r="I24" i="9"/>
  <c r="F24" i="9" s="1"/>
  <c r="H23" i="9"/>
  <c r="J21" i="9"/>
  <c r="I20" i="9"/>
  <c r="F20" i="9" s="1"/>
  <c r="I13" i="9"/>
  <c r="F13" i="9" s="1"/>
  <c r="J10" i="9"/>
  <c r="I5" i="9"/>
  <c r="F5" i="9" s="1"/>
  <c r="J2" i="9"/>
  <c r="I27" i="9"/>
  <c r="F27" i="9" s="1"/>
  <c r="G25" i="9"/>
  <c r="G21" i="9"/>
  <c r="G14" i="9"/>
  <c r="G10" i="9"/>
  <c r="G6" i="9"/>
  <c r="J26" i="9"/>
  <c r="I25" i="9"/>
  <c r="F25" i="9" s="1"/>
  <c r="H24" i="9"/>
  <c r="J22" i="9"/>
  <c r="I21" i="9"/>
  <c r="F21" i="9" s="1"/>
  <c r="J18" i="9"/>
  <c r="J15" i="9"/>
  <c r="I14" i="9"/>
  <c r="F14" i="9" s="1"/>
  <c r="H13" i="9"/>
  <c r="I10" i="9"/>
  <c r="F10" i="9" s="1"/>
  <c r="H9" i="9"/>
  <c r="J7" i="9"/>
  <c r="I6" i="9"/>
  <c r="I2" i="9"/>
  <c r="F2" i="9" s="1"/>
  <c r="H2" i="9"/>
  <c r="F6" i="9" l="1"/>
  <c r="F11" i="9"/>
  <c r="F19" i="9"/>
  <c r="F12" i="9"/>
  <c r="F15" i="9"/>
  <c r="F22" i="9"/>
  <c r="F18" i="9"/>
  <c r="F28" i="9"/>
  <c r="F7" i="9"/>
  <c r="F26" i="9"/>
  <c r="B10" i="10"/>
  <c r="B14" i="10"/>
  <c r="B6" i="10"/>
  <c r="B17" i="10"/>
  <c r="B21" i="10"/>
  <c r="B25" i="10"/>
  <c r="B29" i="10"/>
  <c r="B33" i="10"/>
  <c r="B11" i="10"/>
  <c r="B15" i="10"/>
  <c r="B3" i="10"/>
  <c r="B18" i="10"/>
  <c r="B22" i="10"/>
  <c r="B26" i="10"/>
  <c r="B30" i="10"/>
  <c r="B34" i="10"/>
  <c r="B32" i="10"/>
  <c r="B12" i="10"/>
  <c r="B13" i="10"/>
  <c r="B23" i="10"/>
  <c r="B8" i="10"/>
  <c r="B20" i="10"/>
  <c r="B28" i="10"/>
  <c r="B7" i="10"/>
  <c r="B19" i="10"/>
  <c r="B5" i="10"/>
  <c r="B24" i="10"/>
  <c r="B31" i="10"/>
  <c r="B2" i="10"/>
  <c r="B9" i="10"/>
  <c r="B16" i="10"/>
  <c r="B27" i="10"/>
  <c r="B4" i="10"/>
  <c r="C51" i="9"/>
  <c r="D30" i="9" s="1"/>
  <c r="D48" i="9" l="1"/>
  <c r="D47" i="9"/>
  <c r="D20" i="9"/>
  <c r="D8" i="9"/>
  <c r="D38" i="9"/>
  <c r="D35" i="9"/>
  <c r="D10" i="9"/>
  <c r="D44" i="9"/>
  <c r="D9" i="9"/>
  <c r="D4" i="9"/>
  <c r="D7" i="9"/>
  <c r="D32" i="9"/>
  <c r="D27" i="9"/>
  <c r="D19" i="9"/>
  <c r="D18" i="9"/>
  <c r="D31" i="9"/>
  <c r="D46" i="9"/>
  <c r="D28" i="9"/>
  <c r="D6" i="9"/>
  <c r="D5" i="9"/>
  <c r="D17" i="9"/>
  <c r="D13" i="9"/>
  <c r="D40" i="9"/>
  <c r="D33" i="9"/>
  <c r="D2" i="9"/>
  <c r="D34" i="9"/>
  <c r="D51" i="9"/>
  <c r="D3" i="9"/>
  <c r="D24" i="9"/>
  <c r="D45" i="9"/>
  <c r="D14" i="9"/>
  <c r="D36" i="9"/>
  <c r="D22" i="9"/>
  <c r="D23" i="9"/>
  <c r="D42" i="9"/>
  <c r="D39" i="9"/>
  <c r="D26" i="9"/>
  <c r="D43" i="9"/>
  <c r="D25" i="9"/>
  <c r="D37" i="9"/>
  <c r="D16" i="9"/>
  <c r="E2" i="9"/>
  <c r="D21" i="9"/>
  <c r="D12" i="9"/>
  <c r="D15" i="9"/>
  <c r="D49" i="9"/>
  <c r="D41" i="9"/>
  <c r="D29" i="9"/>
  <c r="D11" i="9"/>
  <c r="B40" i="9" l="1"/>
  <c r="B46" i="9"/>
  <c r="B44" i="9"/>
  <c r="B38" i="9"/>
  <c r="B35" i="9"/>
  <c r="B36" i="9"/>
  <c r="B48" i="9"/>
  <c r="B41" i="9"/>
  <c r="B47" i="9"/>
  <c r="B45" i="9"/>
  <c r="B39" i="9"/>
  <c r="B42" i="9"/>
  <c r="B37" i="9"/>
  <c r="B34" i="9"/>
  <c r="B49" i="9"/>
  <c r="B43" i="9"/>
  <c r="B19" i="9"/>
  <c r="B14" i="9"/>
  <c r="B8" i="9"/>
  <c r="B17" i="9"/>
  <c r="B10" i="9"/>
  <c r="B5" i="9"/>
  <c r="B33" i="9"/>
  <c r="B3" i="9"/>
  <c r="B16" i="9"/>
  <c r="B25" i="9"/>
  <c r="B18" i="9"/>
  <c r="B12" i="9"/>
  <c r="B26" i="9"/>
  <c r="B7" i="9"/>
  <c r="B27" i="9"/>
  <c r="B9" i="9"/>
  <c r="B23" i="9"/>
  <c r="B32" i="9"/>
  <c r="B13" i="9"/>
  <c r="B30" i="9"/>
  <c r="B31" i="9"/>
  <c r="B28" i="9"/>
  <c r="B15" i="9"/>
  <c r="B4" i="9"/>
  <c r="B29" i="9"/>
  <c r="B24" i="9"/>
  <c r="B20" i="9"/>
  <c r="B2" i="9"/>
  <c r="B21" i="9"/>
  <c r="B11" i="9"/>
  <c r="B6" i="9"/>
  <c r="B22" i="9"/>
</calcChain>
</file>

<file path=xl/comments1.xml><?xml version="1.0" encoding="utf-8"?>
<comments xmlns="http://schemas.openxmlformats.org/spreadsheetml/2006/main">
  <authors>
    <author>Sukhpreet Singh</author>
  </authors>
  <commentList>
    <comment ref="O1" authorId="0" shapeId="0">
      <text>
        <r>
          <rPr>
            <b/>
            <sz val="9"/>
            <color indexed="81"/>
            <rFont val="Tahoma"/>
            <charset val="1"/>
          </rPr>
          <t>Sukhpreet Singh:</t>
        </r>
        <r>
          <rPr>
            <sz val="9"/>
            <color indexed="81"/>
            <rFont val="Tahoma"/>
            <charset val="1"/>
          </rPr>
          <t xml:space="preserve">
Total Major+</t>
        </r>
      </text>
    </comment>
  </commentList>
</comments>
</file>

<file path=xl/sharedStrings.xml><?xml version="1.0" encoding="utf-8"?>
<sst xmlns="http://schemas.openxmlformats.org/spreadsheetml/2006/main" count="2426" uniqueCount="845">
  <si>
    <t>Issue Type</t>
  </si>
  <si>
    <t>Key</t>
  </si>
  <si>
    <t>Created</t>
  </si>
  <si>
    <t>Summary</t>
  </si>
  <si>
    <t>Priority</t>
  </si>
  <si>
    <t>Status</t>
  </si>
  <si>
    <t>Resolution</t>
  </si>
  <si>
    <t>App Area</t>
  </si>
  <si>
    <t>Bug Type</t>
  </si>
  <si>
    <t>Major</t>
  </si>
  <si>
    <t>Closed</t>
  </si>
  <si>
    <t>Fixed</t>
  </si>
  <si>
    <t>Desktop Site</t>
  </si>
  <si>
    <t>Mobile Site</t>
  </si>
  <si>
    <t>Saving Data</t>
  </si>
  <si>
    <t>i18n</t>
  </si>
  <si>
    <t>Critical</t>
  </si>
  <si>
    <t>Social Branding</t>
  </si>
  <si>
    <t>Publishing</t>
  </si>
  <si>
    <t>UI</t>
  </si>
  <si>
    <t>Themes Page</t>
  </si>
  <si>
    <t>Blocker</t>
  </si>
  <si>
    <t>3rd Party</t>
  </si>
  <si>
    <t>Performance</t>
  </si>
  <si>
    <t>In Test</t>
  </si>
  <si>
    <t>Domain Settings</t>
  </si>
  <si>
    <t>Typographical</t>
  </si>
  <si>
    <t>Approved for Deployment</t>
  </si>
  <si>
    <t>Backend</t>
  </si>
  <si>
    <t>Deployed</t>
  </si>
  <si>
    <t>Security</t>
  </si>
  <si>
    <t>Admin</t>
  </si>
  <si>
    <t>In-app Upgrade</t>
  </si>
  <si>
    <t>Hosting</t>
  </si>
  <si>
    <t>Unresolved</t>
  </si>
  <si>
    <t>Open</t>
  </si>
  <si>
    <t>Theme Styling</t>
  </si>
  <si>
    <t>Mobile UI</t>
  </si>
  <si>
    <t>Root Cause</t>
  </si>
  <si>
    <t>WSB-12287</t>
  </si>
  <si>
    <t>ND: copy paste of mulitple elements, deselects them</t>
  </si>
  <si>
    <t>Minor</t>
  </si>
  <si>
    <t>Designer (Location)</t>
  </si>
  <si>
    <t>Designer (Core Functions/Launching)</t>
  </si>
  <si>
    <t>WSB-12311</t>
  </si>
  <si>
    <t>Custom form in footer jumps up page after changing type</t>
  </si>
  <si>
    <t>WSB-12313</t>
  </si>
  <si>
    <t>Custom form - Can't change form type on 2nd form if 1st form has already been changed</t>
  </si>
  <si>
    <t>WSB-12323</t>
  </si>
  <si>
    <t>Publish Dialog prompt throws error when "X" is used to close dialog</t>
  </si>
  <si>
    <t>WSB-12326</t>
  </si>
  <si>
    <t>ND: New element gets added to the bottom of the page and chanages the page height</t>
  </si>
  <si>
    <t>WSB-12327</t>
  </si>
  <si>
    <t>ND: CTRL+V pastes elements on the bottom of the canvas and changes the page height</t>
  </si>
  <si>
    <t>WSB-12329</t>
  </si>
  <si>
    <t>ND: Designer - Duplicate elements appear when using CTRL+X &amp; CTRL+V with multiple elements</t>
  </si>
  <si>
    <t>WSB-12330</t>
  </si>
  <si>
    <t>ND: Unlocking the CSS editor does not show the success modal</t>
  </si>
  <si>
    <t>Trivial</t>
  </si>
  <si>
    <t>CSS Editor</t>
  </si>
  <si>
    <t>WSB-12331</t>
  </si>
  <si>
    <t>ND: On IE 11, the clicking action on the css editor is off by a few pixels</t>
  </si>
  <si>
    <t>WSB-12335</t>
  </si>
  <si>
    <t>Recent changes to app.js cause the Locu Widget to no longer load</t>
  </si>
  <si>
    <t>Locu Widget</t>
  </si>
  <si>
    <t>WSB-12337</t>
  </si>
  <si>
    <t>the text editor toolbar is showing up in 3 rows instead of 2</t>
  </si>
  <si>
    <t>Text Widget</t>
  </si>
  <si>
    <t>WSB-12347</t>
  </si>
  <si>
    <t>Custom Form: uploading file does not enable Submit button when it's the only field</t>
  </si>
  <si>
    <t>Preview/Publish (D/M)</t>
  </si>
  <si>
    <t>WSB-12358</t>
  </si>
  <si>
    <t>Fix authorization for eLancer role</t>
  </si>
  <si>
    <t>App Launch (Login)</t>
  </si>
  <si>
    <t>Permissions</t>
  </si>
  <si>
    <t>WSB-12410</t>
  </si>
  <si>
    <t>Locu - Breadcrumb missing "WebsiteBuilder" in WSB header section when in locu menu editing page.</t>
  </si>
  <si>
    <t>Dev Ready</t>
  </si>
  <si>
    <t>WSB-12442</t>
  </si>
  <si>
    <t>New welcome modal is not displaying at all for any accounts</t>
  </si>
  <si>
    <t>WSB-12449</t>
  </si>
  <si>
    <t>Attach website remove queueing to /actions/changeStatus route instead of PATCH route</t>
  </si>
  <si>
    <t>WSB-12452</t>
  </si>
  <si>
    <t>updating child theme background image effects master theme</t>
  </si>
  <si>
    <t>Theme Designing</t>
  </si>
  <si>
    <t>Image Widget</t>
  </si>
  <si>
    <t>WSB-12477</t>
  </si>
  <si>
    <t>Social Branding - Connecting to Twitter opens oauth in main window instead of popup</t>
  </si>
  <si>
    <t>WSB-12478</t>
  </si>
  <si>
    <t>Navigation - CSS style not applying for link starting with string 'Tel'</t>
  </si>
  <si>
    <t>Navigation Widget</t>
  </si>
  <si>
    <t>WSB-12486</t>
  </si>
  <si>
    <t>On "Hopeful Message" theme, if you uncheck the Background gradient option, you cannot change the color of the background. It reverts back to the original color.</t>
  </si>
  <si>
    <t>Designer/Prev/Pub (D/M)</t>
  </si>
  <si>
    <t>Background Settings</t>
  </si>
  <si>
    <t>WSB-12488</t>
  </si>
  <si>
    <t>Image Editor - When editing a large image and the zoom slider is over the image the edit toolbar doesn't work</t>
  </si>
  <si>
    <t>WSB-12506</t>
  </si>
  <si>
    <t>when setting all 3 read flags for website/pages/elements, mya launch hangs</t>
  </si>
  <si>
    <t>WSB-12509</t>
  </si>
  <si>
    <t>Theme Designer - Site Settings should not be shown when designing themes</t>
  </si>
  <si>
    <t>WSB-12510</t>
  </si>
  <si>
    <t>Theme Designer - CSS editor disappears when exiting Preview from mobile view</t>
  </si>
  <si>
    <t>WSB-12511</t>
  </si>
  <si>
    <t>Page dropdown displays behind CSS editor in Chrome</t>
  </si>
  <si>
    <t>WSB-12512</t>
  </si>
  <si>
    <t>Locu - Menu bleeds out of container in preview and publish</t>
  </si>
  <si>
    <t>WSB-12531</t>
  </si>
  <si>
    <t>Cannot delete document when documentProvider is SQL only</t>
  </si>
  <si>
    <t>WSB-12536</t>
  </si>
  <si>
    <t>WSB: Missing ShopperId from CRM JWT</t>
  </si>
  <si>
    <t>JWT</t>
  </si>
  <si>
    <t>WSB-12538</t>
  </si>
  <si>
    <t>I18N:AdminConsole:el-GR:Layout issue exists on color selection box</t>
  </si>
  <si>
    <t>Layout</t>
  </si>
  <si>
    <t>WSB-12550</t>
  </si>
  <si>
    <t>When navigation menu has more menu items in it, the menu loading slows down.</t>
  </si>
  <si>
    <t>WSB-12560</t>
  </si>
  <si>
    <t>Alpha character in number field throws an error upon Save.</t>
  </si>
  <si>
    <t>WSB-12562</t>
  </si>
  <si>
    <t>Div containing save button and changes text jumps below actionbar when screen size shrunk</t>
  </si>
  <si>
    <t>WSB-12569</t>
  </si>
  <si>
    <t>I18N:AdminConsole:Photo Chooser - Hard coded strings found in Facebook dropdown</t>
  </si>
  <si>
    <t>WSB-12579</t>
  </si>
  <si>
    <t>Custom Form - Change how validation works for required fields</t>
  </si>
  <si>
    <t>WSB-12584</t>
  </si>
  <si>
    <t>In-app Upgrade - Preview is blank when the InAppUpgradeStatus property value of the websitesettings is null.</t>
  </si>
  <si>
    <t>Previewing</t>
  </si>
  <si>
    <t>Website Settings</t>
  </si>
  <si>
    <t>WSB-12588</t>
  </si>
  <si>
    <t>Link chooser - Pages are not sorted alphabetically in Link(URL) dropdown in Link flyout dialog</t>
  </si>
  <si>
    <t>WSB-12623</t>
  </si>
  <si>
    <t>In-app Upgrade - Yikes error shows a wrong customer support contact number.</t>
  </si>
  <si>
    <t>WSB-12624</t>
  </si>
  <si>
    <t>Learning Center theme - Submit button in contact form cuts off partially in preview mode</t>
  </si>
  <si>
    <t>Preview (D/M)</t>
  </si>
  <si>
    <t>WSB-12625</t>
  </si>
  <si>
    <t>Background settings flyout menu window doesn't show up if there exists no background settings property field in the website settings table</t>
  </si>
  <si>
    <t>WSB-12636</t>
  </si>
  <si>
    <t>Elance Swap DDT Bug</t>
  </si>
  <si>
    <t>WSB-12638</t>
  </si>
  <si>
    <t>Business Consulting - theme adds border top for the bulleted lists inside the text element.</t>
  </si>
  <si>
    <t>In Dev</t>
  </si>
  <si>
    <t>WSB-12639</t>
  </si>
  <si>
    <t>HTML Snippet - Having an iframe from within a custom html snippet causes not to load the other elements that are after it in the live site</t>
  </si>
  <si>
    <t>Publish (D/M)</t>
  </si>
  <si>
    <t>HTML Widget</t>
  </si>
  <si>
    <t>WSB-12645</t>
  </si>
  <si>
    <t>text widget gets broken after hitting 'enter' - sometimes on opening edit context any edits will be on a new line and will disappear after closing edit</t>
  </si>
  <si>
    <t>WSB-12646</t>
  </si>
  <si>
    <t>Backup/Restore - When trying to restore an admin backup it results in an error.</t>
  </si>
  <si>
    <t>Backup Restore</t>
  </si>
  <si>
    <t>WSB-12670</t>
  </si>
  <si>
    <t>Themes - Can't Deploy for Review a copied theme</t>
  </si>
  <si>
    <t>Theme Manager Page</t>
  </si>
  <si>
    <t>WSB-12677</t>
  </si>
  <si>
    <t>Tooltip for "not available in the Photo Chooser" message had wrong z-index</t>
  </si>
  <si>
    <t>WSB-12681</t>
  </si>
  <si>
    <t>HTML code widget not canceling the changes, when clicking cancel from widget settings.</t>
  </si>
  <si>
    <t>WSB-12689</t>
  </si>
  <si>
    <t>when element reads turned on, can't load designer</t>
  </si>
  <si>
    <t>WSB-12728</t>
  </si>
  <si>
    <t>preview mobile gives yikes when element read is on</t>
  </si>
  <si>
    <t>Preview (Mobile)</t>
  </si>
  <si>
    <t>WSB-12743</t>
  </si>
  <si>
    <t>Navigating to a different page causes the ckeditor to fail</t>
  </si>
  <si>
    <t>WSB-12748</t>
  </si>
  <si>
    <t>Social Branding - Facebook Page dropdown filters out all Pages that aren't assigned to the "Admin" role</t>
  </si>
  <si>
    <t>WSB-12750</t>
  </si>
  <si>
    <t>WSB Migration: Missing Properties</t>
  </si>
  <si>
    <t>WSB-12756</t>
  </si>
  <si>
    <t>Page Background change reflected in designer and live site but not in Preview</t>
  </si>
  <si>
    <t>Preview (Desktop)</t>
  </si>
  <si>
    <t>WSB-12767</t>
  </si>
  <si>
    <t>Pasting removes newlines between paragraphs</t>
  </si>
  <si>
    <t>WSB-12772</t>
  </si>
  <si>
    <t>Audio Player - After preview refresh, the audio playlist is garbled on the designer.</t>
  </si>
  <si>
    <t>Audio Widget</t>
  </si>
  <si>
    <t>WSB-12779</t>
  </si>
  <si>
    <t>Image - When try to swap image, Firefox is throwing unresponsive script error</t>
  </si>
  <si>
    <t>WSB-12789</t>
  </si>
  <si>
    <t>Image editor changes are not applying correctly to the .gif images</t>
  </si>
  <si>
    <t>WSB-12790</t>
  </si>
  <si>
    <t>Settings dialogs - On lower resolution displays (laptops), the settings menus appear cut off</t>
  </si>
  <si>
    <t>WSB-12822</t>
  </si>
  <si>
    <t>If image missing height or width, social branding throws error</t>
  </si>
  <si>
    <t>WSB-12824</t>
  </si>
  <si>
    <t>Designer saver should always pass element type to bulk update</t>
  </si>
  <si>
    <t>WSB-12862</t>
  </si>
  <si>
    <t>WSB-12827</t>
  </si>
  <si>
    <t>Locu - Menus in mobile show 2 columns in Theme Designer mode</t>
  </si>
  <si>
    <t>WSB-12895</t>
  </si>
  <si>
    <t>Custom Form - Fields become collapsed and fields are re-ordered after doing a refresh in Preview</t>
  </si>
  <si>
    <t>WSB-12906</t>
  </si>
  <si>
    <t>ServiceProvider: Missing properties gives false positives</t>
  </si>
  <si>
    <t>WSB-12916</t>
  </si>
  <si>
    <t>Custom form moves out of position</t>
  </si>
  <si>
    <t>Automated</t>
  </si>
  <si>
    <t>Done</t>
  </si>
  <si>
    <t>WSB-12922</t>
  </si>
  <si>
    <t>Optimize the image uploaded by the customer.</t>
  </si>
  <si>
    <t>WSB-12936</t>
  </si>
  <si>
    <t>Node API error when uploading files of size over 15mb</t>
  </si>
  <si>
    <t>Node API</t>
  </si>
  <si>
    <t>WSB-12940</t>
  </si>
  <si>
    <t>Control Panel - JS error when loading and Status and Pages section just spins</t>
  </si>
  <si>
    <t>WSB-12956</t>
  </si>
  <si>
    <t>Gallery - Border style not applying to gallery images if site doesn't have image element</t>
  </si>
  <si>
    <t>Photo Gallery Widget</t>
  </si>
  <si>
    <t>WSB-12959</t>
  </si>
  <si>
    <t>Custom Form - Date element displays NaN/NaN/NaN in IE and Safari</t>
  </si>
  <si>
    <t>WSB-12970</t>
  </si>
  <si>
    <t>Publishing to DPS fails with a timeout error when the site has too many pages.</t>
  </si>
  <si>
    <t>WSB-13074</t>
  </si>
  <si>
    <t>Coming Soon - Shop Theme: Unable to click the scroll bar.</t>
  </si>
  <si>
    <t>WSB-13078</t>
  </si>
  <si>
    <t>Transportation Service: Mouse cursor goes behind and is hidden under the custom form elements</t>
  </si>
  <si>
    <t>WSB-13131</t>
  </si>
  <si>
    <t>English pub/Farmers Market theme - the background color of the custom form elements differs between the designer and the preview/published site.</t>
  </si>
  <si>
    <t>WSB-13136</t>
  </si>
  <si>
    <t>Hopeful Message theme - unable to change the background color for the theme.</t>
  </si>
  <si>
    <t>WSB-13148</t>
  </si>
  <si>
    <t>Text widget: Table: The table element can grows out of the bounding box of the text widget instead of wrapping</t>
  </si>
  <si>
    <t>WSB-13149</t>
  </si>
  <si>
    <t>Text Widget: Table; If the table length is too large, it is cut off in the mobile preview</t>
  </si>
  <si>
    <t>WSB-13168</t>
  </si>
  <si>
    <t>Designer - Under certain circumstances, action menu tooltip never hides.</t>
  </si>
  <si>
    <t>WSB-13170</t>
  </si>
  <si>
    <t>Scroll bar jumps to the top when trying to scroll through the images in Image Gallery</t>
  </si>
  <si>
    <t>WSB-13171</t>
  </si>
  <si>
    <t>Custom Form: Upload file "required field" does not work.</t>
  </si>
  <si>
    <t>WSB-13241</t>
  </si>
  <si>
    <t>Elements/Widgets don't appear in designer but in preview and live site</t>
  </si>
  <si>
    <t>Multiple Widgets</t>
  </si>
  <si>
    <t>WSB-13250</t>
  </si>
  <si>
    <t>Custom form date picker causes double scroll bar in IE</t>
  </si>
  <si>
    <t>Publish (Desktop)</t>
  </si>
  <si>
    <t>Browser Specific</t>
  </si>
  <si>
    <t>WSB-13255</t>
  </si>
  <si>
    <t>Interior Design Theme - Checking only the gradient property from the background settings and previewing the site gives a yikes error.</t>
  </si>
  <si>
    <t>WSB-13261</t>
  </si>
  <si>
    <t>Wedding Planner theme: Custom form element width is partial in designer</t>
  </si>
  <si>
    <t>Dev Complete</t>
  </si>
  <si>
    <t>WSB-13264</t>
  </si>
  <si>
    <t>Unable to create proper self signed token due to Argument Null Exception</t>
  </si>
  <si>
    <t>WSB-13299</t>
  </si>
  <si>
    <t>WSB-13307</t>
  </si>
  <si>
    <t>Mobile: Page Height Background is incorrect</t>
  </si>
  <si>
    <t>WSB-13311</t>
  </si>
  <si>
    <t>Injury Lawyer theme has weird bar across the top due to css :before psuedoelement</t>
  </si>
  <si>
    <t>WSB-13312</t>
  </si>
  <si>
    <t>Blank Themes showing up in International Markets on FOS</t>
  </si>
  <si>
    <t>Other</t>
  </si>
  <si>
    <t>Web Services</t>
  </si>
  <si>
    <t>WSB-13320</t>
  </si>
  <si>
    <t>I18N:AdminConsole:EN: WSB builder site https://websitebuilder.godaddy.com/builder stucks on loading status in China network</t>
  </si>
  <si>
    <t>3rd party services</t>
  </si>
  <si>
    <t>WSB-13334</t>
  </si>
  <si>
    <t>HTML widget - Resize handle could not be released when clicking and dragging to increase it's width</t>
  </si>
  <si>
    <t>WSB-13359</t>
  </si>
  <si>
    <t>Nav menu opens and closes on screen rotation</t>
  </si>
  <si>
    <t>Publish (Mobile)</t>
  </si>
  <si>
    <t>WSB-13360</t>
  </si>
  <si>
    <t>Mobile preview phone body doesn't display properly on a couple themes</t>
  </si>
  <si>
    <t>WSB-13363</t>
  </si>
  <si>
    <t>Users aren't directed to logout page when their session expires</t>
  </si>
  <si>
    <t>WSB-13369</t>
  </si>
  <si>
    <t>Admin - DDT lock/unlock doesn't work</t>
  </si>
  <si>
    <t>In Planning</t>
  </si>
  <si>
    <t>WSB-13373</t>
  </si>
  <si>
    <t>get "missing link" text in text widget</t>
  </si>
  <si>
    <t>WSB-13394</t>
  </si>
  <si>
    <t>Map widget no longer shows the address from Napsoc correctly</t>
  </si>
  <si>
    <t>Map Widget</t>
  </si>
  <si>
    <t>WSB-13406</t>
  </si>
  <si>
    <t>Mobile - Some themes have weird css that's being handled wrong by mobile, breaking publish</t>
  </si>
  <si>
    <t>WSB-13413</t>
  </si>
  <si>
    <t>WSB-13421</t>
  </si>
  <si>
    <t>PayPal - Small version of button shift down in Preview</t>
  </si>
  <si>
    <t>PayPal Widget</t>
  </si>
  <si>
    <t>WSB-13423</t>
  </si>
  <si>
    <t>Mobile - Site is really zoomed out when viewed on a fowarded with masking domain</t>
  </si>
  <si>
    <t>WSB-13424</t>
  </si>
  <si>
    <t>Custom Form - Publish fails when custom form is redirected to a web page upon submission</t>
  </si>
  <si>
    <t>WSB-13474</t>
  </si>
  <si>
    <t>Zuberance - Survey is not being displayed when clicking "I'll do it later" link</t>
  </si>
  <si>
    <t>Zuberance Survey</t>
  </si>
  <si>
    <t>WSB-13497</t>
  </si>
  <si>
    <t>Navigation - Sub-menu items inside the navigation widget doesn't show up in the designer.</t>
  </si>
  <si>
    <t>WSB-13501</t>
  </si>
  <si>
    <t>In certain cases (unclear what the case is) the scroll on mobile breaks and the overflow covers the page</t>
  </si>
  <si>
    <t>WSB-13526</t>
  </si>
  <si>
    <t>Deleted image elements should not be processed during bulk update</t>
  </si>
  <si>
    <t>WSB-13529</t>
  </si>
  <si>
    <t>Theme Design: Edited themes don't go back into 'edited' status</t>
  </si>
  <si>
    <t>WSB-13532</t>
  </si>
  <si>
    <t>Custom Form Date field data is empty in the e-mail received</t>
  </si>
  <si>
    <t>App Component</t>
  </si>
  <si>
    <t>Data Mismatch</t>
  </si>
  <si>
    <t>Data Missing</t>
  </si>
  <si>
    <t>DB-Cassandra</t>
  </si>
  <si>
    <t>DB-SQL</t>
  </si>
  <si>
    <t>Domains / DNS</t>
  </si>
  <si>
    <t>Edge Case</t>
  </si>
  <si>
    <t>Blog Widget</t>
  </si>
  <si>
    <t>Button Widget</t>
  </si>
  <si>
    <t>Hardware</t>
  </si>
  <si>
    <t>Resellers / Web Pros</t>
  </si>
  <si>
    <t>Nebula/Ceph</t>
  </si>
  <si>
    <t>Facebook Widget</t>
  </si>
  <si>
    <t>HomeFinder Widget</t>
  </si>
  <si>
    <t>Usability</t>
  </si>
  <si>
    <t>Line Widget</t>
  </si>
  <si>
    <t>Unknown</t>
  </si>
  <si>
    <t>DPS - Clear Cache/Domain</t>
  </si>
  <si>
    <t>UX-Core/DUEL</t>
  </si>
  <si>
    <t>Shape Widget</t>
  </si>
  <si>
    <t>Share Widget</t>
  </si>
  <si>
    <t>Slideshow Widget</t>
  </si>
  <si>
    <t>Twitter Widget</t>
  </si>
  <si>
    <t>Yelp Widget</t>
  </si>
  <si>
    <t>YouTube Widget</t>
  </si>
  <si>
    <t>Preview/Publish (Desktop)</t>
  </si>
  <si>
    <t>Preview/Publish (Mobile)</t>
  </si>
  <si>
    <t>DPS/2GH</t>
  </si>
  <si>
    <t>v6</t>
  </si>
  <si>
    <t>Site Settings/Napsoc/Addthis</t>
  </si>
  <si>
    <t>Custom Form/Contact Form Widgets</t>
  </si>
  <si>
    <t>Photo/File/Audio Chooser/Upload</t>
  </si>
  <si>
    <t>Subscribe Widget</t>
  </si>
  <si>
    <t>Control Panel/Dashboard</t>
  </si>
  <si>
    <t>UI (Dialogs/Menus/etc)</t>
  </si>
  <si>
    <t>Hard-coded strings</t>
  </si>
  <si>
    <t>SEO Wizard/SEV Import</t>
  </si>
  <si>
    <t>Root Cause / Fix</t>
  </si>
  <si>
    <t>Data - Duplicate Elements</t>
  </si>
  <si>
    <t>N/A</t>
  </si>
  <si>
    <t>Network delay / Timeout</t>
  </si>
  <si>
    <t>Orion/DuplicateID</t>
  </si>
  <si>
    <t>Script Issues</t>
  </si>
  <si>
    <t>Theme Specific</t>
  </si>
  <si>
    <t>Works as designed (not an issue)</t>
  </si>
  <si>
    <t>%age</t>
  </si>
  <si>
    <t>Q: How will acting up bug fixes bring down issues in subsequent months</t>
  </si>
  <si>
    <t>Mobile UI - due to UI redesign in Feb</t>
  </si>
  <si>
    <t>Gap ones are interesting</t>
  </si>
  <si>
    <t>CSS editor - we don't do much changes there??</t>
  </si>
  <si>
    <t>Top 5 are MoM</t>
  </si>
  <si>
    <t>Theme specific has been consisitent for past 3 months</t>
  </si>
  <si>
    <t>NOTE: Since its done retroactively, root-cause/fix was not so easy to identify. Only 25% of bugs have root cause and "theme specific" &amp; "website settings" one was easy to identify</t>
  </si>
  <si>
    <t>Q: Top 3 areas for Major+</t>
  </si>
  <si>
    <t>Q: Top 3 areas for Iris bugs</t>
  </si>
  <si>
    <t>Can I corelate top 3 jira issues with Top 3 areas in iris-excel</t>
  </si>
  <si>
    <t>It may answer that we are fixing symptoms than actual bug since we are not creating bugs for high iris app-areas</t>
  </si>
  <si>
    <t>Iris distribution - corelate</t>
  </si>
  <si>
    <t>Are the bugs that are causeing the most # of iris on the board and are we doing something about them. And do we see improvement in next months</t>
  </si>
  <si>
    <t>WSB-13545</t>
  </si>
  <si>
    <t>Zuberance - Survey looks bad in IE/FF when viewed on SEO Wizard</t>
  </si>
  <si>
    <t>WSB-13567</t>
  </si>
  <si>
    <t>Photo Chooser - Image sort order is different between Chrome and Firefox/IE</t>
  </si>
  <si>
    <t>WSB-13588</t>
  </si>
  <si>
    <t>Few elements doesn't show up in the designer since the z-index of those elements are set to negative value</t>
  </si>
  <si>
    <t>WSB-13589</t>
  </si>
  <si>
    <t>Publish fails because one or more image elements doesn't have the LinkUrl and/or DocumentId property</t>
  </si>
  <si>
    <t>WSB-13598</t>
  </si>
  <si>
    <t>Preview Mode: Photo gallery doesn't redirect to the linked page but redirects to the home page instead.</t>
  </si>
  <si>
    <t>WSB-13600</t>
  </si>
  <si>
    <t>APIREADS: Custom Form: Form submission redirects to Home page and not to the linked page - in Preview mode.</t>
  </si>
  <si>
    <t>WSB-13612</t>
  </si>
  <si>
    <t>Shape - Transparent shapes no longer show correctly in preview/publish</t>
  </si>
  <si>
    <t>WSB-13613</t>
  </si>
  <si>
    <t>Auto-Save Interval Does not Respect Configuration Interval</t>
  </si>
  <si>
    <t>WSB-13614</t>
  </si>
  <si>
    <t>Custom form and Contact form - Residential Real Estate Theme: Submit button is partially cut off</t>
  </si>
  <si>
    <t>WSB-13615</t>
  </si>
  <si>
    <t>Action menu items are not available in backup/restore admin tool</t>
  </si>
  <si>
    <t>WSB-13617</t>
  </si>
  <si>
    <t>Unresponsive script error in firefox</t>
  </si>
  <si>
    <t>WSB-13633</t>
  </si>
  <si>
    <t>Timeout exception when restoring the customer backup</t>
  </si>
  <si>
    <t>WSB-13640</t>
  </si>
  <si>
    <t>Loading accounts on account swap gives error screen if website doesn't exist</t>
  </si>
  <si>
    <t>WSB-13644</t>
  </si>
  <si>
    <t>Textbox widget resizes itself upon launching into WSB</t>
  </si>
  <si>
    <t>WSB-13667</t>
  </si>
  <si>
    <t>Publish keeps on going for sites when the value of RecentPublishStatus property in WebsiteSettings is set to 'Started'</t>
  </si>
  <si>
    <t>WSB-13726</t>
  </si>
  <si>
    <t>Publishing fails due to DPS error</t>
  </si>
  <si>
    <t>WSB-13727</t>
  </si>
  <si>
    <t>Fix product metric call for publish</t>
  </si>
  <si>
    <t>WSB-13728</t>
  </si>
  <si>
    <t>Internal DDT sites have bug in safari on ios where orientation change causes menu to open/close (not customer facing)</t>
  </si>
  <si>
    <t>WSB-13729</t>
  </si>
  <si>
    <t>If mobile nav has multiple links to the same page, they all highlight to signify you are on that page (multiple links are highlighted)</t>
  </si>
  <si>
    <t>WSB-13759</t>
  </si>
  <si>
    <t>Wrong icons in form contextual menu</t>
  </si>
  <si>
    <t>WSB-13799</t>
  </si>
  <si>
    <t>Save button doesn't work after cancelling a crop</t>
  </si>
  <si>
    <t>WSB-13802</t>
  </si>
  <si>
    <t>DPS - www sites for domain TLDs GoDaddy does not sell go to a 404</t>
  </si>
  <si>
    <t>WSB-13803</t>
  </si>
  <si>
    <t>Social Branding - Twitter connection error has layout issue with longer languages</t>
  </si>
  <si>
    <t>WSB-13805</t>
  </si>
  <si>
    <t>Custom Form - Tab order is not defined for file control elements</t>
  </si>
  <si>
    <t>WSB-13811</t>
  </si>
  <si>
    <t>Theme Manager - Requesting "any market" translation is broken</t>
  </si>
  <si>
    <t>WSB-13812</t>
  </si>
  <si>
    <t>Gamer Theme: Top header border doesn't appear in preview and live site when "Scroll background with page" setting is unchecked.</t>
  </si>
  <si>
    <t>WSB-13813</t>
  </si>
  <si>
    <t>Custom form - Tooltip showing up for options &amp; checkboxes in Designer mode</t>
  </si>
  <si>
    <t>WSB-13814</t>
  </si>
  <si>
    <t>Business—Sole Proprietorship - Theme has two scroll bars caused by the footer</t>
  </si>
  <si>
    <t>WSB-13816</t>
  </si>
  <si>
    <t>Theme Manager - "Hide from customers" function doesn't work</t>
  </si>
  <si>
    <t>WSB-13819</t>
  </si>
  <si>
    <t>Custom Form - Element choices and tooltip text are being shared between elements</t>
  </si>
  <si>
    <t>WSB-13823</t>
  </si>
  <si>
    <t>Image rounded corners setting value resets back to 10</t>
  </si>
  <si>
    <t>WSB-13826</t>
  </si>
  <si>
    <t>add element, log out, return, element is now shared</t>
  </si>
  <si>
    <t>WSB-13840</t>
  </si>
  <si>
    <t>Social Branding - Publishing Twitter fails when address is too long</t>
  </si>
  <si>
    <t>Count For Charting</t>
  </si>
  <si>
    <t>Actual Count</t>
  </si>
  <si>
    <t>Since Feb '15</t>
  </si>
  <si>
    <t>Total from this sheet</t>
  </si>
  <si>
    <t>Total from Prod Bugs Sheet</t>
  </si>
  <si>
    <t>Total Major+</t>
  </si>
  <si>
    <t>%age distribution of Major+</t>
  </si>
  <si>
    <t>Major+ as %age of total for the app category</t>
  </si>
  <si>
    <t>Locu - Powered by Locu logo displays prior to logging into Locu</t>
  </si>
  <si>
    <t>Subnavigation difficult if not impossible to access on some tablet browsers</t>
  </si>
  <si>
    <t>OLD:</t>
  </si>
  <si>
    <t>WSB-13852</t>
  </si>
  <si>
    <t>Themes - Theme CSS is not publishing to Users</t>
  </si>
  <si>
    <t>WSB-13855</t>
  </si>
  <si>
    <t>Custom Form - Sent Email should attach all the uploaded files</t>
  </si>
  <si>
    <t>WSB-13856</t>
  </si>
  <si>
    <t>Yikes error when launching the designer - "Exception occured when processing image: Document does not exist."</t>
  </si>
  <si>
    <t>WSB-13863</t>
  </si>
  <si>
    <t>Yikes error when launching the designer - "Negating the minimum value of a twos complement number is invalid exception"</t>
  </si>
  <si>
    <t>WSB-13866</t>
  </si>
  <si>
    <t>Yelp widget results in yikes error when the business name contains a non-english character</t>
  </si>
  <si>
    <t>WSB-13883</t>
  </si>
  <si>
    <t>Submit button not active if the custom form has only the "Dropdown" elements.</t>
  </si>
  <si>
    <t>WSB-13884</t>
  </si>
  <si>
    <t>v6: Remove Google Translate Widget from designer</t>
  </si>
  <si>
    <t>WSB-13908</t>
  </si>
  <si>
    <t>Changing the theme, theme name and preview does not get updated on control panel page.</t>
  </si>
  <si>
    <t>WSB-13935</t>
  </si>
  <si>
    <t>Elements in the page gets duplicated/Element is on live site but not present in designer</t>
  </si>
  <si>
    <t>WSB-13937</t>
  </si>
  <si>
    <t>Coming Soon - Rome theme: Custom form fields truncated in IE</t>
  </si>
  <si>
    <t>WSB-13943</t>
  </si>
  <si>
    <t>Yikes error when saving the data in designer: when elements in SQL is out of sync with C*</t>
  </si>
  <si>
    <t>WSB-13962</t>
  </si>
  <si>
    <t>Navigation menu disppears when selecting a page in HTC Sense Android devices</t>
  </si>
  <si>
    <t>WSB-13965</t>
  </si>
  <si>
    <t>elancer can't see "view DPS site"</t>
  </si>
  <si>
    <t>WSB-13985</t>
  </si>
  <si>
    <t>Theme Manager - Themes don't load inside of designer</t>
  </si>
  <si>
    <t>WSB-13989</t>
  </si>
  <si>
    <t>Trying to apply a Theme font within the text widget, changes the font style for entire text.</t>
  </si>
  <si>
    <t>WSB-14013</t>
  </si>
  <si>
    <t>Yikes error when Previewing the old Contact Form</t>
  </si>
  <si>
    <t>WSB-14014</t>
  </si>
  <si>
    <t>Social Branding - Twitter address doesn't display city+state when it's recognized from Google</t>
  </si>
  <si>
    <t>WSB-14018</t>
  </si>
  <si>
    <t>Mobile Site: Unable to click navigation, contact or maps.</t>
  </si>
  <si>
    <t>WSB-14022</t>
  </si>
  <si>
    <t>WSB SEO is not identifying focus phrase in description</t>
  </si>
  <si>
    <t>WSB-14032</t>
  </si>
  <si>
    <t>When launching the site in designer, a new home pages is getting created every time.</t>
  </si>
  <si>
    <t>WSB-14043</t>
  </si>
  <si>
    <t>System.OutOfMemoryException is thrown when publishing large sites.</t>
  </si>
  <si>
    <t>WSB-14049</t>
  </si>
  <si>
    <t>Custom Form - Required Asterisk is too small in designer and just looks like red dot</t>
  </si>
  <si>
    <t>WSB-14058</t>
  </si>
  <si>
    <t>migration fails when launching WSB first time with a brand new account</t>
  </si>
  <si>
    <t>WSB-14060</t>
  </si>
  <si>
    <t>i18n - Site Settings - Site Wide Code tab drops to a second line in longer languages</t>
  </si>
  <si>
    <t>WSB-14068</t>
  </si>
  <si>
    <t>Transportation Service Theme: Caption in slide show widget is partially cut off in mobile site and mobile site preview</t>
  </si>
  <si>
    <t>WSB-14077</t>
  </si>
  <si>
    <t>*form add email, reload page, not there anymore</t>
  </si>
  <si>
    <t>WSB-14082</t>
  </si>
  <si>
    <t>v6: Block designer doesn't open up</t>
  </si>
  <si>
    <t>WSB-14089</t>
  </si>
  <si>
    <t>Domain settings label reads "Email address" for sites where the domain can't be changed</t>
  </si>
  <si>
    <t>WSB-14090</t>
  </si>
  <si>
    <t>Catering Theme: Changing the page background color is not taking effect.</t>
  </si>
  <si>
    <t>WSB-14104</t>
  </si>
  <si>
    <t>*Publishing the site re-directs back to SSO login page/Blank White Screen in designer</t>
  </si>
  <si>
    <t>WSB-14105</t>
  </si>
  <si>
    <t>Navigation - Theme dropdown just says "Loading" forever and the text is messed up</t>
  </si>
  <si>
    <t>WSB-14106</t>
  </si>
  <si>
    <t>Submitting custom form in IE9 and below results in an error: "Unknown error occurred. Please try again"</t>
  </si>
  <si>
    <t>WSB-14112</t>
  </si>
  <si>
    <t>Paypal Widget: Gift certificates - Set up payment options step doesn't work with default values.</t>
  </si>
  <si>
    <t>WSB-14114</t>
  </si>
  <si>
    <t>My Athlete Theme: Unable to apply background color for the slideshow widget</t>
  </si>
  <si>
    <t>WSB-14125</t>
  </si>
  <si>
    <t>Unable to decrease the width of the 'text widget with a table' in Chrome</t>
  </si>
  <si>
    <t>WSB-14142</t>
  </si>
  <si>
    <t>CSS .editor styles are not showing in the CK Editor dropdown</t>
  </si>
  <si>
    <t>WSB-14148</t>
  </si>
  <si>
    <t>Stats: Add shopperId token</t>
  </si>
  <si>
    <t>WSB-14151</t>
  </si>
  <si>
    <t>Image processing error</t>
  </si>
  <si>
    <t>WSB-14157</t>
  </si>
  <si>
    <t>Photo Gallery widget: Images overlap the widget at the bottom</t>
  </si>
  <si>
    <t>WSB-14160</t>
  </si>
  <si>
    <t>Hope and Support and Residential Real Estate Themes: Submit button doesn't partially cut in preview/published</t>
  </si>
  <si>
    <t>WSB-14164</t>
  </si>
  <si>
    <t>iOS Safari: Unable to scroll through the last navigation menu item</t>
  </si>
  <si>
    <t>WSB-14165</t>
  </si>
  <si>
    <t>OK Travel: Slideshow image caption doesn't adjust itself in accordance with the width</t>
  </si>
  <si>
    <t>WSB-14166</t>
  </si>
  <si>
    <t>Underwater Theme: Background color of the e-mail field is white in Preview/Published site</t>
  </si>
  <si>
    <t>WSB-14179</t>
  </si>
  <si>
    <t>Page footer is default height in both Preview and Published site.</t>
  </si>
  <si>
    <t>WSB-14181</t>
  </si>
  <si>
    <t>Launching the site by selecting the "French" locale doesn't display the statistics panel nor the page list</t>
  </si>
  <si>
    <t>WSB-14185</t>
  </si>
  <si>
    <t>Domain Settings - Validation box cut off on domain settings on first things first</t>
  </si>
  <si>
    <t>WSB-14195</t>
  </si>
  <si>
    <t>Dashboard is not following rules to allow SEO Mode for TLA accounts</t>
  </si>
  <si>
    <t>WSB-14207</t>
  </si>
  <si>
    <t>after you publish record doesn't show in list of backups</t>
  </si>
  <si>
    <t>WSB-14211</t>
  </si>
  <si>
    <t>Slideshow widget: Adding caption and link to image doesn't display caption text in Designer/Preview/Published site.</t>
  </si>
  <si>
    <t>WSB-14223</t>
  </si>
  <si>
    <t>iPhone: Audio widget restarts the audio to the beginning after playing for about 2:30 to 3:00 minutes</t>
  </si>
  <si>
    <t>WSB-14224</t>
  </si>
  <si>
    <t>Share widget - Buttons in the widget can be interacted with inside the designer</t>
  </si>
  <si>
    <t>WSB-14228</t>
  </si>
  <si>
    <t>Blog widget doesn't work with https://. Results in an error "we couldn't find your feed"</t>
  </si>
  <si>
    <t>WSB-14240</t>
  </si>
  <si>
    <t>Orion Create Event - Do not create website for reseller account if disabled by a/b</t>
  </si>
  <si>
    <t>WSB-14242</t>
  </si>
  <si>
    <t>Italian Restaurant: Submit button in custom form doesn't display in live site and preview</t>
  </si>
  <si>
    <t>WSB-14244</t>
  </si>
  <si>
    <t>InstantPage/v6: Facebook Cygnus widget doesn't show albums to choose from</t>
  </si>
  <si>
    <t>WSB-14245</t>
  </si>
  <si>
    <t>InstantPage: Youtube app plays the device support video instead of the customer's video</t>
  </si>
  <si>
    <t>WSB-14252</t>
  </si>
  <si>
    <t>In-app Upgrade - MUI pod fails to load for non en-US customers</t>
  </si>
  <si>
    <t>WSB-14260</t>
  </si>
  <si>
    <t>Invalid meta tag being rendered out when pageDescription has "</t>
  </si>
  <si>
    <t>WSB-14262</t>
  </si>
  <si>
    <t>Political Party Theme, Underwater, Your Politician, Caribbean Vacation, and Luxury Transport: Custom form/Contact form doesn't submit in Preview. In live site, custom form submits only if "add this" is enabled</t>
  </si>
  <si>
    <t>WSB-14263</t>
  </si>
  <si>
    <t>Prod: I18N:WSB:Dashboard:multiple languages: Bad layout issue exists on Statistics module on dashboard page.</t>
  </si>
  <si>
    <t>WSB-14266</t>
  </si>
  <si>
    <t>Form input field text shrinks from 15px to 12px when put in the footer</t>
  </si>
  <si>
    <t>WSB-14270</t>
  </si>
  <si>
    <t>Mobile navigation and form submission doesn't work when a page has two share widgets. Form submission doesn't work in desktop site as well, when there are two share widgets</t>
  </si>
  <si>
    <t>WSB-14305</t>
  </si>
  <si>
    <t>Invalid Rectangle image processing exception</t>
  </si>
  <si>
    <t>WSB-14315</t>
  </si>
  <si>
    <t>Web Design Studio Theme and Skate Surf and Snow: Submit button is partially cut.</t>
  </si>
  <si>
    <t>WSB-14325</t>
  </si>
  <si>
    <t>Clean Mad Mimi stats repo/module</t>
  </si>
  <si>
    <t>WSB-14333</t>
  </si>
  <si>
    <t>Updated contact form email is missing on all pages except the home page</t>
  </si>
  <si>
    <t>WSB-14345</t>
  </si>
  <si>
    <t>*Home page is not set so designer doesn't load</t>
  </si>
  <si>
    <t>WSB-14366</t>
  </si>
  <si>
    <t>Error when cloning or creating a page and using a name that is already in use</t>
  </si>
  <si>
    <t>WSB-14378</t>
  </si>
  <si>
    <t>Photo/File Chooser - Disk Space calculation is incorrect</t>
  </si>
  <si>
    <t>WSB-14380</t>
  </si>
  <si>
    <t>Contacts with a columns property could potentially kill the transformContact function</t>
  </si>
  <si>
    <t>WSB-14405</t>
  </si>
  <si>
    <t>Live site resolves fine even though the customer has canceled the WSB account.</t>
  </si>
  <si>
    <t>WSB-14406</t>
  </si>
  <si>
    <t>Launching the designer creates a new Home page every time.</t>
  </si>
  <si>
    <t>WSB-14408</t>
  </si>
  <si>
    <t>Dashboard - Sites with a lot of pages won't show any on the dashboard</t>
  </si>
  <si>
    <t>WSB-14409</t>
  </si>
  <si>
    <t>Some PWD accounts have the wrong value for isDdtAccount website setting</t>
  </si>
  <si>
    <t>WSB-14424</t>
  </si>
  <si>
    <t>Malpractice Law Firm Theme: Slideshow doesn't display the caption</t>
  </si>
  <si>
    <t>WSB-14453</t>
  </si>
  <si>
    <t>Theme CSS missing in the designer.</t>
  </si>
  <si>
    <t>WSB-14455</t>
  </si>
  <si>
    <t>Custom Form: Label overlaps with fields</t>
  </si>
  <si>
    <t>WSB-14461</t>
  </si>
  <si>
    <t>Mobile site: clicking on an image in photo gallery opens the image in browser window rather than popping it up(lightbox)</t>
  </si>
  <si>
    <t>WSB-14478</t>
  </si>
  <si>
    <t>Publish fails with null siteID</t>
  </si>
  <si>
    <t>WSB-14490</t>
  </si>
  <si>
    <t>[Repro]EN: WSB: Snag error always popup when publish new website.</t>
  </si>
  <si>
    <t>WSB-14495</t>
  </si>
  <si>
    <t>Mad mimi cache is not busted on deleting a contact through the UI</t>
  </si>
  <si>
    <t>WSB-14505</t>
  </si>
  <si>
    <t>Settings tab sub menus not accessible under the contacts tab</t>
  </si>
  <si>
    <t>WSB-14524</t>
  </si>
  <si>
    <t>CSS editor changes to nav don't apply to mobile</t>
  </si>
  <si>
    <t>WSB-14533</t>
  </si>
  <si>
    <t>Remove QBC from SBS Dashboard</t>
  </si>
  <si>
    <t>WSB-14535</t>
  </si>
  <si>
    <t>Hopeful Message theme: Custom form submit button is partially cut in preview and published site.</t>
  </si>
  <si>
    <t>WSB-14541</t>
  </si>
  <si>
    <t>Shopper merge webservice times out.</t>
  </si>
  <si>
    <t>WSB-14545</t>
  </si>
  <si>
    <t>Twitter widget: applying border to the twitter widget, border at the bottom cuts off.</t>
  </si>
  <si>
    <t>WSB-14546</t>
  </si>
  <si>
    <t>Email marketing app/Subscribe widget: Placeholder text is not showing up in IE9</t>
  </si>
  <si>
    <t>WSB-14548</t>
  </si>
  <si>
    <t>When drag selecting when designer is x-scrolled to the right at all, the orange select is offset by the amount of the scroll</t>
  </si>
  <si>
    <t>WSB-14551</t>
  </si>
  <si>
    <t>Clicking the scroll bar to drag-scroll initiates the drag-select orange area in IE and Firefox</t>
  </si>
  <si>
    <t>WSB-14597</t>
  </si>
  <si>
    <t>ThemeSelector: Build site in 3 steps modal is flickering</t>
  </si>
  <si>
    <t>WSB-14599</t>
  </si>
  <si>
    <t>before saving is complete exit designer, get blank page</t>
  </si>
  <si>
    <t>WSB-14602</t>
  </si>
  <si>
    <t>*api-new: Shared elements disappear from site</t>
  </si>
  <si>
    <t>WSB-14603</t>
  </si>
  <si>
    <t>First publish fails if company name contains reserved word</t>
  </si>
  <si>
    <t>WSB-14619</t>
  </si>
  <si>
    <t>Gem account should be created only when the subscribe widget(or contact form) is present on the canvas</t>
  </si>
  <si>
    <t>WSB-14641</t>
  </si>
  <si>
    <t>Twitter website settings getting -42 as value for doc ID</t>
  </si>
  <si>
    <t>WSB-14645</t>
  </si>
  <si>
    <t>Publishing the reseller account kicks back to the login page - v7.</t>
  </si>
  <si>
    <t>WSB-14646</t>
  </si>
  <si>
    <t>v6: Pre-built flash intros don't save correctly.</t>
  </si>
  <si>
    <t>WSB-14650</t>
  </si>
  <si>
    <t>api-priimary: make manual backup, switch theme, restore manual, get yikes</t>
  </si>
  <si>
    <t>WSB-14655</t>
  </si>
  <si>
    <t>Dashboard: Fix elancer for external</t>
  </si>
  <si>
    <t>WSB-14661</t>
  </si>
  <si>
    <t>Publish fails because audio player doesn't have any audio files - playlist empty</t>
  </si>
  <si>
    <t>WSB-14674</t>
  </si>
  <si>
    <t>Contact Stats panel is broken on prod.</t>
  </si>
  <si>
    <t>WSB-14678</t>
  </si>
  <si>
    <t>Reseller accounts that may have added the subscribe widget may have auth issuses</t>
  </si>
  <si>
    <t>WSB-14679</t>
  </si>
  <si>
    <t>auth from jomax originating through the admin CRM fails for the apis.api endpoints</t>
  </si>
  <si>
    <t>WSB-14683</t>
  </si>
  <si>
    <t>E-lance: Transferring/Swapping the facelift contents to the customer's account results in an error in the admin tool, but the swap succeeds.</t>
  </si>
  <si>
    <t>WSB-14694</t>
  </si>
  <si>
    <t>Unable to downgrade the newly created TLA accounts to v6.</t>
  </si>
  <si>
    <t>WSB-14698</t>
  </si>
  <si>
    <t>revert to v6 should be in settings on dashboard</t>
  </si>
  <si>
    <t>WSB-14700</t>
  </si>
  <si>
    <t>Duplicate Home Page Created</t>
  </si>
  <si>
    <t>WSB-14702</t>
  </si>
  <si>
    <t>For a first time user, adding a contact through the contact tab should trigger the display of the contact stats panel</t>
  </si>
  <si>
    <t>WSB-14714</t>
  </si>
  <si>
    <t>GEM account created, contacts added to list, but /contacts saids no contacts added</t>
  </si>
  <si>
    <t>WSB-14715</t>
  </si>
  <si>
    <t>Searching strips display of additional fields for contacts</t>
  </si>
  <si>
    <t>WSB-14717</t>
  </si>
  <si>
    <t>Themes Manager - Exiting a theme back to theme manager shows a blank screen</t>
  </si>
  <si>
    <t>WSB-14718</t>
  </si>
  <si>
    <t>Can't preview when theme designing when old form is present</t>
  </si>
  <si>
    <t>WSB-14719</t>
  </si>
  <si>
    <t>Script error when adding HTML snippet to the page.</t>
  </si>
  <si>
    <t>WSB-14725</t>
  </si>
  <si>
    <t>I18N:WSB: All local languages:Some strings are not localized on Form Submission notice email.</t>
  </si>
  <si>
    <t>WSB-14726</t>
  </si>
  <si>
    <t>Contact form - Submit button and bottom of form are cut off on multiple themes</t>
  </si>
  <si>
    <t>WSB-14740</t>
  </si>
  <si>
    <t>DPS - Publishing to DPS fails because a "task is canceled"</t>
  </si>
  <si>
    <t>WSB-14761</t>
  </si>
  <si>
    <t>upgrade to business or b+ for spanish locale does not redirect to mui correctly</t>
  </si>
  <si>
    <t>WSB-14765</t>
  </si>
  <si>
    <t>removeDpsHosting is not being called for account cancellation</t>
  </si>
  <si>
    <t>WSB-14775</t>
  </si>
  <si>
    <t>Name and Email field order is different when Creating a contact and Editing the contact</t>
  </si>
  <si>
    <t>WSB-14776</t>
  </si>
  <si>
    <t>No session timeout added on the Contacts tab</t>
  </si>
  <si>
    <t>WSB-14777</t>
  </si>
  <si>
    <t>When use dnsapi is false, we're reverting sites to parked page on publish</t>
  </si>
  <si>
    <t>WSB-14778</t>
  </si>
  <si>
    <t>Missing buttons on Timeout dialog on dashboard page</t>
  </si>
  <si>
    <t>WSB-14779</t>
  </si>
  <si>
    <t>Hair Salon Theme: Horizontal menu setting doesn't work.</t>
  </si>
  <si>
    <t>WSB-14780</t>
  </si>
  <si>
    <t>BBQ Joint Theme: The image theme effect (last effect in image settings) doesn't work in Preview and Published site</t>
  </si>
  <si>
    <t>WSB-14791</t>
  </si>
  <si>
    <t>Searching for DPS site to delete it returns the site key as 'Unknown'</t>
  </si>
  <si>
    <t>WSB-14797</t>
  </si>
  <si>
    <t>* Theme documents are not copied to published website in API</t>
  </si>
  <si>
    <t>WSB-14802</t>
  </si>
  <si>
    <t>ATS needs to migrate docs on swap</t>
  </si>
  <si>
    <t>WSB-14817</t>
  </si>
  <si>
    <t>Contacts tab will not load on slow connections</t>
  </si>
  <si>
    <t>WSB-14827</t>
  </si>
  <si>
    <t>Dashboard - Design lock screen doesn't show on the new dashboard</t>
  </si>
  <si>
    <t>WSB-14852</t>
  </si>
  <si>
    <t>Theme Manager - Can't deploy child theme for review or publish them</t>
  </si>
  <si>
    <t>WSB-14856</t>
  </si>
  <si>
    <t>Fix session management on the Admin page</t>
  </si>
  <si>
    <t>WSB-14860</t>
  </si>
  <si>
    <t>after ats account swap admin search doesn't show new values</t>
  </si>
  <si>
    <t>WSB-14863</t>
  </si>
  <si>
    <t>Swapping the account results in an error.</t>
  </si>
  <si>
    <t>WSB-14867</t>
  </si>
  <si>
    <t>SQL should be primary for 0 padded websites after ATS swap</t>
  </si>
  <si>
    <t>WSB-14868</t>
  </si>
  <si>
    <t>Still getting some "Group Access Denied" errors on MM account creation</t>
  </si>
  <si>
    <t>WSB-14874</t>
  </si>
  <si>
    <t>Child Theme copy does not migrate content to API correctly</t>
  </si>
  <si>
    <t>WSB-14875</t>
  </si>
  <si>
    <t>Unable to save scripts to WSB under site settings &gt; Site wide code</t>
  </si>
  <si>
    <t>WSB-14878</t>
  </si>
  <si>
    <t>Facebook - Widget doesn't show stream or faces. Only header shows.</t>
  </si>
  <si>
    <t>WSB-14881</t>
  </si>
  <si>
    <t>Custom Form - Labels and placeholder text for default fields are not localized</t>
  </si>
  <si>
    <t>WSB-14882</t>
  </si>
  <si>
    <t>I18N:AdminConsole: All markets: Theme categories are not localized in the Admin console while they are localized in Golf</t>
  </si>
  <si>
    <t>WSB-14883</t>
  </si>
  <si>
    <t>Front-end is still not sending correct email on account creation.</t>
  </si>
  <si>
    <t>WSB-14885</t>
  </si>
  <si>
    <t>Custom form: setting horizontal layout for check box and radio button doesn't wrap the controls in Preview and Published site.</t>
  </si>
  <si>
    <t>WSB-14887</t>
  </si>
  <si>
    <t>I18N: Local markets: WSB+GEM: en-* (except en-US), fr-*, es-*, pt-BR: GEM is not integrated in WSB Apps.</t>
  </si>
  <si>
    <t>WSB-14889</t>
  </si>
  <si>
    <t>typing any text in the search field makes it display a loading spinner under the contacts tab</t>
  </si>
  <si>
    <t>WSB-14893</t>
  </si>
  <si>
    <t>Navigation menu item overlapped in Firefox - Theme: Салон парикмахерский услуг</t>
  </si>
  <si>
    <t>WSB-14895</t>
  </si>
  <si>
    <t>DDT-eLance: Publish is using the wrong folder</t>
  </si>
  <si>
    <t>WSB-14897</t>
  </si>
  <si>
    <t>Searching queries having multiple question marks, e.g. ? will lead to an unknown error, should be caught at the adapter.</t>
  </si>
  <si>
    <t>WSB-14902</t>
  </si>
  <si>
    <t>Unable to edit the site: WSB API returned 401 unauthorized.</t>
  </si>
  <si>
    <t>WSB-14904</t>
  </si>
  <si>
    <t>Live site displays few widgets from the default theme along with the customer's customized site.</t>
  </si>
  <si>
    <t>WSB-14918</t>
  </si>
  <si>
    <t>Mexican Restaurant theme: Contact form issue.</t>
  </si>
  <si>
    <t>WSB-14919</t>
  </si>
  <si>
    <t>Consulting Solutions theme: No horizontal scroll bar when the browser window in re-sized.</t>
  </si>
  <si>
    <t>WSB-14921</t>
  </si>
  <si>
    <t>[Repro]I18N:WSB: All languages:Strings "Publicly recommend on Google" are not localized on page for Share script.</t>
  </si>
  <si>
    <t>WSB-14922</t>
  </si>
  <si>
    <t>I18N:WSB:Share: All languages :Strings "View more services" can't display well on Share script.</t>
  </si>
  <si>
    <t>WSB-14926</t>
  </si>
  <si>
    <t>removeDpsHosting is not being called for domain change</t>
  </si>
  <si>
    <t>WSB-14932</t>
  </si>
  <si>
    <t>Custom Form: Site is blank when launched in the designer.</t>
  </si>
  <si>
    <t>WSB-14937</t>
  </si>
  <si>
    <t>Webpro being logged out of customer's WSB account after 30 minutes.</t>
  </si>
  <si>
    <t>WSB-14939</t>
  </si>
  <si>
    <t>Blog widget: Blog entries are distorted when the width is increased.</t>
  </si>
  <si>
    <t>WSB-14940</t>
  </si>
  <si>
    <t>EN: WSB+GEM: Dashboard:Contacts: Edit button is missing on contact page.</t>
  </si>
  <si>
    <t>WSB-14941</t>
  </si>
  <si>
    <t>EN: WSB+GEM: Dashboard:Contacts: It stays on loading page after click UNDELETE button on contact tab.</t>
  </si>
  <si>
    <t>WSB-14943</t>
  </si>
  <si>
    <t>Paypal widget: Paypal account has invalid data after a migration</t>
  </si>
  <si>
    <t>WSB-14945</t>
  </si>
  <si>
    <t>WSB-14951</t>
  </si>
  <si>
    <t>Gem throws a 500 internal server error if a non csv file is uploaded via api</t>
  </si>
  <si>
    <t>WSB-14953</t>
  </si>
  <si>
    <t>Custom Form - Date picker calendar on mobile displays offset based on how much you've scrolled</t>
  </si>
  <si>
    <t>WSB-14954</t>
  </si>
  <si>
    <t>Standard Form submission failure doesn't alert the user that submission failed</t>
  </si>
  <si>
    <t>WSB-14961</t>
  </si>
  <si>
    <t>I18N:WSB:IN-APP upgrade:All markets:The upgrade function is broken.</t>
  </si>
  <si>
    <t>WSB-14962</t>
  </si>
  <si>
    <t>Publish fails due to line widget missing properties.</t>
  </si>
  <si>
    <t>WSB-14965</t>
  </si>
  <si>
    <t>Hotfix: after selecting domain, api set by not orion</t>
  </si>
  <si>
    <t>WSB-14966</t>
  </si>
  <si>
    <t>api-new: theme name doesn't show in Start Over</t>
  </si>
  <si>
    <t>WSB-14967</t>
  </si>
  <si>
    <t>Theme Manager - Unable to copy theme</t>
  </si>
  <si>
    <t>WSB-14968</t>
  </si>
  <si>
    <t>Button widget: Linking the button to a page that begins with 'Tel' affects the button's theme CSS style</t>
  </si>
  <si>
    <t>WSB-14969</t>
  </si>
  <si>
    <t>PWD accounts are failing 2GH hosting setup</t>
  </si>
  <si>
    <t>Mitigated</t>
  </si>
  <si>
    <t>WSB-14974</t>
  </si>
  <si>
    <t>EN: WSB+GEM: Dashboard:Contacts: Add new field function is blocked by overlap issue.</t>
  </si>
  <si>
    <t>WSB-14979</t>
  </si>
  <si>
    <t>Images - Linking an image doesn't work when the image style has an inset shadow</t>
  </si>
  <si>
    <t>WSB-14980</t>
  </si>
  <si>
    <t>Foreman Theme: Navigation theme style applied only in home page.</t>
  </si>
  <si>
    <t>WSB-14983</t>
  </si>
  <si>
    <t>DDT: Stuck on theme select</t>
  </si>
  <si>
    <t>WSB-14984</t>
  </si>
  <si>
    <t>Photo Album - Can't upload a PNG file</t>
  </si>
  <si>
    <t>WSB-14995</t>
  </si>
  <si>
    <t>Invalid Changeset Data causing elements to appear in Published/Preview that are not in Designer</t>
  </si>
  <si>
    <t>WSB-14997</t>
  </si>
  <si>
    <t>Contact form doesn't submit when the domain name is in upper case in C*</t>
  </si>
  <si>
    <t>WSB-15006</t>
  </si>
  <si>
    <t>v6 - Help links from Control Panel go to a 404</t>
  </si>
  <si>
    <t>WSB-15010</t>
  </si>
  <si>
    <t>First and last name being saved improperly in GEM</t>
  </si>
  <si>
    <t>WSB-15026</t>
  </si>
  <si>
    <t>v6 - Can't access v6 from Account Access. Redirects to login page.</t>
  </si>
  <si>
    <t>WSB-15027</t>
  </si>
  <si>
    <t>Hotfix needed for custom form GEM account creation</t>
  </si>
  <si>
    <t>WSB-15028</t>
  </si>
  <si>
    <t>Theme designers are unable to update mobile menu colors using literal color values (i.e. "red")</t>
  </si>
  <si>
    <t>WSB-15029</t>
  </si>
  <si>
    <t>Hotfix need to fix overlaps caused by checkbox being added</t>
  </si>
  <si>
    <t>WSB-15030</t>
  </si>
  <si>
    <t>Custom form opt-in label doesn't wrap, can go outside the form on preview/publish</t>
  </si>
  <si>
    <t>WSB-15033</t>
  </si>
  <si>
    <t>Custom forms with multiple email fields unnecessarily have multiple opt-ins</t>
  </si>
  <si>
    <t>WSB-15063</t>
  </si>
  <si>
    <t>Content restore swap between the removed SQL account and new API account fails.</t>
  </si>
  <si>
    <t>WSB-15064</t>
  </si>
  <si>
    <t>Admin: Account swap attempting to swap on SQL for some API Accounts</t>
  </si>
  <si>
    <t>WSB-15065</t>
  </si>
  <si>
    <t>WSB-API Accounts Only: Administrative Backups Fail</t>
  </si>
  <si>
    <t>WSB-15066</t>
  </si>
  <si>
    <t>Reseller account: Error when submitting the custom form both in preview and published site - GEM issue</t>
  </si>
  <si>
    <t>WSB-15069</t>
  </si>
  <si>
    <t>Publish: "Object reference not set to an instance of an object" exception when publishing the site.</t>
  </si>
  <si>
    <t>WSB-15074</t>
  </si>
  <si>
    <t>Dashboard - MYA dropdown doesn't show customer info and the link to MYA is malformed for Reseller accounts</t>
  </si>
  <si>
    <t>WSB-15079</t>
  </si>
  <si>
    <t>Locu - Can't log in to the Locu widget</t>
  </si>
  <si>
    <t>WSB-15081</t>
  </si>
  <si>
    <t>Home page is not set so designer doesn't load</t>
  </si>
  <si>
    <t>WSB-15088</t>
  </si>
  <si>
    <t>Custom form - Submitting the form pops up an error message in Safari - iPhone</t>
  </si>
  <si>
    <t>WSB-15089</t>
  </si>
  <si>
    <t>Client loses data after bulkupdate returns new element ids</t>
  </si>
  <si>
    <t>WSB-15106</t>
  </si>
  <si>
    <t>Form placeholder text in prod/staging are null</t>
  </si>
  <si>
    <t>WSB-15109</t>
  </si>
  <si>
    <t>Contact form and custom form: Error when submitting the form in IE9 and below</t>
  </si>
  <si>
    <t>WSB-15117</t>
  </si>
  <si>
    <t>Custom form: Form doesn't submit when the e-mail id has space in the end - form settings</t>
  </si>
  <si>
    <t>WSB-15122</t>
  </si>
  <si>
    <t>Farmers Market Theme: Custom form's background shade breaks for each field in live site and preview</t>
  </si>
  <si>
    <t>WSB-15123</t>
  </si>
  <si>
    <t>For Reseller accounts the checkbox is displaying on the contact form in Designer only, not on the published site.</t>
  </si>
  <si>
    <t>WSB-15124</t>
  </si>
  <si>
    <t>No themes are visible in the _hidden category</t>
  </si>
  <si>
    <t>Build</t>
  </si>
  <si>
    <t>WSB7_J_20150811_1105_theme-api_7606</t>
  </si>
  <si>
    <t>Project</t>
  </si>
  <si>
    <t>API</t>
  </si>
  <si>
    <t>GEM</t>
  </si>
  <si>
    <t>Nuke 2GH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</si>
</sst>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m/d/yy\ h:mm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33333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9" fillId="0" borderId="10" xfId="0" applyFont="1" applyBorder="1" applyAlignment="1">
      <alignment vertical="top" wrapText="1"/>
    </xf>
    <xf numFmtId="22" fontId="19" fillId="0" borderId="10" xfId="0" applyNumberFormat="1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3" fillId="0" borderId="11" xfId="0" applyFont="1" applyBorder="1" applyAlignment="1">
      <alignment horizontal="left" wrapText="1" readingOrder="1"/>
    </xf>
    <xf numFmtId="0" fontId="25" fillId="0" borderId="11" xfId="0" applyFont="1" applyBorder="1" applyAlignment="1">
      <alignment wrapText="1"/>
    </xf>
    <xf numFmtId="0" fontId="24" fillId="0" borderId="11" xfId="0" applyFont="1" applyBorder="1" applyAlignment="1">
      <alignment horizontal="left" wrapText="1" readingOrder="1"/>
    </xf>
    <xf numFmtId="0" fontId="25" fillId="0" borderId="11" xfId="0" applyFont="1" applyBorder="1" applyAlignment="1">
      <alignment vertical="center" wrapText="1"/>
    </xf>
    <xf numFmtId="0" fontId="24" fillId="0" borderId="11" xfId="0" applyFont="1" applyFill="1" applyBorder="1" applyAlignment="1">
      <alignment horizontal="left" wrapText="1" readingOrder="1"/>
    </xf>
    <xf numFmtId="0" fontId="25" fillId="0" borderId="11" xfId="0" applyFont="1" applyFill="1" applyBorder="1" applyAlignment="1">
      <alignment wrapText="1"/>
    </xf>
    <xf numFmtId="0" fontId="25" fillId="0" borderId="11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left" wrapText="1" readingOrder="1"/>
    </xf>
    <xf numFmtId="0" fontId="25" fillId="0" borderId="0" xfId="0" applyFont="1"/>
    <xf numFmtId="0" fontId="26" fillId="0" borderId="11" xfId="0" applyFont="1" applyFill="1" applyBorder="1" applyAlignment="1">
      <alignment horizontal="left" wrapText="1" readingOrder="1"/>
    </xf>
    <xf numFmtId="0" fontId="16" fillId="0" borderId="13" xfId="0" applyFont="1" applyBorder="1"/>
    <xf numFmtId="0" fontId="0" fillId="0" borderId="13" xfId="0" applyBorder="1"/>
    <xf numFmtId="14" fontId="16" fillId="0" borderId="13" xfId="0" applyNumberFormat="1" applyFont="1" applyBorder="1"/>
    <xf numFmtId="0" fontId="24" fillId="0" borderId="13" xfId="0" applyFont="1" applyFill="1" applyBorder="1" applyAlignment="1">
      <alignment horizontal="left" wrapText="1" readingOrder="1"/>
    </xf>
    <xf numFmtId="164" fontId="0" fillId="0" borderId="13" xfId="43" applyNumberFormat="1" applyFont="1" applyBorder="1"/>
    <xf numFmtId="0" fontId="25" fillId="0" borderId="13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wrapText="1"/>
    </xf>
    <xf numFmtId="0" fontId="24" fillId="0" borderId="13" xfId="0" applyFont="1" applyBorder="1" applyAlignment="1">
      <alignment horizontal="left" wrapText="1" readingOrder="1"/>
    </xf>
    <xf numFmtId="0" fontId="26" fillId="0" borderId="13" xfId="0" applyFont="1" applyFill="1" applyBorder="1" applyAlignment="1">
      <alignment horizontal="left" wrapText="1" readingOrder="1"/>
    </xf>
    <xf numFmtId="0" fontId="0" fillId="0" borderId="0" xfId="0" applyFont="1"/>
    <xf numFmtId="0" fontId="21" fillId="0" borderId="13" xfId="0" applyFont="1" applyBorder="1" applyAlignment="1">
      <alignment horizontal="center" vertical="top" wrapText="1"/>
    </xf>
    <xf numFmtId="0" fontId="18" fillId="0" borderId="13" xfId="0" applyFont="1" applyBorder="1"/>
    <xf numFmtId="49" fontId="20" fillId="0" borderId="13" xfId="42" applyNumberFormat="1" applyBorder="1" applyAlignment="1">
      <alignment horizontal="left" vertical="top" wrapText="1"/>
    </xf>
    <xf numFmtId="0" fontId="19" fillId="0" borderId="13" xfId="0" applyFont="1" applyBorder="1" applyAlignment="1">
      <alignment vertical="top" wrapText="1"/>
    </xf>
    <xf numFmtId="22" fontId="19" fillId="0" borderId="13" xfId="0" applyNumberFormat="1" applyFont="1" applyBorder="1" applyAlignment="1">
      <alignment vertical="top" wrapText="1"/>
    </xf>
    <xf numFmtId="49" fontId="19" fillId="0" borderId="13" xfId="0" applyNumberFormat="1" applyFont="1" applyBorder="1" applyAlignment="1">
      <alignment horizontal="left" vertical="top" wrapText="1"/>
    </xf>
    <xf numFmtId="0" fontId="22" fillId="0" borderId="13" xfId="0" applyFont="1" applyBorder="1" applyAlignment="1">
      <alignment vertical="top" wrapText="1"/>
    </xf>
    <xf numFmtId="165" fontId="19" fillId="0" borderId="13" xfId="0" applyNumberFormat="1" applyFont="1" applyBorder="1" applyAlignment="1">
      <alignment vertical="top" wrapText="1"/>
    </xf>
    <xf numFmtId="0" fontId="19" fillId="0" borderId="13" xfId="0" applyFont="1" applyFill="1" applyBorder="1" applyAlignment="1">
      <alignment vertical="top" wrapText="1"/>
    </xf>
    <xf numFmtId="0" fontId="14" fillId="0" borderId="0" xfId="0" applyFont="1"/>
    <xf numFmtId="49" fontId="20" fillId="0" borderId="10" xfId="42" applyNumberFormat="1" applyBorder="1" applyAlignment="1">
      <alignment horizontal="left" vertical="top" wrapText="1"/>
    </xf>
    <xf numFmtId="49" fontId="19" fillId="0" borderId="10" xfId="0" applyNumberFormat="1" applyFont="1" applyBorder="1" applyAlignment="1">
      <alignment horizontal="left" vertical="top" wrapText="1"/>
    </xf>
    <xf numFmtId="0" fontId="0" fillId="0" borderId="13" xfId="0" applyFont="1" applyBorder="1"/>
    <xf numFmtId="0" fontId="16" fillId="0" borderId="13" xfId="0" applyFont="1" applyBorder="1" applyAlignment="1">
      <alignment wrapText="1"/>
    </xf>
    <xf numFmtId="9" fontId="0" fillId="0" borderId="13" xfId="0" applyNumberFormat="1" applyBorder="1"/>
    <xf numFmtId="0" fontId="0" fillId="33" borderId="13" xfId="0" applyFill="1" applyBorder="1"/>
    <xf numFmtId="0" fontId="14" fillId="0" borderId="13" xfId="0" applyFont="1" applyBorder="1"/>
    <xf numFmtId="9" fontId="0" fillId="0" borderId="13" xfId="43" applyFont="1" applyBorder="1"/>
    <xf numFmtId="1" fontId="16" fillId="0" borderId="13" xfId="0" applyNumberFormat="1" applyFont="1" applyBorder="1"/>
    <xf numFmtId="1" fontId="16" fillId="0" borderId="13" xfId="0" applyNumberFormat="1" applyFont="1" applyBorder="1" applyAlignment="1">
      <alignment wrapText="1"/>
    </xf>
    <xf numFmtId="1" fontId="0" fillId="0" borderId="13" xfId="43" applyNumberFormat="1" applyFont="1" applyBorder="1"/>
    <xf numFmtId="1" fontId="0" fillId="0" borderId="13" xfId="0" applyNumberFormat="1" applyBorder="1"/>
    <xf numFmtId="1" fontId="0" fillId="0" borderId="0" xfId="0" applyNumberFormat="1"/>
    <xf numFmtId="14" fontId="16" fillId="0" borderId="13" xfId="0" applyNumberFormat="1" applyFont="1" applyBorder="1" applyAlignment="1">
      <alignment wrapText="1"/>
    </xf>
    <xf numFmtId="14" fontId="0" fillId="0" borderId="13" xfId="0" applyNumberFormat="1" applyFont="1" applyBorder="1"/>
    <xf numFmtId="0" fontId="21" fillId="0" borderId="13" xfId="0" applyFont="1" applyBorder="1" applyAlignment="1">
      <alignment horizontal="center"/>
    </xf>
    <xf numFmtId="0" fontId="29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App Area Distribution of Bugs Since </a:t>
            </a:r>
            <a:r>
              <a:rPr lang="en-US" baseline="0"/>
              <a:t>Dec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'Analysis-App Area'!$B$1</c:f>
              <c:strCache>
                <c:ptCount val="1"/>
                <c:pt idx="0">
                  <c:v>Count For Charting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9"/>
              <c:layout>
                <c:manualLayout>
                  <c:x val="-4.1200490333937662E-2"/>
                  <c:y val="-7.139668786829728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9834837828023805E-2"/>
                  <c:y val="-2.8558675147318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9.9449459426746017E-3"/>
                  <c:y val="-2.14190063604891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4.5462610023655321E-2"/>
                  <c:y val="-8.1807759798868509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'Analysis-App Area'!$A$2:$A$33</c:f>
              <c:strCache>
                <c:ptCount val="32"/>
                <c:pt idx="0">
                  <c:v>Custom Form/Contact Form Widgets</c:v>
                </c:pt>
                <c:pt idx="1">
                  <c:v>Designer (Core Functions/Launching)</c:v>
                </c:pt>
                <c:pt idx="2">
                  <c:v>UI (Dialogs/Menus/etc)</c:v>
                </c:pt>
                <c:pt idx="3">
                  <c:v>Text Widget</c:v>
                </c:pt>
                <c:pt idx="4">
                  <c:v>Background Settings</c:v>
                </c:pt>
                <c:pt idx="5">
                  <c:v>Mobile UI</c:v>
                </c:pt>
                <c:pt idx="6">
                  <c:v>Multiple Widgets</c:v>
                </c:pt>
                <c:pt idx="7">
                  <c:v>Publishing</c:v>
                </c:pt>
                <c:pt idx="8">
                  <c:v>Locu Widget</c:v>
                </c:pt>
                <c:pt idx="9">
                  <c:v>Theme Manager Page</c:v>
                </c:pt>
                <c:pt idx="10">
                  <c:v>Image Widget</c:v>
                </c:pt>
                <c:pt idx="11">
                  <c:v>Photo/File/Audio Chooser/Upload</c:v>
                </c:pt>
                <c:pt idx="12">
                  <c:v>Social Branding</c:v>
                </c:pt>
                <c:pt idx="13">
                  <c:v>App Launch (Login)</c:v>
                </c:pt>
                <c:pt idx="14">
                  <c:v>CSS Editor</c:v>
                </c:pt>
                <c:pt idx="15">
                  <c:v>Navigation Widget</c:v>
                </c:pt>
                <c:pt idx="16">
                  <c:v>Admin</c:v>
                </c:pt>
                <c:pt idx="17">
                  <c:v>DPS/2GH</c:v>
                </c:pt>
                <c:pt idx="18">
                  <c:v>i18n</c:v>
                </c:pt>
                <c:pt idx="19">
                  <c:v>Performance</c:v>
                </c:pt>
                <c:pt idx="20">
                  <c:v>HTML Widget</c:v>
                </c:pt>
                <c:pt idx="21">
                  <c:v>Backup Restore</c:v>
                </c:pt>
                <c:pt idx="22">
                  <c:v>Zuberance Survey</c:v>
                </c:pt>
                <c:pt idx="23">
                  <c:v>Previewing</c:v>
                </c:pt>
                <c:pt idx="24">
                  <c:v>Audio Widget</c:v>
                </c:pt>
                <c:pt idx="25">
                  <c:v>Control Panel/Dashboard</c:v>
                </c:pt>
                <c:pt idx="26">
                  <c:v>In-app Upgrade</c:v>
                </c:pt>
                <c:pt idx="27">
                  <c:v>Map Widget</c:v>
                </c:pt>
                <c:pt idx="28">
                  <c:v>Other</c:v>
                </c:pt>
                <c:pt idx="29">
                  <c:v>PayPal Widget</c:v>
                </c:pt>
                <c:pt idx="30">
                  <c:v>Photo Gallery Widget</c:v>
                </c:pt>
                <c:pt idx="31">
                  <c:v>Shape Widget</c:v>
                </c:pt>
              </c:strCache>
            </c:strRef>
          </c:cat>
          <c:val>
            <c:numRef>
              <c:f>'Analysis-App Area'!$B$2:$B$33</c:f>
              <c:numCache>
                <c:formatCode>General</c:formatCode>
                <c:ptCount val="32"/>
                <c:pt idx="0">
                  <c:v>53</c:v>
                </c:pt>
                <c:pt idx="1">
                  <c:v>39</c:v>
                </c:pt>
                <c:pt idx="2">
                  <c:v>11</c:v>
                </c:pt>
                <c:pt idx="3">
                  <c:v>11</c:v>
                </c:pt>
                <c:pt idx="4">
                  <c:v>9</c:v>
                </c:pt>
                <c:pt idx="5">
                  <c:v>14</c:v>
                </c:pt>
                <c:pt idx="6">
                  <c:v>7</c:v>
                </c:pt>
                <c:pt idx="7">
                  <c:v>18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#N/A</c:v>
                </c:pt>
                <c:pt idx="20">
                  <c:v>#N/A</c:v>
                </c:pt>
                <c:pt idx="21">
                  <c:v>5</c:v>
                </c:pt>
                <c:pt idx="22">
                  <c:v>#N/A</c:v>
                </c:pt>
                <c:pt idx="23">
                  <c:v>4</c:v>
                </c:pt>
                <c:pt idx="24">
                  <c:v>#N/A</c:v>
                </c:pt>
                <c:pt idx="25">
                  <c:v>25</c:v>
                </c:pt>
                <c:pt idx="26">
                  <c:v>4</c:v>
                </c:pt>
                <c:pt idx="27">
                  <c:v>#N/A</c:v>
                </c:pt>
                <c:pt idx="28">
                  <c:v>11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Bug</a:t>
            </a:r>
            <a:r>
              <a:rPr lang="en-US" baseline="0"/>
              <a:t> Distribution By App Area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'Analysis-App Area'!$G$1</c:f>
              <c:strCache>
                <c:ptCount val="1"/>
                <c:pt idx="0">
                  <c:v>12/1/2014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'Analysis-App Area'!$A$2:$A$22</c:f>
              <c:strCache>
                <c:ptCount val="21"/>
                <c:pt idx="0">
                  <c:v>Custom Form/Contact Form Widgets</c:v>
                </c:pt>
                <c:pt idx="1">
                  <c:v>Designer (Core Functions/Launching)</c:v>
                </c:pt>
                <c:pt idx="2">
                  <c:v>UI (Dialogs/Menus/etc)</c:v>
                </c:pt>
                <c:pt idx="3">
                  <c:v>Text Widget</c:v>
                </c:pt>
                <c:pt idx="4">
                  <c:v>Background Settings</c:v>
                </c:pt>
                <c:pt idx="5">
                  <c:v>Mobile UI</c:v>
                </c:pt>
                <c:pt idx="6">
                  <c:v>Multiple Widgets</c:v>
                </c:pt>
                <c:pt idx="7">
                  <c:v>Publishing</c:v>
                </c:pt>
                <c:pt idx="8">
                  <c:v>Locu Widget</c:v>
                </c:pt>
                <c:pt idx="9">
                  <c:v>Theme Manager Page</c:v>
                </c:pt>
                <c:pt idx="10">
                  <c:v>Image Widget</c:v>
                </c:pt>
                <c:pt idx="11">
                  <c:v>Photo/File/Audio Chooser/Upload</c:v>
                </c:pt>
                <c:pt idx="12">
                  <c:v>Social Branding</c:v>
                </c:pt>
                <c:pt idx="13">
                  <c:v>App Launch (Login)</c:v>
                </c:pt>
                <c:pt idx="14">
                  <c:v>CSS Editor</c:v>
                </c:pt>
                <c:pt idx="15">
                  <c:v>Navigation Widget</c:v>
                </c:pt>
                <c:pt idx="16">
                  <c:v>Admin</c:v>
                </c:pt>
                <c:pt idx="17">
                  <c:v>DPS/2GH</c:v>
                </c:pt>
                <c:pt idx="18">
                  <c:v>i18n</c:v>
                </c:pt>
                <c:pt idx="19">
                  <c:v>Performance</c:v>
                </c:pt>
                <c:pt idx="20">
                  <c:v>HTML Widget</c:v>
                </c:pt>
              </c:strCache>
            </c:strRef>
          </c:cat>
          <c:val>
            <c:numRef>
              <c:f>'Analysis-App Area'!$G$2:$G$22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'Analysis-App Area'!$H$1</c:f>
              <c:strCache>
                <c:ptCount val="1"/>
                <c:pt idx="0">
                  <c:v>1/1/2015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'Analysis-App Area'!$A$2:$A$22</c:f>
              <c:strCache>
                <c:ptCount val="21"/>
                <c:pt idx="0">
                  <c:v>Custom Form/Contact Form Widgets</c:v>
                </c:pt>
                <c:pt idx="1">
                  <c:v>Designer (Core Functions/Launching)</c:v>
                </c:pt>
                <c:pt idx="2">
                  <c:v>UI (Dialogs/Menus/etc)</c:v>
                </c:pt>
                <c:pt idx="3">
                  <c:v>Text Widget</c:v>
                </c:pt>
                <c:pt idx="4">
                  <c:v>Background Settings</c:v>
                </c:pt>
                <c:pt idx="5">
                  <c:v>Mobile UI</c:v>
                </c:pt>
                <c:pt idx="6">
                  <c:v>Multiple Widgets</c:v>
                </c:pt>
                <c:pt idx="7">
                  <c:v>Publishing</c:v>
                </c:pt>
                <c:pt idx="8">
                  <c:v>Locu Widget</c:v>
                </c:pt>
                <c:pt idx="9">
                  <c:v>Theme Manager Page</c:v>
                </c:pt>
                <c:pt idx="10">
                  <c:v>Image Widget</c:v>
                </c:pt>
                <c:pt idx="11">
                  <c:v>Photo/File/Audio Chooser/Upload</c:v>
                </c:pt>
                <c:pt idx="12">
                  <c:v>Social Branding</c:v>
                </c:pt>
                <c:pt idx="13">
                  <c:v>App Launch (Login)</c:v>
                </c:pt>
                <c:pt idx="14">
                  <c:v>CSS Editor</c:v>
                </c:pt>
                <c:pt idx="15">
                  <c:v>Navigation Widget</c:v>
                </c:pt>
                <c:pt idx="16">
                  <c:v>Admin</c:v>
                </c:pt>
                <c:pt idx="17">
                  <c:v>DPS/2GH</c:v>
                </c:pt>
                <c:pt idx="18">
                  <c:v>i18n</c:v>
                </c:pt>
                <c:pt idx="19">
                  <c:v>Performance</c:v>
                </c:pt>
                <c:pt idx="20">
                  <c:v>HTML Widget</c:v>
                </c:pt>
              </c:strCache>
            </c:strRef>
          </c:cat>
          <c:val>
            <c:numRef>
              <c:f>'Analysis-App Area'!$H$2:$H$22</c:f>
              <c:numCache>
                <c:formatCode>General</c:formatCode>
                <c:ptCount val="21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</c:ser>
        <c:ser>
          <c:idx val="2"/>
          <c:order val="2"/>
          <c:tx>
            <c:strRef>
              <c:f>'Analysis-App Area'!$I$1</c:f>
              <c:strCache>
                <c:ptCount val="1"/>
                <c:pt idx="0">
                  <c:v>2/1/2015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'Analysis-App Area'!$A$2:$A$22</c:f>
              <c:strCache>
                <c:ptCount val="21"/>
                <c:pt idx="0">
                  <c:v>Custom Form/Contact Form Widgets</c:v>
                </c:pt>
                <c:pt idx="1">
                  <c:v>Designer (Core Functions/Launching)</c:v>
                </c:pt>
                <c:pt idx="2">
                  <c:v>UI (Dialogs/Menus/etc)</c:v>
                </c:pt>
                <c:pt idx="3">
                  <c:v>Text Widget</c:v>
                </c:pt>
                <c:pt idx="4">
                  <c:v>Background Settings</c:v>
                </c:pt>
                <c:pt idx="5">
                  <c:v>Mobile UI</c:v>
                </c:pt>
                <c:pt idx="6">
                  <c:v>Multiple Widgets</c:v>
                </c:pt>
                <c:pt idx="7">
                  <c:v>Publishing</c:v>
                </c:pt>
                <c:pt idx="8">
                  <c:v>Locu Widget</c:v>
                </c:pt>
                <c:pt idx="9">
                  <c:v>Theme Manager Page</c:v>
                </c:pt>
                <c:pt idx="10">
                  <c:v>Image Widget</c:v>
                </c:pt>
                <c:pt idx="11">
                  <c:v>Photo/File/Audio Chooser/Upload</c:v>
                </c:pt>
                <c:pt idx="12">
                  <c:v>Social Branding</c:v>
                </c:pt>
                <c:pt idx="13">
                  <c:v>App Launch (Login)</c:v>
                </c:pt>
                <c:pt idx="14">
                  <c:v>CSS Editor</c:v>
                </c:pt>
                <c:pt idx="15">
                  <c:v>Navigation Widget</c:v>
                </c:pt>
                <c:pt idx="16">
                  <c:v>Admin</c:v>
                </c:pt>
                <c:pt idx="17">
                  <c:v>DPS/2GH</c:v>
                </c:pt>
                <c:pt idx="18">
                  <c:v>i18n</c:v>
                </c:pt>
                <c:pt idx="19">
                  <c:v>Performance</c:v>
                </c:pt>
                <c:pt idx="20">
                  <c:v>HTML Widget</c:v>
                </c:pt>
              </c:strCache>
            </c:strRef>
          </c:cat>
          <c:val>
            <c:numRef>
              <c:f>'Analysis-App Area'!$I$2:$I$22</c:f>
              <c:numCache>
                <c:formatCode>General</c:formatCode>
                <c:ptCount val="21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</c:ser>
        <c:ser>
          <c:idx val="3"/>
          <c:order val="3"/>
          <c:tx>
            <c:strRef>
              <c:f>'Analysis-App Area'!$J$1</c:f>
              <c:strCache>
                <c:ptCount val="1"/>
                <c:pt idx="0">
                  <c:v>3/1/2015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'Analysis-App Area'!$A$2:$A$22</c:f>
              <c:strCache>
                <c:ptCount val="21"/>
                <c:pt idx="0">
                  <c:v>Custom Form/Contact Form Widgets</c:v>
                </c:pt>
                <c:pt idx="1">
                  <c:v>Designer (Core Functions/Launching)</c:v>
                </c:pt>
                <c:pt idx="2">
                  <c:v>UI (Dialogs/Menus/etc)</c:v>
                </c:pt>
                <c:pt idx="3">
                  <c:v>Text Widget</c:v>
                </c:pt>
                <c:pt idx="4">
                  <c:v>Background Settings</c:v>
                </c:pt>
                <c:pt idx="5">
                  <c:v>Mobile UI</c:v>
                </c:pt>
                <c:pt idx="6">
                  <c:v>Multiple Widgets</c:v>
                </c:pt>
                <c:pt idx="7">
                  <c:v>Publishing</c:v>
                </c:pt>
                <c:pt idx="8">
                  <c:v>Locu Widget</c:v>
                </c:pt>
                <c:pt idx="9">
                  <c:v>Theme Manager Page</c:v>
                </c:pt>
                <c:pt idx="10">
                  <c:v>Image Widget</c:v>
                </c:pt>
                <c:pt idx="11">
                  <c:v>Photo/File/Audio Chooser/Upload</c:v>
                </c:pt>
                <c:pt idx="12">
                  <c:v>Social Branding</c:v>
                </c:pt>
                <c:pt idx="13">
                  <c:v>App Launch (Login)</c:v>
                </c:pt>
                <c:pt idx="14">
                  <c:v>CSS Editor</c:v>
                </c:pt>
                <c:pt idx="15">
                  <c:v>Navigation Widget</c:v>
                </c:pt>
                <c:pt idx="16">
                  <c:v>Admin</c:v>
                </c:pt>
                <c:pt idx="17">
                  <c:v>DPS/2GH</c:v>
                </c:pt>
                <c:pt idx="18">
                  <c:v>i18n</c:v>
                </c:pt>
                <c:pt idx="19">
                  <c:v>Performance</c:v>
                </c:pt>
                <c:pt idx="20">
                  <c:v>HTML Widget</c:v>
                </c:pt>
              </c:strCache>
            </c:strRef>
          </c:cat>
          <c:val>
            <c:numRef>
              <c:f>'Analysis-App Area'!$J$2:$J$22</c:f>
              <c:numCache>
                <c:formatCode>General</c:formatCode>
                <c:ptCount val="21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axId val="187871856"/>
        <c:axId val="187871464"/>
      </c:barChart>
      <c:catAx>
        <c:axId val="18787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71464"/>
        <c:crosses val="autoZero"/>
        <c:auto val="1"/>
        <c:lblAlgn val="ctr"/>
        <c:lblOffset val="100"/>
        <c:noMultiLvlLbl val="0"/>
      </c:catAx>
      <c:valAx>
        <c:axId val="18787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7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App Area Distribution of Bugs Since Feb 2015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2"/>
              <c:layout>
                <c:manualLayout>
                  <c:x val="-3.5999996220472841E-2"/>
                  <c:y val="1.61398755323298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7333327314086371E-2"/>
                  <c:y val="8.966597517961017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99999664042031E-2"/>
                  <c:y val="-3.0486431561067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999998320210151E-2"/>
                  <c:y val="-5.3799585107766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7999994960630496E-2"/>
                  <c:y val="-1.61398755323299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9999993700788061E-2"/>
                  <c:y val="-2.86931120574754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7.9999991601050254E-3"/>
                  <c:y val="-1.61398755323299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2.1333331093613486E-2"/>
                  <c:y val="-7.1732780143688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6.133332689413890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'Analysis-App Area'!$A$2:$A$25</c:f>
              <c:strCache>
                <c:ptCount val="24"/>
                <c:pt idx="0">
                  <c:v>Custom Form/Contact Form Widgets</c:v>
                </c:pt>
                <c:pt idx="1">
                  <c:v>Designer (Core Functions/Launching)</c:v>
                </c:pt>
                <c:pt idx="2">
                  <c:v>UI (Dialogs/Menus/etc)</c:v>
                </c:pt>
                <c:pt idx="3">
                  <c:v>Text Widget</c:v>
                </c:pt>
                <c:pt idx="4">
                  <c:v>Background Settings</c:v>
                </c:pt>
                <c:pt idx="5">
                  <c:v>Mobile UI</c:v>
                </c:pt>
                <c:pt idx="6">
                  <c:v>Multiple Widgets</c:v>
                </c:pt>
                <c:pt idx="7">
                  <c:v>Publishing</c:v>
                </c:pt>
                <c:pt idx="8">
                  <c:v>Locu Widget</c:v>
                </c:pt>
                <c:pt idx="9">
                  <c:v>Theme Manager Page</c:v>
                </c:pt>
                <c:pt idx="10">
                  <c:v>Image Widget</c:v>
                </c:pt>
                <c:pt idx="11">
                  <c:v>Photo/File/Audio Chooser/Upload</c:v>
                </c:pt>
                <c:pt idx="12">
                  <c:v>Social Branding</c:v>
                </c:pt>
                <c:pt idx="13">
                  <c:v>App Launch (Login)</c:v>
                </c:pt>
                <c:pt idx="14">
                  <c:v>CSS Editor</c:v>
                </c:pt>
                <c:pt idx="15">
                  <c:v>Navigation Widget</c:v>
                </c:pt>
                <c:pt idx="16">
                  <c:v>Admin</c:v>
                </c:pt>
                <c:pt idx="17">
                  <c:v>DPS/2GH</c:v>
                </c:pt>
                <c:pt idx="18">
                  <c:v>i18n</c:v>
                </c:pt>
                <c:pt idx="19">
                  <c:v>Performance</c:v>
                </c:pt>
                <c:pt idx="20">
                  <c:v>HTML Widget</c:v>
                </c:pt>
                <c:pt idx="21">
                  <c:v>Backup Restore</c:v>
                </c:pt>
                <c:pt idx="22">
                  <c:v>Zuberance Survey</c:v>
                </c:pt>
                <c:pt idx="23">
                  <c:v>Previewing</c:v>
                </c:pt>
              </c:strCache>
            </c:strRef>
          </c:cat>
          <c:val>
            <c:numRef>
              <c:f>'Analysis-App Area'!$F$2:$F$25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Bug Distribution By Root-Cause/Fix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'Analysis-Root-Fix'!$B$1</c:f>
              <c:strCache>
                <c:ptCount val="1"/>
                <c:pt idx="0">
                  <c:v>Count For Charting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0"/>
              <c:layout>
                <c:manualLayout>
                  <c:x val="1.5996797617459635E-3"/>
                  <c:y val="-1.5259895088221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995196426189483E-2"/>
                  <c:y val="-3.62422508345255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8654247018485282E-17"/>
                  <c:y val="-1.1444921316165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0.12797438093967697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'Analysis-Root-Fix'!$A$2:$A$34</c:f>
              <c:strCache>
                <c:ptCount val="33"/>
                <c:pt idx="0">
                  <c:v>Theme Specific</c:v>
                </c:pt>
                <c:pt idx="1">
                  <c:v>Layout</c:v>
                </c:pt>
                <c:pt idx="2">
                  <c:v>Node API</c:v>
                </c:pt>
                <c:pt idx="3">
                  <c:v>Saving Data</c:v>
                </c:pt>
                <c:pt idx="4">
                  <c:v>Website Settings</c:v>
                </c:pt>
                <c:pt idx="5">
                  <c:v>3rd party services</c:v>
                </c:pt>
                <c:pt idx="6">
                  <c:v>Browser Specific</c:v>
                </c:pt>
                <c:pt idx="7">
                  <c:v>Hard-coded strings</c:v>
                </c:pt>
                <c:pt idx="8">
                  <c:v>JWT</c:v>
                </c:pt>
                <c:pt idx="9">
                  <c:v>Permissions</c:v>
                </c:pt>
                <c:pt idx="10">
                  <c:v>Typographical</c:v>
                </c:pt>
                <c:pt idx="11">
                  <c:v>UX-Core/DUEL</c:v>
                </c:pt>
                <c:pt idx="12">
                  <c:v>Web Services</c:v>
                </c:pt>
                <c:pt idx="13">
                  <c:v>Data Missing</c:v>
                </c:pt>
                <c:pt idx="14">
                  <c:v>Data - Duplicate Elements</c:v>
                </c:pt>
                <c:pt idx="15">
                  <c:v>Data Mismatch</c:v>
                </c:pt>
                <c:pt idx="16">
                  <c:v>DB-Cassandra</c:v>
                </c:pt>
                <c:pt idx="17">
                  <c:v>DB-SQL</c:v>
                </c:pt>
                <c:pt idx="18">
                  <c:v>Domains / DNS</c:v>
                </c:pt>
                <c:pt idx="19">
                  <c:v>DPS - Clear Cache/Domain</c:v>
                </c:pt>
                <c:pt idx="20">
                  <c:v>Edge Case</c:v>
                </c:pt>
                <c:pt idx="21">
                  <c:v>Hardware</c:v>
                </c:pt>
                <c:pt idx="22">
                  <c:v>Hosting</c:v>
                </c:pt>
                <c:pt idx="23">
                  <c:v>N/A</c:v>
                </c:pt>
                <c:pt idx="24">
                  <c:v>Nebula/Ceph</c:v>
                </c:pt>
                <c:pt idx="25">
                  <c:v>Network delay / Timeout</c:v>
                </c:pt>
                <c:pt idx="26">
                  <c:v>Orion/DuplicateID</c:v>
                </c:pt>
                <c:pt idx="27">
                  <c:v>Other</c:v>
                </c:pt>
                <c:pt idx="28">
                  <c:v>Script Issues</c:v>
                </c:pt>
                <c:pt idx="29">
                  <c:v>Security</c:v>
                </c:pt>
                <c:pt idx="30">
                  <c:v>Unknown</c:v>
                </c:pt>
                <c:pt idx="31">
                  <c:v>Usability</c:v>
                </c:pt>
                <c:pt idx="32">
                  <c:v>Works as designed (not an issue)</c:v>
                </c:pt>
              </c:strCache>
            </c:strRef>
          </c:cat>
          <c:val>
            <c:numRef>
              <c:f>'Analysis-Root-Fix'!$B$2:$B$34</c:f>
              <c:numCache>
                <c:formatCode>General</c:formatCode>
                <c:ptCount val="33"/>
                <c:pt idx="0">
                  <c:v>12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Bug</a:t>
            </a:r>
            <a:r>
              <a:rPr lang="en-US" baseline="0"/>
              <a:t> Distribution By Root-Cause/Fix</a:t>
            </a:r>
            <a:endParaRPr lang="en-US"/>
          </a:p>
        </c:rich>
      </c:tx>
      <c:layout>
        <c:manualLayout>
          <c:xMode val="edge"/>
          <c:yMode val="edge"/>
          <c:x val="0.22076130407555122"/>
          <c:y val="5.94243164068782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'Analysis-Root-Fix'!$F$1</c:f>
              <c:strCache>
                <c:ptCount val="1"/>
                <c:pt idx="0">
                  <c:v>12/1/2014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'Analysis-Root-Fix'!$A$2:$A$14</c:f>
              <c:strCache>
                <c:ptCount val="13"/>
                <c:pt idx="0">
                  <c:v>Theme Specific</c:v>
                </c:pt>
                <c:pt idx="1">
                  <c:v>Layout</c:v>
                </c:pt>
                <c:pt idx="2">
                  <c:v>Node API</c:v>
                </c:pt>
                <c:pt idx="3">
                  <c:v>Saving Data</c:v>
                </c:pt>
                <c:pt idx="4">
                  <c:v>Website Settings</c:v>
                </c:pt>
                <c:pt idx="5">
                  <c:v>3rd party services</c:v>
                </c:pt>
                <c:pt idx="6">
                  <c:v>Browser Specific</c:v>
                </c:pt>
                <c:pt idx="7">
                  <c:v>Hard-coded strings</c:v>
                </c:pt>
                <c:pt idx="8">
                  <c:v>JWT</c:v>
                </c:pt>
                <c:pt idx="9">
                  <c:v>Permissions</c:v>
                </c:pt>
                <c:pt idx="10">
                  <c:v>Typographical</c:v>
                </c:pt>
                <c:pt idx="11">
                  <c:v>UX-Core/DUEL</c:v>
                </c:pt>
                <c:pt idx="12">
                  <c:v>Web Services</c:v>
                </c:pt>
              </c:strCache>
            </c:strRef>
          </c:cat>
          <c:val>
            <c:numRef>
              <c:f>'Analysis-Root-Fix'!$F$2:$F$14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'Analysis-Root-Fix'!$G$1</c:f>
              <c:strCache>
                <c:ptCount val="1"/>
                <c:pt idx="0">
                  <c:v>1/1/2015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'Analysis-Root-Fix'!$A$2:$A$14</c:f>
              <c:strCache>
                <c:ptCount val="13"/>
                <c:pt idx="0">
                  <c:v>Theme Specific</c:v>
                </c:pt>
                <c:pt idx="1">
                  <c:v>Layout</c:v>
                </c:pt>
                <c:pt idx="2">
                  <c:v>Node API</c:v>
                </c:pt>
                <c:pt idx="3">
                  <c:v>Saving Data</c:v>
                </c:pt>
                <c:pt idx="4">
                  <c:v>Website Settings</c:v>
                </c:pt>
                <c:pt idx="5">
                  <c:v>3rd party services</c:v>
                </c:pt>
                <c:pt idx="6">
                  <c:v>Browser Specific</c:v>
                </c:pt>
                <c:pt idx="7">
                  <c:v>Hard-coded strings</c:v>
                </c:pt>
                <c:pt idx="8">
                  <c:v>JWT</c:v>
                </c:pt>
                <c:pt idx="9">
                  <c:v>Permissions</c:v>
                </c:pt>
                <c:pt idx="10">
                  <c:v>Typographical</c:v>
                </c:pt>
                <c:pt idx="11">
                  <c:v>UX-Core/DUEL</c:v>
                </c:pt>
                <c:pt idx="12">
                  <c:v>Web Services</c:v>
                </c:pt>
              </c:strCache>
            </c:strRef>
          </c:cat>
          <c:val>
            <c:numRef>
              <c:f>'Analysis-Root-Fix'!$G$2:$G$14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'Analysis-Root-Fix'!$H$1</c:f>
              <c:strCache>
                <c:ptCount val="1"/>
                <c:pt idx="0">
                  <c:v>2/1/2015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'Analysis-Root-Fix'!$A$2:$A$14</c:f>
              <c:strCache>
                <c:ptCount val="13"/>
                <c:pt idx="0">
                  <c:v>Theme Specific</c:v>
                </c:pt>
                <c:pt idx="1">
                  <c:v>Layout</c:v>
                </c:pt>
                <c:pt idx="2">
                  <c:v>Node API</c:v>
                </c:pt>
                <c:pt idx="3">
                  <c:v>Saving Data</c:v>
                </c:pt>
                <c:pt idx="4">
                  <c:v>Website Settings</c:v>
                </c:pt>
                <c:pt idx="5">
                  <c:v>3rd party services</c:v>
                </c:pt>
                <c:pt idx="6">
                  <c:v>Browser Specific</c:v>
                </c:pt>
                <c:pt idx="7">
                  <c:v>Hard-coded strings</c:v>
                </c:pt>
                <c:pt idx="8">
                  <c:v>JWT</c:v>
                </c:pt>
                <c:pt idx="9">
                  <c:v>Permissions</c:v>
                </c:pt>
                <c:pt idx="10">
                  <c:v>Typographical</c:v>
                </c:pt>
                <c:pt idx="11">
                  <c:v>UX-Core/DUEL</c:v>
                </c:pt>
                <c:pt idx="12">
                  <c:v>Web Services</c:v>
                </c:pt>
              </c:strCache>
            </c:strRef>
          </c:cat>
          <c:val>
            <c:numRef>
              <c:f>'Analysis-Root-Fix'!$H$2:$H$14</c:f>
              <c:numCache>
                <c:formatCode>General</c:formatCode>
                <c:ptCount val="13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ser>
          <c:idx val="3"/>
          <c:order val="3"/>
          <c:tx>
            <c:strRef>
              <c:f>'Analysis-Root-Fix'!$I$1</c:f>
              <c:strCache>
                <c:ptCount val="1"/>
                <c:pt idx="0">
                  <c:v>3/1/2015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'Analysis-Root-Fix'!$A$2:$A$14</c:f>
              <c:strCache>
                <c:ptCount val="13"/>
                <c:pt idx="0">
                  <c:v>Theme Specific</c:v>
                </c:pt>
                <c:pt idx="1">
                  <c:v>Layout</c:v>
                </c:pt>
                <c:pt idx="2">
                  <c:v>Node API</c:v>
                </c:pt>
                <c:pt idx="3">
                  <c:v>Saving Data</c:v>
                </c:pt>
                <c:pt idx="4">
                  <c:v>Website Settings</c:v>
                </c:pt>
                <c:pt idx="5">
                  <c:v>3rd party services</c:v>
                </c:pt>
                <c:pt idx="6">
                  <c:v>Browser Specific</c:v>
                </c:pt>
                <c:pt idx="7">
                  <c:v>Hard-coded strings</c:v>
                </c:pt>
                <c:pt idx="8">
                  <c:v>JWT</c:v>
                </c:pt>
                <c:pt idx="9">
                  <c:v>Permissions</c:v>
                </c:pt>
                <c:pt idx="10">
                  <c:v>Typographical</c:v>
                </c:pt>
                <c:pt idx="11">
                  <c:v>UX-Core/DUEL</c:v>
                </c:pt>
                <c:pt idx="12">
                  <c:v>Web Services</c:v>
                </c:pt>
              </c:strCache>
            </c:strRef>
          </c:cat>
          <c:val>
            <c:numRef>
              <c:f>'Analysis-Root-Fix'!$I$2:$I$14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axId val="187867544"/>
        <c:axId val="187867152"/>
      </c:barChart>
      <c:catAx>
        <c:axId val="18786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67152"/>
        <c:crosses val="autoZero"/>
        <c:auto val="1"/>
        <c:lblAlgn val="ctr"/>
        <c:lblOffset val="100"/>
        <c:noMultiLvlLbl val="0"/>
      </c:catAx>
      <c:valAx>
        <c:axId val="18786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67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Major+ App Area Distribution of Bugs Since </a:t>
            </a:r>
            <a:r>
              <a:rPr lang="en-US" baseline="0"/>
              <a:t>Dec 2014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'Analysis-App Area Major+'!$H$1</c:f>
              <c:strCache>
                <c:ptCount val="1"/>
                <c:pt idx="0">
                  <c:v>Total Major+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9"/>
              <c:layout>
                <c:manualLayout>
                  <c:x val="-4.1200490333937662E-2"/>
                  <c:y val="-7.139668786829728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9834837828023805E-2"/>
                  <c:y val="-2.8558675147318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9.9449459426746017E-3"/>
                  <c:y val="-2.14190063604891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4.5462610023655321E-2"/>
                  <c:y val="-8.1807759798868509E-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'Analysis-App Area Major+'!$A$2:$A$33</c:f>
              <c:strCache>
                <c:ptCount val="32"/>
                <c:pt idx="0">
                  <c:v>Custom Form/Contact Form Widgets</c:v>
                </c:pt>
                <c:pt idx="1">
                  <c:v>Text Widget</c:v>
                </c:pt>
                <c:pt idx="2">
                  <c:v>Background Settings</c:v>
                </c:pt>
                <c:pt idx="3">
                  <c:v>Publishing</c:v>
                </c:pt>
                <c:pt idx="4">
                  <c:v>Zuberance Survey</c:v>
                </c:pt>
                <c:pt idx="5">
                  <c:v>Previewing</c:v>
                </c:pt>
                <c:pt idx="6">
                  <c:v>DPS/2GH</c:v>
                </c:pt>
                <c:pt idx="7">
                  <c:v>Theme Manager Page</c:v>
                </c:pt>
                <c:pt idx="8">
                  <c:v>Image Widget</c:v>
                </c:pt>
                <c:pt idx="9">
                  <c:v>Social Branding</c:v>
                </c:pt>
                <c:pt idx="10">
                  <c:v>Multiple Widgets</c:v>
                </c:pt>
                <c:pt idx="11">
                  <c:v>Designer (Core Functions/Launching)</c:v>
                </c:pt>
                <c:pt idx="12">
                  <c:v>Control Panel/Dashboard</c:v>
                </c:pt>
                <c:pt idx="13">
                  <c:v>In-app Upgrade</c:v>
                </c:pt>
                <c:pt idx="14">
                  <c:v>Map Widget</c:v>
                </c:pt>
                <c:pt idx="15">
                  <c:v>Backup Restore</c:v>
                </c:pt>
                <c:pt idx="16">
                  <c:v>Performance</c:v>
                </c:pt>
                <c:pt idx="17">
                  <c:v>HTML Widget</c:v>
                </c:pt>
                <c:pt idx="18">
                  <c:v>Photo/File/Audio Chooser/Upload</c:v>
                </c:pt>
                <c:pt idx="19">
                  <c:v>App Launch (Login)</c:v>
                </c:pt>
                <c:pt idx="20">
                  <c:v>Navigation Widget</c:v>
                </c:pt>
                <c:pt idx="21">
                  <c:v>Locu Widget</c:v>
                </c:pt>
                <c:pt idx="22">
                  <c:v>UI (Dialogs/Menus/etc)</c:v>
                </c:pt>
                <c:pt idx="23">
                  <c:v>Blog Widget</c:v>
                </c:pt>
                <c:pt idx="24">
                  <c:v>Button Widget</c:v>
                </c:pt>
                <c:pt idx="25">
                  <c:v>Domain Settings</c:v>
                </c:pt>
                <c:pt idx="26">
                  <c:v>Facebook Widget</c:v>
                </c:pt>
                <c:pt idx="27">
                  <c:v>HomeFinder Widget</c:v>
                </c:pt>
                <c:pt idx="28">
                  <c:v>Line Widget</c:v>
                </c:pt>
                <c:pt idx="29">
                  <c:v>SEO Wizard/SEV Import</c:v>
                </c:pt>
                <c:pt idx="30">
                  <c:v>Share Widget</c:v>
                </c:pt>
                <c:pt idx="31">
                  <c:v>Site Settings/Napsoc/Addthis</c:v>
                </c:pt>
              </c:strCache>
            </c:strRef>
          </c:cat>
          <c:val>
            <c:numRef>
              <c:f>'Analysis-App Area Major+'!$H$2:$H$33</c:f>
              <c:numCache>
                <c:formatCode>0</c:formatCode>
                <c:ptCount val="32"/>
                <c:pt idx="0">
                  <c:v>15</c:v>
                </c:pt>
                <c:pt idx="1">
                  <c:v>5</c:v>
                </c:pt>
                <c:pt idx="2">
                  <c:v>4</c:v>
                </c:pt>
                <c:pt idx="3">
                  <c:v>10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22</c:v>
                </c:pt>
                <c:pt idx="12">
                  <c:v>12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App Area Distribution of Bugs Since Feb 2015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2"/>
              <c:layout>
                <c:manualLayout>
                  <c:x val="-3.5999996220472841E-2"/>
                  <c:y val="1.61398755323298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5.7333327314086371E-2"/>
                  <c:y val="8.966597517961017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99999664042031E-2"/>
                  <c:y val="-3.0486431561067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5999998320210151E-2"/>
                  <c:y val="-5.3799585107766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7999994960630496E-2"/>
                  <c:y val="-1.61398755323299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9999993700788061E-2"/>
                  <c:y val="-2.86931120574754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7.9999991601050254E-3"/>
                  <c:y val="-1.61398755323299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2.1333331093613486E-2"/>
                  <c:y val="-7.1732780143688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6.133332689413890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'Analysis-App Area Major+'!$A$3:$A$26</c:f>
              <c:strCache>
                <c:ptCount val="24"/>
                <c:pt idx="0">
                  <c:v>Text Widget</c:v>
                </c:pt>
                <c:pt idx="1">
                  <c:v>Background Settings</c:v>
                </c:pt>
                <c:pt idx="2">
                  <c:v>Publishing</c:v>
                </c:pt>
                <c:pt idx="3">
                  <c:v>Zuberance Survey</c:v>
                </c:pt>
                <c:pt idx="4">
                  <c:v>Previewing</c:v>
                </c:pt>
                <c:pt idx="5">
                  <c:v>DPS/2GH</c:v>
                </c:pt>
                <c:pt idx="6">
                  <c:v>Theme Manager Page</c:v>
                </c:pt>
                <c:pt idx="7">
                  <c:v>Image Widget</c:v>
                </c:pt>
                <c:pt idx="8">
                  <c:v>Social Branding</c:v>
                </c:pt>
                <c:pt idx="9">
                  <c:v>Multiple Widgets</c:v>
                </c:pt>
                <c:pt idx="10">
                  <c:v>Designer (Core Functions/Launching)</c:v>
                </c:pt>
                <c:pt idx="11">
                  <c:v>Control Panel/Dashboard</c:v>
                </c:pt>
                <c:pt idx="12">
                  <c:v>In-app Upgrade</c:v>
                </c:pt>
                <c:pt idx="13">
                  <c:v>Map Widget</c:v>
                </c:pt>
                <c:pt idx="14">
                  <c:v>Backup Restore</c:v>
                </c:pt>
                <c:pt idx="15">
                  <c:v>Performance</c:v>
                </c:pt>
                <c:pt idx="16">
                  <c:v>HTML Widget</c:v>
                </c:pt>
                <c:pt idx="17">
                  <c:v>Photo/File/Audio Chooser/Upload</c:v>
                </c:pt>
                <c:pt idx="18">
                  <c:v>App Launch (Login)</c:v>
                </c:pt>
                <c:pt idx="19">
                  <c:v>Navigation Widget</c:v>
                </c:pt>
                <c:pt idx="20">
                  <c:v>Locu Widget</c:v>
                </c:pt>
                <c:pt idx="21">
                  <c:v>UI (Dialogs/Menus/etc)</c:v>
                </c:pt>
                <c:pt idx="22">
                  <c:v>Blog Widget</c:v>
                </c:pt>
                <c:pt idx="23">
                  <c:v>Button Widget</c:v>
                </c:pt>
              </c:strCache>
            </c:strRef>
          </c:cat>
          <c:val>
            <c:numRef>
              <c:f>'Analysis-App Area Major+'!#REF!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Major+ Bug Distribution By App Area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'Analysis-App Area Major+'!$O$1</c:f>
              <c:strCache>
                <c:ptCount val="1"/>
                <c:pt idx="0">
                  <c:v>12/1/2014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'Analysis-App Area Major+'!$A$2:$A$24</c:f>
              <c:strCache>
                <c:ptCount val="23"/>
                <c:pt idx="0">
                  <c:v>Custom Form/Contact Form Widgets</c:v>
                </c:pt>
                <c:pt idx="1">
                  <c:v>Text Widget</c:v>
                </c:pt>
                <c:pt idx="2">
                  <c:v>Background Settings</c:v>
                </c:pt>
                <c:pt idx="3">
                  <c:v>Publishing</c:v>
                </c:pt>
                <c:pt idx="4">
                  <c:v>Zuberance Survey</c:v>
                </c:pt>
                <c:pt idx="5">
                  <c:v>Previewing</c:v>
                </c:pt>
                <c:pt idx="6">
                  <c:v>DPS/2GH</c:v>
                </c:pt>
                <c:pt idx="7">
                  <c:v>Theme Manager Page</c:v>
                </c:pt>
                <c:pt idx="8">
                  <c:v>Image Widget</c:v>
                </c:pt>
                <c:pt idx="9">
                  <c:v>Social Branding</c:v>
                </c:pt>
                <c:pt idx="10">
                  <c:v>Multiple Widgets</c:v>
                </c:pt>
                <c:pt idx="11">
                  <c:v>Designer (Core Functions/Launching)</c:v>
                </c:pt>
                <c:pt idx="12">
                  <c:v>Control Panel/Dashboard</c:v>
                </c:pt>
                <c:pt idx="13">
                  <c:v>In-app Upgrade</c:v>
                </c:pt>
                <c:pt idx="14">
                  <c:v>Map Widget</c:v>
                </c:pt>
                <c:pt idx="15">
                  <c:v>Backup Restore</c:v>
                </c:pt>
                <c:pt idx="16">
                  <c:v>Performance</c:v>
                </c:pt>
                <c:pt idx="17">
                  <c:v>HTML Widget</c:v>
                </c:pt>
                <c:pt idx="18">
                  <c:v>Photo/File/Audio Chooser/Upload</c:v>
                </c:pt>
                <c:pt idx="19">
                  <c:v>App Launch (Login)</c:v>
                </c:pt>
                <c:pt idx="20">
                  <c:v>Navigation Widget</c:v>
                </c:pt>
                <c:pt idx="21">
                  <c:v>Locu Widget</c:v>
                </c:pt>
                <c:pt idx="22">
                  <c:v>UI (Dialogs/Menus/etc)</c:v>
                </c:pt>
              </c:strCache>
            </c:strRef>
          </c:cat>
          <c:val>
            <c:numRef>
              <c:f>'Analysis-App Area Major+'!$O$2:$O$24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</c:ser>
        <c:ser>
          <c:idx val="1"/>
          <c:order val="1"/>
          <c:tx>
            <c:strRef>
              <c:f>'Analysis-App Area Major+'!$S$1</c:f>
              <c:strCache>
                <c:ptCount val="1"/>
                <c:pt idx="0">
                  <c:v>1/1/2015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'Analysis-App Area Major+'!$A$2:$A$24</c:f>
              <c:strCache>
                <c:ptCount val="23"/>
                <c:pt idx="0">
                  <c:v>Custom Form/Contact Form Widgets</c:v>
                </c:pt>
                <c:pt idx="1">
                  <c:v>Text Widget</c:v>
                </c:pt>
                <c:pt idx="2">
                  <c:v>Background Settings</c:v>
                </c:pt>
                <c:pt idx="3">
                  <c:v>Publishing</c:v>
                </c:pt>
                <c:pt idx="4">
                  <c:v>Zuberance Survey</c:v>
                </c:pt>
                <c:pt idx="5">
                  <c:v>Previewing</c:v>
                </c:pt>
                <c:pt idx="6">
                  <c:v>DPS/2GH</c:v>
                </c:pt>
                <c:pt idx="7">
                  <c:v>Theme Manager Page</c:v>
                </c:pt>
                <c:pt idx="8">
                  <c:v>Image Widget</c:v>
                </c:pt>
                <c:pt idx="9">
                  <c:v>Social Branding</c:v>
                </c:pt>
                <c:pt idx="10">
                  <c:v>Multiple Widgets</c:v>
                </c:pt>
                <c:pt idx="11">
                  <c:v>Designer (Core Functions/Launching)</c:v>
                </c:pt>
                <c:pt idx="12">
                  <c:v>Control Panel/Dashboard</c:v>
                </c:pt>
                <c:pt idx="13">
                  <c:v>In-app Upgrade</c:v>
                </c:pt>
                <c:pt idx="14">
                  <c:v>Map Widget</c:v>
                </c:pt>
                <c:pt idx="15">
                  <c:v>Backup Restore</c:v>
                </c:pt>
                <c:pt idx="16">
                  <c:v>Performance</c:v>
                </c:pt>
                <c:pt idx="17">
                  <c:v>HTML Widget</c:v>
                </c:pt>
                <c:pt idx="18">
                  <c:v>Photo/File/Audio Chooser/Upload</c:v>
                </c:pt>
                <c:pt idx="19">
                  <c:v>App Launch (Login)</c:v>
                </c:pt>
                <c:pt idx="20">
                  <c:v>Navigation Widget</c:v>
                </c:pt>
                <c:pt idx="21">
                  <c:v>Locu Widget</c:v>
                </c:pt>
                <c:pt idx="22">
                  <c:v>UI (Dialogs/Menus/etc)</c:v>
                </c:pt>
              </c:strCache>
            </c:strRef>
          </c:cat>
          <c:val>
            <c:numRef>
              <c:f>'Analysis-App Area Major+'!$S$2:$S$24</c:f>
              <c:numCache>
                <c:formatCode>General</c:formatCode>
                <c:ptCount val="23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</c:numCache>
            </c:numRef>
          </c:val>
        </c:ser>
        <c:ser>
          <c:idx val="2"/>
          <c:order val="2"/>
          <c:tx>
            <c:strRef>
              <c:f>'Analysis-App Area Major+'!$W$1</c:f>
              <c:strCache>
                <c:ptCount val="1"/>
                <c:pt idx="0">
                  <c:v>2/1/2015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'Analysis-App Area Major+'!$A$2:$A$24</c:f>
              <c:strCache>
                <c:ptCount val="23"/>
                <c:pt idx="0">
                  <c:v>Custom Form/Contact Form Widgets</c:v>
                </c:pt>
                <c:pt idx="1">
                  <c:v>Text Widget</c:v>
                </c:pt>
                <c:pt idx="2">
                  <c:v>Background Settings</c:v>
                </c:pt>
                <c:pt idx="3">
                  <c:v>Publishing</c:v>
                </c:pt>
                <c:pt idx="4">
                  <c:v>Zuberance Survey</c:v>
                </c:pt>
                <c:pt idx="5">
                  <c:v>Previewing</c:v>
                </c:pt>
                <c:pt idx="6">
                  <c:v>DPS/2GH</c:v>
                </c:pt>
                <c:pt idx="7">
                  <c:v>Theme Manager Page</c:v>
                </c:pt>
                <c:pt idx="8">
                  <c:v>Image Widget</c:v>
                </c:pt>
                <c:pt idx="9">
                  <c:v>Social Branding</c:v>
                </c:pt>
                <c:pt idx="10">
                  <c:v>Multiple Widgets</c:v>
                </c:pt>
                <c:pt idx="11">
                  <c:v>Designer (Core Functions/Launching)</c:v>
                </c:pt>
                <c:pt idx="12">
                  <c:v>Control Panel/Dashboard</c:v>
                </c:pt>
                <c:pt idx="13">
                  <c:v>In-app Upgrade</c:v>
                </c:pt>
                <c:pt idx="14">
                  <c:v>Map Widget</c:v>
                </c:pt>
                <c:pt idx="15">
                  <c:v>Backup Restore</c:v>
                </c:pt>
                <c:pt idx="16">
                  <c:v>Performance</c:v>
                </c:pt>
                <c:pt idx="17">
                  <c:v>HTML Widget</c:v>
                </c:pt>
                <c:pt idx="18">
                  <c:v>Photo/File/Audio Chooser/Upload</c:v>
                </c:pt>
                <c:pt idx="19">
                  <c:v>App Launch (Login)</c:v>
                </c:pt>
                <c:pt idx="20">
                  <c:v>Navigation Widget</c:v>
                </c:pt>
                <c:pt idx="21">
                  <c:v>Locu Widget</c:v>
                </c:pt>
                <c:pt idx="22">
                  <c:v>UI (Dialogs/Menus/etc)</c:v>
                </c:pt>
              </c:strCache>
            </c:strRef>
          </c:cat>
          <c:val>
            <c:numRef>
              <c:f>'Analysis-App Area Major+'!$W$2:$W$24</c:f>
              <c:numCache>
                <c:formatCode>General</c:formatCode>
                <c:ptCount val="23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"/>
          <c:order val="3"/>
          <c:tx>
            <c:strRef>
              <c:f>'Analysis-App Area Major+'!$AA$1</c:f>
              <c:strCache>
                <c:ptCount val="1"/>
                <c:pt idx="0">
                  <c:v>3/1/2015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'Analysis-App Area Major+'!$A$2:$A$24</c:f>
              <c:strCache>
                <c:ptCount val="23"/>
                <c:pt idx="0">
                  <c:v>Custom Form/Contact Form Widgets</c:v>
                </c:pt>
                <c:pt idx="1">
                  <c:v>Text Widget</c:v>
                </c:pt>
                <c:pt idx="2">
                  <c:v>Background Settings</c:v>
                </c:pt>
                <c:pt idx="3">
                  <c:v>Publishing</c:v>
                </c:pt>
                <c:pt idx="4">
                  <c:v>Zuberance Survey</c:v>
                </c:pt>
                <c:pt idx="5">
                  <c:v>Previewing</c:v>
                </c:pt>
                <c:pt idx="6">
                  <c:v>DPS/2GH</c:v>
                </c:pt>
                <c:pt idx="7">
                  <c:v>Theme Manager Page</c:v>
                </c:pt>
                <c:pt idx="8">
                  <c:v>Image Widget</c:v>
                </c:pt>
                <c:pt idx="9">
                  <c:v>Social Branding</c:v>
                </c:pt>
                <c:pt idx="10">
                  <c:v>Multiple Widgets</c:v>
                </c:pt>
                <c:pt idx="11">
                  <c:v>Designer (Core Functions/Launching)</c:v>
                </c:pt>
                <c:pt idx="12">
                  <c:v>Control Panel/Dashboard</c:v>
                </c:pt>
                <c:pt idx="13">
                  <c:v>In-app Upgrade</c:v>
                </c:pt>
                <c:pt idx="14">
                  <c:v>Map Widget</c:v>
                </c:pt>
                <c:pt idx="15">
                  <c:v>Backup Restore</c:v>
                </c:pt>
                <c:pt idx="16">
                  <c:v>Performance</c:v>
                </c:pt>
                <c:pt idx="17">
                  <c:v>HTML Widget</c:v>
                </c:pt>
                <c:pt idx="18">
                  <c:v>Photo/File/Audio Chooser/Upload</c:v>
                </c:pt>
                <c:pt idx="19">
                  <c:v>App Launch (Login)</c:v>
                </c:pt>
                <c:pt idx="20">
                  <c:v>Navigation Widget</c:v>
                </c:pt>
                <c:pt idx="21">
                  <c:v>Locu Widget</c:v>
                </c:pt>
                <c:pt idx="22">
                  <c:v>UI (Dialogs/Menus/etc)</c:v>
                </c:pt>
              </c:strCache>
            </c:strRef>
          </c:cat>
          <c:val>
            <c:numRef>
              <c:f>'Analysis-App Area Major+'!$AA$2:$AA$24</c:f>
              <c:numCache>
                <c:formatCode>General</c:formatCode>
                <c:ptCount val="2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7868720"/>
        <c:axId val="187869112"/>
      </c:barChart>
      <c:catAx>
        <c:axId val="18786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69112"/>
        <c:crosses val="autoZero"/>
        <c:auto val="1"/>
        <c:lblAlgn val="ctr"/>
        <c:lblOffset val="100"/>
        <c:noMultiLvlLbl val="0"/>
      </c:catAx>
      <c:valAx>
        <c:axId val="187869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6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423861</xdr:colOff>
      <xdr:row>56</xdr:row>
      <xdr:rowOff>171449</xdr:rowOff>
    </xdr:from>
    <xdr:to>
      <xdr:col>21</xdr:col>
      <xdr:colOff>85725</xdr:colOff>
      <xdr:row>94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185736</xdr:rowOff>
    </xdr:from>
    <xdr:to>
      <xdr:col>11</xdr:col>
      <xdr:colOff>28575</xdr:colOff>
      <xdr:row>95</xdr:row>
      <xdr:rowOff>9526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9524</xdr:colOff>
      <xdr:row>95</xdr:row>
      <xdr:rowOff>185735</xdr:rowOff>
    </xdr:from>
    <xdr:to>
      <xdr:col>19</xdr:col>
      <xdr:colOff>0</xdr:colOff>
      <xdr:row>133</xdr:row>
      <xdr:rowOff>28574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785811</xdr:colOff>
      <xdr:row>37</xdr:row>
      <xdr:rowOff>161924</xdr:rowOff>
    </xdr:from>
    <xdr:to>
      <xdr:col>20</xdr:col>
      <xdr:colOff>314325</xdr:colOff>
      <xdr:row>72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23810</xdr:rowOff>
    </xdr:from>
    <xdr:to>
      <xdr:col>10</xdr:col>
      <xdr:colOff>200025</xdr:colOff>
      <xdr:row>73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14286</xdr:colOff>
      <xdr:row>57</xdr:row>
      <xdr:rowOff>180974</xdr:rowOff>
    </xdr:from>
    <xdr:to>
      <xdr:col>40</xdr:col>
      <xdr:colOff>285750</xdr:colOff>
      <xdr:row>95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9524</xdr:colOff>
      <xdr:row>96</xdr:row>
      <xdr:rowOff>185735</xdr:rowOff>
    </xdr:from>
    <xdr:to>
      <xdr:col>42</xdr:col>
      <xdr:colOff>0</xdr:colOff>
      <xdr:row>134</xdr:row>
      <xdr:rowOff>28574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33336</xdr:rowOff>
    </xdr:from>
    <xdr:to>
      <xdr:col>18</xdr:col>
      <xdr:colOff>619126</xdr:colOff>
      <xdr:row>88</xdr:row>
      <xdr:rowOff>47625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jira.int.godaddy.com/browse/WSB-13614" TargetMode="External"/><Relationship Id="rId299" Type="http://schemas.openxmlformats.org/officeDocument/2006/relationships/hyperlink" Target="https://jira.godaddy.com/browse/WSB-14937" TargetMode="External"/><Relationship Id="rId303" Type="http://schemas.openxmlformats.org/officeDocument/2006/relationships/hyperlink" Target="https://jira.godaddy.com/browse/WSB-14943" TargetMode="External"/><Relationship Id="rId21" Type="http://schemas.openxmlformats.org/officeDocument/2006/relationships/hyperlink" Target="https://jira.int.godaddy.com/browse/WSB-12488" TargetMode="External"/><Relationship Id="rId42" Type="http://schemas.openxmlformats.org/officeDocument/2006/relationships/hyperlink" Target="https://jira.int.godaddy.com/browse/WSB-12639" TargetMode="External"/><Relationship Id="rId63" Type="http://schemas.openxmlformats.org/officeDocument/2006/relationships/hyperlink" Target="https://jira.int.godaddy.com/browse/WSB-12895" TargetMode="External"/><Relationship Id="rId84" Type="http://schemas.openxmlformats.org/officeDocument/2006/relationships/hyperlink" Target="https://jira.int.godaddy.com/browse/WSB-13261" TargetMode="External"/><Relationship Id="rId138" Type="http://schemas.openxmlformats.org/officeDocument/2006/relationships/hyperlink" Target="https://jira.int.godaddy.com/browse/WSB-13819" TargetMode="External"/><Relationship Id="rId159" Type="http://schemas.openxmlformats.org/officeDocument/2006/relationships/hyperlink" Target="https://jira.int.godaddy.com/browse/WSB-14014" TargetMode="External"/><Relationship Id="rId324" Type="http://schemas.openxmlformats.org/officeDocument/2006/relationships/hyperlink" Target="https://jira.godaddy.com/browse/WSB-15026" TargetMode="External"/><Relationship Id="rId345" Type="http://schemas.openxmlformats.org/officeDocument/2006/relationships/hyperlink" Target="https://jira.godaddy.com/browse/WSB-15124" TargetMode="External"/><Relationship Id="rId170" Type="http://schemas.openxmlformats.org/officeDocument/2006/relationships/hyperlink" Target="https://jira.godaddy.com/browse/WSB-14089" TargetMode="External"/><Relationship Id="rId191" Type="http://schemas.openxmlformats.org/officeDocument/2006/relationships/hyperlink" Target="https://jira.godaddy.com/browse/WSB-14211" TargetMode="External"/><Relationship Id="rId205" Type="http://schemas.openxmlformats.org/officeDocument/2006/relationships/hyperlink" Target="https://jira.godaddy.com/browse/WSB-14305" TargetMode="External"/><Relationship Id="rId226" Type="http://schemas.openxmlformats.org/officeDocument/2006/relationships/hyperlink" Target="https://jira.godaddy.com/browse/WSB-14533" TargetMode="External"/><Relationship Id="rId247" Type="http://schemas.openxmlformats.org/officeDocument/2006/relationships/hyperlink" Target="https://jira.godaddy.com/browse/WSB-14683" TargetMode="External"/><Relationship Id="rId107" Type="http://schemas.openxmlformats.org/officeDocument/2006/relationships/hyperlink" Target="https://jira.int.godaddy.com/browse/WSB-13529" TargetMode="External"/><Relationship Id="rId268" Type="http://schemas.openxmlformats.org/officeDocument/2006/relationships/hyperlink" Target="https://jira.godaddy.com/browse/WSB-14791" TargetMode="External"/><Relationship Id="rId289" Type="http://schemas.openxmlformats.org/officeDocument/2006/relationships/hyperlink" Target="https://jira.godaddy.com/browse/WSB-14895" TargetMode="External"/><Relationship Id="rId11" Type="http://schemas.openxmlformats.org/officeDocument/2006/relationships/hyperlink" Target="https://jira.int.godaddy.com/browse/WSB-12337" TargetMode="External"/><Relationship Id="rId32" Type="http://schemas.openxmlformats.org/officeDocument/2006/relationships/hyperlink" Target="https://jira.int.godaddy.com/browse/WSB-12562" TargetMode="External"/><Relationship Id="rId53" Type="http://schemas.openxmlformats.org/officeDocument/2006/relationships/hyperlink" Target="https://jira.int.godaddy.com/browse/WSB-12756" TargetMode="External"/><Relationship Id="rId74" Type="http://schemas.openxmlformats.org/officeDocument/2006/relationships/hyperlink" Target="https://jira.int.godaddy.com/browse/WSB-13131" TargetMode="External"/><Relationship Id="rId128" Type="http://schemas.openxmlformats.org/officeDocument/2006/relationships/hyperlink" Target="https://jira.int.godaddy.com/browse/WSB-13759" TargetMode="External"/><Relationship Id="rId149" Type="http://schemas.openxmlformats.org/officeDocument/2006/relationships/hyperlink" Target="https://jira.int.godaddy.com/browse/WSB-13884" TargetMode="External"/><Relationship Id="rId314" Type="http://schemas.openxmlformats.org/officeDocument/2006/relationships/hyperlink" Target="https://jira.godaddy.com/browse/WSB-14969" TargetMode="External"/><Relationship Id="rId335" Type="http://schemas.openxmlformats.org/officeDocument/2006/relationships/hyperlink" Target="https://jira.godaddy.com/browse/WSB-15074" TargetMode="External"/><Relationship Id="rId5" Type="http://schemas.openxmlformats.org/officeDocument/2006/relationships/hyperlink" Target="https://jira.int.godaddy.com/browse/WSB-12326" TargetMode="External"/><Relationship Id="rId95" Type="http://schemas.openxmlformats.org/officeDocument/2006/relationships/hyperlink" Target="https://jira.int.godaddy.com/browse/WSB-13369" TargetMode="External"/><Relationship Id="rId160" Type="http://schemas.openxmlformats.org/officeDocument/2006/relationships/hyperlink" Target="https://jira.int.godaddy.com/browse/WSB-14018" TargetMode="External"/><Relationship Id="rId181" Type="http://schemas.openxmlformats.org/officeDocument/2006/relationships/hyperlink" Target="https://jira.godaddy.com/browse/WSB-14157" TargetMode="External"/><Relationship Id="rId216" Type="http://schemas.openxmlformats.org/officeDocument/2006/relationships/hyperlink" Target="https://jira.godaddy.com/browse/WSB-14409" TargetMode="External"/><Relationship Id="rId237" Type="http://schemas.openxmlformats.org/officeDocument/2006/relationships/hyperlink" Target="https://jira.godaddy.com/browse/WSB-14619" TargetMode="External"/><Relationship Id="rId258" Type="http://schemas.openxmlformats.org/officeDocument/2006/relationships/hyperlink" Target="https://jira.godaddy.com/browse/WSB-14726" TargetMode="External"/><Relationship Id="rId279" Type="http://schemas.openxmlformats.org/officeDocument/2006/relationships/hyperlink" Target="https://jira.godaddy.com/browse/WSB-14874" TargetMode="External"/><Relationship Id="rId22" Type="http://schemas.openxmlformats.org/officeDocument/2006/relationships/hyperlink" Target="https://jira.int.godaddy.com/browse/WSB-12506" TargetMode="External"/><Relationship Id="rId43" Type="http://schemas.openxmlformats.org/officeDocument/2006/relationships/hyperlink" Target="https://jira.int.godaddy.com/browse/WSB-12645" TargetMode="External"/><Relationship Id="rId64" Type="http://schemas.openxmlformats.org/officeDocument/2006/relationships/hyperlink" Target="https://jira.int.godaddy.com/browse/WSB-12906" TargetMode="External"/><Relationship Id="rId118" Type="http://schemas.openxmlformats.org/officeDocument/2006/relationships/hyperlink" Target="https://jira.int.godaddy.com/browse/WSB-13615" TargetMode="External"/><Relationship Id="rId139" Type="http://schemas.openxmlformats.org/officeDocument/2006/relationships/hyperlink" Target="https://jira.int.godaddy.com/browse/WSB-13823" TargetMode="External"/><Relationship Id="rId290" Type="http://schemas.openxmlformats.org/officeDocument/2006/relationships/hyperlink" Target="https://jira.godaddy.com/browse/WSB-14897" TargetMode="External"/><Relationship Id="rId304" Type="http://schemas.openxmlformats.org/officeDocument/2006/relationships/hyperlink" Target="https://jira.godaddy.com/browse/WSB-14945" TargetMode="External"/><Relationship Id="rId325" Type="http://schemas.openxmlformats.org/officeDocument/2006/relationships/hyperlink" Target="https://jira.godaddy.com/browse/WSB-15027" TargetMode="External"/><Relationship Id="rId346" Type="http://schemas.openxmlformats.org/officeDocument/2006/relationships/printerSettings" Target="../printerSettings/printerSettings1.bin"/><Relationship Id="rId85" Type="http://schemas.openxmlformats.org/officeDocument/2006/relationships/hyperlink" Target="https://jira.int.godaddy.com/browse/WSB-13264" TargetMode="External"/><Relationship Id="rId150" Type="http://schemas.openxmlformats.org/officeDocument/2006/relationships/hyperlink" Target="https://jira.int.godaddy.com/browse/WSB-13908" TargetMode="External"/><Relationship Id="rId171" Type="http://schemas.openxmlformats.org/officeDocument/2006/relationships/hyperlink" Target="https://jira.godaddy.com/browse/WSB-14090" TargetMode="External"/><Relationship Id="rId192" Type="http://schemas.openxmlformats.org/officeDocument/2006/relationships/hyperlink" Target="https://jira.godaddy.com/browse/WSB-14223" TargetMode="External"/><Relationship Id="rId206" Type="http://schemas.openxmlformats.org/officeDocument/2006/relationships/hyperlink" Target="https://jira.godaddy.com/browse/WSB-14315" TargetMode="External"/><Relationship Id="rId227" Type="http://schemas.openxmlformats.org/officeDocument/2006/relationships/hyperlink" Target="https://jira.godaddy.com/browse/WSB-14535" TargetMode="External"/><Relationship Id="rId248" Type="http://schemas.openxmlformats.org/officeDocument/2006/relationships/hyperlink" Target="https://jira.godaddy.com/browse/WSB-14694" TargetMode="External"/><Relationship Id="rId269" Type="http://schemas.openxmlformats.org/officeDocument/2006/relationships/hyperlink" Target="https://jira.godaddy.com/browse/WSB-14797" TargetMode="External"/><Relationship Id="rId12" Type="http://schemas.openxmlformats.org/officeDocument/2006/relationships/hyperlink" Target="https://jira.int.godaddy.com/browse/WSB-12347" TargetMode="External"/><Relationship Id="rId33" Type="http://schemas.openxmlformats.org/officeDocument/2006/relationships/hyperlink" Target="https://jira.int.godaddy.com/browse/WSB-12569" TargetMode="External"/><Relationship Id="rId108" Type="http://schemas.openxmlformats.org/officeDocument/2006/relationships/hyperlink" Target="https://jira.int.godaddy.com/browse/WSB-13532" TargetMode="External"/><Relationship Id="rId129" Type="http://schemas.openxmlformats.org/officeDocument/2006/relationships/hyperlink" Target="https://jira.int.godaddy.com/browse/WSB-13799" TargetMode="External"/><Relationship Id="rId280" Type="http://schemas.openxmlformats.org/officeDocument/2006/relationships/hyperlink" Target="https://jira.godaddy.com/browse/WSB-14875" TargetMode="External"/><Relationship Id="rId315" Type="http://schemas.openxmlformats.org/officeDocument/2006/relationships/hyperlink" Target="https://jira.godaddy.com/browse/WSB-14974" TargetMode="External"/><Relationship Id="rId336" Type="http://schemas.openxmlformats.org/officeDocument/2006/relationships/hyperlink" Target="https://jira.godaddy.com/browse/WSB-15079" TargetMode="External"/><Relationship Id="rId54" Type="http://schemas.openxmlformats.org/officeDocument/2006/relationships/hyperlink" Target="https://jira.int.godaddy.com/browse/WSB-12767" TargetMode="External"/><Relationship Id="rId75" Type="http://schemas.openxmlformats.org/officeDocument/2006/relationships/hyperlink" Target="https://jira.int.godaddy.com/browse/WSB-13136" TargetMode="External"/><Relationship Id="rId96" Type="http://schemas.openxmlformats.org/officeDocument/2006/relationships/hyperlink" Target="https://jira.int.godaddy.com/browse/WSB-13373" TargetMode="External"/><Relationship Id="rId140" Type="http://schemas.openxmlformats.org/officeDocument/2006/relationships/hyperlink" Target="https://jira.int.godaddy.com/browse/WSB-13826" TargetMode="External"/><Relationship Id="rId161" Type="http://schemas.openxmlformats.org/officeDocument/2006/relationships/hyperlink" Target="https://jira.int.godaddy.com/browse/WSB-14022" TargetMode="External"/><Relationship Id="rId182" Type="http://schemas.openxmlformats.org/officeDocument/2006/relationships/hyperlink" Target="https://jira.godaddy.com/browse/WSB-14160" TargetMode="External"/><Relationship Id="rId217" Type="http://schemas.openxmlformats.org/officeDocument/2006/relationships/hyperlink" Target="https://jira.godaddy.com/browse/WSB-14424" TargetMode="External"/><Relationship Id="rId6" Type="http://schemas.openxmlformats.org/officeDocument/2006/relationships/hyperlink" Target="https://jira.int.godaddy.com/browse/WSB-12327" TargetMode="External"/><Relationship Id="rId238" Type="http://schemas.openxmlformats.org/officeDocument/2006/relationships/hyperlink" Target="https://jira.godaddy.com/browse/WSB-14641" TargetMode="External"/><Relationship Id="rId259" Type="http://schemas.openxmlformats.org/officeDocument/2006/relationships/hyperlink" Target="https://jira.godaddy.com/browse/WSB-14740" TargetMode="External"/><Relationship Id="rId23" Type="http://schemas.openxmlformats.org/officeDocument/2006/relationships/hyperlink" Target="https://jira.int.godaddy.com/browse/WSB-12509" TargetMode="External"/><Relationship Id="rId119" Type="http://schemas.openxmlformats.org/officeDocument/2006/relationships/hyperlink" Target="https://jira.int.godaddy.com/browse/WSB-13617" TargetMode="External"/><Relationship Id="rId270" Type="http://schemas.openxmlformats.org/officeDocument/2006/relationships/hyperlink" Target="https://jira.godaddy.com/browse/WSB-14802" TargetMode="External"/><Relationship Id="rId291" Type="http://schemas.openxmlformats.org/officeDocument/2006/relationships/hyperlink" Target="https://jira.godaddy.com/browse/WSB-14902" TargetMode="External"/><Relationship Id="rId305" Type="http://schemas.openxmlformats.org/officeDocument/2006/relationships/hyperlink" Target="https://jira.godaddy.com/browse/WSB-14951" TargetMode="External"/><Relationship Id="rId326" Type="http://schemas.openxmlformats.org/officeDocument/2006/relationships/hyperlink" Target="https://jira.godaddy.com/browse/WSB-15028" TargetMode="External"/><Relationship Id="rId44" Type="http://schemas.openxmlformats.org/officeDocument/2006/relationships/hyperlink" Target="https://jira.int.godaddy.com/browse/WSB-12646" TargetMode="External"/><Relationship Id="rId65" Type="http://schemas.openxmlformats.org/officeDocument/2006/relationships/hyperlink" Target="https://jira.int.godaddy.com/browse/WSB-12916" TargetMode="External"/><Relationship Id="rId86" Type="http://schemas.openxmlformats.org/officeDocument/2006/relationships/hyperlink" Target="https://jira.int.godaddy.com/browse/WSB-13299" TargetMode="External"/><Relationship Id="rId130" Type="http://schemas.openxmlformats.org/officeDocument/2006/relationships/hyperlink" Target="https://jira.int.godaddy.com/browse/WSB-13802" TargetMode="External"/><Relationship Id="rId151" Type="http://schemas.openxmlformats.org/officeDocument/2006/relationships/hyperlink" Target="https://jira.int.godaddy.com/browse/WSB-13935" TargetMode="External"/><Relationship Id="rId172" Type="http://schemas.openxmlformats.org/officeDocument/2006/relationships/hyperlink" Target="https://jira.godaddy.com/browse/WSB-14104" TargetMode="External"/><Relationship Id="rId193" Type="http://schemas.openxmlformats.org/officeDocument/2006/relationships/hyperlink" Target="https://jira.godaddy.com/browse/WSB-14224" TargetMode="External"/><Relationship Id="rId207" Type="http://schemas.openxmlformats.org/officeDocument/2006/relationships/hyperlink" Target="https://jira.godaddy.com/browse/WSB-14325" TargetMode="External"/><Relationship Id="rId228" Type="http://schemas.openxmlformats.org/officeDocument/2006/relationships/hyperlink" Target="https://jira.godaddy.com/browse/WSB-14541" TargetMode="External"/><Relationship Id="rId249" Type="http://schemas.openxmlformats.org/officeDocument/2006/relationships/hyperlink" Target="https://jira.godaddy.com/browse/WSB-14698" TargetMode="External"/><Relationship Id="rId13" Type="http://schemas.openxmlformats.org/officeDocument/2006/relationships/hyperlink" Target="https://jira.int.godaddy.com/browse/WSB-12358" TargetMode="External"/><Relationship Id="rId109" Type="http://schemas.openxmlformats.org/officeDocument/2006/relationships/hyperlink" Target="https://jira.int.godaddy.com/browse/WSB-13545" TargetMode="External"/><Relationship Id="rId260" Type="http://schemas.openxmlformats.org/officeDocument/2006/relationships/hyperlink" Target="https://jira.godaddy.com/browse/WSB-14761" TargetMode="External"/><Relationship Id="rId281" Type="http://schemas.openxmlformats.org/officeDocument/2006/relationships/hyperlink" Target="https://jira.godaddy.com/browse/WSB-14878" TargetMode="External"/><Relationship Id="rId316" Type="http://schemas.openxmlformats.org/officeDocument/2006/relationships/hyperlink" Target="https://jira.godaddy.com/browse/WSB-14979" TargetMode="External"/><Relationship Id="rId337" Type="http://schemas.openxmlformats.org/officeDocument/2006/relationships/hyperlink" Target="https://jira.godaddy.com/browse/WSB-15081" TargetMode="External"/><Relationship Id="rId34" Type="http://schemas.openxmlformats.org/officeDocument/2006/relationships/hyperlink" Target="https://jira.int.godaddy.com/browse/WSB-12579" TargetMode="External"/><Relationship Id="rId55" Type="http://schemas.openxmlformats.org/officeDocument/2006/relationships/hyperlink" Target="https://jira.int.godaddy.com/browse/WSB-12772" TargetMode="External"/><Relationship Id="rId76" Type="http://schemas.openxmlformats.org/officeDocument/2006/relationships/hyperlink" Target="https://jira.int.godaddy.com/browse/WSB-13148" TargetMode="External"/><Relationship Id="rId97" Type="http://schemas.openxmlformats.org/officeDocument/2006/relationships/hyperlink" Target="https://jira.int.godaddy.com/browse/WSB-13394" TargetMode="External"/><Relationship Id="rId120" Type="http://schemas.openxmlformats.org/officeDocument/2006/relationships/hyperlink" Target="https://jira.int.godaddy.com/browse/WSB-13633" TargetMode="External"/><Relationship Id="rId141" Type="http://schemas.openxmlformats.org/officeDocument/2006/relationships/hyperlink" Target="https://jira.int.godaddy.com/browse/WSB-13840" TargetMode="External"/><Relationship Id="rId7" Type="http://schemas.openxmlformats.org/officeDocument/2006/relationships/hyperlink" Target="https://jira.int.godaddy.com/browse/WSB-12329" TargetMode="External"/><Relationship Id="rId162" Type="http://schemas.openxmlformats.org/officeDocument/2006/relationships/hyperlink" Target="https://jira.int.godaddy.com/browse/WSB-14032" TargetMode="External"/><Relationship Id="rId183" Type="http://schemas.openxmlformats.org/officeDocument/2006/relationships/hyperlink" Target="https://jira.godaddy.com/browse/WSB-14164" TargetMode="External"/><Relationship Id="rId218" Type="http://schemas.openxmlformats.org/officeDocument/2006/relationships/hyperlink" Target="https://jira.godaddy.com/browse/WSB-14453" TargetMode="External"/><Relationship Id="rId239" Type="http://schemas.openxmlformats.org/officeDocument/2006/relationships/hyperlink" Target="https://jira.godaddy.com/browse/WSB-14645" TargetMode="External"/><Relationship Id="rId250" Type="http://schemas.openxmlformats.org/officeDocument/2006/relationships/hyperlink" Target="https://jira.godaddy.com/browse/WSB-14700" TargetMode="External"/><Relationship Id="rId271" Type="http://schemas.openxmlformats.org/officeDocument/2006/relationships/hyperlink" Target="https://jira.godaddy.com/browse/WSB-14817" TargetMode="External"/><Relationship Id="rId292" Type="http://schemas.openxmlformats.org/officeDocument/2006/relationships/hyperlink" Target="https://jira.godaddy.com/browse/WSB-14904" TargetMode="External"/><Relationship Id="rId306" Type="http://schemas.openxmlformats.org/officeDocument/2006/relationships/hyperlink" Target="https://jira.godaddy.com/browse/WSB-14953" TargetMode="External"/><Relationship Id="rId24" Type="http://schemas.openxmlformats.org/officeDocument/2006/relationships/hyperlink" Target="https://jira.int.godaddy.com/browse/WSB-12510" TargetMode="External"/><Relationship Id="rId45" Type="http://schemas.openxmlformats.org/officeDocument/2006/relationships/hyperlink" Target="https://jira.int.godaddy.com/browse/WSB-12670" TargetMode="External"/><Relationship Id="rId66" Type="http://schemas.openxmlformats.org/officeDocument/2006/relationships/hyperlink" Target="https://jira.int.godaddy.com/browse/WSB-12922" TargetMode="External"/><Relationship Id="rId87" Type="http://schemas.openxmlformats.org/officeDocument/2006/relationships/hyperlink" Target="https://jira.int.godaddy.com/browse/WSB-13307" TargetMode="External"/><Relationship Id="rId110" Type="http://schemas.openxmlformats.org/officeDocument/2006/relationships/hyperlink" Target="https://jira.int.godaddy.com/browse/WSB-13567" TargetMode="External"/><Relationship Id="rId131" Type="http://schemas.openxmlformats.org/officeDocument/2006/relationships/hyperlink" Target="https://jira.int.godaddy.com/browse/WSB-13803" TargetMode="External"/><Relationship Id="rId327" Type="http://schemas.openxmlformats.org/officeDocument/2006/relationships/hyperlink" Target="https://jira.godaddy.com/browse/WSB-15029" TargetMode="External"/><Relationship Id="rId152" Type="http://schemas.openxmlformats.org/officeDocument/2006/relationships/hyperlink" Target="https://jira.int.godaddy.com/browse/WSB-13937" TargetMode="External"/><Relationship Id="rId173" Type="http://schemas.openxmlformats.org/officeDocument/2006/relationships/hyperlink" Target="https://jira.godaddy.com/browse/WSB-14105" TargetMode="External"/><Relationship Id="rId194" Type="http://schemas.openxmlformats.org/officeDocument/2006/relationships/hyperlink" Target="https://jira.godaddy.com/browse/WSB-14228" TargetMode="External"/><Relationship Id="rId208" Type="http://schemas.openxmlformats.org/officeDocument/2006/relationships/hyperlink" Target="https://jira.godaddy.com/browse/WSB-14333" TargetMode="External"/><Relationship Id="rId229" Type="http://schemas.openxmlformats.org/officeDocument/2006/relationships/hyperlink" Target="https://jira.godaddy.com/browse/WSB-14545" TargetMode="External"/><Relationship Id="rId240" Type="http://schemas.openxmlformats.org/officeDocument/2006/relationships/hyperlink" Target="https://jira.godaddy.com/browse/WSB-14646" TargetMode="External"/><Relationship Id="rId261" Type="http://schemas.openxmlformats.org/officeDocument/2006/relationships/hyperlink" Target="https://jira.godaddy.com/browse/WSB-14765" TargetMode="External"/><Relationship Id="rId14" Type="http://schemas.openxmlformats.org/officeDocument/2006/relationships/hyperlink" Target="https://jira.int.godaddy.com/browse/WSB-12410" TargetMode="External"/><Relationship Id="rId35" Type="http://schemas.openxmlformats.org/officeDocument/2006/relationships/hyperlink" Target="https://jira.int.godaddy.com/browse/WSB-12584" TargetMode="External"/><Relationship Id="rId56" Type="http://schemas.openxmlformats.org/officeDocument/2006/relationships/hyperlink" Target="https://jira.int.godaddy.com/browse/WSB-12779" TargetMode="External"/><Relationship Id="rId77" Type="http://schemas.openxmlformats.org/officeDocument/2006/relationships/hyperlink" Target="https://jira.int.godaddy.com/browse/WSB-13149" TargetMode="External"/><Relationship Id="rId100" Type="http://schemas.openxmlformats.org/officeDocument/2006/relationships/hyperlink" Target="https://jira.int.godaddy.com/browse/WSB-13421" TargetMode="External"/><Relationship Id="rId282" Type="http://schemas.openxmlformats.org/officeDocument/2006/relationships/hyperlink" Target="https://jira.godaddy.com/browse/WSB-14881" TargetMode="External"/><Relationship Id="rId317" Type="http://schemas.openxmlformats.org/officeDocument/2006/relationships/hyperlink" Target="https://jira.godaddy.com/browse/WSB-14980" TargetMode="External"/><Relationship Id="rId338" Type="http://schemas.openxmlformats.org/officeDocument/2006/relationships/hyperlink" Target="https://jira.godaddy.com/browse/WSB-15088" TargetMode="External"/><Relationship Id="rId8" Type="http://schemas.openxmlformats.org/officeDocument/2006/relationships/hyperlink" Target="https://jira.int.godaddy.com/browse/WSB-12330" TargetMode="External"/><Relationship Id="rId98" Type="http://schemas.openxmlformats.org/officeDocument/2006/relationships/hyperlink" Target="https://jira.int.godaddy.com/browse/WSB-13406" TargetMode="External"/><Relationship Id="rId121" Type="http://schemas.openxmlformats.org/officeDocument/2006/relationships/hyperlink" Target="https://jira.int.godaddy.com/browse/WSB-13640" TargetMode="External"/><Relationship Id="rId142" Type="http://schemas.openxmlformats.org/officeDocument/2006/relationships/hyperlink" Target="https://jira.int.godaddy.com/browse/WSB-13826" TargetMode="External"/><Relationship Id="rId163" Type="http://schemas.openxmlformats.org/officeDocument/2006/relationships/hyperlink" Target="https://jira.int.godaddy.com/browse/WSB-14043" TargetMode="External"/><Relationship Id="rId184" Type="http://schemas.openxmlformats.org/officeDocument/2006/relationships/hyperlink" Target="https://jira.godaddy.com/browse/WSB-14165" TargetMode="External"/><Relationship Id="rId219" Type="http://schemas.openxmlformats.org/officeDocument/2006/relationships/hyperlink" Target="https://jira.godaddy.com/browse/WSB-14455" TargetMode="External"/><Relationship Id="rId230" Type="http://schemas.openxmlformats.org/officeDocument/2006/relationships/hyperlink" Target="https://jira.godaddy.com/browse/WSB-14546" TargetMode="External"/><Relationship Id="rId251" Type="http://schemas.openxmlformats.org/officeDocument/2006/relationships/hyperlink" Target="https://jira.godaddy.com/browse/WSB-14702" TargetMode="External"/><Relationship Id="rId25" Type="http://schemas.openxmlformats.org/officeDocument/2006/relationships/hyperlink" Target="https://jira.int.godaddy.com/browse/WSB-12511" TargetMode="External"/><Relationship Id="rId46" Type="http://schemas.openxmlformats.org/officeDocument/2006/relationships/hyperlink" Target="https://jira.int.godaddy.com/browse/WSB-12677" TargetMode="External"/><Relationship Id="rId67" Type="http://schemas.openxmlformats.org/officeDocument/2006/relationships/hyperlink" Target="https://jira.int.godaddy.com/browse/WSB-12936" TargetMode="External"/><Relationship Id="rId116" Type="http://schemas.openxmlformats.org/officeDocument/2006/relationships/hyperlink" Target="https://jira.int.godaddy.com/browse/WSB-13613" TargetMode="External"/><Relationship Id="rId137" Type="http://schemas.openxmlformats.org/officeDocument/2006/relationships/hyperlink" Target="https://jira.int.godaddy.com/browse/WSB-13816" TargetMode="External"/><Relationship Id="rId158" Type="http://schemas.openxmlformats.org/officeDocument/2006/relationships/hyperlink" Target="https://jira.int.godaddy.com/browse/WSB-14013" TargetMode="External"/><Relationship Id="rId272" Type="http://schemas.openxmlformats.org/officeDocument/2006/relationships/hyperlink" Target="https://jira.godaddy.com/browse/WSB-14827" TargetMode="External"/><Relationship Id="rId293" Type="http://schemas.openxmlformats.org/officeDocument/2006/relationships/hyperlink" Target="https://jira.godaddy.com/browse/WSB-14918" TargetMode="External"/><Relationship Id="rId302" Type="http://schemas.openxmlformats.org/officeDocument/2006/relationships/hyperlink" Target="https://jira.godaddy.com/browse/WSB-14941" TargetMode="External"/><Relationship Id="rId307" Type="http://schemas.openxmlformats.org/officeDocument/2006/relationships/hyperlink" Target="https://jira.godaddy.com/browse/WSB-14954" TargetMode="External"/><Relationship Id="rId323" Type="http://schemas.openxmlformats.org/officeDocument/2006/relationships/hyperlink" Target="https://jira.godaddy.com/browse/WSB-15010" TargetMode="External"/><Relationship Id="rId328" Type="http://schemas.openxmlformats.org/officeDocument/2006/relationships/hyperlink" Target="https://jira.godaddy.com/browse/WSB-15030" TargetMode="External"/><Relationship Id="rId344" Type="http://schemas.openxmlformats.org/officeDocument/2006/relationships/hyperlink" Target="https://jira.godaddy.com/browse/WSB-15123" TargetMode="External"/><Relationship Id="rId20" Type="http://schemas.openxmlformats.org/officeDocument/2006/relationships/hyperlink" Target="https://jira.int.godaddy.com/browse/WSB-12486" TargetMode="External"/><Relationship Id="rId41" Type="http://schemas.openxmlformats.org/officeDocument/2006/relationships/hyperlink" Target="https://jira.int.godaddy.com/browse/WSB-12638" TargetMode="External"/><Relationship Id="rId62" Type="http://schemas.openxmlformats.org/officeDocument/2006/relationships/hyperlink" Target="https://jira.int.godaddy.com/browse/WSB-12827" TargetMode="External"/><Relationship Id="rId83" Type="http://schemas.openxmlformats.org/officeDocument/2006/relationships/hyperlink" Target="https://jira.int.godaddy.com/browse/WSB-13255" TargetMode="External"/><Relationship Id="rId88" Type="http://schemas.openxmlformats.org/officeDocument/2006/relationships/hyperlink" Target="https://jira.int.godaddy.com/browse/WSB-13311" TargetMode="External"/><Relationship Id="rId111" Type="http://schemas.openxmlformats.org/officeDocument/2006/relationships/hyperlink" Target="https://jira.int.godaddy.com/browse/WSB-13588" TargetMode="External"/><Relationship Id="rId132" Type="http://schemas.openxmlformats.org/officeDocument/2006/relationships/hyperlink" Target="https://jira.int.godaddy.com/browse/WSB-13805" TargetMode="External"/><Relationship Id="rId153" Type="http://schemas.openxmlformats.org/officeDocument/2006/relationships/hyperlink" Target="https://jira.int.godaddy.com/browse/WSB-13943" TargetMode="External"/><Relationship Id="rId174" Type="http://schemas.openxmlformats.org/officeDocument/2006/relationships/hyperlink" Target="https://jira.godaddy.com/browse/WSB-14106" TargetMode="External"/><Relationship Id="rId179" Type="http://schemas.openxmlformats.org/officeDocument/2006/relationships/hyperlink" Target="https://jira.godaddy.com/browse/WSB-14148" TargetMode="External"/><Relationship Id="rId195" Type="http://schemas.openxmlformats.org/officeDocument/2006/relationships/hyperlink" Target="https://jira.godaddy.com/browse/WSB-14240" TargetMode="External"/><Relationship Id="rId209" Type="http://schemas.openxmlformats.org/officeDocument/2006/relationships/hyperlink" Target="https://jira.godaddy.com/browse/WSB-14345" TargetMode="External"/><Relationship Id="rId190" Type="http://schemas.openxmlformats.org/officeDocument/2006/relationships/hyperlink" Target="https://jira.godaddy.com/browse/WSB-14207" TargetMode="External"/><Relationship Id="rId204" Type="http://schemas.openxmlformats.org/officeDocument/2006/relationships/hyperlink" Target="https://jira.godaddy.com/browse/WSB-14270" TargetMode="External"/><Relationship Id="rId220" Type="http://schemas.openxmlformats.org/officeDocument/2006/relationships/hyperlink" Target="https://jira.godaddy.com/browse/WSB-14461" TargetMode="External"/><Relationship Id="rId225" Type="http://schemas.openxmlformats.org/officeDocument/2006/relationships/hyperlink" Target="https://jira.godaddy.com/browse/WSB-14524" TargetMode="External"/><Relationship Id="rId241" Type="http://schemas.openxmlformats.org/officeDocument/2006/relationships/hyperlink" Target="https://jira.godaddy.com/browse/WSB-14650" TargetMode="External"/><Relationship Id="rId246" Type="http://schemas.openxmlformats.org/officeDocument/2006/relationships/hyperlink" Target="https://jira.godaddy.com/browse/WSB-14679" TargetMode="External"/><Relationship Id="rId267" Type="http://schemas.openxmlformats.org/officeDocument/2006/relationships/hyperlink" Target="https://jira.godaddy.com/browse/WSB-14780" TargetMode="External"/><Relationship Id="rId288" Type="http://schemas.openxmlformats.org/officeDocument/2006/relationships/hyperlink" Target="https://jira.godaddy.com/browse/WSB-14893" TargetMode="External"/><Relationship Id="rId15" Type="http://schemas.openxmlformats.org/officeDocument/2006/relationships/hyperlink" Target="https://jira.int.godaddy.com/browse/WSB-12442" TargetMode="External"/><Relationship Id="rId36" Type="http://schemas.openxmlformats.org/officeDocument/2006/relationships/hyperlink" Target="https://jira.int.godaddy.com/browse/WSB-12588" TargetMode="External"/><Relationship Id="rId57" Type="http://schemas.openxmlformats.org/officeDocument/2006/relationships/hyperlink" Target="https://jira.int.godaddy.com/browse/WSB-12789" TargetMode="External"/><Relationship Id="rId106" Type="http://schemas.openxmlformats.org/officeDocument/2006/relationships/hyperlink" Target="https://jira.int.godaddy.com/browse/WSB-13526" TargetMode="External"/><Relationship Id="rId127" Type="http://schemas.openxmlformats.org/officeDocument/2006/relationships/hyperlink" Target="https://jira.int.godaddy.com/browse/WSB-13729" TargetMode="External"/><Relationship Id="rId262" Type="http://schemas.openxmlformats.org/officeDocument/2006/relationships/hyperlink" Target="https://jira.godaddy.com/browse/WSB-14775" TargetMode="External"/><Relationship Id="rId283" Type="http://schemas.openxmlformats.org/officeDocument/2006/relationships/hyperlink" Target="https://jira.godaddy.com/browse/WSB-14882" TargetMode="External"/><Relationship Id="rId313" Type="http://schemas.openxmlformats.org/officeDocument/2006/relationships/hyperlink" Target="https://jira.godaddy.com/browse/WSB-14968" TargetMode="External"/><Relationship Id="rId318" Type="http://schemas.openxmlformats.org/officeDocument/2006/relationships/hyperlink" Target="https://jira.godaddy.com/browse/WSB-14983" TargetMode="External"/><Relationship Id="rId339" Type="http://schemas.openxmlformats.org/officeDocument/2006/relationships/hyperlink" Target="https://jira.godaddy.com/browse/WSB-15089" TargetMode="External"/><Relationship Id="rId10" Type="http://schemas.openxmlformats.org/officeDocument/2006/relationships/hyperlink" Target="https://jira.int.godaddy.com/browse/WSB-12335" TargetMode="External"/><Relationship Id="rId31" Type="http://schemas.openxmlformats.org/officeDocument/2006/relationships/hyperlink" Target="https://jira.int.godaddy.com/browse/WSB-12560" TargetMode="External"/><Relationship Id="rId52" Type="http://schemas.openxmlformats.org/officeDocument/2006/relationships/hyperlink" Target="https://jira.int.godaddy.com/browse/WSB-12750" TargetMode="External"/><Relationship Id="rId73" Type="http://schemas.openxmlformats.org/officeDocument/2006/relationships/hyperlink" Target="https://jira.int.godaddy.com/browse/WSB-13078" TargetMode="External"/><Relationship Id="rId78" Type="http://schemas.openxmlformats.org/officeDocument/2006/relationships/hyperlink" Target="https://jira.int.godaddy.com/browse/WSB-13168" TargetMode="External"/><Relationship Id="rId94" Type="http://schemas.openxmlformats.org/officeDocument/2006/relationships/hyperlink" Target="https://jira.int.godaddy.com/browse/WSB-13363" TargetMode="External"/><Relationship Id="rId99" Type="http://schemas.openxmlformats.org/officeDocument/2006/relationships/hyperlink" Target="https://jira.int.godaddy.com/browse/WSB-13413" TargetMode="External"/><Relationship Id="rId101" Type="http://schemas.openxmlformats.org/officeDocument/2006/relationships/hyperlink" Target="https://jira.int.godaddy.com/browse/WSB-13423" TargetMode="External"/><Relationship Id="rId122" Type="http://schemas.openxmlformats.org/officeDocument/2006/relationships/hyperlink" Target="https://jira.int.godaddy.com/browse/WSB-13644" TargetMode="External"/><Relationship Id="rId143" Type="http://schemas.openxmlformats.org/officeDocument/2006/relationships/hyperlink" Target="https://jira.int.godaddy.com/browse/WSB-13852" TargetMode="External"/><Relationship Id="rId148" Type="http://schemas.openxmlformats.org/officeDocument/2006/relationships/hyperlink" Target="https://jira.int.godaddy.com/browse/WSB-13883" TargetMode="External"/><Relationship Id="rId164" Type="http://schemas.openxmlformats.org/officeDocument/2006/relationships/hyperlink" Target="https://jira.int.godaddy.com/browse/WSB-14049" TargetMode="External"/><Relationship Id="rId169" Type="http://schemas.openxmlformats.org/officeDocument/2006/relationships/hyperlink" Target="https://jira.godaddy.com/browse/WSB-14082" TargetMode="External"/><Relationship Id="rId185" Type="http://schemas.openxmlformats.org/officeDocument/2006/relationships/hyperlink" Target="https://jira.godaddy.com/browse/WSB-14166" TargetMode="External"/><Relationship Id="rId334" Type="http://schemas.openxmlformats.org/officeDocument/2006/relationships/hyperlink" Target="https://jira.godaddy.com/browse/WSB-15069" TargetMode="External"/><Relationship Id="rId4" Type="http://schemas.openxmlformats.org/officeDocument/2006/relationships/hyperlink" Target="https://jira.int.godaddy.com/browse/WSB-12323" TargetMode="External"/><Relationship Id="rId9" Type="http://schemas.openxmlformats.org/officeDocument/2006/relationships/hyperlink" Target="https://jira.int.godaddy.com/browse/WSB-12331" TargetMode="External"/><Relationship Id="rId180" Type="http://schemas.openxmlformats.org/officeDocument/2006/relationships/hyperlink" Target="https://jira.godaddy.com/browse/WSB-14151" TargetMode="External"/><Relationship Id="rId210" Type="http://schemas.openxmlformats.org/officeDocument/2006/relationships/hyperlink" Target="https://jira.godaddy.com/browse/WSB-14366" TargetMode="External"/><Relationship Id="rId215" Type="http://schemas.openxmlformats.org/officeDocument/2006/relationships/hyperlink" Target="https://jira.godaddy.com/browse/WSB-14408" TargetMode="External"/><Relationship Id="rId236" Type="http://schemas.openxmlformats.org/officeDocument/2006/relationships/hyperlink" Target="https://jira.godaddy.com/browse/WSB-14603" TargetMode="External"/><Relationship Id="rId257" Type="http://schemas.openxmlformats.org/officeDocument/2006/relationships/hyperlink" Target="https://jira.godaddy.com/browse/WSB-14725" TargetMode="External"/><Relationship Id="rId278" Type="http://schemas.openxmlformats.org/officeDocument/2006/relationships/hyperlink" Target="https://jira.godaddy.com/browse/WSB-14868" TargetMode="External"/><Relationship Id="rId26" Type="http://schemas.openxmlformats.org/officeDocument/2006/relationships/hyperlink" Target="https://jira.int.godaddy.com/browse/WSB-12512" TargetMode="External"/><Relationship Id="rId231" Type="http://schemas.openxmlformats.org/officeDocument/2006/relationships/hyperlink" Target="https://jira.godaddy.com/browse/WSB-14548" TargetMode="External"/><Relationship Id="rId252" Type="http://schemas.openxmlformats.org/officeDocument/2006/relationships/hyperlink" Target="https://jira.godaddy.com/browse/WSB-14714" TargetMode="External"/><Relationship Id="rId273" Type="http://schemas.openxmlformats.org/officeDocument/2006/relationships/hyperlink" Target="https://jira.godaddy.com/browse/WSB-14852" TargetMode="External"/><Relationship Id="rId294" Type="http://schemas.openxmlformats.org/officeDocument/2006/relationships/hyperlink" Target="https://jira.godaddy.com/browse/WSB-14919" TargetMode="External"/><Relationship Id="rId308" Type="http://schemas.openxmlformats.org/officeDocument/2006/relationships/hyperlink" Target="https://jira.godaddy.com/browse/WSB-14961" TargetMode="External"/><Relationship Id="rId329" Type="http://schemas.openxmlformats.org/officeDocument/2006/relationships/hyperlink" Target="https://jira.godaddy.com/browse/WSB-15033" TargetMode="External"/><Relationship Id="rId47" Type="http://schemas.openxmlformats.org/officeDocument/2006/relationships/hyperlink" Target="https://jira.int.godaddy.com/browse/WSB-12681" TargetMode="External"/><Relationship Id="rId68" Type="http://schemas.openxmlformats.org/officeDocument/2006/relationships/hyperlink" Target="https://jira.int.godaddy.com/browse/WSB-12940" TargetMode="External"/><Relationship Id="rId89" Type="http://schemas.openxmlformats.org/officeDocument/2006/relationships/hyperlink" Target="https://jira.int.godaddy.com/browse/WSB-13312" TargetMode="External"/><Relationship Id="rId112" Type="http://schemas.openxmlformats.org/officeDocument/2006/relationships/hyperlink" Target="https://jira.int.godaddy.com/browse/WSB-13589" TargetMode="External"/><Relationship Id="rId133" Type="http://schemas.openxmlformats.org/officeDocument/2006/relationships/hyperlink" Target="https://jira.int.godaddy.com/browse/WSB-13811" TargetMode="External"/><Relationship Id="rId154" Type="http://schemas.openxmlformats.org/officeDocument/2006/relationships/hyperlink" Target="https://jira.int.godaddy.com/browse/WSB-13962" TargetMode="External"/><Relationship Id="rId175" Type="http://schemas.openxmlformats.org/officeDocument/2006/relationships/hyperlink" Target="https://jira.godaddy.com/browse/WSB-14112" TargetMode="External"/><Relationship Id="rId340" Type="http://schemas.openxmlformats.org/officeDocument/2006/relationships/hyperlink" Target="https://jira.godaddy.com/browse/WSB-15106" TargetMode="External"/><Relationship Id="rId196" Type="http://schemas.openxmlformats.org/officeDocument/2006/relationships/hyperlink" Target="https://jira.godaddy.com/browse/WSB-14242" TargetMode="External"/><Relationship Id="rId200" Type="http://schemas.openxmlformats.org/officeDocument/2006/relationships/hyperlink" Target="https://jira.godaddy.com/browse/WSB-14260" TargetMode="External"/><Relationship Id="rId16" Type="http://schemas.openxmlformats.org/officeDocument/2006/relationships/hyperlink" Target="https://jira.int.godaddy.com/browse/WSB-12449" TargetMode="External"/><Relationship Id="rId221" Type="http://schemas.openxmlformats.org/officeDocument/2006/relationships/hyperlink" Target="https://jira.godaddy.com/browse/WSB-14478" TargetMode="External"/><Relationship Id="rId242" Type="http://schemas.openxmlformats.org/officeDocument/2006/relationships/hyperlink" Target="https://jira.godaddy.com/browse/WSB-14655" TargetMode="External"/><Relationship Id="rId263" Type="http://schemas.openxmlformats.org/officeDocument/2006/relationships/hyperlink" Target="https://jira.godaddy.com/browse/WSB-14776" TargetMode="External"/><Relationship Id="rId284" Type="http://schemas.openxmlformats.org/officeDocument/2006/relationships/hyperlink" Target="https://jira.godaddy.com/browse/WSB-14883" TargetMode="External"/><Relationship Id="rId319" Type="http://schemas.openxmlformats.org/officeDocument/2006/relationships/hyperlink" Target="https://jira.godaddy.com/browse/WSB-14984" TargetMode="External"/><Relationship Id="rId37" Type="http://schemas.openxmlformats.org/officeDocument/2006/relationships/hyperlink" Target="https://jira.int.godaddy.com/browse/WSB-12623" TargetMode="External"/><Relationship Id="rId58" Type="http://schemas.openxmlformats.org/officeDocument/2006/relationships/hyperlink" Target="https://jira.int.godaddy.com/browse/WSB-12790" TargetMode="External"/><Relationship Id="rId79" Type="http://schemas.openxmlformats.org/officeDocument/2006/relationships/hyperlink" Target="https://jira.int.godaddy.com/browse/WSB-13170" TargetMode="External"/><Relationship Id="rId102" Type="http://schemas.openxmlformats.org/officeDocument/2006/relationships/hyperlink" Target="https://jira.int.godaddy.com/browse/WSB-13424" TargetMode="External"/><Relationship Id="rId123" Type="http://schemas.openxmlformats.org/officeDocument/2006/relationships/hyperlink" Target="https://jira.int.godaddy.com/browse/WSB-13667" TargetMode="External"/><Relationship Id="rId144" Type="http://schemas.openxmlformats.org/officeDocument/2006/relationships/hyperlink" Target="https://jira.int.godaddy.com/browse/WSB-13855" TargetMode="External"/><Relationship Id="rId330" Type="http://schemas.openxmlformats.org/officeDocument/2006/relationships/hyperlink" Target="https://jira.godaddy.com/browse/WSB-15063" TargetMode="External"/><Relationship Id="rId90" Type="http://schemas.openxmlformats.org/officeDocument/2006/relationships/hyperlink" Target="https://jira.int.godaddy.com/browse/WSB-13320" TargetMode="External"/><Relationship Id="rId165" Type="http://schemas.openxmlformats.org/officeDocument/2006/relationships/hyperlink" Target="https://jira.int.godaddy.com/browse/WSB-14058" TargetMode="External"/><Relationship Id="rId186" Type="http://schemas.openxmlformats.org/officeDocument/2006/relationships/hyperlink" Target="https://jira.godaddy.com/browse/WSB-14179" TargetMode="External"/><Relationship Id="rId211" Type="http://schemas.openxmlformats.org/officeDocument/2006/relationships/hyperlink" Target="https://jira.godaddy.com/browse/WSB-14378" TargetMode="External"/><Relationship Id="rId232" Type="http://schemas.openxmlformats.org/officeDocument/2006/relationships/hyperlink" Target="https://jira.godaddy.com/browse/WSB-14551" TargetMode="External"/><Relationship Id="rId253" Type="http://schemas.openxmlformats.org/officeDocument/2006/relationships/hyperlink" Target="https://jira.godaddy.com/browse/WSB-14715" TargetMode="External"/><Relationship Id="rId274" Type="http://schemas.openxmlformats.org/officeDocument/2006/relationships/hyperlink" Target="https://jira.godaddy.com/browse/WSB-14856" TargetMode="External"/><Relationship Id="rId295" Type="http://schemas.openxmlformats.org/officeDocument/2006/relationships/hyperlink" Target="https://jira.godaddy.com/browse/WSB-14921" TargetMode="External"/><Relationship Id="rId309" Type="http://schemas.openxmlformats.org/officeDocument/2006/relationships/hyperlink" Target="https://jira.godaddy.com/browse/WSB-14962" TargetMode="External"/><Relationship Id="rId27" Type="http://schemas.openxmlformats.org/officeDocument/2006/relationships/hyperlink" Target="https://jira.int.godaddy.com/browse/WSB-12531" TargetMode="External"/><Relationship Id="rId48" Type="http://schemas.openxmlformats.org/officeDocument/2006/relationships/hyperlink" Target="https://jira.int.godaddy.com/browse/WSB-12689" TargetMode="External"/><Relationship Id="rId69" Type="http://schemas.openxmlformats.org/officeDocument/2006/relationships/hyperlink" Target="https://jira.int.godaddy.com/browse/WSB-12956" TargetMode="External"/><Relationship Id="rId113" Type="http://schemas.openxmlformats.org/officeDocument/2006/relationships/hyperlink" Target="https://jira.int.godaddy.com/browse/WSB-13598" TargetMode="External"/><Relationship Id="rId134" Type="http://schemas.openxmlformats.org/officeDocument/2006/relationships/hyperlink" Target="https://jira.int.godaddy.com/browse/WSB-13812" TargetMode="External"/><Relationship Id="rId320" Type="http://schemas.openxmlformats.org/officeDocument/2006/relationships/hyperlink" Target="https://jira.godaddy.com/browse/WSB-14995" TargetMode="External"/><Relationship Id="rId80" Type="http://schemas.openxmlformats.org/officeDocument/2006/relationships/hyperlink" Target="https://jira.int.godaddy.com/browse/WSB-13171" TargetMode="External"/><Relationship Id="rId155" Type="http://schemas.openxmlformats.org/officeDocument/2006/relationships/hyperlink" Target="https://jira.int.godaddy.com/browse/WSB-13965" TargetMode="External"/><Relationship Id="rId176" Type="http://schemas.openxmlformats.org/officeDocument/2006/relationships/hyperlink" Target="https://jira.godaddy.com/browse/WSB-14114" TargetMode="External"/><Relationship Id="rId197" Type="http://schemas.openxmlformats.org/officeDocument/2006/relationships/hyperlink" Target="https://jira.godaddy.com/browse/WSB-14244" TargetMode="External"/><Relationship Id="rId341" Type="http://schemas.openxmlformats.org/officeDocument/2006/relationships/hyperlink" Target="https://jira.godaddy.com/browse/WSB-15109" TargetMode="External"/><Relationship Id="rId201" Type="http://schemas.openxmlformats.org/officeDocument/2006/relationships/hyperlink" Target="https://jira.godaddy.com/browse/WSB-14262" TargetMode="External"/><Relationship Id="rId222" Type="http://schemas.openxmlformats.org/officeDocument/2006/relationships/hyperlink" Target="https://jira.godaddy.com/browse/WSB-14490" TargetMode="External"/><Relationship Id="rId243" Type="http://schemas.openxmlformats.org/officeDocument/2006/relationships/hyperlink" Target="https://jira.godaddy.com/browse/WSB-14661" TargetMode="External"/><Relationship Id="rId264" Type="http://schemas.openxmlformats.org/officeDocument/2006/relationships/hyperlink" Target="https://jira.godaddy.com/browse/WSB-14777" TargetMode="External"/><Relationship Id="rId285" Type="http://schemas.openxmlformats.org/officeDocument/2006/relationships/hyperlink" Target="https://jira.godaddy.com/browse/WSB-14885" TargetMode="External"/><Relationship Id="rId17" Type="http://schemas.openxmlformats.org/officeDocument/2006/relationships/hyperlink" Target="https://jira.int.godaddy.com/browse/WSB-12452" TargetMode="External"/><Relationship Id="rId38" Type="http://schemas.openxmlformats.org/officeDocument/2006/relationships/hyperlink" Target="https://jira.int.godaddy.com/browse/WSB-12624" TargetMode="External"/><Relationship Id="rId59" Type="http://schemas.openxmlformats.org/officeDocument/2006/relationships/hyperlink" Target="https://jira.int.godaddy.com/browse/WSB-12822" TargetMode="External"/><Relationship Id="rId103" Type="http://schemas.openxmlformats.org/officeDocument/2006/relationships/hyperlink" Target="https://jira.int.godaddy.com/browse/WSB-13474" TargetMode="External"/><Relationship Id="rId124" Type="http://schemas.openxmlformats.org/officeDocument/2006/relationships/hyperlink" Target="https://jira.int.godaddy.com/browse/WSB-13726" TargetMode="External"/><Relationship Id="rId310" Type="http://schemas.openxmlformats.org/officeDocument/2006/relationships/hyperlink" Target="https://jira.godaddy.com/browse/WSB-14965" TargetMode="External"/><Relationship Id="rId70" Type="http://schemas.openxmlformats.org/officeDocument/2006/relationships/hyperlink" Target="https://jira.int.godaddy.com/browse/WSB-12959" TargetMode="External"/><Relationship Id="rId91" Type="http://schemas.openxmlformats.org/officeDocument/2006/relationships/hyperlink" Target="https://jira.int.godaddy.com/browse/WSB-13334" TargetMode="External"/><Relationship Id="rId145" Type="http://schemas.openxmlformats.org/officeDocument/2006/relationships/hyperlink" Target="https://jira.int.godaddy.com/browse/WSB-13856" TargetMode="External"/><Relationship Id="rId166" Type="http://schemas.openxmlformats.org/officeDocument/2006/relationships/hyperlink" Target="https://jira.int.godaddy.com/browse/WSB-14060" TargetMode="External"/><Relationship Id="rId187" Type="http://schemas.openxmlformats.org/officeDocument/2006/relationships/hyperlink" Target="https://jira.godaddy.com/browse/WSB-14181" TargetMode="External"/><Relationship Id="rId331" Type="http://schemas.openxmlformats.org/officeDocument/2006/relationships/hyperlink" Target="https://jira.godaddy.com/browse/WSB-15064" TargetMode="External"/><Relationship Id="rId1" Type="http://schemas.openxmlformats.org/officeDocument/2006/relationships/hyperlink" Target="https://jira.int.godaddy.com/browse/WSB-12287" TargetMode="External"/><Relationship Id="rId212" Type="http://schemas.openxmlformats.org/officeDocument/2006/relationships/hyperlink" Target="https://jira.godaddy.com/browse/WSB-14380" TargetMode="External"/><Relationship Id="rId233" Type="http://schemas.openxmlformats.org/officeDocument/2006/relationships/hyperlink" Target="https://jira.godaddy.com/browse/WSB-14597" TargetMode="External"/><Relationship Id="rId254" Type="http://schemas.openxmlformats.org/officeDocument/2006/relationships/hyperlink" Target="https://jira.godaddy.com/browse/WSB-14717" TargetMode="External"/><Relationship Id="rId28" Type="http://schemas.openxmlformats.org/officeDocument/2006/relationships/hyperlink" Target="https://jira.int.godaddy.com/browse/WSB-12536" TargetMode="External"/><Relationship Id="rId49" Type="http://schemas.openxmlformats.org/officeDocument/2006/relationships/hyperlink" Target="https://jira.int.godaddy.com/browse/WSB-12728" TargetMode="External"/><Relationship Id="rId114" Type="http://schemas.openxmlformats.org/officeDocument/2006/relationships/hyperlink" Target="https://jira.int.godaddy.com/browse/WSB-13600" TargetMode="External"/><Relationship Id="rId275" Type="http://schemas.openxmlformats.org/officeDocument/2006/relationships/hyperlink" Target="https://jira.godaddy.com/browse/WSB-14860" TargetMode="External"/><Relationship Id="rId296" Type="http://schemas.openxmlformats.org/officeDocument/2006/relationships/hyperlink" Target="https://jira.godaddy.com/browse/WSB-14922" TargetMode="External"/><Relationship Id="rId300" Type="http://schemas.openxmlformats.org/officeDocument/2006/relationships/hyperlink" Target="https://jira.godaddy.com/browse/WSB-14939" TargetMode="External"/><Relationship Id="rId60" Type="http://schemas.openxmlformats.org/officeDocument/2006/relationships/hyperlink" Target="https://jira.int.godaddy.com/browse/WSB-12824" TargetMode="External"/><Relationship Id="rId81" Type="http://schemas.openxmlformats.org/officeDocument/2006/relationships/hyperlink" Target="https://jira.int.godaddy.com/browse/WSB-13241" TargetMode="External"/><Relationship Id="rId135" Type="http://schemas.openxmlformats.org/officeDocument/2006/relationships/hyperlink" Target="https://jira.int.godaddy.com/browse/WSB-13813" TargetMode="External"/><Relationship Id="rId156" Type="http://schemas.openxmlformats.org/officeDocument/2006/relationships/hyperlink" Target="https://jira.int.godaddy.com/browse/WSB-13985" TargetMode="External"/><Relationship Id="rId177" Type="http://schemas.openxmlformats.org/officeDocument/2006/relationships/hyperlink" Target="https://jira.godaddy.com/browse/WSB-14125" TargetMode="External"/><Relationship Id="rId198" Type="http://schemas.openxmlformats.org/officeDocument/2006/relationships/hyperlink" Target="https://jira.godaddy.com/browse/WSB-14245" TargetMode="External"/><Relationship Id="rId321" Type="http://schemas.openxmlformats.org/officeDocument/2006/relationships/hyperlink" Target="https://jira.godaddy.com/browse/WSB-14997" TargetMode="External"/><Relationship Id="rId342" Type="http://schemas.openxmlformats.org/officeDocument/2006/relationships/hyperlink" Target="https://jira.godaddy.com/browse/WSB-15117" TargetMode="External"/><Relationship Id="rId202" Type="http://schemas.openxmlformats.org/officeDocument/2006/relationships/hyperlink" Target="https://jira.godaddy.com/browse/WSB-14263" TargetMode="External"/><Relationship Id="rId223" Type="http://schemas.openxmlformats.org/officeDocument/2006/relationships/hyperlink" Target="https://jira.godaddy.com/browse/WSB-14495" TargetMode="External"/><Relationship Id="rId244" Type="http://schemas.openxmlformats.org/officeDocument/2006/relationships/hyperlink" Target="https://jira.godaddy.com/browse/WSB-14674" TargetMode="External"/><Relationship Id="rId18" Type="http://schemas.openxmlformats.org/officeDocument/2006/relationships/hyperlink" Target="https://jira.int.godaddy.com/browse/WSB-12477" TargetMode="External"/><Relationship Id="rId39" Type="http://schemas.openxmlformats.org/officeDocument/2006/relationships/hyperlink" Target="https://jira.int.godaddy.com/browse/WSB-12625" TargetMode="External"/><Relationship Id="rId265" Type="http://schemas.openxmlformats.org/officeDocument/2006/relationships/hyperlink" Target="https://jira.godaddy.com/browse/WSB-14778" TargetMode="External"/><Relationship Id="rId286" Type="http://schemas.openxmlformats.org/officeDocument/2006/relationships/hyperlink" Target="https://jira.godaddy.com/browse/WSB-14887" TargetMode="External"/><Relationship Id="rId50" Type="http://schemas.openxmlformats.org/officeDocument/2006/relationships/hyperlink" Target="https://jira.int.godaddy.com/browse/WSB-12743" TargetMode="External"/><Relationship Id="rId104" Type="http://schemas.openxmlformats.org/officeDocument/2006/relationships/hyperlink" Target="https://jira.int.godaddy.com/browse/WSB-13497" TargetMode="External"/><Relationship Id="rId125" Type="http://schemas.openxmlformats.org/officeDocument/2006/relationships/hyperlink" Target="https://jira.int.godaddy.com/browse/WSB-13727" TargetMode="External"/><Relationship Id="rId146" Type="http://schemas.openxmlformats.org/officeDocument/2006/relationships/hyperlink" Target="https://jira.int.godaddy.com/browse/WSB-13863" TargetMode="External"/><Relationship Id="rId167" Type="http://schemas.openxmlformats.org/officeDocument/2006/relationships/hyperlink" Target="https://jira.godaddy.com/browse/WSB-14068" TargetMode="External"/><Relationship Id="rId188" Type="http://schemas.openxmlformats.org/officeDocument/2006/relationships/hyperlink" Target="https://jira.godaddy.com/browse/WSB-14185" TargetMode="External"/><Relationship Id="rId311" Type="http://schemas.openxmlformats.org/officeDocument/2006/relationships/hyperlink" Target="https://jira.godaddy.com/browse/WSB-14966" TargetMode="External"/><Relationship Id="rId332" Type="http://schemas.openxmlformats.org/officeDocument/2006/relationships/hyperlink" Target="https://jira.godaddy.com/browse/WSB-15065" TargetMode="External"/><Relationship Id="rId71" Type="http://schemas.openxmlformats.org/officeDocument/2006/relationships/hyperlink" Target="https://jira.int.godaddy.com/browse/WSB-12970" TargetMode="External"/><Relationship Id="rId92" Type="http://schemas.openxmlformats.org/officeDocument/2006/relationships/hyperlink" Target="https://jira.int.godaddy.com/browse/WSB-13359" TargetMode="External"/><Relationship Id="rId213" Type="http://schemas.openxmlformats.org/officeDocument/2006/relationships/hyperlink" Target="https://jira.godaddy.com/browse/WSB-14405" TargetMode="External"/><Relationship Id="rId234" Type="http://schemas.openxmlformats.org/officeDocument/2006/relationships/hyperlink" Target="https://jira.godaddy.com/browse/WSB-14599" TargetMode="External"/><Relationship Id="rId2" Type="http://schemas.openxmlformats.org/officeDocument/2006/relationships/hyperlink" Target="https://jira.int.godaddy.com/browse/WSB-12311" TargetMode="External"/><Relationship Id="rId29" Type="http://schemas.openxmlformats.org/officeDocument/2006/relationships/hyperlink" Target="https://jira.int.godaddy.com/browse/WSB-12538" TargetMode="External"/><Relationship Id="rId255" Type="http://schemas.openxmlformats.org/officeDocument/2006/relationships/hyperlink" Target="https://jira.godaddy.com/browse/WSB-14718" TargetMode="External"/><Relationship Id="rId276" Type="http://schemas.openxmlformats.org/officeDocument/2006/relationships/hyperlink" Target="https://jira.godaddy.com/browse/WSB-14863" TargetMode="External"/><Relationship Id="rId297" Type="http://schemas.openxmlformats.org/officeDocument/2006/relationships/hyperlink" Target="https://jira.godaddy.com/browse/WSB-14926" TargetMode="External"/><Relationship Id="rId40" Type="http://schemas.openxmlformats.org/officeDocument/2006/relationships/hyperlink" Target="https://jira.int.godaddy.com/browse/WSB-12636" TargetMode="External"/><Relationship Id="rId115" Type="http://schemas.openxmlformats.org/officeDocument/2006/relationships/hyperlink" Target="https://jira.int.godaddy.com/browse/WSB-13612" TargetMode="External"/><Relationship Id="rId136" Type="http://schemas.openxmlformats.org/officeDocument/2006/relationships/hyperlink" Target="https://jira.int.godaddy.com/browse/WSB-13814" TargetMode="External"/><Relationship Id="rId157" Type="http://schemas.openxmlformats.org/officeDocument/2006/relationships/hyperlink" Target="https://jira.int.godaddy.com/browse/WSB-13989" TargetMode="External"/><Relationship Id="rId178" Type="http://schemas.openxmlformats.org/officeDocument/2006/relationships/hyperlink" Target="https://jira.godaddy.com/browse/WSB-14142" TargetMode="External"/><Relationship Id="rId301" Type="http://schemas.openxmlformats.org/officeDocument/2006/relationships/hyperlink" Target="https://jira.godaddy.com/browse/WSB-14940" TargetMode="External"/><Relationship Id="rId322" Type="http://schemas.openxmlformats.org/officeDocument/2006/relationships/hyperlink" Target="https://jira.godaddy.com/browse/WSB-15006" TargetMode="External"/><Relationship Id="rId343" Type="http://schemas.openxmlformats.org/officeDocument/2006/relationships/hyperlink" Target="https://jira.godaddy.com/browse/WSB-15122" TargetMode="External"/><Relationship Id="rId61" Type="http://schemas.openxmlformats.org/officeDocument/2006/relationships/hyperlink" Target="https://jira.int.godaddy.com/browse/WSB-12862" TargetMode="External"/><Relationship Id="rId82" Type="http://schemas.openxmlformats.org/officeDocument/2006/relationships/hyperlink" Target="https://jira.int.godaddy.com/browse/WSB-13250" TargetMode="External"/><Relationship Id="rId199" Type="http://schemas.openxmlformats.org/officeDocument/2006/relationships/hyperlink" Target="https://jira.godaddy.com/browse/WSB-14252" TargetMode="External"/><Relationship Id="rId203" Type="http://schemas.openxmlformats.org/officeDocument/2006/relationships/hyperlink" Target="https://jira.godaddy.com/browse/WSB-14266" TargetMode="External"/><Relationship Id="rId19" Type="http://schemas.openxmlformats.org/officeDocument/2006/relationships/hyperlink" Target="https://jira.int.godaddy.com/browse/WSB-12478" TargetMode="External"/><Relationship Id="rId224" Type="http://schemas.openxmlformats.org/officeDocument/2006/relationships/hyperlink" Target="https://jira.godaddy.com/browse/WSB-14505" TargetMode="External"/><Relationship Id="rId245" Type="http://schemas.openxmlformats.org/officeDocument/2006/relationships/hyperlink" Target="https://jira.godaddy.com/browse/WSB-14678" TargetMode="External"/><Relationship Id="rId266" Type="http://schemas.openxmlformats.org/officeDocument/2006/relationships/hyperlink" Target="https://jira.godaddy.com/browse/WSB-14779" TargetMode="External"/><Relationship Id="rId287" Type="http://schemas.openxmlformats.org/officeDocument/2006/relationships/hyperlink" Target="https://jira.godaddy.com/browse/WSB-14889" TargetMode="External"/><Relationship Id="rId30" Type="http://schemas.openxmlformats.org/officeDocument/2006/relationships/hyperlink" Target="https://jira.int.godaddy.com/browse/WSB-12550" TargetMode="External"/><Relationship Id="rId105" Type="http://schemas.openxmlformats.org/officeDocument/2006/relationships/hyperlink" Target="https://jira.int.godaddy.com/browse/WSB-13501" TargetMode="External"/><Relationship Id="rId126" Type="http://schemas.openxmlformats.org/officeDocument/2006/relationships/hyperlink" Target="https://jira.int.godaddy.com/browse/WSB-13728" TargetMode="External"/><Relationship Id="rId147" Type="http://schemas.openxmlformats.org/officeDocument/2006/relationships/hyperlink" Target="https://jira.int.godaddy.com/browse/WSB-13866" TargetMode="External"/><Relationship Id="rId168" Type="http://schemas.openxmlformats.org/officeDocument/2006/relationships/hyperlink" Target="https://jira.godaddy.com/browse/WSB-14077" TargetMode="External"/><Relationship Id="rId312" Type="http://schemas.openxmlformats.org/officeDocument/2006/relationships/hyperlink" Target="https://jira.godaddy.com/browse/WSB-14967" TargetMode="External"/><Relationship Id="rId333" Type="http://schemas.openxmlformats.org/officeDocument/2006/relationships/hyperlink" Target="https://jira.godaddy.com/browse/WSB-15066" TargetMode="External"/><Relationship Id="rId51" Type="http://schemas.openxmlformats.org/officeDocument/2006/relationships/hyperlink" Target="https://jira.int.godaddy.com/browse/WSB-12748" TargetMode="External"/><Relationship Id="rId72" Type="http://schemas.openxmlformats.org/officeDocument/2006/relationships/hyperlink" Target="https://jira.int.godaddy.com/browse/WSB-13074" TargetMode="External"/><Relationship Id="rId93" Type="http://schemas.openxmlformats.org/officeDocument/2006/relationships/hyperlink" Target="https://jira.int.godaddy.com/browse/WSB-13360" TargetMode="External"/><Relationship Id="rId189" Type="http://schemas.openxmlformats.org/officeDocument/2006/relationships/hyperlink" Target="https://jira.godaddy.com/browse/WSB-14195" TargetMode="External"/><Relationship Id="rId3" Type="http://schemas.openxmlformats.org/officeDocument/2006/relationships/hyperlink" Target="https://jira.int.godaddy.com/browse/WSB-12313" TargetMode="External"/><Relationship Id="rId214" Type="http://schemas.openxmlformats.org/officeDocument/2006/relationships/hyperlink" Target="https://jira.godaddy.com/browse/WSB-14406" TargetMode="External"/><Relationship Id="rId235" Type="http://schemas.openxmlformats.org/officeDocument/2006/relationships/hyperlink" Target="https://jira.godaddy.com/browse/WSB-14602" TargetMode="External"/><Relationship Id="rId256" Type="http://schemas.openxmlformats.org/officeDocument/2006/relationships/hyperlink" Target="https://jira.godaddy.com/browse/WSB-14719" TargetMode="External"/><Relationship Id="rId277" Type="http://schemas.openxmlformats.org/officeDocument/2006/relationships/hyperlink" Target="https://jira.godaddy.com/browse/WSB-14867" TargetMode="External"/><Relationship Id="rId298" Type="http://schemas.openxmlformats.org/officeDocument/2006/relationships/hyperlink" Target="https://jira.godaddy.com/browse/WSB-1493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6"/>
  <sheetViews>
    <sheetView tabSelected="1" workbookViewId="0">
      <pane ySplit="1" topLeftCell="A311" activePane="bottomLeft" state="frozen"/>
      <selection pane="bottomLeft" activeCell="J314" sqref="J314"/>
    </sheetView>
  </sheetViews>
  <sheetFormatPr defaultRowHeight="15" x14ac:dyDescent="0.25"/>
  <cols>
    <col min="1" max="1" width="13.28515625" style="15" customWidth="1"/>
    <col min="2" max="2" width="47" style="15" customWidth="1"/>
    <col min="3" max="3" width="9.140625" style="15"/>
    <col min="4" max="4" width="17.28515625" style="15" bestFit="1" customWidth="1"/>
    <col min="5" max="5" width="12.28515625" style="15" customWidth="1"/>
    <col min="6" max="6" width="12" style="15" bestFit="1" customWidth="1"/>
    <col min="7" max="7" width="34.42578125" style="15" bestFit="1" customWidth="1"/>
    <col min="8" max="8" width="17.85546875" style="15" bestFit="1" customWidth="1"/>
    <col min="9" max="9" width="28.42578125" style="15" customWidth="1"/>
    <col min="10" max="10" width="21.5703125" style="15" customWidth="1"/>
    <col min="11" max="11" width="42.5703125" style="15" bestFit="1" customWidth="1"/>
    <col min="12" max="16384" width="9.140625" style="15"/>
  </cols>
  <sheetData>
    <row r="1" spans="1:11" s="25" customFormat="1" x14ac:dyDescent="0.25">
      <c r="A1" s="24" t="s">
        <v>1</v>
      </c>
      <c r="B1" s="24" t="s">
        <v>3</v>
      </c>
      <c r="C1" s="24" t="s">
        <v>4</v>
      </c>
      <c r="D1" s="24" t="s">
        <v>2</v>
      </c>
      <c r="E1" s="24" t="s">
        <v>5</v>
      </c>
      <c r="F1" s="24" t="s">
        <v>6</v>
      </c>
      <c r="G1" s="24" t="s">
        <v>7</v>
      </c>
      <c r="H1" s="24" t="s">
        <v>38</v>
      </c>
      <c r="I1" s="24" t="s">
        <v>8</v>
      </c>
      <c r="J1" s="49" t="s">
        <v>841</v>
      </c>
      <c r="K1" s="49" t="s">
        <v>839</v>
      </c>
    </row>
    <row r="2" spans="1:11" ht="28.5" customHeight="1" x14ac:dyDescent="0.25">
      <c r="A2" s="26" t="s">
        <v>39</v>
      </c>
      <c r="B2" s="27" t="s">
        <v>40</v>
      </c>
      <c r="C2" s="27" t="s">
        <v>41</v>
      </c>
      <c r="D2" s="28">
        <v>41975.725694444445</v>
      </c>
      <c r="E2" s="29" t="s">
        <v>10</v>
      </c>
      <c r="F2" s="27" t="s">
        <v>11</v>
      </c>
      <c r="G2" s="15" t="s">
        <v>43</v>
      </c>
    </row>
    <row r="3" spans="1:11" ht="28.5" x14ac:dyDescent="0.25">
      <c r="A3" s="26" t="s">
        <v>44</v>
      </c>
      <c r="B3" s="27" t="s">
        <v>45</v>
      </c>
      <c r="C3" s="27" t="s">
        <v>41</v>
      </c>
      <c r="D3" s="28">
        <v>41976.640277777777</v>
      </c>
      <c r="E3" s="29" t="s">
        <v>35</v>
      </c>
      <c r="F3" s="30" t="s">
        <v>34</v>
      </c>
      <c r="G3" s="15" t="s">
        <v>327</v>
      </c>
      <c r="I3" s="15" t="s">
        <v>42</v>
      </c>
    </row>
    <row r="4" spans="1:11" ht="28.5" x14ac:dyDescent="0.25">
      <c r="A4" s="26" t="s">
        <v>46</v>
      </c>
      <c r="B4" s="27" t="s">
        <v>47</v>
      </c>
      <c r="C4" s="27" t="s">
        <v>41</v>
      </c>
      <c r="D4" s="28">
        <v>41976.644444444442</v>
      </c>
      <c r="E4" s="29" t="s">
        <v>35</v>
      </c>
      <c r="F4" s="30" t="s">
        <v>34</v>
      </c>
      <c r="G4" s="15" t="s">
        <v>327</v>
      </c>
      <c r="I4" s="15" t="s">
        <v>42</v>
      </c>
    </row>
    <row r="5" spans="1:11" ht="28.5" customHeight="1" x14ac:dyDescent="0.25">
      <c r="A5" s="26" t="s">
        <v>48</v>
      </c>
      <c r="B5" s="27" t="s">
        <v>49</v>
      </c>
      <c r="C5" s="27" t="s">
        <v>41</v>
      </c>
      <c r="D5" s="28">
        <v>41977.597916666666</v>
      </c>
      <c r="E5" s="29" t="s">
        <v>35</v>
      </c>
      <c r="F5" s="30" t="s">
        <v>34</v>
      </c>
      <c r="G5" s="15" t="s">
        <v>331</v>
      </c>
    </row>
    <row r="6" spans="1:11" ht="28.5" customHeight="1" x14ac:dyDescent="0.25">
      <c r="A6" s="26" t="s">
        <v>50</v>
      </c>
      <c r="B6" s="27" t="s">
        <v>51</v>
      </c>
      <c r="C6" s="27" t="s">
        <v>41</v>
      </c>
      <c r="D6" s="28">
        <v>41978.431250000001</v>
      </c>
      <c r="E6" s="29" t="s">
        <v>10</v>
      </c>
      <c r="F6" s="27" t="s">
        <v>11</v>
      </c>
      <c r="G6" s="15" t="s">
        <v>43</v>
      </c>
    </row>
    <row r="7" spans="1:11" ht="28.5" customHeight="1" x14ac:dyDescent="0.25">
      <c r="A7" s="26" t="s">
        <v>52</v>
      </c>
      <c r="B7" s="27" t="s">
        <v>53</v>
      </c>
      <c r="C7" s="27" t="s">
        <v>41</v>
      </c>
      <c r="D7" s="28">
        <v>41978.434027777781</v>
      </c>
      <c r="E7" s="29" t="s">
        <v>10</v>
      </c>
      <c r="F7" s="27" t="s">
        <v>11</v>
      </c>
      <c r="G7" s="15" t="s">
        <v>43</v>
      </c>
    </row>
    <row r="8" spans="1:11" ht="42.75" customHeight="1" x14ac:dyDescent="0.25">
      <c r="A8" s="26" t="s">
        <v>54</v>
      </c>
      <c r="B8" s="27" t="s">
        <v>55</v>
      </c>
      <c r="C8" s="27" t="s">
        <v>41</v>
      </c>
      <c r="D8" s="28">
        <v>41978.436111111114</v>
      </c>
      <c r="E8" s="29" t="s">
        <v>35</v>
      </c>
      <c r="F8" s="30" t="s">
        <v>34</v>
      </c>
      <c r="G8" s="15" t="s">
        <v>43</v>
      </c>
    </row>
    <row r="9" spans="1:11" ht="28.5" customHeight="1" x14ac:dyDescent="0.25">
      <c r="A9" s="26" t="s">
        <v>56</v>
      </c>
      <c r="B9" s="27" t="s">
        <v>57</v>
      </c>
      <c r="C9" s="27" t="s">
        <v>58</v>
      </c>
      <c r="D9" s="28">
        <v>41978.436805555553</v>
      </c>
      <c r="E9" s="29" t="s">
        <v>10</v>
      </c>
      <c r="F9" s="27" t="s">
        <v>11</v>
      </c>
      <c r="G9" s="15" t="s">
        <v>59</v>
      </c>
    </row>
    <row r="10" spans="1:11" ht="28.5" customHeight="1" x14ac:dyDescent="0.25">
      <c r="A10" s="26" t="s">
        <v>60</v>
      </c>
      <c r="B10" s="27" t="s">
        <v>61</v>
      </c>
      <c r="C10" s="27" t="s">
        <v>58</v>
      </c>
      <c r="D10" s="28">
        <v>41978.438194444447</v>
      </c>
      <c r="E10" s="29" t="s">
        <v>35</v>
      </c>
      <c r="F10" s="30" t="s">
        <v>34</v>
      </c>
      <c r="G10" s="15" t="s">
        <v>59</v>
      </c>
    </row>
    <row r="11" spans="1:11" ht="28.5" customHeight="1" x14ac:dyDescent="0.25">
      <c r="A11" s="26" t="s">
        <v>62</v>
      </c>
      <c r="B11" s="27" t="s">
        <v>63</v>
      </c>
      <c r="C11" s="27" t="s">
        <v>9</v>
      </c>
      <c r="D11" s="28">
        <v>41978.618750000001</v>
      </c>
      <c r="E11" s="29" t="s">
        <v>10</v>
      </c>
      <c r="F11" s="27" t="s">
        <v>11</v>
      </c>
      <c r="G11" s="15" t="s">
        <v>64</v>
      </c>
      <c r="I11" s="15" t="s">
        <v>42</v>
      </c>
    </row>
    <row r="12" spans="1:11" ht="28.5" customHeight="1" x14ac:dyDescent="0.25">
      <c r="A12" s="26" t="s">
        <v>65</v>
      </c>
      <c r="B12" s="27" t="s">
        <v>66</v>
      </c>
      <c r="C12" s="27" t="s">
        <v>9</v>
      </c>
      <c r="D12" s="28">
        <v>41980.926388888889</v>
      </c>
      <c r="E12" s="29" t="s">
        <v>10</v>
      </c>
      <c r="F12" s="27" t="s">
        <v>11</v>
      </c>
      <c r="G12" s="15" t="s">
        <v>67</v>
      </c>
      <c r="I12" s="15" t="s">
        <v>42</v>
      </c>
    </row>
    <row r="13" spans="1:11" ht="42.75" x14ac:dyDescent="0.25">
      <c r="A13" s="26" t="s">
        <v>68</v>
      </c>
      <c r="B13" s="27" t="s">
        <v>69</v>
      </c>
      <c r="C13" s="27" t="s">
        <v>9</v>
      </c>
      <c r="D13" s="28">
        <v>41981.920138888891</v>
      </c>
      <c r="E13" s="29" t="s">
        <v>27</v>
      </c>
      <c r="F13" s="27" t="s">
        <v>11</v>
      </c>
      <c r="G13" s="15" t="s">
        <v>327</v>
      </c>
      <c r="I13" s="15" t="s">
        <v>70</v>
      </c>
    </row>
    <row r="14" spans="1:11" ht="15" customHeight="1" x14ac:dyDescent="0.25">
      <c r="A14" s="26" t="s">
        <v>71</v>
      </c>
      <c r="B14" s="27" t="s">
        <v>72</v>
      </c>
      <c r="C14" s="27" t="s">
        <v>58</v>
      </c>
      <c r="D14" s="28">
        <v>41982.436805555553</v>
      </c>
      <c r="E14" s="29" t="s">
        <v>10</v>
      </c>
      <c r="F14" s="27" t="s">
        <v>11</v>
      </c>
      <c r="G14" s="15" t="s">
        <v>73</v>
      </c>
      <c r="H14" s="15" t="s">
        <v>74</v>
      </c>
    </row>
    <row r="15" spans="1:11" ht="42.75" customHeight="1" x14ac:dyDescent="0.25">
      <c r="A15" s="26" t="s">
        <v>75</v>
      </c>
      <c r="B15" s="27" t="s">
        <v>76</v>
      </c>
      <c r="C15" s="27" t="s">
        <v>41</v>
      </c>
      <c r="D15" s="28">
        <v>41983.654166666667</v>
      </c>
      <c r="E15" s="29" t="s">
        <v>77</v>
      </c>
      <c r="F15" s="30" t="s">
        <v>34</v>
      </c>
      <c r="G15" s="15" t="s">
        <v>331</v>
      </c>
    </row>
    <row r="16" spans="1:11" ht="28.5" customHeight="1" x14ac:dyDescent="0.25">
      <c r="A16" s="26" t="s">
        <v>78</v>
      </c>
      <c r="B16" s="27" t="s">
        <v>79</v>
      </c>
      <c r="C16" s="27" t="s">
        <v>41</v>
      </c>
      <c r="D16" s="28">
        <v>41985.707638888889</v>
      </c>
      <c r="E16" s="29" t="s">
        <v>10</v>
      </c>
      <c r="F16" s="27" t="s">
        <v>11</v>
      </c>
      <c r="G16" s="15" t="s">
        <v>331</v>
      </c>
    </row>
    <row r="17" spans="1:9" ht="42.75" customHeight="1" x14ac:dyDescent="0.25">
      <c r="A17" s="26" t="s">
        <v>80</v>
      </c>
      <c r="B17" s="27" t="s">
        <v>81</v>
      </c>
      <c r="C17" s="27" t="s">
        <v>58</v>
      </c>
      <c r="D17" s="28">
        <v>41988.456250000003</v>
      </c>
      <c r="E17" s="29" t="s">
        <v>10</v>
      </c>
      <c r="F17" s="27" t="s">
        <v>11</v>
      </c>
    </row>
    <row r="18" spans="1:9" ht="28.5" customHeight="1" x14ac:dyDescent="0.25">
      <c r="A18" s="26" t="s">
        <v>82</v>
      </c>
      <c r="B18" s="27" t="s">
        <v>83</v>
      </c>
      <c r="C18" s="27" t="s">
        <v>41</v>
      </c>
      <c r="D18" s="28">
        <v>41988.617361111108</v>
      </c>
      <c r="E18" s="29" t="s">
        <v>35</v>
      </c>
      <c r="F18" s="30" t="s">
        <v>34</v>
      </c>
      <c r="G18" s="15" t="s">
        <v>85</v>
      </c>
      <c r="I18" s="15" t="s">
        <v>84</v>
      </c>
    </row>
    <row r="19" spans="1:9" ht="28.5" customHeight="1" x14ac:dyDescent="0.25">
      <c r="A19" s="26" t="s">
        <v>86</v>
      </c>
      <c r="B19" s="27" t="s">
        <v>87</v>
      </c>
      <c r="C19" s="27" t="s">
        <v>9</v>
      </c>
      <c r="D19" s="28">
        <v>41989.737500000003</v>
      </c>
      <c r="E19" s="29" t="s">
        <v>35</v>
      </c>
      <c r="F19" s="30" t="s">
        <v>34</v>
      </c>
      <c r="G19" s="15" t="s">
        <v>17</v>
      </c>
    </row>
    <row r="20" spans="1:9" ht="28.5" customHeight="1" x14ac:dyDescent="0.25">
      <c r="A20" s="26" t="s">
        <v>88</v>
      </c>
      <c r="B20" s="27" t="s">
        <v>89</v>
      </c>
      <c r="C20" s="27" t="s">
        <v>41</v>
      </c>
      <c r="D20" s="28">
        <v>41990.398611111108</v>
      </c>
      <c r="E20" s="29" t="s">
        <v>35</v>
      </c>
      <c r="F20" s="30" t="s">
        <v>34</v>
      </c>
      <c r="G20" s="15" t="s">
        <v>90</v>
      </c>
      <c r="I20" s="15" t="s">
        <v>322</v>
      </c>
    </row>
    <row r="21" spans="1:9" ht="57" customHeight="1" x14ac:dyDescent="0.25">
      <c r="A21" s="26" t="s">
        <v>91</v>
      </c>
      <c r="B21" s="27" t="s">
        <v>92</v>
      </c>
      <c r="C21" s="27" t="s">
        <v>58</v>
      </c>
      <c r="D21" s="28">
        <v>41990.488194444442</v>
      </c>
      <c r="E21" s="29" t="s">
        <v>35</v>
      </c>
      <c r="F21" s="30" t="s">
        <v>34</v>
      </c>
      <c r="G21" s="15" t="s">
        <v>94</v>
      </c>
      <c r="H21" s="15" t="s">
        <v>340</v>
      </c>
      <c r="I21" s="15" t="s">
        <v>93</v>
      </c>
    </row>
    <row r="22" spans="1:9" ht="42.75" customHeight="1" x14ac:dyDescent="0.25">
      <c r="A22" s="26" t="s">
        <v>95</v>
      </c>
      <c r="B22" s="27" t="s">
        <v>96</v>
      </c>
      <c r="C22" s="27" t="s">
        <v>41</v>
      </c>
      <c r="D22" s="28">
        <v>41990.491666666669</v>
      </c>
      <c r="E22" s="29" t="s">
        <v>35</v>
      </c>
      <c r="F22" s="30" t="s">
        <v>34</v>
      </c>
      <c r="G22" s="15" t="s">
        <v>85</v>
      </c>
      <c r="I22" s="15" t="s">
        <v>42</v>
      </c>
    </row>
    <row r="23" spans="1:9" ht="28.5" customHeight="1" x14ac:dyDescent="0.25">
      <c r="A23" s="26" t="s">
        <v>97</v>
      </c>
      <c r="B23" s="27" t="s">
        <v>98</v>
      </c>
      <c r="C23" s="27" t="s">
        <v>9</v>
      </c>
      <c r="D23" s="28">
        <v>41991.742361111108</v>
      </c>
      <c r="E23" s="29" t="s">
        <v>10</v>
      </c>
      <c r="F23" s="27" t="s">
        <v>11</v>
      </c>
      <c r="G23" s="15" t="s">
        <v>73</v>
      </c>
    </row>
    <row r="24" spans="1:9" ht="28.5" customHeight="1" x14ac:dyDescent="0.25">
      <c r="A24" s="26" t="s">
        <v>99</v>
      </c>
      <c r="B24" s="27" t="s">
        <v>100</v>
      </c>
      <c r="C24" s="27" t="s">
        <v>41</v>
      </c>
      <c r="D24" s="28">
        <v>41992.70416666667</v>
      </c>
      <c r="E24" s="29" t="s">
        <v>10</v>
      </c>
      <c r="F24" s="27" t="s">
        <v>11</v>
      </c>
      <c r="G24" s="15" t="s">
        <v>331</v>
      </c>
      <c r="I24" s="32"/>
    </row>
    <row r="25" spans="1:9" ht="28.5" customHeight="1" x14ac:dyDescent="0.25">
      <c r="A25" s="26" t="s">
        <v>101</v>
      </c>
      <c r="B25" s="27" t="s">
        <v>102</v>
      </c>
      <c r="C25" s="27" t="s">
        <v>58</v>
      </c>
      <c r="D25" s="28">
        <v>41992.706944444442</v>
      </c>
      <c r="E25" s="29" t="s">
        <v>35</v>
      </c>
      <c r="F25" s="30" t="s">
        <v>34</v>
      </c>
      <c r="G25" s="15" t="s">
        <v>59</v>
      </c>
    </row>
    <row r="26" spans="1:9" ht="28.5" customHeight="1" x14ac:dyDescent="0.25">
      <c r="A26" s="26" t="s">
        <v>103</v>
      </c>
      <c r="B26" s="27" t="s">
        <v>104</v>
      </c>
      <c r="C26" s="27" t="s">
        <v>41</v>
      </c>
      <c r="D26" s="28">
        <v>41992.712500000001</v>
      </c>
      <c r="E26" s="29" t="s">
        <v>35</v>
      </c>
      <c r="F26" s="30" t="s">
        <v>34</v>
      </c>
      <c r="G26" s="15" t="s">
        <v>59</v>
      </c>
    </row>
    <row r="27" spans="1:9" ht="28.5" customHeight="1" x14ac:dyDescent="0.25">
      <c r="A27" s="26" t="s">
        <v>105</v>
      </c>
      <c r="B27" s="27" t="s">
        <v>106</v>
      </c>
      <c r="C27" s="27" t="s">
        <v>41</v>
      </c>
      <c r="D27" s="28">
        <v>41992.746527777781</v>
      </c>
      <c r="E27" s="29" t="s">
        <v>77</v>
      </c>
      <c r="F27" s="30" t="s">
        <v>34</v>
      </c>
      <c r="G27" s="15" t="s">
        <v>64</v>
      </c>
      <c r="I27" s="15" t="s">
        <v>70</v>
      </c>
    </row>
    <row r="28" spans="1:9" ht="28.5" customHeight="1" x14ac:dyDescent="0.25">
      <c r="A28" s="26" t="s">
        <v>107</v>
      </c>
      <c r="B28" s="27" t="s">
        <v>108</v>
      </c>
      <c r="C28" s="27" t="s">
        <v>58</v>
      </c>
      <c r="D28" s="28">
        <v>41996.472916666666</v>
      </c>
      <c r="E28" s="29" t="s">
        <v>10</v>
      </c>
      <c r="F28" s="27" t="s">
        <v>11</v>
      </c>
      <c r="G28" s="32" t="s">
        <v>252</v>
      </c>
    </row>
    <row r="29" spans="1:9" ht="15" customHeight="1" x14ac:dyDescent="0.25">
      <c r="A29" s="26" t="s">
        <v>109</v>
      </c>
      <c r="B29" s="27" t="s">
        <v>110</v>
      </c>
      <c r="C29" s="27" t="s">
        <v>58</v>
      </c>
      <c r="D29" s="28">
        <v>41996.76458333333</v>
      </c>
      <c r="E29" s="29" t="s">
        <v>10</v>
      </c>
      <c r="F29" s="27" t="s">
        <v>11</v>
      </c>
      <c r="G29" s="15" t="s">
        <v>73</v>
      </c>
      <c r="H29" s="15" t="s">
        <v>111</v>
      </c>
    </row>
    <row r="30" spans="1:9" ht="28.5" customHeight="1" x14ac:dyDescent="0.25">
      <c r="A30" s="26" t="s">
        <v>112</v>
      </c>
      <c r="B30" s="27" t="s">
        <v>113</v>
      </c>
      <c r="C30" s="27" t="s">
        <v>41</v>
      </c>
      <c r="D30" s="28">
        <v>41997.040972222225</v>
      </c>
      <c r="E30" s="29" t="s">
        <v>35</v>
      </c>
      <c r="F30" s="30" t="s">
        <v>34</v>
      </c>
      <c r="G30" s="15" t="s">
        <v>15</v>
      </c>
      <c r="H30" s="15" t="s">
        <v>315</v>
      </c>
    </row>
    <row r="31" spans="1:9" ht="28.5" customHeight="1" x14ac:dyDescent="0.25">
      <c r="A31" s="26" t="s">
        <v>115</v>
      </c>
      <c r="B31" s="27" t="s">
        <v>116</v>
      </c>
      <c r="C31" s="27" t="s">
        <v>41</v>
      </c>
      <c r="D31" s="28">
        <v>41999.716666666667</v>
      </c>
      <c r="E31" s="29" t="s">
        <v>35</v>
      </c>
      <c r="F31" s="30" t="s">
        <v>34</v>
      </c>
      <c r="G31" s="15" t="s">
        <v>90</v>
      </c>
    </row>
    <row r="32" spans="1:9" ht="28.5" customHeight="1" x14ac:dyDescent="0.25">
      <c r="A32" s="26" t="s">
        <v>117</v>
      </c>
      <c r="B32" s="27" t="s">
        <v>118</v>
      </c>
      <c r="C32" s="27" t="s">
        <v>41</v>
      </c>
      <c r="D32" s="28">
        <v>42002.452777777777</v>
      </c>
      <c r="E32" s="29" t="s">
        <v>35</v>
      </c>
      <c r="F32" s="30" t="s">
        <v>34</v>
      </c>
      <c r="G32" s="15" t="s">
        <v>233</v>
      </c>
      <c r="H32" s="15" t="s">
        <v>14</v>
      </c>
    </row>
    <row r="33" spans="1:9" ht="28.5" customHeight="1" x14ac:dyDescent="0.25">
      <c r="A33" s="26" t="s">
        <v>119</v>
      </c>
      <c r="B33" s="27" t="s">
        <v>120</v>
      </c>
      <c r="C33" s="27" t="s">
        <v>58</v>
      </c>
      <c r="D33" s="28">
        <v>42002.534722222219</v>
      </c>
      <c r="E33" s="29" t="s">
        <v>10</v>
      </c>
      <c r="F33" s="27" t="s">
        <v>11</v>
      </c>
      <c r="G33" s="15" t="s">
        <v>331</v>
      </c>
      <c r="H33" s="15" t="s">
        <v>114</v>
      </c>
    </row>
    <row r="34" spans="1:9" ht="28.5" customHeight="1" x14ac:dyDescent="0.25">
      <c r="A34" s="26" t="s">
        <v>121</v>
      </c>
      <c r="B34" s="27" t="s">
        <v>122</v>
      </c>
      <c r="C34" s="27" t="s">
        <v>41</v>
      </c>
      <c r="D34" s="28">
        <v>42002.965277777781</v>
      </c>
      <c r="E34" s="29" t="s">
        <v>35</v>
      </c>
      <c r="F34" s="30" t="s">
        <v>34</v>
      </c>
      <c r="G34" s="15" t="s">
        <v>15</v>
      </c>
      <c r="H34" s="15" t="s">
        <v>332</v>
      </c>
    </row>
    <row r="35" spans="1:9" ht="28.5" x14ac:dyDescent="0.25">
      <c r="A35" s="26" t="s">
        <v>123</v>
      </c>
      <c r="B35" s="27" t="s">
        <v>124</v>
      </c>
      <c r="C35" s="27" t="s">
        <v>41</v>
      </c>
      <c r="D35" s="28">
        <v>42003.464583333334</v>
      </c>
      <c r="E35" s="29" t="s">
        <v>35</v>
      </c>
      <c r="F35" s="30" t="s">
        <v>34</v>
      </c>
      <c r="G35" s="15" t="s">
        <v>327</v>
      </c>
      <c r="I35" s="15" t="s">
        <v>70</v>
      </c>
    </row>
    <row r="36" spans="1:9" ht="42.75" customHeight="1" x14ac:dyDescent="0.25">
      <c r="A36" s="26" t="s">
        <v>125</v>
      </c>
      <c r="B36" s="27" t="s">
        <v>126</v>
      </c>
      <c r="C36" s="27" t="s">
        <v>9</v>
      </c>
      <c r="D36" s="28">
        <v>42003.753472222219</v>
      </c>
      <c r="E36" s="29" t="s">
        <v>35</v>
      </c>
      <c r="F36" s="30" t="s">
        <v>34</v>
      </c>
      <c r="G36" s="15" t="s">
        <v>127</v>
      </c>
      <c r="H36" s="15" t="s">
        <v>128</v>
      </c>
    </row>
    <row r="37" spans="1:9" ht="42.75" customHeight="1" x14ac:dyDescent="0.25">
      <c r="A37" s="26" t="s">
        <v>129</v>
      </c>
      <c r="B37" s="27" t="s">
        <v>130</v>
      </c>
      <c r="C37" s="27" t="s">
        <v>41</v>
      </c>
      <c r="D37" s="28">
        <v>42006.661111111112</v>
      </c>
      <c r="E37" s="29" t="s">
        <v>10</v>
      </c>
      <c r="F37" s="27" t="s">
        <v>11</v>
      </c>
      <c r="G37" s="15" t="s">
        <v>331</v>
      </c>
    </row>
    <row r="38" spans="1:9" ht="28.5" customHeight="1" x14ac:dyDescent="0.25">
      <c r="A38" s="26" t="s">
        <v>131</v>
      </c>
      <c r="B38" s="27" t="s">
        <v>132</v>
      </c>
      <c r="C38" s="27" t="s">
        <v>9</v>
      </c>
      <c r="D38" s="28">
        <v>42009.7</v>
      </c>
      <c r="E38" s="29" t="s">
        <v>24</v>
      </c>
      <c r="F38" s="27" t="s">
        <v>11</v>
      </c>
      <c r="G38" s="15" t="s">
        <v>32</v>
      </c>
      <c r="H38" s="15" t="s">
        <v>26</v>
      </c>
    </row>
    <row r="39" spans="1:9" ht="28.5" x14ac:dyDescent="0.25">
      <c r="A39" s="26" t="s">
        <v>133</v>
      </c>
      <c r="B39" s="27" t="s">
        <v>134</v>
      </c>
      <c r="C39" s="27" t="s">
        <v>41</v>
      </c>
      <c r="D39" s="28">
        <v>42009.716666666667</v>
      </c>
      <c r="E39" s="29" t="s">
        <v>10</v>
      </c>
      <c r="F39" s="27" t="s">
        <v>11</v>
      </c>
      <c r="G39" s="15" t="s">
        <v>327</v>
      </c>
      <c r="H39" s="15" t="s">
        <v>340</v>
      </c>
      <c r="I39" s="15" t="s">
        <v>135</v>
      </c>
    </row>
    <row r="40" spans="1:9" ht="57" customHeight="1" x14ac:dyDescent="0.25">
      <c r="A40" s="26" t="s">
        <v>136</v>
      </c>
      <c r="B40" s="27" t="s">
        <v>137</v>
      </c>
      <c r="C40" s="27" t="s">
        <v>9</v>
      </c>
      <c r="D40" s="28">
        <v>42009.779166666667</v>
      </c>
      <c r="E40" s="29" t="s">
        <v>10</v>
      </c>
      <c r="F40" s="27" t="s">
        <v>11</v>
      </c>
      <c r="G40" s="15" t="s">
        <v>331</v>
      </c>
      <c r="H40" s="15" t="s">
        <v>128</v>
      </c>
    </row>
    <row r="41" spans="1:9" ht="15" customHeight="1" x14ac:dyDescent="0.25">
      <c r="A41" s="26" t="s">
        <v>138</v>
      </c>
      <c r="B41" s="27" t="s">
        <v>139</v>
      </c>
      <c r="C41" s="27" t="s">
        <v>41</v>
      </c>
      <c r="D41" s="28">
        <v>42010.576388888891</v>
      </c>
      <c r="E41" s="29" t="s">
        <v>10</v>
      </c>
      <c r="F41" s="27" t="s">
        <v>11</v>
      </c>
      <c r="G41" s="15" t="s">
        <v>18</v>
      </c>
      <c r="H41" s="15" t="s">
        <v>128</v>
      </c>
    </row>
    <row r="42" spans="1:9" ht="28.5" customHeight="1" x14ac:dyDescent="0.25">
      <c r="A42" s="26" t="s">
        <v>140</v>
      </c>
      <c r="B42" s="27" t="s">
        <v>141</v>
      </c>
      <c r="C42" s="27" t="s">
        <v>41</v>
      </c>
      <c r="D42" s="28">
        <v>42010.634027777778</v>
      </c>
      <c r="E42" s="29" t="s">
        <v>142</v>
      </c>
      <c r="F42" s="30" t="s">
        <v>34</v>
      </c>
      <c r="G42" s="15" t="s">
        <v>67</v>
      </c>
      <c r="H42" s="15" t="s">
        <v>340</v>
      </c>
      <c r="I42" s="15" t="s">
        <v>93</v>
      </c>
    </row>
    <row r="43" spans="1:9" ht="42.75" customHeight="1" x14ac:dyDescent="0.25">
      <c r="A43" s="26" t="s">
        <v>143</v>
      </c>
      <c r="B43" s="27" t="s">
        <v>144</v>
      </c>
      <c r="C43" s="27" t="s">
        <v>9</v>
      </c>
      <c r="D43" s="28">
        <v>42010.669444444444</v>
      </c>
      <c r="E43" s="29" t="s">
        <v>10</v>
      </c>
      <c r="F43" s="27" t="s">
        <v>11</v>
      </c>
      <c r="G43" s="15" t="s">
        <v>146</v>
      </c>
      <c r="I43" s="15" t="s">
        <v>145</v>
      </c>
    </row>
    <row r="44" spans="1:9" ht="57" customHeight="1" x14ac:dyDescent="0.25">
      <c r="A44" s="26" t="s">
        <v>147</v>
      </c>
      <c r="B44" s="27" t="s">
        <v>148</v>
      </c>
      <c r="C44" s="27" t="s">
        <v>41</v>
      </c>
      <c r="D44" s="28">
        <v>42010.783333333333</v>
      </c>
      <c r="E44" s="29" t="s">
        <v>10</v>
      </c>
      <c r="F44" s="27" t="s">
        <v>11</v>
      </c>
      <c r="G44" s="15" t="s">
        <v>67</v>
      </c>
      <c r="I44" s="15" t="s">
        <v>42</v>
      </c>
    </row>
    <row r="45" spans="1:9" ht="28.5" customHeight="1" x14ac:dyDescent="0.25">
      <c r="A45" s="26" t="s">
        <v>149</v>
      </c>
      <c r="B45" s="27" t="s">
        <v>150</v>
      </c>
      <c r="C45" s="27" t="s">
        <v>9</v>
      </c>
      <c r="D45" s="28">
        <v>42010.78402777778</v>
      </c>
      <c r="E45" s="29" t="s">
        <v>10</v>
      </c>
      <c r="F45" s="27" t="s">
        <v>11</v>
      </c>
      <c r="G45" s="15" t="s">
        <v>151</v>
      </c>
    </row>
    <row r="46" spans="1:9" ht="28.5" customHeight="1" x14ac:dyDescent="0.25">
      <c r="A46" s="26" t="s">
        <v>152</v>
      </c>
      <c r="B46" s="27" t="s">
        <v>153</v>
      </c>
      <c r="C46" s="27" t="s">
        <v>16</v>
      </c>
      <c r="D46" s="28">
        <v>42011.604861111111</v>
      </c>
      <c r="E46" s="29" t="s">
        <v>10</v>
      </c>
      <c r="F46" s="27" t="s">
        <v>11</v>
      </c>
      <c r="G46" s="15" t="s">
        <v>154</v>
      </c>
    </row>
    <row r="47" spans="1:9" ht="28.5" customHeight="1" x14ac:dyDescent="0.25">
      <c r="A47" s="26" t="s">
        <v>155</v>
      </c>
      <c r="B47" s="27" t="s">
        <v>156</v>
      </c>
      <c r="C47" s="27" t="s">
        <v>41</v>
      </c>
      <c r="D47" s="28">
        <v>42012.416666666664</v>
      </c>
      <c r="E47" s="29" t="s">
        <v>35</v>
      </c>
      <c r="F47" s="30" t="s">
        <v>34</v>
      </c>
      <c r="G47" s="15" t="s">
        <v>331</v>
      </c>
      <c r="H47" s="15" t="s">
        <v>114</v>
      </c>
    </row>
    <row r="48" spans="1:9" ht="28.5" customHeight="1" x14ac:dyDescent="0.25">
      <c r="A48" s="26" t="s">
        <v>157</v>
      </c>
      <c r="B48" s="27" t="s">
        <v>158</v>
      </c>
      <c r="C48" s="27" t="s">
        <v>41</v>
      </c>
      <c r="D48" s="28">
        <v>42012.518055555556</v>
      </c>
      <c r="E48" s="29" t="s">
        <v>35</v>
      </c>
      <c r="F48" s="30" t="s">
        <v>34</v>
      </c>
      <c r="G48" s="15" t="s">
        <v>146</v>
      </c>
    </row>
    <row r="49" spans="1:9" ht="28.5" customHeight="1" x14ac:dyDescent="0.25">
      <c r="A49" s="26" t="s">
        <v>159</v>
      </c>
      <c r="B49" s="27" t="s">
        <v>160</v>
      </c>
      <c r="C49" s="27" t="s">
        <v>58</v>
      </c>
      <c r="D49" s="28">
        <v>42013.461111111108</v>
      </c>
      <c r="E49" s="29" t="s">
        <v>10</v>
      </c>
      <c r="F49" s="27" t="s">
        <v>11</v>
      </c>
      <c r="G49" s="15" t="s">
        <v>43</v>
      </c>
    </row>
    <row r="50" spans="1:9" ht="28.5" customHeight="1" x14ac:dyDescent="0.25">
      <c r="A50" s="26" t="s">
        <v>161</v>
      </c>
      <c r="B50" s="27" t="s">
        <v>162</v>
      </c>
      <c r="C50" s="27" t="s">
        <v>16</v>
      </c>
      <c r="D50" s="28">
        <v>42016.713888888888</v>
      </c>
      <c r="E50" s="29" t="s">
        <v>10</v>
      </c>
      <c r="F50" s="27" t="s">
        <v>11</v>
      </c>
      <c r="G50" s="15" t="s">
        <v>127</v>
      </c>
      <c r="I50" s="15" t="s">
        <v>163</v>
      </c>
    </row>
    <row r="51" spans="1:9" ht="28.5" customHeight="1" x14ac:dyDescent="0.25">
      <c r="A51" s="26" t="s">
        <v>164</v>
      </c>
      <c r="B51" s="27" t="s">
        <v>165</v>
      </c>
      <c r="C51" s="27" t="s">
        <v>16</v>
      </c>
      <c r="D51" s="28">
        <v>42017.575694444444</v>
      </c>
      <c r="E51" s="29" t="s">
        <v>10</v>
      </c>
      <c r="F51" s="27" t="s">
        <v>11</v>
      </c>
      <c r="G51" s="15" t="s">
        <v>67</v>
      </c>
      <c r="I51" s="15" t="s">
        <v>42</v>
      </c>
    </row>
    <row r="52" spans="1:9" ht="42.75" customHeight="1" x14ac:dyDescent="0.25">
      <c r="A52" s="26" t="s">
        <v>166</v>
      </c>
      <c r="B52" s="27" t="s">
        <v>167</v>
      </c>
      <c r="C52" s="27" t="s">
        <v>41</v>
      </c>
      <c r="D52" s="28">
        <v>42017.682638888888</v>
      </c>
      <c r="E52" s="29" t="s">
        <v>77</v>
      </c>
      <c r="F52" s="30" t="s">
        <v>34</v>
      </c>
      <c r="G52" s="15" t="s">
        <v>17</v>
      </c>
    </row>
    <row r="53" spans="1:9" ht="15" customHeight="1" x14ac:dyDescent="0.25">
      <c r="A53" s="26" t="s">
        <v>168</v>
      </c>
      <c r="B53" s="27" t="s">
        <v>169</v>
      </c>
      <c r="C53" s="27" t="s">
        <v>9</v>
      </c>
      <c r="D53" s="28">
        <v>42018.337500000001</v>
      </c>
      <c r="E53" s="29" t="s">
        <v>10</v>
      </c>
      <c r="F53" s="27" t="s">
        <v>11</v>
      </c>
      <c r="G53" s="15" t="s">
        <v>252</v>
      </c>
    </row>
    <row r="54" spans="1:9" ht="28.5" customHeight="1" x14ac:dyDescent="0.25">
      <c r="A54" s="26" t="s">
        <v>170</v>
      </c>
      <c r="B54" s="27" t="s">
        <v>171</v>
      </c>
      <c r="C54" s="27" t="s">
        <v>9</v>
      </c>
      <c r="D54" s="28">
        <v>42018.441666666666</v>
      </c>
      <c r="E54" s="29" t="s">
        <v>77</v>
      </c>
      <c r="F54" s="30" t="s">
        <v>34</v>
      </c>
      <c r="G54" s="15" t="s">
        <v>94</v>
      </c>
      <c r="I54" s="15" t="s">
        <v>172</v>
      </c>
    </row>
    <row r="55" spans="1:9" ht="15" customHeight="1" x14ac:dyDescent="0.25">
      <c r="A55" s="26" t="s">
        <v>173</v>
      </c>
      <c r="B55" s="27" t="s">
        <v>174</v>
      </c>
      <c r="C55" s="27" t="s">
        <v>58</v>
      </c>
      <c r="D55" s="28">
        <v>42018.668055555558</v>
      </c>
      <c r="E55" s="29" t="s">
        <v>10</v>
      </c>
      <c r="F55" s="27" t="s">
        <v>11</v>
      </c>
      <c r="G55" s="15" t="s">
        <v>67</v>
      </c>
      <c r="I55" s="15" t="s">
        <v>42</v>
      </c>
    </row>
    <row r="56" spans="1:9" ht="28.5" customHeight="1" x14ac:dyDescent="0.25">
      <c r="A56" s="26" t="s">
        <v>175</v>
      </c>
      <c r="B56" s="27" t="s">
        <v>176</v>
      </c>
      <c r="C56" s="27" t="s">
        <v>41</v>
      </c>
      <c r="D56" s="28">
        <v>42019.43472222222</v>
      </c>
      <c r="E56" s="29" t="s">
        <v>35</v>
      </c>
      <c r="F56" s="30" t="s">
        <v>34</v>
      </c>
      <c r="G56" s="15" t="s">
        <v>177</v>
      </c>
      <c r="I56" s="15" t="s">
        <v>42</v>
      </c>
    </row>
    <row r="57" spans="1:9" ht="28.5" customHeight="1" x14ac:dyDescent="0.25">
      <c r="A57" s="26" t="s">
        <v>178</v>
      </c>
      <c r="B57" s="27" t="s">
        <v>179</v>
      </c>
      <c r="C57" s="27" t="s">
        <v>9</v>
      </c>
      <c r="D57" s="28">
        <v>42019.692361111112</v>
      </c>
      <c r="E57" s="29" t="s">
        <v>10</v>
      </c>
      <c r="F57" s="27" t="s">
        <v>11</v>
      </c>
      <c r="G57" s="15" t="s">
        <v>23</v>
      </c>
    </row>
    <row r="58" spans="1:9" ht="28.5" customHeight="1" x14ac:dyDescent="0.25">
      <c r="A58" s="26" t="s">
        <v>180</v>
      </c>
      <c r="B58" s="27" t="s">
        <v>181</v>
      </c>
      <c r="C58" s="27" t="s">
        <v>9</v>
      </c>
      <c r="D58" s="28">
        <v>42020.511805555558</v>
      </c>
      <c r="E58" s="29" t="s">
        <v>10</v>
      </c>
      <c r="F58" s="27" t="s">
        <v>11</v>
      </c>
      <c r="G58" s="15" t="s">
        <v>85</v>
      </c>
      <c r="I58" s="15" t="s">
        <v>135</v>
      </c>
    </row>
    <row r="59" spans="1:9" ht="28.5" customHeight="1" x14ac:dyDescent="0.25">
      <c r="A59" s="26" t="s">
        <v>182</v>
      </c>
      <c r="B59" s="27" t="s">
        <v>183</v>
      </c>
      <c r="C59" s="27" t="s">
        <v>41</v>
      </c>
      <c r="D59" s="28">
        <v>42020.787499999999</v>
      </c>
      <c r="E59" s="29" t="s">
        <v>35</v>
      </c>
      <c r="F59" s="30" t="s">
        <v>34</v>
      </c>
      <c r="G59" s="15" t="s">
        <v>331</v>
      </c>
    </row>
    <row r="60" spans="1:9" ht="28.5" customHeight="1" x14ac:dyDescent="0.25">
      <c r="A60" s="26" t="s">
        <v>184</v>
      </c>
      <c r="B60" s="27" t="s">
        <v>185</v>
      </c>
      <c r="C60" s="27" t="s">
        <v>41</v>
      </c>
      <c r="D60" s="28">
        <v>42024.706944444442</v>
      </c>
      <c r="E60" s="29" t="s">
        <v>10</v>
      </c>
      <c r="F60" s="27" t="s">
        <v>11</v>
      </c>
      <c r="G60" s="15" t="s">
        <v>17</v>
      </c>
    </row>
    <row r="61" spans="1:9" ht="28.5" customHeight="1" x14ac:dyDescent="0.25">
      <c r="A61" s="26" t="s">
        <v>186</v>
      </c>
      <c r="B61" s="27" t="s">
        <v>187</v>
      </c>
      <c r="C61" s="27" t="s">
        <v>9</v>
      </c>
      <c r="D61" s="28">
        <v>42024.720833333333</v>
      </c>
      <c r="E61" s="29" t="s">
        <v>10</v>
      </c>
      <c r="F61" s="27" t="s">
        <v>11</v>
      </c>
      <c r="G61" s="15" t="s">
        <v>43</v>
      </c>
    </row>
    <row r="62" spans="1:9" ht="28.5" customHeight="1" x14ac:dyDescent="0.25">
      <c r="A62" s="26" t="s">
        <v>189</v>
      </c>
      <c r="B62" s="27" t="s">
        <v>190</v>
      </c>
      <c r="C62" s="27" t="s">
        <v>41</v>
      </c>
      <c r="D62" s="28">
        <v>42024.728472222225</v>
      </c>
      <c r="E62" s="29" t="s">
        <v>35</v>
      </c>
      <c r="F62" s="30" t="s">
        <v>34</v>
      </c>
      <c r="G62" s="15" t="s">
        <v>64</v>
      </c>
      <c r="I62" s="32" t="s">
        <v>84</v>
      </c>
    </row>
    <row r="63" spans="1:9" ht="28.5" customHeight="1" x14ac:dyDescent="0.25">
      <c r="A63" s="26" t="s">
        <v>188</v>
      </c>
      <c r="B63" s="27" t="s">
        <v>430</v>
      </c>
      <c r="C63" s="27" t="s">
        <v>58</v>
      </c>
      <c r="D63" s="28">
        <v>42024.727777777778</v>
      </c>
      <c r="E63" s="29" t="s">
        <v>35</v>
      </c>
      <c r="F63" s="30" t="s">
        <v>34</v>
      </c>
      <c r="G63" s="15" t="s">
        <v>64</v>
      </c>
    </row>
    <row r="64" spans="1:9" ht="42.75" x14ac:dyDescent="0.25">
      <c r="A64" s="26" t="s">
        <v>191</v>
      </c>
      <c r="B64" s="27" t="s">
        <v>192</v>
      </c>
      <c r="C64" s="27" t="s">
        <v>16</v>
      </c>
      <c r="D64" s="28">
        <v>42026.657638888886</v>
      </c>
      <c r="E64" s="29" t="s">
        <v>10</v>
      </c>
      <c r="F64" s="27" t="s">
        <v>11</v>
      </c>
      <c r="G64" s="15" t="s">
        <v>327</v>
      </c>
      <c r="I64" s="15" t="s">
        <v>93</v>
      </c>
    </row>
    <row r="65" spans="1:9" ht="28.5" customHeight="1" x14ac:dyDescent="0.25">
      <c r="A65" s="26" t="s">
        <v>193</v>
      </c>
      <c r="B65" s="27" t="s">
        <v>194</v>
      </c>
      <c r="C65" s="27" t="s">
        <v>41</v>
      </c>
      <c r="D65" s="28">
        <v>42026.696527777778</v>
      </c>
      <c r="E65" s="29" t="s">
        <v>10</v>
      </c>
      <c r="F65" s="27" t="s">
        <v>11</v>
      </c>
      <c r="G65" s="15" t="s">
        <v>252</v>
      </c>
    </row>
    <row r="66" spans="1:9" x14ac:dyDescent="0.25">
      <c r="A66" s="26" t="s">
        <v>195</v>
      </c>
      <c r="B66" s="27" t="s">
        <v>196</v>
      </c>
      <c r="C66" s="27" t="s">
        <v>9</v>
      </c>
      <c r="D66" s="28">
        <v>42027.756249999999</v>
      </c>
      <c r="E66" s="29" t="s">
        <v>197</v>
      </c>
      <c r="F66" s="27" t="s">
        <v>198</v>
      </c>
      <c r="G66" s="15" t="s">
        <v>327</v>
      </c>
      <c r="I66" s="15" t="s">
        <v>322</v>
      </c>
    </row>
    <row r="67" spans="1:9" ht="15" customHeight="1" x14ac:dyDescent="0.25">
      <c r="A67" s="26" t="s">
        <v>199</v>
      </c>
      <c r="B67" s="27" t="s">
        <v>200</v>
      </c>
      <c r="C67" s="27" t="s">
        <v>9</v>
      </c>
      <c r="D67" s="28">
        <v>42030.443055555559</v>
      </c>
      <c r="E67" s="29" t="s">
        <v>35</v>
      </c>
      <c r="F67" s="30" t="s">
        <v>34</v>
      </c>
      <c r="G67" s="15" t="s">
        <v>328</v>
      </c>
    </row>
    <row r="68" spans="1:9" ht="28.5" customHeight="1" x14ac:dyDescent="0.25">
      <c r="A68" s="26" t="s">
        <v>201</v>
      </c>
      <c r="B68" s="27" t="s">
        <v>202</v>
      </c>
      <c r="C68" s="27" t="s">
        <v>41</v>
      </c>
      <c r="D68" s="28">
        <v>42030.526388888888</v>
      </c>
      <c r="E68" s="29" t="s">
        <v>35</v>
      </c>
      <c r="F68" s="30" t="s">
        <v>34</v>
      </c>
      <c r="G68" s="15" t="s">
        <v>328</v>
      </c>
      <c r="H68" s="15" t="s">
        <v>203</v>
      </c>
    </row>
    <row r="69" spans="1:9" ht="28.5" customHeight="1" x14ac:dyDescent="0.25">
      <c r="A69" s="26" t="s">
        <v>204</v>
      </c>
      <c r="B69" s="27" t="s">
        <v>205</v>
      </c>
      <c r="C69" s="27" t="s">
        <v>9</v>
      </c>
      <c r="D69" s="28">
        <v>42030.63958333333</v>
      </c>
      <c r="E69" s="29" t="s">
        <v>10</v>
      </c>
      <c r="F69" s="27" t="s">
        <v>11</v>
      </c>
      <c r="G69" s="15" t="s">
        <v>330</v>
      </c>
    </row>
    <row r="70" spans="1:9" ht="28.5" customHeight="1" x14ac:dyDescent="0.25">
      <c r="A70" s="26" t="s">
        <v>206</v>
      </c>
      <c r="B70" s="27" t="s">
        <v>207</v>
      </c>
      <c r="C70" s="27" t="s">
        <v>41</v>
      </c>
      <c r="D70" s="28">
        <v>42031.740972222222</v>
      </c>
      <c r="E70" s="29" t="s">
        <v>35</v>
      </c>
      <c r="F70" s="30" t="s">
        <v>34</v>
      </c>
      <c r="G70" s="15" t="s">
        <v>208</v>
      </c>
      <c r="I70" s="15" t="s">
        <v>145</v>
      </c>
    </row>
    <row r="71" spans="1:9" ht="28.5" x14ac:dyDescent="0.25">
      <c r="A71" s="26" t="s">
        <v>209</v>
      </c>
      <c r="B71" s="27" t="s">
        <v>210</v>
      </c>
      <c r="C71" s="27" t="s">
        <v>9</v>
      </c>
      <c r="D71" s="28">
        <v>42031.777083333334</v>
      </c>
      <c r="E71" s="29" t="s">
        <v>35</v>
      </c>
      <c r="F71" s="30" t="s">
        <v>34</v>
      </c>
      <c r="G71" s="15" t="s">
        <v>327</v>
      </c>
      <c r="I71" s="15" t="s">
        <v>70</v>
      </c>
    </row>
    <row r="72" spans="1:9" ht="28.5" customHeight="1" x14ac:dyDescent="0.25">
      <c r="A72" s="26" t="s">
        <v>211</v>
      </c>
      <c r="B72" s="27" t="s">
        <v>212</v>
      </c>
      <c r="C72" s="27" t="s">
        <v>41</v>
      </c>
      <c r="D72" s="28">
        <v>42032.566666666666</v>
      </c>
      <c r="E72" s="29" t="s">
        <v>35</v>
      </c>
      <c r="F72" s="30" t="s">
        <v>34</v>
      </c>
      <c r="G72" s="15" t="s">
        <v>324</v>
      </c>
    </row>
    <row r="73" spans="1:9" ht="28.5" customHeight="1" x14ac:dyDescent="0.25">
      <c r="A73" s="26" t="s">
        <v>213</v>
      </c>
      <c r="B73" s="27" t="s">
        <v>214</v>
      </c>
      <c r="C73" s="27" t="s">
        <v>9</v>
      </c>
      <c r="D73" s="28">
        <v>42037.615277777775</v>
      </c>
      <c r="E73" s="29" t="s">
        <v>10</v>
      </c>
      <c r="F73" s="27" t="s">
        <v>11</v>
      </c>
      <c r="G73" s="15" t="s">
        <v>94</v>
      </c>
      <c r="H73" s="15" t="s">
        <v>340</v>
      </c>
      <c r="I73" s="15" t="s">
        <v>322</v>
      </c>
    </row>
    <row r="74" spans="1:9" ht="42.75" x14ac:dyDescent="0.25">
      <c r="A74" s="26" t="s">
        <v>215</v>
      </c>
      <c r="B74" s="27" t="s">
        <v>216</v>
      </c>
      <c r="C74" s="27" t="s">
        <v>9</v>
      </c>
      <c r="D74" s="28">
        <v>42037.645138888889</v>
      </c>
      <c r="E74" s="29" t="s">
        <v>10</v>
      </c>
      <c r="F74" s="27" t="s">
        <v>11</v>
      </c>
      <c r="G74" s="15" t="s">
        <v>327</v>
      </c>
      <c r="H74" s="15" t="s">
        <v>340</v>
      </c>
      <c r="I74" s="15" t="s">
        <v>322</v>
      </c>
    </row>
    <row r="75" spans="1:9" ht="57" x14ac:dyDescent="0.25">
      <c r="A75" s="26" t="s">
        <v>217</v>
      </c>
      <c r="B75" s="27" t="s">
        <v>218</v>
      </c>
      <c r="C75" s="27" t="s">
        <v>41</v>
      </c>
      <c r="D75" s="28">
        <v>42039.468055555553</v>
      </c>
      <c r="E75" s="29" t="s">
        <v>77</v>
      </c>
      <c r="F75" s="30" t="s">
        <v>34</v>
      </c>
      <c r="G75" s="15" t="s">
        <v>327</v>
      </c>
      <c r="H75" s="15" t="s">
        <v>340</v>
      </c>
      <c r="I75" s="15" t="s">
        <v>70</v>
      </c>
    </row>
    <row r="76" spans="1:9" ht="28.5" customHeight="1" x14ac:dyDescent="0.25">
      <c r="A76" s="26" t="s">
        <v>219</v>
      </c>
      <c r="B76" s="27" t="s">
        <v>220</v>
      </c>
      <c r="C76" s="27" t="s">
        <v>41</v>
      </c>
      <c r="D76" s="28">
        <v>42039.525000000001</v>
      </c>
      <c r="E76" s="29" t="s">
        <v>142</v>
      </c>
      <c r="F76" s="30" t="s">
        <v>34</v>
      </c>
      <c r="G76" s="15" t="s">
        <v>94</v>
      </c>
      <c r="H76" s="15" t="s">
        <v>340</v>
      </c>
    </row>
    <row r="77" spans="1:9" ht="42.75" customHeight="1" x14ac:dyDescent="0.25">
      <c r="A77" s="26" t="s">
        <v>221</v>
      </c>
      <c r="B77" s="27" t="s">
        <v>222</v>
      </c>
      <c r="C77" s="27" t="s">
        <v>9</v>
      </c>
      <c r="D77" s="28">
        <v>42039.936111111114</v>
      </c>
      <c r="E77" s="29" t="s">
        <v>10</v>
      </c>
      <c r="F77" s="27" t="s">
        <v>11</v>
      </c>
      <c r="G77" s="15" t="s">
        <v>67</v>
      </c>
      <c r="I77" s="15" t="s">
        <v>93</v>
      </c>
    </row>
    <row r="78" spans="1:9" ht="28.5" customHeight="1" x14ac:dyDescent="0.25">
      <c r="A78" s="26" t="s">
        <v>223</v>
      </c>
      <c r="B78" s="27" t="s">
        <v>224</v>
      </c>
      <c r="C78" s="27" t="s">
        <v>9</v>
      </c>
      <c r="D78" s="28">
        <v>42039.988888888889</v>
      </c>
      <c r="E78" s="29" t="s">
        <v>10</v>
      </c>
      <c r="F78" s="27" t="s">
        <v>11</v>
      </c>
      <c r="G78" s="15" t="s">
        <v>67</v>
      </c>
      <c r="I78" s="15" t="s">
        <v>323</v>
      </c>
    </row>
    <row r="79" spans="1:9" ht="28.5" customHeight="1" x14ac:dyDescent="0.25">
      <c r="A79" s="26" t="s">
        <v>225</v>
      </c>
      <c r="B79" s="27" t="s">
        <v>226</v>
      </c>
      <c r="C79" s="27" t="s">
        <v>41</v>
      </c>
      <c r="D79" s="28">
        <v>42041.388194444444</v>
      </c>
      <c r="E79" s="29" t="s">
        <v>35</v>
      </c>
      <c r="F79" s="30" t="s">
        <v>34</v>
      </c>
      <c r="G79" s="15" t="s">
        <v>331</v>
      </c>
    </row>
    <row r="80" spans="1:9" ht="28.5" customHeight="1" x14ac:dyDescent="0.25">
      <c r="A80" s="26" t="s">
        <v>227</v>
      </c>
      <c r="B80" s="27" t="s">
        <v>228</v>
      </c>
      <c r="C80" s="27" t="s">
        <v>41</v>
      </c>
      <c r="D80" s="28">
        <v>42041.553472222222</v>
      </c>
      <c r="E80" s="29" t="s">
        <v>35</v>
      </c>
      <c r="F80" s="30" t="s">
        <v>34</v>
      </c>
      <c r="G80" s="15" t="s">
        <v>328</v>
      </c>
    </row>
    <row r="81" spans="1:9" ht="42.75" x14ac:dyDescent="0.25">
      <c r="A81" s="26" t="s">
        <v>229</v>
      </c>
      <c r="B81" s="27" t="s">
        <v>230</v>
      </c>
      <c r="C81" s="27" t="s">
        <v>9</v>
      </c>
      <c r="D81" s="28">
        <v>42041.677083333336</v>
      </c>
      <c r="E81" s="29" t="s">
        <v>27</v>
      </c>
      <c r="F81" s="27" t="s">
        <v>11</v>
      </c>
      <c r="G81" s="15" t="s">
        <v>327</v>
      </c>
      <c r="I81" s="15" t="s">
        <v>70</v>
      </c>
    </row>
    <row r="82" spans="1:9" ht="28.5" customHeight="1" x14ac:dyDescent="0.25">
      <c r="A82" s="26" t="s">
        <v>231</v>
      </c>
      <c r="B82" s="27" t="s">
        <v>232</v>
      </c>
      <c r="C82" s="27" t="s">
        <v>9</v>
      </c>
      <c r="D82" s="28">
        <v>42046.527777777781</v>
      </c>
      <c r="E82" s="29" t="s">
        <v>10</v>
      </c>
      <c r="F82" s="27" t="s">
        <v>11</v>
      </c>
      <c r="G82" s="15" t="s">
        <v>233</v>
      </c>
      <c r="I82" s="15" t="s">
        <v>42</v>
      </c>
    </row>
    <row r="83" spans="1:9" ht="28.5" x14ac:dyDescent="0.25">
      <c r="A83" s="26" t="s">
        <v>234</v>
      </c>
      <c r="B83" s="27" t="s">
        <v>235</v>
      </c>
      <c r="C83" s="27" t="s">
        <v>41</v>
      </c>
      <c r="D83" s="28">
        <v>42046.711111111108</v>
      </c>
      <c r="E83" s="29" t="s">
        <v>35</v>
      </c>
      <c r="F83" s="30" t="s">
        <v>34</v>
      </c>
      <c r="G83" s="15" t="s">
        <v>327</v>
      </c>
      <c r="H83" s="15" t="s">
        <v>237</v>
      </c>
      <c r="I83" s="15" t="s">
        <v>236</v>
      </c>
    </row>
    <row r="84" spans="1:9" ht="42.75" customHeight="1" x14ac:dyDescent="0.25">
      <c r="A84" s="26" t="s">
        <v>238</v>
      </c>
      <c r="B84" s="27" t="s">
        <v>239</v>
      </c>
      <c r="C84" s="27" t="s">
        <v>41</v>
      </c>
      <c r="D84" s="28">
        <v>42047.433333333334</v>
      </c>
      <c r="E84" s="29" t="s">
        <v>142</v>
      </c>
      <c r="F84" s="30" t="s">
        <v>34</v>
      </c>
      <c r="G84" s="15" t="s">
        <v>94</v>
      </c>
    </row>
    <row r="85" spans="1:9" ht="28.5" x14ac:dyDescent="0.25">
      <c r="A85" s="26" t="s">
        <v>240</v>
      </c>
      <c r="B85" s="27" t="s">
        <v>241</v>
      </c>
      <c r="C85" s="27" t="s">
        <v>41</v>
      </c>
      <c r="D85" s="28">
        <v>42047.535416666666</v>
      </c>
      <c r="E85" s="29" t="s">
        <v>242</v>
      </c>
      <c r="F85" s="27" t="s">
        <v>198</v>
      </c>
      <c r="G85" s="15" t="s">
        <v>327</v>
      </c>
      <c r="H85" s="15" t="s">
        <v>340</v>
      </c>
      <c r="I85" s="15" t="s">
        <v>42</v>
      </c>
    </row>
    <row r="86" spans="1:9" ht="28.5" customHeight="1" x14ac:dyDescent="0.25">
      <c r="A86" s="26" t="s">
        <v>243</v>
      </c>
      <c r="B86" s="27" t="s">
        <v>244</v>
      </c>
      <c r="C86" s="27" t="s">
        <v>9</v>
      </c>
      <c r="D86" s="28">
        <v>42047.600694444445</v>
      </c>
      <c r="E86" s="29" t="s">
        <v>10</v>
      </c>
      <c r="F86" s="27" t="s">
        <v>11</v>
      </c>
      <c r="G86" s="15" t="s">
        <v>252</v>
      </c>
    </row>
    <row r="87" spans="1:9" ht="28.5" customHeight="1" x14ac:dyDescent="0.25">
      <c r="A87" s="26" t="s">
        <v>245</v>
      </c>
      <c r="B87" s="27" t="s">
        <v>179</v>
      </c>
      <c r="C87" s="27" t="s">
        <v>41</v>
      </c>
      <c r="D87" s="28">
        <v>42048.65625</v>
      </c>
      <c r="E87" s="29" t="s">
        <v>35</v>
      </c>
      <c r="F87" s="30" t="s">
        <v>34</v>
      </c>
      <c r="G87" s="15" t="s">
        <v>23</v>
      </c>
    </row>
    <row r="88" spans="1:9" ht="15" customHeight="1" x14ac:dyDescent="0.25">
      <c r="A88" s="26" t="s">
        <v>246</v>
      </c>
      <c r="B88" s="27" t="s">
        <v>247</v>
      </c>
      <c r="C88" s="27" t="s">
        <v>9</v>
      </c>
      <c r="D88" s="28">
        <v>42051.34375</v>
      </c>
      <c r="E88" s="29" t="s">
        <v>35</v>
      </c>
      <c r="F88" s="30" t="s">
        <v>34</v>
      </c>
      <c r="G88" s="15" t="s">
        <v>94</v>
      </c>
      <c r="I88" s="15" t="s">
        <v>323</v>
      </c>
    </row>
    <row r="89" spans="1:9" ht="28.5" customHeight="1" x14ac:dyDescent="0.25">
      <c r="A89" s="26" t="s">
        <v>248</v>
      </c>
      <c r="B89" s="27" t="s">
        <v>249</v>
      </c>
      <c r="C89" s="27" t="s">
        <v>58</v>
      </c>
      <c r="D89" s="28">
        <v>42051.581250000003</v>
      </c>
      <c r="E89" s="29" t="s">
        <v>35</v>
      </c>
      <c r="F89" s="30" t="s">
        <v>34</v>
      </c>
      <c r="G89" s="15" t="s">
        <v>331</v>
      </c>
      <c r="H89" s="15" t="s">
        <v>340</v>
      </c>
      <c r="I89" s="15" t="s">
        <v>93</v>
      </c>
    </row>
    <row r="90" spans="1:9" ht="28.5" customHeight="1" x14ac:dyDescent="0.25">
      <c r="A90" s="26" t="s">
        <v>250</v>
      </c>
      <c r="B90" s="27" t="s">
        <v>251</v>
      </c>
      <c r="C90" s="27" t="s">
        <v>58</v>
      </c>
      <c r="D90" s="28">
        <v>42051.582638888889</v>
      </c>
      <c r="E90" s="29" t="s">
        <v>142</v>
      </c>
      <c r="F90" s="30" t="s">
        <v>34</v>
      </c>
      <c r="G90" s="15" t="s">
        <v>252</v>
      </c>
      <c r="H90" s="15" t="s">
        <v>253</v>
      </c>
    </row>
    <row r="91" spans="1:9" ht="42.75" customHeight="1" x14ac:dyDescent="0.25">
      <c r="A91" s="26" t="s">
        <v>254</v>
      </c>
      <c r="B91" s="27" t="s">
        <v>255</v>
      </c>
      <c r="C91" s="27" t="s">
        <v>41</v>
      </c>
      <c r="D91" s="28">
        <v>42051.936111111114</v>
      </c>
      <c r="E91" s="29" t="s">
        <v>35</v>
      </c>
      <c r="F91" s="30" t="s">
        <v>34</v>
      </c>
      <c r="G91" s="15" t="s">
        <v>43</v>
      </c>
      <c r="H91" s="15" t="s">
        <v>256</v>
      </c>
    </row>
    <row r="92" spans="1:9" ht="42.75" customHeight="1" x14ac:dyDescent="0.25">
      <c r="A92" s="26" t="s">
        <v>257</v>
      </c>
      <c r="B92" s="27" t="s">
        <v>258</v>
      </c>
      <c r="C92" s="27" t="s">
        <v>41</v>
      </c>
      <c r="D92" s="28">
        <v>42052.563888888886</v>
      </c>
      <c r="E92" s="29" t="s">
        <v>35</v>
      </c>
      <c r="F92" s="30" t="s">
        <v>34</v>
      </c>
      <c r="G92" s="15" t="s">
        <v>146</v>
      </c>
      <c r="I92" s="15" t="s">
        <v>42</v>
      </c>
    </row>
    <row r="93" spans="1:9" ht="15" customHeight="1" x14ac:dyDescent="0.25">
      <c r="A93" s="26" t="s">
        <v>259</v>
      </c>
      <c r="B93" s="27" t="s">
        <v>260</v>
      </c>
      <c r="C93" s="27" t="s">
        <v>58</v>
      </c>
      <c r="D93" s="28">
        <v>42053.484722222223</v>
      </c>
      <c r="E93" s="29" t="s">
        <v>10</v>
      </c>
      <c r="F93" s="27" t="s">
        <v>11</v>
      </c>
      <c r="G93" s="15" t="s">
        <v>37</v>
      </c>
      <c r="I93" s="15" t="s">
        <v>261</v>
      </c>
    </row>
    <row r="94" spans="1:9" ht="28.5" customHeight="1" x14ac:dyDescent="0.25">
      <c r="A94" s="26" t="s">
        <v>262</v>
      </c>
      <c r="B94" s="27" t="s">
        <v>263</v>
      </c>
      <c r="C94" s="27" t="s">
        <v>58</v>
      </c>
      <c r="D94" s="28">
        <v>42053.490277777775</v>
      </c>
      <c r="E94" s="29" t="s">
        <v>10</v>
      </c>
      <c r="F94" s="27" t="s">
        <v>11</v>
      </c>
      <c r="G94" s="15" t="s">
        <v>37</v>
      </c>
      <c r="I94" s="15" t="s">
        <v>163</v>
      </c>
    </row>
    <row r="95" spans="1:9" ht="28.5" customHeight="1" x14ac:dyDescent="0.25">
      <c r="A95" s="26" t="s">
        <v>264</v>
      </c>
      <c r="B95" s="27" t="s">
        <v>265</v>
      </c>
      <c r="C95" s="27" t="s">
        <v>41</v>
      </c>
      <c r="D95" s="28">
        <v>42053.551388888889</v>
      </c>
      <c r="E95" s="29" t="s">
        <v>24</v>
      </c>
      <c r="F95" s="27" t="s">
        <v>11</v>
      </c>
      <c r="G95" s="15" t="s">
        <v>73</v>
      </c>
    </row>
    <row r="96" spans="1:9" ht="15" customHeight="1" x14ac:dyDescent="0.25">
      <c r="A96" s="26" t="s">
        <v>266</v>
      </c>
      <c r="B96" s="27" t="s">
        <v>267</v>
      </c>
      <c r="C96" s="27" t="s">
        <v>41</v>
      </c>
      <c r="D96" s="28">
        <v>42053.70208333333</v>
      </c>
      <c r="E96" s="29" t="s">
        <v>268</v>
      </c>
      <c r="F96" s="30" t="s">
        <v>34</v>
      </c>
      <c r="G96" s="15" t="s">
        <v>31</v>
      </c>
    </row>
    <row r="97" spans="1:9" ht="15" customHeight="1" x14ac:dyDescent="0.25">
      <c r="A97" s="26" t="s">
        <v>269</v>
      </c>
      <c r="B97" s="27" t="s">
        <v>270</v>
      </c>
      <c r="C97" s="27" t="s">
        <v>58</v>
      </c>
      <c r="D97" s="28">
        <v>42053.722916666666</v>
      </c>
      <c r="E97" s="29" t="s">
        <v>10</v>
      </c>
      <c r="F97" s="27" t="s">
        <v>198</v>
      </c>
      <c r="G97" s="15" t="s">
        <v>67</v>
      </c>
    </row>
    <row r="98" spans="1:9" ht="28.5" customHeight="1" x14ac:dyDescent="0.25">
      <c r="A98" s="26" t="s">
        <v>271</v>
      </c>
      <c r="B98" s="27" t="s">
        <v>272</v>
      </c>
      <c r="C98" s="27" t="s">
        <v>9</v>
      </c>
      <c r="D98" s="28">
        <v>42054.65</v>
      </c>
      <c r="E98" s="29" t="s">
        <v>35</v>
      </c>
      <c r="F98" s="30" t="s">
        <v>34</v>
      </c>
      <c r="G98" s="15" t="s">
        <v>273</v>
      </c>
      <c r="I98" s="15" t="s">
        <v>93</v>
      </c>
    </row>
    <row r="99" spans="1:9" ht="28.5" customHeight="1" x14ac:dyDescent="0.25">
      <c r="A99" s="26" t="s">
        <v>274</v>
      </c>
      <c r="B99" s="27" t="s">
        <v>275</v>
      </c>
      <c r="C99" s="27" t="s">
        <v>9</v>
      </c>
      <c r="D99" s="31">
        <v>42054.703472222223</v>
      </c>
      <c r="E99" s="29" t="s">
        <v>10</v>
      </c>
      <c r="F99" s="27" t="s">
        <v>11</v>
      </c>
      <c r="G99" s="15" t="s">
        <v>18</v>
      </c>
      <c r="H99" s="15" t="s">
        <v>340</v>
      </c>
    </row>
    <row r="100" spans="1:9" ht="28.5" customHeight="1" x14ac:dyDescent="0.25">
      <c r="A100" s="26" t="s">
        <v>276</v>
      </c>
      <c r="B100" s="27" t="s">
        <v>431</v>
      </c>
      <c r="C100" s="27" t="s">
        <v>41</v>
      </c>
      <c r="D100" s="31">
        <v>42054.736805555556</v>
      </c>
      <c r="E100" s="29" t="s">
        <v>35</v>
      </c>
      <c r="F100" s="30" t="s">
        <v>34</v>
      </c>
      <c r="G100" s="15" t="s">
        <v>90</v>
      </c>
      <c r="I100" s="15" t="s">
        <v>236</v>
      </c>
    </row>
    <row r="101" spans="1:9" ht="28.5" customHeight="1" x14ac:dyDescent="0.25">
      <c r="A101" s="26" t="s">
        <v>277</v>
      </c>
      <c r="B101" s="27" t="s">
        <v>278</v>
      </c>
      <c r="C101" s="27" t="s">
        <v>58</v>
      </c>
      <c r="D101" s="31">
        <v>42055.658333333333</v>
      </c>
      <c r="E101" s="29" t="s">
        <v>35</v>
      </c>
      <c r="F101" s="30" t="s">
        <v>34</v>
      </c>
      <c r="G101" s="15" t="s">
        <v>279</v>
      </c>
      <c r="I101" s="15" t="s">
        <v>172</v>
      </c>
    </row>
    <row r="102" spans="1:9" ht="28.5" customHeight="1" x14ac:dyDescent="0.25">
      <c r="A102" s="26" t="s">
        <v>280</v>
      </c>
      <c r="B102" s="27" t="s">
        <v>281</v>
      </c>
      <c r="C102" s="27" t="s">
        <v>41</v>
      </c>
      <c r="D102" s="31">
        <v>42055.679166666669</v>
      </c>
      <c r="E102" s="29" t="s">
        <v>35</v>
      </c>
      <c r="F102" s="30" t="s">
        <v>34</v>
      </c>
      <c r="G102" s="15" t="s">
        <v>37</v>
      </c>
      <c r="I102" s="15" t="s">
        <v>261</v>
      </c>
    </row>
    <row r="103" spans="1:9" ht="28.5" x14ac:dyDescent="0.25">
      <c r="A103" s="26" t="s">
        <v>282</v>
      </c>
      <c r="B103" s="27" t="s">
        <v>283</v>
      </c>
      <c r="C103" s="27" t="s">
        <v>16</v>
      </c>
      <c r="D103" s="31">
        <v>42055.756249999999</v>
      </c>
      <c r="E103" s="29" t="s">
        <v>10</v>
      </c>
      <c r="F103" s="27" t="s">
        <v>11</v>
      </c>
      <c r="G103" s="15" t="s">
        <v>327</v>
      </c>
    </row>
    <row r="104" spans="1:9" ht="28.5" customHeight="1" x14ac:dyDescent="0.25">
      <c r="A104" s="26" t="s">
        <v>284</v>
      </c>
      <c r="B104" s="27" t="s">
        <v>285</v>
      </c>
      <c r="C104" s="27" t="s">
        <v>9</v>
      </c>
      <c r="D104" s="31">
        <v>42059.678472222222</v>
      </c>
      <c r="E104" s="29" t="s">
        <v>77</v>
      </c>
      <c r="F104" s="27" t="s">
        <v>198</v>
      </c>
      <c r="G104" s="15" t="s">
        <v>286</v>
      </c>
    </row>
    <row r="105" spans="1:9" ht="42.75" customHeight="1" x14ac:dyDescent="0.25">
      <c r="A105" s="26" t="s">
        <v>287</v>
      </c>
      <c r="B105" s="27" t="s">
        <v>288</v>
      </c>
      <c r="C105" s="27" t="s">
        <v>9</v>
      </c>
      <c r="D105" s="31">
        <v>42060.509027777778</v>
      </c>
      <c r="E105" s="29" t="s">
        <v>10</v>
      </c>
      <c r="F105" s="27" t="s">
        <v>11</v>
      </c>
      <c r="G105" s="15" t="s">
        <v>90</v>
      </c>
      <c r="I105" s="15" t="s">
        <v>42</v>
      </c>
    </row>
    <row r="106" spans="1:9" ht="42.75" customHeight="1" x14ac:dyDescent="0.25">
      <c r="A106" s="26" t="s">
        <v>289</v>
      </c>
      <c r="B106" s="27" t="s">
        <v>290</v>
      </c>
      <c r="C106" s="27" t="s">
        <v>58</v>
      </c>
      <c r="D106" s="31">
        <v>42060.743055555555</v>
      </c>
      <c r="E106" s="29" t="s">
        <v>24</v>
      </c>
      <c r="F106" s="27" t="s">
        <v>198</v>
      </c>
      <c r="G106" s="15" t="s">
        <v>37</v>
      </c>
      <c r="I106" s="15" t="s">
        <v>261</v>
      </c>
    </row>
    <row r="107" spans="1:9" ht="28.5" customHeight="1" x14ac:dyDescent="0.25">
      <c r="A107" s="26" t="s">
        <v>291</v>
      </c>
      <c r="B107" s="27" t="s">
        <v>292</v>
      </c>
      <c r="C107" s="27" t="s">
        <v>58</v>
      </c>
      <c r="D107" s="31">
        <v>42062.629861111112</v>
      </c>
      <c r="E107" s="29" t="s">
        <v>24</v>
      </c>
      <c r="F107" s="27" t="s">
        <v>198</v>
      </c>
      <c r="G107" s="15" t="s">
        <v>43</v>
      </c>
      <c r="H107" s="15" t="s">
        <v>14</v>
      </c>
    </row>
    <row r="108" spans="1:9" ht="28.5" customHeight="1" x14ac:dyDescent="0.25">
      <c r="A108" s="26" t="s">
        <v>293</v>
      </c>
      <c r="B108" s="27" t="s">
        <v>294</v>
      </c>
      <c r="C108" s="27" t="s">
        <v>9</v>
      </c>
      <c r="D108" s="31">
        <v>42062.681944444441</v>
      </c>
      <c r="E108" s="29" t="s">
        <v>10</v>
      </c>
      <c r="F108" s="27" t="s">
        <v>11</v>
      </c>
      <c r="G108" s="15" t="s">
        <v>154</v>
      </c>
    </row>
    <row r="109" spans="1:9" ht="28.5" x14ac:dyDescent="0.25">
      <c r="A109" s="26" t="s">
        <v>295</v>
      </c>
      <c r="B109" s="27" t="s">
        <v>296</v>
      </c>
      <c r="C109" s="27" t="s">
        <v>9</v>
      </c>
      <c r="D109" s="31">
        <v>42064.642361111109</v>
      </c>
      <c r="E109" s="29" t="s">
        <v>35</v>
      </c>
      <c r="F109" s="30" t="s">
        <v>34</v>
      </c>
      <c r="G109" s="15" t="s">
        <v>327</v>
      </c>
    </row>
    <row r="110" spans="1:9" ht="28.5" customHeight="1" x14ac:dyDescent="0.25">
      <c r="A110" s="34" t="s">
        <v>356</v>
      </c>
      <c r="B110" s="1" t="s">
        <v>357</v>
      </c>
      <c r="C110" s="1" t="s">
        <v>9</v>
      </c>
      <c r="D110" s="2">
        <v>42065.645138888889</v>
      </c>
      <c r="E110" s="35" t="s">
        <v>35</v>
      </c>
      <c r="F110" s="3" t="s">
        <v>34</v>
      </c>
      <c r="G110" s="15" t="s">
        <v>286</v>
      </c>
      <c r="H110" s="15" t="s">
        <v>114</v>
      </c>
    </row>
    <row r="111" spans="1:9" ht="28.5" customHeight="1" x14ac:dyDescent="0.25">
      <c r="A111" s="34" t="s">
        <v>358</v>
      </c>
      <c r="B111" s="1" t="s">
        <v>359</v>
      </c>
      <c r="C111" s="1" t="s">
        <v>58</v>
      </c>
      <c r="D111" s="2">
        <v>42066.616666666669</v>
      </c>
      <c r="E111" s="35" t="s">
        <v>35</v>
      </c>
      <c r="F111" s="3" t="s">
        <v>34</v>
      </c>
      <c r="G111" s="15" t="s">
        <v>328</v>
      </c>
    </row>
    <row r="112" spans="1:9" ht="42.75" customHeight="1" x14ac:dyDescent="0.25">
      <c r="A112" s="34" t="s">
        <v>360</v>
      </c>
      <c r="B112" s="1" t="s">
        <v>361</v>
      </c>
      <c r="C112" s="1" t="s">
        <v>9</v>
      </c>
      <c r="D112" s="2">
        <v>42067.487500000003</v>
      </c>
      <c r="E112" s="35" t="s">
        <v>24</v>
      </c>
      <c r="F112" s="1" t="s">
        <v>198</v>
      </c>
      <c r="G112" s="15" t="s">
        <v>233</v>
      </c>
      <c r="I112" s="15" t="s">
        <v>42</v>
      </c>
    </row>
    <row r="113" spans="1:9" ht="42.75" customHeight="1" x14ac:dyDescent="0.25">
      <c r="A113" s="34" t="s">
        <v>362</v>
      </c>
      <c r="B113" s="1" t="s">
        <v>363</v>
      </c>
      <c r="C113" s="1" t="s">
        <v>9</v>
      </c>
      <c r="D113" s="2">
        <v>42067.504861111112</v>
      </c>
      <c r="E113" s="35" t="s">
        <v>35</v>
      </c>
      <c r="F113" s="3" t="s">
        <v>34</v>
      </c>
      <c r="G113" s="15" t="s">
        <v>18</v>
      </c>
      <c r="H113" s="15" t="s">
        <v>299</v>
      </c>
    </row>
    <row r="114" spans="1:9" ht="42.75" customHeight="1" x14ac:dyDescent="0.25">
      <c r="A114" s="34" t="s">
        <v>364</v>
      </c>
      <c r="B114" s="1" t="s">
        <v>365</v>
      </c>
      <c r="C114" s="1" t="s">
        <v>41</v>
      </c>
      <c r="D114" s="2">
        <v>42068.395833333336</v>
      </c>
      <c r="E114" s="35" t="s">
        <v>10</v>
      </c>
      <c r="F114" s="1" t="s">
        <v>11</v>
      </c>
      <c r="G114" s="15" t="s">
        <v>233</v>
      </c>
      <c r="H114" s="15" t="s">
        <v>203</v>
      </c>
      <c r="I114" s="15" t="s">
        <v>135</v>
      </c>
    </row>
    <row r="115" spans="1:9" ht="42.75" x14ac:dyDescent="0.25">
      <c r="A115" s="34" t="s">
        <v>366</v>
      </c>
      <c r="B115" s="1" t="s">
        <v>367</v>
      </c>
      <c r="C115" s="1" t="s">
        <v>41</v>
      </c>
      <c r="D115" s="2">
        <v>42068.442361111112</v>
      </c>
      <c r="E115" s="35" t="s">
        <v>10</v>
      </c>
      <c r="F115" s="1" t="s">
        <v>198</v>
      </c>
      <c r="G115" s="15" t="s">
        <v>327</v>
      </c>
      <c r="H115" s="15" t="s">
        <v>203</v>
      </c>
      <c r="I115" s="15" t="s">
        <v>135</v>
      </c>
    </row>
    <row r="116" spans="1:9" ht="28.5" customHeight="1" x14ac:dyDescent="0.25">
      <c r="A116" s="34" t="s">
        <v>368</v>
      </c>
      <c r="B116" s="1" t="s">
        <v>369</v>
      </c>
      <c r="C116" s="1" t="s">
        <v>41</v>
      </c>
      <c r="D116" s="2">
        <v>42069.406944444447</v>
      </c>
      <c r="E116" s="35" t="s">
        <v>35</v>
      </c>
      <c r="F116" s="3" t="s">
        <v>34</v>
      </c>
      <c r="G116" s="15" t="s">
        <v>316</v>
      </c>
      <c r="I116" s="15" t="s">
        <v>70</v>
      </c>
    </row>
    <row r="117" spans="1:9" ht="28.5" customHeight="1" x14ac:dyDescent="0.25">
      <c r="A117" s="34" t="s">
        <v>370</v>
      </c>
      <c r="B117" s="1" t="s">
        <v>371</v>
      </c>
      <c r="C117" s="1" t="s">
        <v>9</v>
      </c>
      <c r="D117" s="2">
        <v>42069.410416666666</v>
      </c>
      <c r="E117" s="35" t="s">
        <v>10</v>
      </c>
      <c r="F117" s="1" t="s">
        <v>29</v>
      </c>
      <c r="G117" s="15" t="s">
        <v>43</v>
      </c>
    </row>
    <row r="118" spans="1:9" ht="42.75" x14ac:dyDescent="0.25">
      <c r="A118" s="34" t="s">
        <v>372</v>
      </c>
      <c r="B118" s="1" t="s">
        <v>373</v>
      </c>
      <c r="C118" s="1" t="s">
        <v>9</v>
      </c>
      <c r="D118" s="2">
        <v>42069.438888888886</v>
      </c>
      <c r="E118" s="35" t="s">
        <v>35</v>
      </c>
      <c r="F118" s="3" t="s">
        <v>34</v>
      </c>
      <c r="G118" s="15" t="s">
        <v>327</v>
      </c>
      <c r="H118" s="15" t="s">
        <v>340</v>
      </c>
      <c r="I118" s="15" t="s">
        <v>93</v>
      </c>
    </row>
    <row r="119" spans="1:9" ht="28.5" customHeight="1" x14ac:dyDescent="0.25">
      <c r="A119" s="34" t="s">
        <v>374</v>
      </c>
      <c r="B119" s="1" t="s">
        <v>375</v>
      </c>
      <c r="C119" s="1" t="s">
        <v>41</v>
      </c>
      <c r="D119" s="2">
        <v>42069.441666666666</v>
      </c>
      <c r="E119" s="35" t="s">
        <v>10</v>
      </c>
      <c r="F119" s="1" t="s">
        <v>29</v>
      </c>
      <c r="G119" s="15" t="s">
        <v>31</v>
      </c>
    </row>
    <row r="120" spans="1:9" ht="15" customHeight="1" x14ac:dyDescent="0.25">
      <c r="A120" s="34" t="s">
        <v>376</v>
      </c>
      <c r="B120" s="1" t="s">
        <v>377</v>
      </c>
      <c r="C120" s="1" t="s">
        <v>41</v>
      </c>
      <c r="D120" s="2">
        <v>42069.462500000001</v>
      </c>
      <c r="E120" s="35" t="s">
        <v>35</v>
      </c>
      <c r="F120" s="3" t="s">
        <v>34</v>
      </c>
      <c r="G120" s="15" t="s">
        <v>23</v>
      </c>
      <c r="I120" s="15" t="s">
        <v>42</v>
      </c>
    </row>
    <row r="121" spans="1:9" ht="28.5" customHeight="1" x14ac:dyDescent="0.25">
      <c r="A121" s="34" t="s">
        <v>378</v>
      </c>
      <c r="B121" s="1" t="s">
        <v>379</v>
      </c>
      <c r="C121" s="1" t="s">
        <v>41</v>
      </c>
      <c r="D121" s="2">
        <v>42072.486111111109</v>
      </c>
      <c r="E121" s="35" t="s">
        <v>35</v>
      </c>
      <c r="F121" s="3" t="s">
        <v>34</v>
      </c>
      <c r="G121" s="15" t="s">
        <v>151</v>
      </c>
    </row>
    <row r="122" spans="1:9" ht="42.75" customHeight="1" x14ac:dyDescent="0.25">
      <c r="A122" s="34" t="s">
        <v>380</v>
      </c>
      <c r="B122" s="1" t="s">
        <v>381</v>
      </c>
      <c r="C122" s="1" t="s">
        <v>58</v>
      </c>
      <c r="D122" s="2">
        <v>42072.625</v>
      </c>
      <c r="E122" s="35" t="s">
        <v>27</v>
      </c>
      <c r="F122" s="1" t="s">
        <v>198</v>
      </c>
      <c r="G122" s="15" t="s">
        <v>31</v>
      </c>
    </row>
    <row r="123" spans="1:9" ht="28.5" customHeight="1" x14ac:dyDescent="0.25">
      <c r="A123" s="34" t="s">
        <v>382</v>
      </c>
      <c r="B123" s="1" t="s">
        <v>383</v>
      </c>
      <c r="C123" s="1" t="s">
        <v>9</v>
      </c>
      <c r="D123" s="2">
        <v>42072.732638888891</v>
      </c>
      <c r="E123" s="35" t="s">
        <v>35</v>
      </c>
      <c r="F123" s="3" t="s">
        <v>34</v>
      </c>
      <c r="G123" s="15" t="s">
        <v>67</v>
      </c>
      <c r="I123" s="15" t="s">
        <v>42</v>
      </c>
    </row>
    <row r="124" spans="1:9" ht="42.75" customHeight="1" x14ac:dyDescent="0.25">
      <c r="A124" s="34" t="s">
        <v>384</v>
      </c>
      <c r="B124" s="1" t="s">
        <v>385</v>
      </c>
      <c r="C124" s="1" t="s">
        <v>16</v>
      </c>
      <c r="D124" s="2">
        <v>42074.668055555558</v>
      </c>
      <c r="E124" s="35" t="s">
        <v>10</v>
      </c>
      <c r="F124" s="1" t="s">
        <v>11</v>
      </c>
      <c r="G124" s="15" t="s">
        <v>18</v>
      </c>
      <c r="H124" s="15" t="s">
        <v>299</v>
      </c>
    </row>
    <row r="125" spans="1:9" ht="15" customHeight="1" x14ac:dyDescent="0.25">
      <c r="A125" s="34" t="s">
        <v>386</v>
      </c>
      <c r="B125" s="1" t="s">
        <v>387</v>
      </c>
      <c r="C125" s="1" t="s">
        <v>9</v>
      </c>
      <c r="D125" s="2">
        <v>42079.511111111111</v>
      </c>
      <c r="E125" s="35" t="s">
        <v>35</v>
      </c>
      <c r="F125" s="3" t="s">
        <v>34</v>
      </c>
      <c r="G125" s="15" t="s">
        <v>324</v>
      </c>
    </row>
    <row r="126" spans="1:9" ht="15" customHeight="1" x14ac:dyDescent="0.25">
      <c r="A126" s="34" t="s">
        <v>388</v>
      </c>
      <c r="B126" s="1" t="s">
        <v>389</v>
      </c>
      <c r="C126" s="1" t="s">
        <v>58</v>
      </c>
      <c r="D126" s="2">
        <v>42079.572222222225</v>
      </c>
      <c r="E126" s="35" t="s">
        <v>10</v>
      </c>
      <c r="F126" s="1" t="s">
        <v>11</v>
      </c>
      <c r="G126" s="15" t="s">
        <v>18</v>
      </c>
    </row>
    <row r="127" spans="1:9" ht="42.75" customHeight="1" x14ac:dyDescent="0.25">
      <c r="A127" s="34" t="s">
        <v>390</v>
      </c>
      <c r="B127" s="1" t="s">
        <v>391</v>
      </c>
      <c r="C127" s="1" t="s">
        <v>58</v>
      </c>
      <c r="D127" s="2">
        <v>42079.585416666669</v>
      </c>
      <c r="E127" s="35" t="s">
        <v>10</v>
      </c>
      <c r="F127" s="1" t="s">
        <v>198</v>
      </c>
      <c r="G127" s="15" t="s">
        <v>37</v>
      </c>
      <c r="I127" s="15" t="s">
        <v>261</v>
      </c>
    </row>
    <row r="128" spans="1:9" ht="42.75" customHeight="1" x14ac:dyDescent="0.25">
      <c r="A128" s="34" t="s">
        <v>392</v>
      </c>
      <c r="B128" s="1" t="s">
        <v>393</v>
      </c>
      <c r="C128" s="1" t="s">
        <v>58</v>
      </c>
      <c r="D128" s="2">
        <v>42079.598611111112</v>
      </c>
      <c r="E128" s="35" t="s">
        <v>10</v>
      </c>
      <c r="F128" s="1" t="s">
        <v>11</v>
      </c>
      <c r="G128" s="15" t="s">
        <v>37</v>
      </c>
      <c r="I128" s="15" t="s">
        <v>323</v>
      </c>
    </row>
    <row r="129" spans="1:9" x14ac:dyDescent="0.25">
      <c r="A129" s="34" t="s">
        <v>394</v>
      </c>
      <c r="B129" s="1" t="s">
        <v>395</v>
      </c>
      <c r="C129" s="1" t="s">
        <v>58</v>
      </c>
      <c r="D129" s="2">
        <v>42080.469444444447</v>
      </c>
      <c r="E129" s="35" t="s">
        <v>24</v>
      </c>
      <c r="F129" s="1" t="s">
        <v>11</v>
      </c>
      <c r="G129" s="15" t="s">
        <v>327</v>
      </c>
      <c r="I129" s="15" t="s">
        <v>42</v>
      </c>
    </row>
    <row r="130" spans="1:9" ht="15" customHeight="1" x14ac:dyDescent="0.25">
      <c r="A130" s="34" t="s">
        <v>396</v>
      </c>
      <c r="B130" s="1" t="s">
        <v>397</v>
      </c>
      <c r="C130" s="1" t="s">
        <v>41</v>
      </c>
      <c r="D130" s="2">
        <v>42082.607638888891</v>
      </c>
      <c r="E130" s="35" t="s">
        <v>35</v>
      </c>
      <c r="F130" s="3" t="s">
        <v>34</v>
      </c>
      <c r="G130" s="15" t="s">
        <v>43</v>
      </c>
      <c r="H130" s="15" t="s">
        <v>14</v>
      </c>
    </row>
    <row r="131" spans="1:9" ht="28.5" customHeight="1" x14ac:dyDescent="0.25">
      <c r="A131" s="34" t="s">
        <v>398</v>
      </c>
      <c r="B131" s="1" t="s">
        <v>399</v>
      </c>
      <c r="C131" s="1" t="s">
        <v>9</v>
      </c>
      <c r="D131" s="2">
        <v>42083.560416666667</v>
      </c>
      <c r="E131" s="35" t="s">
        <v>35</v>
      </c>
      <c r="F131" s="3" t="s">
        <v>34</v>
      </c>
      <c r="G131" s="15" t="s">
        <v>324</v>
      </c>
    </row>
    <row r="132" spans="1:9" ht="28.5" customHeight="1" x14ac:dyDescent="0.25">
      <c r="A132" s="34" t="s">
        <v>400</v>
      </c>
      <c r="B132" s="1" t="s">
        <v>401</v>
      </c>
      <c r="C132" s="1" t="s">
        <v>58</v>
      </c>
      <c r="D132" s="2">
        <v>42083.692361111112</v>
      </c>
      <c r="E132" s="35" t="s">
        <v>35</v>
      </c>
      <c r="F132" s="3" t="s">
        <v>34</v>
      </c>
      <c r="G132" s="15" t="s">
        <v>15</v>
      </c>
      <c r="H132" s="15" t="s">
        <v>114</v>
      </c>
    </row>
    <row r="133" spans="1:9" ht="28.5" x14ac:dyDescent="0.25">
      <c r="A133" s="34" t="s">
        <v>402</v>
      </c>
      <c r="B133" s="1" t="s">
        <v>403</v>
      </c>
      <c r="C133" s="1" t="s">
        <v>58</v>
      </c>
      <c r="D133" s="2">
        <v>42086.180555555555</v>
      </c>
      <c r="E133" s="35" t="s">
        <v>77</v>
      </c>
      <c r="F133" s="3" t="s">
        <v>34</v>
      </c>
      <c r="G133" s="15" t="s">
        <v>327</v>
      </c>
      <c r="I133" s="15" t="s">
        <v>322</v>
      </c>
    </row>
    <row r="134" spans="1:9" ht="28.5" customHeight="1" x14ac:dyDescent="0.25">
      <c r="A134" s="34" t="s">
        <v>404</v>
      </c>
      <c r="B134" s="1" t="s">
        <v>405</v>
      </c>
      <c r="C134" s="1" t="s">
        <v>58</v>
      </c>
      <c r="D134" s="2">
        <v>42086.663194444445</v>
      </c>
      <c r="E134" s="35" t="s">
        <v>35</v>
      </c>
      <c r="F134" s="3" t="s">
        <v>34</v>
      </c>
      <c r="G134" s="15" t="s">
        <v>154</v>
      </c>
    </row>
    <row r="135" spans="1:9" ht="42.75" customHeight="1" x14ac:dyDescent="0.25">
      <c r="A135" s="34" t="s">
        <v>406</v>
      </c>
      <c r="B135" s="1" t="s">
        <v>407</v>
      </c>
      <c r="C135" s="1" t="s">
        <v>41</v>
      </c>
      <c r="D135" s="2">
        <v>42086.69027777778</v>
      </c>
      <c r="E135" s="35" t="s">
        <v>10</v>
      </c>
      <c r="F135" s="1" t="s">
        <v>11</v>
      </c>
      <c r="G135" s="15" t="s">
        <v>94</v>
      </c>
      <c r="H135" s="15" t="s">
        <v>340</v>
      </c>
      <c r="I135" s="15" t="s">
        <v>322</v>
      </c>
    </row>
    <row r="136" spans="1:9" ht="28.5" x14ac:dyDescent="0.25">
      <c r="A136" s="34" t="s">
        <v>408</v>
      </c>
      <c r="B136" s="1" t="s">
        <v>409</v>
      </c>
      <c r="C136" s="1" t="s">
        <v>58</v>
      </c>
      <c r="D136" s="2">
        <v>42086.938888888886</v>
      </c>
      <c r="E136" s="35" t="s">
        <v>24</v>
      </c>
      <c r="F136" s="1" t="s">
        <v>11</v>
      </c>
      <c r="G136" s="15" t="s">
        <v>327</v>
      </c>
      <c r="I136" s="15" t="s">
        <v>42</v>
      </c>
    </row>
    <row r="137" spans="1:9" ht="28.5" customHeight="1" x14ac:dyDescent="0.25">
      <c r="A137" s="34" t="s">
        <v>410</v>
      </c>
      <c r="B137" s="1" t="s">
        <v>411</v>
      </c>
      <c r="C137" s="1" t="s">
        <v>9</v>
      </c>
      <c r="D137" s="2">
        <v>42087.538194444445</v>
      </c>
      <c r="E137" s="35" t="s">
        <v>35</v>
      </c>
      <c r="F137" s="3" t="s">
        <v>34</v>
      </c>
      <c r="G137" s="15" t="s">
        <v>94</v>
      </c>
      <c r="I137" s="15" t="s">
        <v>322</v>
      </c>
    </row>
    <row r="138" spans="1:9" ht="28.5" customHeight="1" x14ac:dyDescent="0.25">
      <c r="A138" s="34" t="s">
        <v>412</v>
      </c>
      <c r="B138" s="1" t="s">
        <v>413</v>
      </c>
      <c r="C138" s="1" t="s">
        <v>41</v>
      </c>
      <c r="D138" s="2">
        <v>42087.627083333333</v>
      </c>
      <c r="E138" s="35" t="s">
        <v>35</v>
      </c>
      <c r="F138" s="3" t="s">
        <v>34</v>
      </c>
      <c r="G138" s="15" t="s">
        <v>154</v>
      </c>
    </row>
    <row r="139" spans="1:9" ht="28.5" x14ac:dyDescent="0.25">
      <c r="A139" s="34" t="s">
        <v>414</v>
      </c>
      <c r="B139" s="1" t="s">
        <v>415</v>
      </c>
      <c r="C139" s="1" t="s">
        <v>41</v>
      </c>
      <c r="D139" s="2">
        <v>42087.72152777778</v>
      </c>
      <c r="E139" s="35" t="s">
        <v>35</v>
      </c>
      <c r="F139" s="3" t="s">
        <v>34</v>
      </c>
      <c r="G139" s="15" t="s">
        <v>327</v>
      </c>
      <c r="I139" s="15" t="s">
        <v>42</v>
      </c>
    </row>
    <row r="140" spans="1:9" ht="28.5" customHeight="1" x14ac:dyDescent="0.25">
      <c r="A140" s="34" t="s">
        <v>416</v>
      </c>
      <c r="B140" s="1" t="s">
        <v>417</v>
      </c>
      <c r="C140" s="1" t="s">
        <v>41</v>
      </c>
      <c r="D140" s="2">
        <v>42088.497916666667</v>
      </c>
      <c r="E140" s="35" t="s">
        <v>35</v>
      </c>
      <c r="F140" s="3" t="s">
        <v>34</v>
      </c>
      <c r="G140" s="15" t="s">
        <v>233</v>
      </c>
      <c r="I140" s="15" t="s">
        <v>42</v>
      </c>
    </row>
    <row r="141" spans="1:9" ht="28.5" customHeight="1" x14ac:dyDescent="0.25">
      <c r="A141" s="34" t="s">
        <v>418</v>
      </c>
      <c r="B141" s="1" t="s">
        <v>419</v>
      </c>
      <c r="C141" s="1" t="s">
        <v>21</v>
      </c>
      <c r="D141" s="2">
        <v>42088.567361111112</v>
      </c>
      <c r="E141" s="35" t="s">
        <v>10</v>
      </c>
      <c r="F141" s="1" t="s">
        <v>11</v>
      </c>
      <c r="G141" s="15" t="s">
        <v>85</v>
      </c>
      <c r="I141" s="15" t="s">
        <v>42</v>
      </c>
    </row>
    <row r="142" spans="1:9" ht="28.5" x14ac:dyDescent="0.25">
      <c r="A142" s="34" t="s">
        <v>418</v>
      </c>
      <c r="B142" s="1" t="s">
        <v>419</v>
      </c>
      <c r="C142" s="1" t="s">
        <v>21</v>
      </c>
      <c r="D142" s="2">
        <v>42088.567361111112</v>
      </c>
      <c r="E142" s="35" t="s">
        <v>10</v>
      </c>
      <c r="F142" s="1" t="s">
        <v>11</v>
      </c>
      <c r="G142" s="1" t="s">
        <v>43</v>
      </c>
    </row>
    <row r="143" spans="1:9" ht="28.5" customHeight="1" x14ac:dyDescent="0.25">
      <c r="A143" s="34" t="s">
        <v>420</v>
      </c>
      <c r="B143" s="1" t="s">
        <v>421</v>
      </c>
      <c r="C143" s="1" t="s">
        <v>9</v>
      </c>
      <c r="D143" s="2">
        <v>42089.467361111114</v>
      </c>
      <c r="E143" s="35" t="s">
        <v>35</v>
      </c>
      <c r="F143" s="3" t="s">
        <v>34</v>
      </c>
      <c r="G143" s="15" t="s">
        <v>17</v>
      </c>
    </row>
    <row r="144" spans="1:9" ht="28.5" x14ac:dyDescent="0.25">
      <c r="A144" s="34" t="s">
        <v>433</v>
      </c>
      <c r="B144" s="1" t="s">
        <v>434</v>
      </c>
      <c r="C144" s="1" t="s">
        <v>21</v>
      </c>
      <c r="D144" s="2">
        <v>42090.492361111108</v>
      </c>
      <c r="E144" s="35" t="s">
        <v>10</v>
      </c>
      <c r="F144" s="1" t="s">
        <v>11</v>
      </c>
      <c r="G144" s="1" t="s">
        <v>154</v>
      </c>
    </row>
    <row r="145" spans="1:9" ht="28.5" x14ac:dyDescent="0.25">
      <c r="A145" s="34" t="s">
        <v>435</v>
      </c>
      <c r="B145" s="1" t="s">
        <v>436</v>
      </c>
      <c r="C145" s="1" t="s">
        <v>41</v>
      </c>
      <c r="D145" s="2">
        <v>42093.178472222222</v>
      </c>
      <c r="E145" s="35" t="s">
        <v>35</v>
      </c>
      <c r="F145" s="3" t="s">
        <v>34</v>
      </c>
      <c r="G145" s="1" t="s">
        <v>327</v>
      </c>
    </row>
    <row r="146" spans="1:9" ht="42.75" x14ac:dyDescent="0.25">
      <c r="A146" s="34" t="s">
        <v>437</v>
      </c>
      <c r="B146" s="1" t="s">
        <v>438</v>
      </c>
      <c r="C146" s="1" t="s">
        <v>9</v>
      </c>
      <c r="D146" s="2">
        <v>42093.443055555559</v>
      </c>
      <c r="E146" s="35" t="s">
        <v>10</v>
      </c>
      <c r="F146" s="1" t="s">
        <v>11</v>
      </c>
      <c r="G146" s="1" t="s">
        <v>85</v>
      </c>
    </row>
    <row r="147" spans="1:9" ht="42.75" x14ac:dyDescent="0.25">
      <c r="A147" s="34" t="s">
        <v>439</v>
      </c>
      <c r="B147" s="1" t="s">
        <v>440</v>
      </c>
      <c r="C147" s="1" t="s">
        <v>41</v>
      </c>
      <c r="D147" s="2">
        <v>42093.665972222225</v>
      </c>
      <c r="E147" s="35" t="s">
        <v>35</v>
      </c>
      <c r="F147" s="3" t="s">
        <v>34</v>
      </c>
      <c r="G147" s="1" t="s">
        <v>43</v>
      </c>
    </row>
    <row r="148" spans="1:9" ht="42.75" x14ac:dyDescent="0.25">
      <c r="A148" s="34" t="s">
        <v>441</v>
      </c>
      <c r="B148" s="1" t="s">
        <v>442</v>
      </c>
      <c r="C148" s="1" t="s">
        <v>9</v>
      </c>
      <c r="D148" s="2">
        <v>42093.719444444447</v>
      </c>
      <c r="E148" s="35" t="s">
        <v>24</v>
      </c>
      <c r="F148" s="1" t="s">
        <v>11</v>
      </c>
      <c r="G148" s="1" t="s">
        <v>320</v>
      </c>
    </row>
    <row r="149" spans="1:9" ht="28.5" x14ac:dyDescent="0.25">
      <c r="A149" s="34" t="s">
        <v>443</v>
      </c>
      <c r="B149" s="1" t="s">
        <v>444</v>
      </c>
      <c r="C149" s="1" t="s">
        <v>41</v>
      </c>
      <c r="D149" s="2">
        <v>42094.686805555553</v>
      </c>
      <c r="E149" s="35" t="s">
        <v>35</v>
      </c>
      <c r="F149" s="3" t="s">
        <v>34</v>
      </c>
      <c r="G149" s="1" t="s">
        <v>327</v>
      </c>
      <c r="I149" s="15" t="s">
        <v>70</v>
      </c>
    </row>
    <row r="150" spans="1:9" ht="42.75" x14ac:dyDescent="0.25">
      <c r="A150" s="34" t="s">
        <v>445</v>
      </c>
      <c r="B150" s="1" t="s">
        <v>446</v>
      </c>
      <c r="C150" s="1" t="s">
        <v>9</v>
      </c>
      <c r="D150" s="2">
        <v>42094.72152777778</v>
      </c>
      <c r="E150" s="35" t="s">
        <v>27</v>
      </c>
      <c r="F150" s="1" t="s">
        <v>198</v>
      </c>
      <c r="G150" s="1" t="s">
        <v>325</v>
      </c>
    </row>
    <row r="151" spans="1:9" ht="28.5" x14ac:dyDescent="0.25">
      <c r="A151" s="34" t="s">
        <v>447</v>
      </c>
      <c r="B151" s="1" t="s">
        <v>448</v>
      </c>
      <c r="C151" s="1" t="s">
        <v>41</v>
      </c>
      <c r="D151" s="2">
        <v>42095.469444444447</v>
      </c>
      <c r="E151" s="35" t="s">
        <v>35</v>
      </c>
      <c r="F151" s="3" t="s">
        <v>34</v>
      </c>
      <c r="G151" s="1" t="s">
        <v>330</v>
      </c>
    </row>
    <row r="152" spans="1:9" ht="28.5" x14ac:dyDescent="0.25">
      <c r="A152" s="34" t="s">
        <v>449</v>
      </c>
      <c r="B152" s="1" t="s">
        <v>450</v>
      </c>
      <c r="C152" s="1" t="s">
        <v>9</v>
      </c>
      <c r="D152" s="2">
        <v>42096.692361111112</v>
      </c>
      <c r="E152" s="35" t="s">
        <v>35</v>
      </c>
      <c r="F152" s="3" t="s">
        <v>34</v>
      </c>
      <c r="G152" s="1" t="s">
        <v>233</v>
      </c>
      <c r="I152" s="15" t="s">
        <v>145</v>
      </c>
    </row>
    <row r="153" spans="1:9" ht="28.5" x14ac:dyDescent="0.25">
      <c r="A153" s="34" t="s">
        <v>451</v>
      </c>
      <c r="B153" s="1" t="s">
        <v>452</v>
      </c>
      <c r="C153" s="1" t="s">
        <v>41</v>
      </c>
      <c r="D153" s="2">
        <v>42097.568749999999</v>
      </c>
      <c r="E153" s="35" t="s">
        <v>10</v>
      </c>
      <c r="F153" s="1" t="s">
        <v>11</v>
      </c>
      <c r="G153" s="1" t="s">
        <v>327</v>
      </c>
      <c r="I153" s="15" t="s">
        <v>70</v>
      </c>
    </row>
    <row r="154" spans="1:9" ht="28.5" x14ac:dyDescent="0.25">
      <c r="A154" s="34" t="s">
        <v>453</v>
      </c>
      <c r="B154" s="1" t="s">
        <v>454</v>
      </c>
      <c r="C154" s="1" t="s">
        <v>9</v>
      </c>
      <c r="D154" s="2">
        <v>42097.705555555556</v>
      </c>
      <c r="E154" s="35" t="s">
        <v>35</v>
      </c>
      <c r="F154" s="3" t="s">
        <v>34</v>
      </c>
      <c r="G154" s="1" t="s">
        <v>43</v>
      </c>
    </row>
    <row r="155" spans="1:9" ht="28.5" x14ac:dyDescent="0.25">
      <c r="A155" s="34" t="s">
        <v>455</v>
      </c>
      <c r="B155" s="1" t="s">
        <v>456</v>
      </c>
      <c r="C155" s="1" t="s">
        <v>41</v>
      </c>
      <c r="D155" s="2">
        <v>42101.458333333336</v>
      </c>
      <c r="E155" s="35" t="s">
        <v>35</v>
      </c>
      <c r="F155" s="3" t="s">
        <v>34</v>
      </c>
      <c r="G155" s="1" t="s">
        <v>37</v>
      </c>
      <c r="I155" s="15" t="s">
        <v>261</v>
      </c>
    </row>
    <row r="156" spans="1:9" x14ac:dyDescent="0.25">
      <c r="A156" s="34" t="s">
        <v>457</v>
      </c>
      <c r="B156" s="1" t="s">
        <v>458</v>
      </c>
      <c r="C156" s="1" t="s">
        <v>9</v>
      </c>
      <c r="D156" s="2">
        <v>42101.570833333331</v>
      </c>
      <c r="E156" s="35" t="s">
        <v>10</v>
      </c>
      <c r="F156" s="1" t="s">
        <v>11</v>
      </c>
      <c r="G156" s="1" t="s">
        <v>31</v>
      </c>
    </row>
    <row r="157" spans="1:9" ht="28.5" x14ac:dyDescent="0.25">
      <c r="A157" s="34" t="s">
        <v>459</v>
      </c>
      <c r="B157" s="1" t="s">
        <v>460</v>
      </c>
      <c r="C157" s="1" t="s">
        <v>21</v>
      </c>
      <c r="D157" s="2">
        <v>42102.431944444441</v>
      </c>
      <c r="E157" s="35" t="s">
        <v>10</v>
      </c>
      <c r="F157" s="1" t="s">
        <v>11</v>
      </c>
      <c r="G157" s="1" t="s">
        <v>154</v>
      </c>
      <c r="I157" s="15" t="s">
        <v>84</v>
      </c>
    </row>
    <row r="158" spans="1:9" ht="28.5" x14ac:dyDescent="0.25">
      <c r="A158" s="34" t="s">
        <v>461</v>
      </c>
      <c r="B158" s="1" t="s">
        <v>462</v>
      </c>
      <c r="C158" s="1" t="s">
        <v>41</v>
      </c>
      <c r="D158" s="2">
        <v>42102.685416666667</v>
      </c>
      <c r="E158" s="35" t="s">
        <v>35</v>
      </c>
      <c r="F158" s="3" t="s">
        <v>34</v>
      </c>
      <c r="G158" s="1" t="s">
        <v>67</v>
      </c>
      <c r="I158" s="15" t="s">
        <v>42</v>
      </c>
    </row>
    <row r="159" spans="1:9" ht="28.5" x14ac:dyDescent="0.25">
      <c r="A159" s="34" t="s">
        <v>463</v>
      </c>
      <c r="B159" s="1" t="s">
        <v>464</v>
      </c>
      <c r="C159" s="1" t="s">
        <v>41</v>
      </c>
      <c r="D159" s="2">
        <v>42104.697222222225</v>
      </c>
      <c r="E159" s="35" t="s">
        <v>35</v>
      </c>
      <c r="F159" s="3" t="s">
        <v>34</v>
      </c>
      <c r="G159" s="1" t="s">
        <v>127</v>
      </c>
    </row>
    <row r="160" spans="1:9" ht="42.75" x14ac:dyDescent="0.25">
      <c r="A160" s="34" t="s">
        <v>465</v>
      </c>
      <c r="B160" s="1" t="s">
        <v>466</v>
      </c>
      <c r="C160" s="1" t="s">
        <v>41</v>
      </c>
      <c r="D160" s="2">
        <v>42104.725694444445</v>
      </c>
      <c r="E160" s="35" t="s">
        <v>35</v>
      </c>
      <c r="F160" s="3" t="s">
        <v>34</v>
      </c>
      <c r="G160" s="1" t="s">
        <v>17</v>
      </c>
    </row>
    <row r="161" spans="1:9" ht="28.5" x14ac:dyDescent="0.25">
      <c r="A161" s="34" t="s">
        <v>467</v>
      </c>
      <c r="B161" s="1" t="s">
        <v>468</v>
      </c>
      <c r="C161" s="1" t="s">
        <v>41</v>
      </c>
      <c r="D161" s="2">
        <v>42104.736805555556</v>
      </c>
      <c r="E161" s="35" t="s">
        <v>35</v>
      </c>
      <c r="F161" s="3" t="s">
        <v>34</v>
      </c>
      <c r="G161" s="1" t="s">
        <v>37</v>
      </c>
      <c r="I161" s="15" t="s">
        <v>323</v>
      </c>
    </row>
    <row r="162" spans="1:9" ht="28.5" x14ac:dyDescent="0.25">
      <c r="A162" s="34" t="s">
        <v>469</v>
      </c>
      <c r="B162" s="1" t="s">
        <v>470</v>
      </c>
      <c r="C162" s="1" t="s">
        <v>41</v>
      </c>
      <c r="D162" s="2">
        <v>42107.427777777775</v>
      </c>
      <c r="E162" s="35" t="s">
        <v>35</v>
      </c>
      <c r="F162" s="3" t="s">
        <v>34</v>
      </c>
      <c r="G162" s="1" t="s">
        <v>333</v>
      </c>
    </row>
    <row r="163" spans="1:9" ht="28.5" x14ac:dyDescent="0.25">
      <c r="A163" s="34" t="s">
        <v>471</v>
      </c>
      <c r="B163" s="1" t="s">
        <v>472</v>
      </c>
      <c r="C163" s="1" t="s">
        <v>9</v>
      </c>
      <c r="D163" s="2">
        <v>42107.488888888889</v>
      </c>
      <c r="E163" s="35" t="s">
        <v>10</v>
      </c>
      <c r="F163" s="1" t="s">
        <v>11</v>
      </c>
      <c r="G163" s="1" t="s">
        <v>43</v>
      </c>
    </row>
    <row r="164" spans="1:9" ht="28.5" x14ac:dyDescent="0.25">
      <c r="A164" s="34" t="s">
        <v>473</v>
      </c>
      <c r="B164" s="1" t="s">
        <v>474</v>
      </c>
      <c r="C164" s="1" t="s">
        <v>41</v>
      </c>
      <c r="D164" s="2">
        <v>42108.552083333336</v>
      </c>
      <c r="E164" s="35" t="s">
        <v>35</v>
      </c>
      <c r="F164" s="3" t="s">
        <v>34</v>
      </c>
      <c r="G164" s="1" t="s">
        <v>18</v>
      </c>
    </row>
    <row r="165" spans="1:9" ht="28.5" x14ac:dyDescent="0.25">
      <c r="A165" s="34" t="s">
        <v>475</v>
      </c>
      <c r="B165" s="1" t="s">
        <v>476</v>
      </c>
      <c r="C165" s="1" t="s">
        <v>58</v>
      </c>
      <c r="D165" s="2">
        <v>42108.578472222223</v>
      </c>
      <c r="E165" s="35" t="s">
        <v>35</v>
      </c>
      <c r="F165" s="3" t="s">
        <v>34</v>
      </c>
      <c r="G165" s="1" t="s">
        <v>327</v>
      </c>
      <c r="I165" s="15" t="s">
        <v>42</v>
      </c>
    </row>
    <row r="166" spans="1:9" ht="28.5" x14ac:dyDescent="0.25">
      <c r="A166" s="34" t="s">
        <v>477</v>
      </c>
      <c r="B166" s="1" t="s">
        <v>478</v>
      </c>
      <c r="C166" s="1" t="s">
        <v>58</v>
      </c>
      <c r="D166" s="2">
        <v>42109.531944444447</v>
      </c>
      <c r="E166" s="35" t="s">
        <v>35</v>
      </c>
      <c r="F166" s="3" t="s">
        <v>34</v>
      </c>
      <c r="G166" s="1" t="s">
        <v>252</v>
      </c>
    </row>
    <row r="167" spans="1:9" ht="28.5" x14ac:dyDescent="0.25">
      <c r="A167" s="34" t="s">
        <v>479</v>
      </c>
      <c r="B167" s="1" t="s">
        <v>480</v>
      </c>
      <c r="C167" s="1" t="s">
        <v>41</v>
      </c>
      <c r="D167" s="2">
        <v>42109.557638888888</v>
      </c>
      <c r="E167" s="35" t="s">
        <v>35</v>
      </c>
      <c r="F167" s="3" t="s">
        <v>34</v>
      </c>
      <c r="G167" s="1" t="s">
        <v>15</v>
      </c>
    </row>
    <row r="168" spans="1:9" ht="42.75" x14ac:dyDescent="0.25">
      <c r="A168" s="34" t="s">
        <v>481</v>
      </c>
      <c r="B168" s="1" t="s">
        <v>482</v>
      </c>
      <c r="C168" s="1" t="s">
        <v>41</v>
      </c>
      <c r="D168" s="2">
        <v>42110.498611111114</v>
      </c>
      <c r="E168" s="35" t="s">
        <v>35</v>
      </c>
      <c r="F168" s="3" t="s">
        <v>34</v>
      </c>
      <c r="G168" s="1" t="s">
        <v>318</v>
      </c>
    </row>
    <row r="169" spans="1:9" ht="28.5" x14ac:dyDescent="0.25">
      <c r="A169" s="34" t="s">
        <v>483</v>
      </c>
      <c r="B169" s="1" t="s">
        <v>484</v>
      </c>
      <c r="C169" s="1" t="s">
        <v>9</v>
      </c>
      <c r="D169" s="2">
        <v>42110.55972222222</v>
      </c>
      <c r="E169" s="35" t="s">
        <v>10</v>
      </c>
      <c r="F169" s="1" t="s">
        <v>11</v>
      </c>
      <c r="G169" s="1" t="s">
        <v>327</v>
      </c>
    </row>
    <row r="170" spans="1:9" x14ac:dyDescent="0.25">
      <c r="A170" s="34" t="s">
        <v>485</v>
      </c>
      <c r="B170" s="1" t="s">
        <v>486</v>
      </c>
      <c r="C170" s="1" t="s">
        <v>41</v>
      </c>
      <c r="D170" s="2">
        <v>42110.679166666669</v>
      </c>
      <c r="E170" s="35" t="s">
        <v>35</v>
      </c>
      <c r="F170" s="3" t="s">
        <v>34</v>
      </c>
      <c r="G170" s="1" t="s">
        <v>325</v>
      </c>
    </row>
    <row r="171" spans="1:9" ht="28.5" x14ac:dyDescent="0.25">
      <c r="A171" s="34" t="s">
        <v>487</v>
      </c>
      <c r="B171" s="1" t="s">
        <v>488</v>
      </c>
      <c r="C171" s="1" t="s">
        <v>41</v>
      </c>
      <c r="D171" s="2">
        <v>42111.660416666666</v>
      </c>
      <c r="E171" s="35" t="s">
        <v>10</v>
      </c>
      <c r="F171" s="1" t="s">
        <v>198</v>
      </c>
      <c r="G171" s="1" t="s">
        <v>25</v>
      </c>
    </row>
    <row r="172" spans="1:9" ht="28.5" x14ac:dyDescent="0.25">
      <c r="A172" s="34" t="s">
        <v>489</v>
      </c>
      <c r="B172" s="1" t="s">
        <v>490</v>
      </c>
      <c r="C172" s="1" t="s">
        <v>41</v>
      </c>
      <c r="D172" s="2">
        <v>42111.709027777775</v>
      </c>
      <c r="E172" s="35" t="s">
        <v>35</v>
      </c>
      <c r="F172" s="3" t="s">
        <v>34</v>
      </c>
      <c r="G172" s="1" t="s">
        <v>94</v>
      </c>
    </row>
    <row r="173" spans="1:9" ht="28.5" x14ac:dyDescent="0.25">
      <c r="A173" s="34" t="s">
        <v>491</v>
      </c>
      <c r="B173" s="1" t="s">
        <v>492</v>
      </c>
      <c r="C173" s="1" t="s">
        <v>9</v>
      </c>
      <c r="D173" s="2">
        <v>42114.674305555556</v>
      </c>
      <c r="E173" s="35" t="s">
        <v>10</v>
      </c>
      <c r="F173" s="1" t="s">
        <v>11</v>
      </c>
      <c r="G173" s="1" t="s">
        <v>18</v>
      </c>
    </row>
    <row r="174" spans="1:9" ht="28.5" x14ac:dyDescent="0.25">
      <c r="A174" s="34" t="s">
        <v>493</v>
      </c>
      <c r="B174" s="1" t="s">
        <v>494</v>
      </c>
      <c r="C174" s="1" t="s">
        <v>16</v>
      </c>
      <c r="D174" s="2">
        <v>42114.677777777775</v>
      </c>
      <c r="E174" s="35" t="s">
        <v>10</v>
      </c>
      <c r="F174" s="1" t="s">
        <v>11</v>
      </c>
      <c r="G174" s="1" t="s">
        <v>90</v>
      </c>
    </row>
    <row r="175" spans="1:9" ht="42.75" x14ac:dyDescent="0.25">
      <c r="A175" s="34" t="s">
        <v>495</v>
      </c>
      <c r="B175" s="1" t="s">
        <v>496</v>
      </c>
      <c r="C175" s="1" t="s">
        <v>9</v>
      </c>
      <c r="D175" s="2">
        <v>42114.68472222222</v>
      </c>
      <c r="E175" s="35" t="s">
        <v>10</v>
      </c>
      <c r="F175" s="1" t="s">
        <v>11</v>
      </c>
      <c r="G175" s="1" t="s">
        <v>327</v>
      </c>
    </row>
    <row r="176" spans="1:9" ht="42.75" x14ac:dyDescent="0.25">
      <c r="A176" s="34" t="s">
        <v>497</v>
      </c>
      <c r="B176" s="1" t="s">
        <v>498</v>
      </c>
      <c r="C176" s="1" t="s">
        <v>41</v>
      </c>
      <c r="D176" s="2">
        <v>42115.515277777777</v>
      </c>
      <c r="E176" s="35" t="s">
        <v>35</v>
      </c>
      <c r="F176" s="3" t="s">
        <v>34</v>
      </c>
      <c r="G176" s="1" t="s">
        <v>279</v>
      </c>
    </row>
    <row r="177" spans="1:7" ht="28.5" x14ac:dyDescent="0.25">
      <c r="A177" s="34" t="s">
        <v>499</v>
      </c>
      <c r="B177" s="1" t="s">
        <v>500</v>
      </c>
      <c r="C177" s="1" t="s">
        <v>41</v>
      </c>
      <c r="D177" s="2">
        <v>42115.649305555555</v>
      </c>
      <c r="E177" s="35" t="s">
        <v>35</v>
      </c>
      <c r="F177" s="3" t="s">
        <v>34</v>
      </c>
      <c r="G177" s="1" t="s">
        <v>318</v>
      </c>
    </row>
    <row r="178" spans="1:7" ht="28.5" x14ac:dyDescent="0.25">
      <c r="A178" s="34" t="s">
        <v>501</v>
      </c>
      <c r="B178" s="1" t="s">
        <v>502</v>
      </c>
      <c r="C178" s="1" t="s">
        <v>41</v>
      </c>
      <c r="D178" s="2">
        <v>42116.711111111108</v>
      </c>
      <c r="E178" s="35" t="s">
        <v>35</v>
      </c>
      <c r="F178" s="3" t="s">
        <v>34</v>
      </c>
      <c r="G178" s="1" t="s">
        <v>67</v>
      </c>
    </row>
    <row r="179" spans="1:7" ht="28.5" x14ac:dyDescent="0.25">
      <c r="A179" s="34" t="s">
        <v>503</v>
      </c>
      <c r="B179" s="1" t="s">
        <v>504</v>
      </c>
      <c r="C179" s="1" t="s">
        <v>21</v>
      </c>
      <c r="D179" s="2">
        <v>42117.667361111111</v>
      </c>
      <c r="E179" s="35" t="s">
        <v>10</v>
      </c>
      <c r="F179" s="1" t="s">
        <v>11</v>
      </c>
      <c r="G179" s="1" t="s">
        <v>43</v>
      </c>
    </row>
    <row r="180" spans="1:7" x14ac:dyDescent="0.25">
      <c r="A180" s="34" t="s">
        <v>505</v>
      </c>
      <c r="B180" s="1" t="s">
        <v>506</v>
      </c>
      <c r="C180" s="1" t="s">
        <v>58</v>
      </c>
      <c r="D180" s="2">
        <v>42118.594444444447</v>
      </c>
      <c r="E180" s="35" t="s">
        <v>10</v>
      </c>
      <c r="F180" s="1" t="s">
        <v>11</v>
      </c>
      <c r="G180" s="1" t="s">
        <v>330</v>
      </c>
    </row>
    <row r="181" spans="1:7" ht="28.5" x14ac:dyDescent="0.25">
      <c r="A181" s="34" t="s">
        <v>507</v>
      </c>
      <c r="B181" s="1" t="s">
        <v>508</v>
      </c>
      <c r="C181" s="1" t="s">
        <v>9</v>
      </c>
      <c r="D181" s="2">
        <v>42118.645138888889</v>
      </c>
      <c r="E181" s="35" t="s">
        <v>197</v>
      </c>
      <c r="F181" s="1" t="s">
        <v>198</v>
      </c>
      <c r="G181" s="1" t="s">
        <v>43</v>
      </c>
    </row>
    <row r="182" spans="1:7" ht="28.5" x14ac:dyDescent="0.25">
      <c r="A182" s="34" t="s">
        <v>509</v>
      </c>
      <c r="B182" s="1" t="s">
        <v>510</v>
      </c>
      <c r="C182" s="1" t="s">
        <v>41</v>
      </c>
      <c r="D182" s="2">
        <v>42121.507638888892</v>
      </c>
      <c r="E182" s="35" t="s">
        <v>35</v>
      </c>
      <c r="F182" s="3" t="s">
        <v>34</v>
      </c>
      <c r="G182" s="1" t="s">
        <v>208</v>
      </c>
    </row>
    <row r="183" spans="1:7" ht="42.75" x14ac:dyDescent="0.25">
      <c r="A183" s="34" t="s">
        <v>511</v>
      </c>
      <c r="B183" s="1" t="s">
        <v>512</v>
      </c>
      <c r="C183" s="1" t="s">
        <v>9</v>
      </c>
      <c r="D183" s="2">
        <v>42121.568749999999</v>
      </c>
      <c r="E183" s="35" t="s">
        <v>10</v>
      </c>
      <c r="F183" s="1" t="s">
        <v>11</v>
      </c>
      <c r="G183" s="1" t="s">
        <v>327</v>
      </c>
    </row>
    <row r="184" spans="1:7" ht="28.5" x14ac:dyDescent="0.25">
      <c r="A184" s="34" t="s">
        <v>513</v>
      </c>
      <c r="B184" s="1" t="s">
        <v>514</v>
      </c>
      <c r="C184" s="1" t="s">
        <v>9</v>
      </c>
      <c r="D184" s="2">
        <v>42122.468055555553</v>
      </c>
      <c r="E184" s="35" t="s">
        <v>142</v>
      </c>
      <c r="F184" s="3" t="s">
        <v>34</v>
      </c>
      <c r="G184" s="1" t="s">
        <v>37</v>
      </c>
    </row>
    <row r="185" spans="1:7" ht="28.5" x14ac:dyDescent="0.25">
      <c r="A185" s="34" t="s">
        <v>515</v>
      </c>
      <c r="B185" s="1" t="s">
        <v>516</v>
      </c>
      <c r="C185" s="1" t="s">
        <v>41</v>
      </c>
      <c r="D185" s="2">
        <v>42122.532638888886</v>
      </c>
      <c r="E185" s="35" t="s">
        <v>35</v>
      </c>
      <c r="F185" s="3" t="s">
        <v>34</v>
      </c>
      <c r="G185" s="1" t="s">
        <v>318</v>
      </c>
    </row>
    <row r="186" spans="1:7" ht="28.5" x14ac:dyDescent="0.25">
      <c r="A186" s="34" t="s">
        <v>517</v>
      </c>
      <c r="B186" s="1" t="s">
        <v>518</v>
      </c>
      <c r="C186" s="1" t="s">
        <v>41</v>
      </c>
      <c r="D186" s="2">
        <v>42122.620138888888</v>
      </c>
      <c r="E186" s="35" t="s">
        <v>10</v>
      </c>
      <c r="F186" s="1" t="s">
        <v>11</v>
      </c>
      <c r="G186" s="1" t="s">
        <v>327</v>
      </c>
    </row>
    <row r="187" spans="1:7" ht="28.5" x14ac:dyDescent="0.25">
      <c r="A187" s="34" t="s">
        <v>519</v>
      </c>
      <c r="B187" s="1" t="s">
        <v>520</v>
      </c>
      <c r="C187" s="1" t="s">
        <v>41</v>
      </c>
      <c r="D187" s="2">
        <v>42123.456944444442</v>
      </c>
      <c r="E187" s="35" t="s">
        <v>35</v>
      </c>
      <c r="F187" s="3" t="s">
        <v>34</v>
      </c>
      <c r="G187" s="1" t="s">
        <v>43</v>
      </c>
    </row>
    <row r="188" spans="1:7" ht="42.75" x14ac:dyDescent="0.25">
      <c r="A188" s="34" t="s">
        <v>521</v>
      </c>
      <c r="B188" s="1" t="s">
        <v>522</v>
      </c>
      <c r="C188" s="1" t="s">
        <v>9</v>
      </c>
      <c r="D188" s="2">
        <v>42123.572916666664</v>
      </c>
      <c r="E188" s="35" t="s">
        <v>35</v>
      </c>
      <c r="F188" s="3" t="s">
        <v>34</v>
      </c>
      <c r="G188" s="1" t="s">
        <v>330</v>
      </c>
    </row>
    <row r="189" spans="1:7" ht="28.5" x14ac:dyDescent="0.25">
      <c r="A189" s="34" t="s">
        <v>523</v>
      </c>
      <c r="B189" s="1" t="s">
        <v>524</v>
      </c>
      <c r="C189" s="1" t="s">
        <v>41</v>
      </c>
      <c r="D189" s="2">
        <v>42124.029166666667</v>
      </c>
      <c r="E189" s="35" t="s">
        <v>10</v>
      </c>
      <c r="F189" s="1" t="s">
        <v>11</v>
      </c>
      <c r="G189" s="1" t="s">
        <v>25</v>
      </c>
    </row>
    <row r="190" spans="1:7" ht="28.5" x14ac:dyDescent="0.25">
      <c r="A190" s="34" t="s">
        <v>525</v>
      </c>
      <c r="B190" s="1" t="s">
        <v>526</v>
      </c>
      <c r="C190" s="1" t="s">
        <v>58</v>
      </c>
      <c r="D190" s="2">
        <v>42124.572222222225</v>
      </c>
      <c r="E190" s="35" t="s">
        <v>35</v>
      </c>
      <c r="F190" s="3" t="s">
        <v>34</v>
      </c>
      <c r="G190" s="1" t="s">
        <v>330</v>
      </c>
    </row>
    <row r="191" spans="1:7" ht="28.5" x14ac:dyDescent="0.25">
      <c r="A191" s="34" t="s">
        <v>527</v>
      </c>
      <c r="B191" s="1" t="s">
        <v>528</v>
      </c>
      <c r="C191" s="1" t="s">
        <v>41</v>
      </c>
      <c r="D191" s="2">
        <v>42125.644444444442</v>
      </c>
      <c r="E191" s="35" t="s">
        <v>35</v>
      </c>
      <c r="F191" s="3" t="s">
        <v>34</v>
      </c>
      <c r="G191" s="1" t="s">
        <v>18</v>
      </c>
    </row>
    <row r="192" spans="1:7" ht="42.75" x14ac:dyDescent="0.25">
      <c r="A192" s="34" t="s">
        <v>529</v>
      </c>
      <c r="B192" s="1" t="s">
        <v>530</v>
      </c>
      <c r="C192" s="1" t="s">
        <v>41</v>
      </c>
      <c r="D192" s="2">
        <v>42128.668055555558</v>
      </c>
      <c r="E192" s="35" t="s">
        <v>35</v>
      </c>
      <c r="F192" s="3" t="s">
        <v>34</v>
      </c>
      <c r="G192" s="1" t="s">
        <v>318</v>
      </c>
    </row>
    <row r="193" spans="1:7" ht="42.75" x14ac:dyDescent="0.25">
      <c r="A193" s="34" t="s">
        <v>531</v>
      </c>
      <c r="B193" s="1" t="s">
        <v>532</v>
      </c>
      <c r="C193" s="1" t="s">
        <v>41</v>
      </c>
      <c r="D193" s="2">
        <v>42129.568749999999</v>
      </c>
      <c r="E193" s="35" t="s">
        <v>35</v>
      </c>
      <c r="F193" s="3" t="s">
        <v>34</v>
      </c>
      <c r="G193" s="1" t="s">
        <v>37</v>
      </c>
    </row>
    <row r="194" spans="1:7" ht="28.5" x14ac:dyDescent="0.25">
      <c r="A194" s="34" t="s">
        <v>533</v>
      </c>
      <c r="B194" s="1" t="s">
        <v>534</v>
      </c>
      <c r="C194" s="1" t="s">
        <v>41</v>
      </c>
      <c r="D194" s="2">
        <v>42129.590277777781</v>
      </c>
      <c r="E194" s="35" t="s">
        <v>35</v>
      </c>
      <c r="F194" s="3" t="s">
        <v>34</v>
      </c>
      <c r="G194" s="1" t="s">
        <v>317</v>
      </c>
    </row>
    <row r="195" spans="1:7" ht="28.5" x14ac:dyDescent="0.25">
      <c r="A195" s="34" t="s">
        <v>535</v>
      </c>
      <c r="B195" s="1" t="s">
        <v>536</v>
      </c>
      <c r="C195" s="1" t="s">
        <v>58</v>
      </c>
      <c r="D195" s="2">
        <v>42129.651388888888</v>
      </c>
      <c r="E195" s="35" t="s">
        <v>10</v>
      </c>
      <c r="F195" s="1" t="s">
        <v>198</v>
      </c>
      <c r="G195" s="1" t="s">
        <v>304</v>
      </c>
    </row>
    <row r="196" spans="1:7" ht="28.5" x14ac:dyDescent="0.25">
      <c r="A196" s="34" t="s">
        <v>537</v>
      </c>
      <c r="B196" s="1" t="s">
        <v>538</v>
      </c>
      <c r="C196" s="1" t="s">
        <v>58</v>
      </c>
      <c r="D196" s="2">
        <v>42130.538194444445</v>
      </c>
      <c r="E196" s="35" t="s">
        <v>10</v>
      </c>
      <c r="F196" s="1" t="s">
        <v>198</v>
      </c>
      <c r="G196" s="1" t="s">
        <v>252</v>
      </c>
    </row>
    <row r="197" spans="1:7" ht="28.5" x14ac:dyDescent="0.25">
      <c r="A197" s="34" t="s">
        <v>539</v>
      </c>
      <c r="B197" s="1" t="s">
        <v>540</v>
      </c>
      <c r="C197" s="1" t="s">
        <v>41</v>
      </c>
      <c r="D197" s="2">
        <v>42130.740972222222</v>
      </c>
      <c r="E197" s="35" t="s">
        <v>10</v>
      </c>
      <c r="F197" s="1" t="s">
        <v>11</v>
      </c>
      <c r="G197" s="1" t="s">
        <v>327</v>
      </c>
    </row>
    <row r="198" spans="1:7" ht="28.5" x14ac:dyDescent="0.25">
      <c r="A198" s="34" t="s">
        <v>541</v>
      </c>
      <c r="B198" s="1" t="s">
        <v>542</v>
      </c>
      <c r="C198" s="1" t="s">
        <v>9</v>
      </c>
      <c r="D198" s="2">
        <v>42131.443055555559</v>
      </c>
      <c r="E198" s="35" t="s">
        <v>10</v>
      </c>
      <c r="F198" s="1" t="s">
        <v>11</v>
      </c>
      <c r="G198" s="1" t="s">
        <v>325</v>
      </c>
    </row>
    <row r="199" spans="1:7" ht="28.5" x14ac:dyDescent="0.25">
      <c r="A199" s="34" t="s">
        <v>543</v>
      </c>
      <c r="B199" s="1" t="s">
        <v>544</v>
      </c>
      <c r="C199" s="1" t="s">
        <v>9</v>
      </c>
      <c r="D199" s="2">
        <v>42131.452777777777</v>
      </c>
      <c r="E199" s="35" t="s">
        <v>10</v>
      </c>
      <c r="F199" s="1" t="s">
        <v>11</v>
      </c>
      <c r="G199" s="1" t="s">
        <v>252</v>
      </c>
    </row>
    <row r="200" spans="1:7" ht="28.5" x14ac:dyDescent="0.25">
      <c r="A200" s="34" t="s">
        <v>545</v>
      </c>
      <c r="B200" s="1" t="s">
        <v>546</v>
      </c>
      <c r="C200" s="1" t="s">
        <v>21</v>
      </c>
      <c r="D200" s="2">
        <v>42131.557638888888</v>
      </c>
      <c r="E200" s="35" t="s">
        <v>10</v>
      </c>
      <c r="F200" s="1" t="s">
        <v>198</v>
      </c>
      <c r="G200" s="1" t="s">
        <v>32</v>
      </c>
    </row>
    <row r="201" spans="1:7" ht="28.5" x14ac:dyDescent="0.25">
      <c r="A201" s="34" t="s">
        <v>547</v>
      </c>
      <c r="B201" s="1" t="s">
        <v>548</v>
      </c>
      <c r="C201" s="1" t="s">
        <v>41</v>
      </c>
      <c r="D201" s="2">
        <v>42131.649305555555</v>
      </c>
      <c r="E201" s="35" t="s">
        <v>10</v>
      </c>
      <c r="F201" s="1" t="s">
        <v>11</v>
      </c>
      <c r="G201" s="1" t="s">
        <v>18</v>
      </c>
    </row>
    <row r="202" spans="1:7" ht="71.25" x14ac:dyDescent="0.25">
      <c r="A202" s="34" t="s">
        <v>549</v>
      </c>
      <c r="B202" s="1" t="s">
        <v>550</v>
      </c>
      <c r="C202" s="1" t="s">
        <v>41</v>
      </c>
      <c r="D202" s="2">
        <v>42131.734027777777</v>
      </c>
      <c r="E202" s="35" t="s">
        <v>35</v>
      </c>
      <c r="F202" s="3" t="s">
        <v>34</v>
      </c>
      <c r="G202" s="1" t="s">
        <v>327</v>
      </c>
    </row>
    <row r="203" spans="1:7" ht="42.75" x14ac:dyDescent="0.25">
      <c r="A203" s="34" t="s">
        <v>551</v>
      </c>
      <c r="B203" s="1" t="s">
        <v>552</v>
      </c>
      <c r="C203" s="1" t="s">
        <v>58</v>
      </c>
      <c r="D203" s="2">
        <v>42132.099305555559</v>
      </c>
      <c r="E203" s="35" t="s">
        <v>35</v>
      </c>
      <c r="F203" s="3" t="s">
        <v>34</v>
      </c>
      <c r="G203" s="1" t="s">
        <v>15</v>
      </c>
    </row>
    <row r="204" spans="1:7" ht="28.5" x14ac:dyDescent="0.25">
      <c r="A204" s="34" t="s">
        <v>553</v>
      </c>
      <c r="B204" s="1" t="s">
        <v>554</v>
      </c>
      <c r="C204" s="1" t="s">
        <v>58</v>
      </c>
      <c r="D204" s="2">
        <v>42132.423611111109</v>
      </c>
      <c r="E204" s="35" t="s">
        <v>35</v>
      </c>
      <c r="F204" s="3" t="s">
        <v>34</v>
      </c>
      <c r="G204" s="1" t="s">
        <v>233</v>
      </c>
    </row>
    <row r="205" spans="1:7" ht="57" x14ac:dyDescent="0.25">
      <c r="A205" s="34" t="s">
        <v>555</v>
      </c>
      <c r="B205" s="1" t="s">
        <v>556</v>
      </c>
      <c r="C205" s="1" t="s">
        <v>9</v>
      </c>
      <c r="D205" s="2">
        <v>42132.543749999997</v>
      </c>
      <c r="E205" s="35" t="s">
        <v>10</v>
      </c>
      <c r="F205" s="1" t="s">
        <v>198</v>
      </c>
      <c r="G205" s="1" t="s">
        <v>37</v>
      </c>
    </row>
    <row r="206" spans="1:7" ht="28.5" x14ac:dyDescent="0.25">
      <c r="A206" s="34" t="s">
        <v>557</v>
      </c>
      <c r="B206" s="1" t="s">
        <v>558</v>
      </c>
      <c r="C206" s="1" t="s">
        <v>41</v>
      </c>
      <c r="D206" s="2">
        <v>42132.613194444442</v>
      </c>
      <c r="E206" s="35" t="s">
        <v>35</v>
      </c>
      <c r="F206" s="3" t="s">
        <v>34</v>
      </c>
      <c r="G206" s="1" t="s">
        <v>43</v>
      </c>
    </row>
    <row r="207" spans="1:7" ht="28.5" x14ac:dyDescent="0.25">
      <c r="A207" s="34" t="s">
        <v>559</v>
      </c>
      <c r="B207" s="1" t="s">
        <v>560</v>
      </c>
      <c r="C207" s="1" t="s">
        <v>41</v>
      </c>
      <c r="D207" s="2">
        <v>42135.656944444447</v>
      </c>
      <c r="E207" s="35" t="s">
        <v>10</v>
      </c>
      <c r="F207" s="1" t="s">
        <v>11</v>
      </c>
      <c r="G207" s="1" t="s">
        <v>327</v>
      </c>
    </row>
    <row r="208" spans="1:7" x14ac:dyDescent="0.25">
      <c r="A208" s="34" t="s">
        <v>561</v>
      </c>
      <c r="B208" s="1" t="s">
        <v>562</v>
      </c>
      <c r="C208" s="1" t="s">
        <v>58</v>
      </c>
      <c r="D208" s="2">
        <v>42136.337500000001</v>
      </c>
      <c r="E208" s="35" t="s">
        <v>10</v>
      </c>
      <c r="F208" s="1" t="s">
        <v>198</v>
      </c>
      <c r="G208" s="1" t="s">
        <v>15</v>
      </c>
    </row>
    <row r="209" spans="1:7" ht="28.5" x14ac:dyDescent="0.25">
      <c r="A209" s="34" t="s">
        <v>563</v>
      </c>
      <c r="B209" s="1" t="s">
        <v>564</v>
      </c>
      <c r="C209" s="1" t="s">
        <v>58</v>
      </c>
      <c r="D209" s="2">
        <v>42136.554861111108</v>
      </c>
      <c r="E209" s="35" t="s">
        <v>10</v>
      </c>
      <c r="F209" s="1" t="s">
        <v>11</v>
      </c>
      <c r="G209" s="1" t="s">
        <v>327</v>
      </c>
    </row>
    <row r="210" spans="1:7" ht="28.5" x14ac:dyDescent="0.25">
      <c r="A210" s="34" t="s">
        <v>565</v>
      </c>
      <c r="B210" s="1" t="s">
        <v>566</v>
      </c>
      <c r="C210" s="1" t="s">
        <v>9</v>
      </c>
      <c r="D210" s="2">
        <v>42137.619444444441</v>
      </c>
      <c r="E210" s="35" t="s">
        <v>10</v>
      </c>
      <c r="F210" s="1" t="s">
        <v>11</v>
      </c>
      <c r="G210" s="1" t="s">
        <v>43</v>
      </c>
    </row>
    <row r="211" spans="1:7" ht="28.5" x14ac:dyDescent="0.25">
      <c r="A211" s="34" t="s">
        <v>567</v>
      </c>
      <c r="B211" s="1" t="s">
        <v>568</v>
      </c>
      <c r="C211" s="1" t="s">
        <v>41</v>
      </c>
      <c r="D211" s="2">
        <v>42138.558333333334</v>
      </c>
      <c r="E211" s="35" t="s">
        <v>35</v>
      </c>
      <c r="F211" s="3" t="s">
        <v>34</v>
      </c>
      <c r="G211" s="1" t="s">
        <v>43</v>
      </c>
    </row>
    <row r="212" spans="1:7" ht="28.5" x14ac:dyDescent="0.25">
      <c r="A212" s="34" t="s">
        <v>569</v>
      </c>
      <c r="B212" s="1" t="s">
        <v>570</v>
      </c>
      <c r="C212" s="1" t="s">
        <v>41</v>
      </c>
      <c r="D212" s="2">
        <v>42138.726388888892</v>
      </c>
      <c r="E212" s="35" t="s">
        <v>35</v>
      </c>
      <c r="F212" s="3" t="s">
        <v>34</v>
      </c>
      <c r="G212" s="1" t="s">
        <v>328</v>
      </c>
    </row>
    <row r="213" spans="1:7" ht="28.5" x14ac:dyDescent="0.25">
      <c r="A213" s="34" t="s">
        <v>571</v>
      </c>
      <c r="B213" s="1" t="s">
        <v>572</v>
      </c>
      <c r="C213" s="1" t="s">
        <v>58</v>
      </c>
      <c r="D213" s="2">
        <v>42139.390972222223</v>
      </c>
      <c r="E213" s="35" t="s">
        <v>10</v>
      </c>
      <c r="F213" s="1" t="s">
        <v>11</v>
      </c>
      <c r="G213" s="1" t="s">
        <v>330</v>
      </c>
    </row>
    <row r="214" spans="1:7" ht="28.5" x14ac:dyDescent="0.25">
      <c r="A214" s="34" t="s">
        <v>573</v>
      </c>
      <c r="B214" s="1" t="s">
        <v>574</v>
      </c>
      <c r="C214" s="1" t="s">
        <v>41</v>
      </c>
      <c r="D214" s="2">
        <v>42142.493055555555</v>
      </c>
      <c r="E214" s="35" t="s">
        <v>35</v>
      </c>
      <c r="F214" s="3" t="s">
        <v>34</v>
      </c>
      <c r="G214" s="1" t="s">
        <v>324</v>
      </c>
    </row>
    <row r="215" spans="1:7" ht="28.5" x14ac:dyDescent="0.25">
      <c r="A215" s="34" t="s">
        <v>575</v>
      </c>
      <c r="B215" s="1" t="s">
        <v>576</v>
      </c>
      <c r="C215" s="1" t="s">
        <v>9</v>
      </c>
      <c r="D215" s="2">
        <v>42142.513194444444</v>
      </c>
      <c r="E215" s="35" t="s">
        <v>10</v>
      </c>
      <c r="F215" s="1" t="s">
        <v>198</v>
      </c>
      <c r="G215" s="1" t="s">
        <v>43</v>
      </c>
    </row>
    <row r="216" spans="1:7" ht="28.5" x14ac:dyDescent="0.25">
      <c r="A216" s="34" t="s">
        <v>577</v>
      </c>
      <c r="B216" s="1" t="s">
        <v>578</v>
      </c>
      <c r="C216" s="1" t="s">
        <v>41</v>
      </c>
      <c r="D216" s="2">
        <v>42142.55972222222</v>
      </c>
      <c r="E216" s="35" t="s">
        <v>35</v>
      </c>
      <c r="F216" s="3" t="s">
        <v>34</v>
      </c>
      <c r="G216" s="1" t="s">
        <v>330</v>
      </c>
    </row>
    <row r="217" spans="1:7" ht="28.5" x14ac:dyDescent="0.25">
      <c r="A217" s="34" t="s">
        <v>579</v>
      </c>
      <c r="B217" s="1" t="s">
        <v>580</v>
      </c>
      <c r="C217" s="1" t="s">
        <v>41</v>
      </c>
      <c r="D217" s="2">
        <v>42142.56527777778</v>
      </c>
      <c r="E217" s="35" t="s">
        <v>35</v>
      </c>
      <c r="F217" s="3" t="s">
        <v>34</v>
      </c>
      <c r="G217" s="1" t="s">
        <v>252</v>
      </c>
    </row>
    <row r="218" spans="1:7" ht="28.5" x14ac:dyDescent="0.25">
      <c r="A218" s="34" t="s">
        <v>581</v>
      </c>
      <c r="B218" s="1" t="s">
        <v>582</v>
      </c>
      <c r="C218" s="1" t="s">
        <v>41</v>
      </c>
      <c r="D218" s="2">
        <v>42143.534722222219</v>
      </c>
      <c r="E218" s="35" t="s">
        <v>10</v>
      </c>
      <c r="F218" s="1" t="s">
        <v>11</v>
      </c>
      <c r="G218" s="1" t="s">
        <v>318</v>
      </c>
    </row>
    <row r="219" spans="1:7" ht="28.5" x14ac:dyDescent="0.25">
      <c r="A219" s="34" t="s">
        <v>583</v>
      </c>
      <c r="B219" s="1" t="s">
        <v>584</v>
      </c>
      <c r="C219" s="1" t="s">
        <v>9</v>
      </c>
      <c r="D219" s="2">
        <v>42146.525000000001</v>
      </c>
      <c r="E219" s="35" t="s">
        <v>10</v>
      </c>
      <c r="F219" s="1" t="s">
        <v>198</v>
      </c>
      <c r="G219" s="1" t="s">
        <v>43</v>
      </c>
    </row>
    <row r="220" spans="1:7" ht="28.5" x14ac:dyDescent="0.25">
      <c r="A220" s="34" t="s">
        <v>585</v>
      </c>
      <c r="B220" s="1" t="s">
        <v>586</v>
      </c>
      <c r="C220" s="1" t="s">
        <v>41</v>
      </c>
      <c r="D220" s="2">
        <v>42146.569444444445</v>
      </c>
      <c r="E220" s="35" t="s">
        <v>10</v>
      </c>
      <c r="F220" s="1" t="s">
        <v>11</v>
      </c>
      <c r="G220" s="1" t="s">
        <v>327</v>
      </c>
    </row>
    <row r="221" spans="1:7" ht="42.75" x14ac:dyDescent="0.25">
      <c r="A221" s="34" t="s">
        <v>587</v>
      </c>
      <c r="B221" s="1" t="s">
        <v>588</v>
      </c>
      <c r="C221" s="1" t="s">
        <v>41</v>
      </c>
      <c r="D221" s="2">
        <v>42146.68472222222</v>
      </c>
      <c r="E221" s="35" t="s">
        <v>35</v>
      </c>
      <c r="F221" s="3" t="s">
        <v>34</v>
      </c>
      <c r="G221" s="1" t="s">
        <v>37</v>
      </c>
    </row>
    <row r="222" spans="1:7" x14ac:dyDescent="0.25">
      <c r="A222" s="34" t="s">
        <v>589</v>
      </c>
      <c r="B222" s="1" t="s">
        <v>590</v>
      </c>
      <c r="C222" s="1" t="s">
        <v>41</v>
      </c>
      <c r="D222" s="2">
        <v>42150.50277777778</v>
      </c>
      <c r="E222" s="35" t="s">
        <v>10</v>
      </c>
      <c r="F222" s="1" t="s">
        <v>11</v>
      </c>
      <c r="G222" s="1" t="s">
        <v>18</v>
      </c>
    </row>
    <row r="223" spans="1:7" ht="28.5" x14ac:dyDescent="0.25">
      <c r="A223" s="34" t="s">
        <v>591</v>
      </c>
      <c r="B223" s="1" t="s">
        <v>592</v>
      </c>
      <c r="C223" s="1" t="s">
        <v>16</v>
      </c>
      <c r="D223" s="2">
        <v>42150.968055555553</v>
      </c>
      <c r="E223" s="35" t="s">
        <v>35</v>
      </c>
      <c r="F223" s="3" t="s">
        <v>34</v>
      </c>
      <c r="G223" s="1" t="s">
        <v>18</v>
      </c>
    </row>
    <row r="224" spans="1:7" ht="28.5" x14ac:dyDescent="0.25">
      <c r="A224" s="34" t="s">
        <v>593</v>
      </c>
      <c r="B224" s="1" t="s">
        <v>594</v>
      </c>
      <c r="C224" s="1" t="s">
        <v>9</v>
      </c>
      <c r="D224" s="2">
        <v>42151.620833333334</v>
      </c>
      <c r="E224" s="35" t="s">
        <v>10</v>
      </c>
      <c r="F224" s="1" t="s">
        <v>198</v>
      </c>
      <c r="G224" s="1" t="s">
        <v>330</v>
      </c>
    </row>
    <row r="225" spans="1:7" ht="28.5" x14ac:dyDescent="0.25">
      <c r="A225" s="34" t="s">
        <v>595</v>
      </c>
      <c r="B225" s="1" t="s">
        <v>596</v>
      </c>
      <c r="C225" s="1" t="s">
        <v>9</v>
      </c>
      <c r="D225" s="2">
        <v>42151.67083333333</v>
      </c>
      <c r="E225" s="35" t="s">
        <v>10</v>
      </c>
      <c r="F225" s="1" t="s">
        <v>198</v>
      </c>
      <c r="G225" s="1" t="s">
        <v>330</v>
      </c>
    </row>
    <row r="226" spans="1:7" x14ac:dyDescent="0.25">
      <c r="A226" s="34" t="s">
        <v>597</v>
      </c>
      <c r="B226" s="1" t="s">
        <v>598</v>
      </c>
      <c r="C226" s="1" t="s">
        <v>58</v>
      </c>
      <c r="D226" s="2">
        <v>42152.598611111112</v>
      </c>
      <c r="E226" s="35" t="s">
        <v>10</v>
      </c>
      <c r="F226" s="1" t="s">
        <v>198</v>
      </c>
      <c r="G226" s="1" t="s">
        <v>37</v>
      </c>
    </row>
    <row r="227" spans="1:7" x14ac:dyDescent="0.25">
      <c r="A227" s="34" t="s">
        <v>599</v>
      </c>
      <c r="B227" s="1" t="s">
        <v>600</v>
      </c>
      <c r="C227" s="1" t="s">
        <v>58</v>
      </c>
      <c r="D227" s="2">
        <v>42153.220138888886</v>
      </c>
      <c r="E227" s="35" t="s">
        <v>35</v>
      </c>
      <c r="F227" s="3" t="s">
        <v>34</v>
      </c>
      <c r="G227" s="1" t="s">
        <v>325</v>
      </c>
    </row>
    <row r="228" spans="1:7" ht="42.75" x14ac:dyDescent="0.25">
      <c r="A228" s="34" t="s">
        <v>601</v>
      </c>
      <c r="B228" s="1" t="s">
        <v>602</v>
      </c>
      <c r="C228" s="1" t="s">
        <v>41</v>
      </c>
      <c r="D228" s="2">
        <v>42153.418055555558</v>
      </c>
      <c r="E228" s="35" t="s">
        <v>10</v>
      </c>
      <c r="F228" s="1" t="s">
        <v>11</v>
      </c>
      <c r="G228" s="1" t="s">
        <v>327</v>
      </c>
    </row>
    <row r="229" spans="1:7" x14ac:dyDescent="0.25">
      <c r="A229" s="34" t="s">
        <v>603</v>
      </c>
      <c r="B229" s="1" t="s">
        <v>604</v>
      </c>
      <c r="C229" s="1" t="s">
        <v>9</v>
      </c>
      <c r="D229" s="2">
        <v>42153.461805555555</v>
      </c>
      <c r="E229" s="35" t="s">
        <v>10</v>
      </c>
      <c r="F229" s="1" t="s">
        <v>198</v>
      </c>
      <c r="G229" s="1" t="s">
        <v>252</v>
      </c>
    </row>
    <row r="230" spans="1:7" ht="28.5" x14ac:dyDescent="0.25">
      <c r="A230" s="34" t="s">
        <v>605</v>
      </c>
      <c r="B230" s="1" t="s">
        <v>606</v>
      </c>
      <c r="C230" s="1" t="s">
        <v>41</v>
      </c>
      <c r="D230" s="2">
        <v>42153.490972222222</v>
      </c>
      <c r="E230" s="35" t="s">
        <v>35</v>
      </c>
      <c r="F230" s="3" t="s">
        <v>34</v>
      </c>
      <c r="G230" s="1" t="s">
        <v>319</v>
      </c>
    </row>
    <row r="231" spans="1:7" ht="28.5" x14ac:dyDescent="0.25">
      <c r="A231" s="34" t="s">
        <v>607</v>
      </c>
      <c r="B231" s="1" t="s">
        <v>608</v>
      </c>
      <c r="C231" s="1" t="s">
        <v>58</v>
      </c>
      <c r="D231" s="2">
        <v>42153.532638888886</v>
      </c>
      <c r="E231" s="35" t="s">
        <v>10</v>
      </c>
      <c r="F231" s="1" t="s">
        <v>198</v>
      </c>
      <c r="G231" s="1" t="s">
        <v>329</v>
      </c>
    </row>
    <row r="232" spans="1:7" ht="42.75" x14ac:dyDescent="0.25">
      <c r="A232" s="34" t="s">
        <v>609</v>
      </c>
      <c r="B232" s="1" t="s">
        <v>610</v>
      </c>
      <c r="C232" s="1" t="s">
        <v>58</v>
      </c>
      <c r="D232" s="2">
        <v>42153.585416666669</v>
      </c>
      <c r="E232" s="35" t="s">
        <v>35</v>
      </c>
      <c r="F232" s="3" t="s">
        <v>34</v>
      </c>
      <c r="G232" s="1" t="s">
        <v>43</v>
      </c>
    </row>
    <row r="233" spans="1:7" ht="28.5" x14ac:dyDescent="0.25">
      <c r="A233" s="34" t="s">
        <v>611</v>
      </c>
      <c r="B233" s="1" t="s">
        <v>612</v>
      </c>
      <c r="C233" s="1" t="s">
        <v>58</v>
      </c>
      <c r="D233" s="2">
        <v>42153.588194444441</v>
      </c>
      <c r="E233" s="35" t="s">
        <v>35</v>
      </c>
      <c r="F233" s="3" t="s">
        <v>34</v>
      </c>
      <c r="G233" s="1" t="s">
        <v>43</v>
      </c>
    </row>
    <row r="234" spans="1:7" ht="28.5" x14ac:dyDescent="0.25">
      <c r="A234" s="34" t="s">
        <v>613</v>
      </c>
      <c r="B234" s="1" t="s">
        <v>614</v>
      </c>
      <c r="C234" s="1" t="s">
        <v>41</v>
      </c>
      <c r="D234" s="2">
        <v>42156.536111111112</v>
      </c>
      <c r="E234" s="35" t="s">
        <v>35</v>
      </c>
      <c r="F234" s="3" t="s">
        <v>34</v>
      </c>
      <c r="G234" s="1" t="s">
        <v>20</v>
      </c>
    </row>
    <row r="235" spans="1:7" ht="28.5" x14ac:dyDescent="0.25">
      <c r="A235" s="34" t="s">
        <v>615</v>
      </c>
      <c r="B235" s="1" t="s">
        <v>616</v>
      </c>
      <c r="C235" s="1" t="s">
        <v>41</v>
      </c>
      <c r="D235" s="2">
        <v>42156.649305555555</v>
      </c>
      <c r="E235" s="35" t="s">
        <v>35</v>
      </c>
      <c r="F235" s="3" t="s">
        <v>34</v>
      </c>
      <c r="G235" s="1" t="s">
        <v>43</v>
      </c>
    </row>
    <row r="236" spans="1:7" ht="28.5" x14ac:dyDescent="0.25">
      <c r="A236" s="34" t="s">
        <v>617</v>
      </c>
      <c r="B236" s="1" t="s">
        <v>618</v>
      </c>
      <c r="C236" s="1" t="s">
        <v>9</v>
      </c>
      <c r="D236" s="2">
        <v>42156.667361111111</v>
      </c>
      <c r="E236" s="35" t="s">
        <v>10</v>
      </c>
      <c r="F236" s="1" t="s">
        <v>11</v>
      </c>
      <c r="G236" s="1" t="s">
        <v>43</v>
      </c>
    </row>
    <row r="237" spans="1:7" ht="28.5" x14ac:dyDescent="0.25">
      <c r="A237" s="34" t="s">
        <v>619</v>
      </c>
      <c r="B237" s="1" t="s">
        <v>620</v>
      </c>
      <c r="C237" s="1" t="s">
        <v>41</v>
      </c>
      <c r="D237" s="2">
        <v>42156.713888888888</v>
      </c>
      <c r="E237" s="35" t="s">
        <v>77</v>
      </c>
      <c r="F237" s="3" t="s">
        <v>34</v>
      </c>
      <c r="G237" s="1" t="s">
        <v>18</v>
      </c>
    </row>
    <row r="238" spans="1:7" ht="42.75" x14ac:dyDescent="0.25">
      <c r="A238" s="34" t="s">
        <v>621</v>
      </c>
      <c r="B238" s="1" t="s">
        <v>622</v>
      </c>
      <c r="C238" s="1" t="s">
        <v>41</v>
      </c>
      <c r="D238" s="2">
        <v>42157.579861111109</v>
      </c>
      <c r="E238" s="35" t="s">
        <v>10</v>
      </c>
      <c r="F238" s="1" t="s">
        <v>11</v>
      </c>
      <c r="G238" s="1" t="s">
        <v>329</v>
      </c>
    </row>
    <row r="239" spans="1:7" ht="28.5" x14ac:dyDescent="0.25">
      <c r="A239" s="34" t="s">
        <v>623</v>
      </c>
      <c r="B239" s="1" t="s">
        <v>624</v>
      </c>
      <c r="C239" s="1" t="s">
        <v>58</v>
      </c>
      <c r="D239" s="2">
        <v>42158.469444444447</v>
      </c>
      <c r="E239" s="35" t="s">
        <v>35</v>
      </c>
      <c r="F239" s="3" t="s">
        <v>34</v>
      </c>
      <c r="G239" s="1" t="s">
        <v>319</v>
      </c>
    </row>
    <row r="240" spans="1:7" ht="28.5" x14ac:dyDescent="0.25">
      <c r="A240" s="34" t="s">
        <v>625</v>
      </c>
      <c r="B240" s="1" t="s">
        <v>626</v>
      </c>
      <c r="C240" s="1" t="s">
        <v>9</v>
      </c>
      <c r="D240" s="2">
        <v>42158.725694444445</v>
      </c>
      <c r="E240" s="35" t="s">
        <v>10</v>
      </c>
      <c r="F240" s="1" t="s">
        <v>11</v>
      </c>
      <c r="G240" s="1" t="s">
        <v>18</v>
      </c>
    </row>
    <row r="241" spans="1:7" x14ac:dyDescent="0.25">
      <c r="A241" s="34" t="s">
        <v>627</v>
      </c>
      <c r="B241" s="1" t="s">
        <v>628</v>
      </c>
      <c r="C241" s="1" t="s">
        <v>58</v>
      </c>
      <c r="D241" s="2">
        <v>42158.731944444444</v>
      </c>
      <c r="E241" s="35" t="s">
        <v>35</v>
      </c>
      <c r="F241" s="3" t="s">
        <v>34</v>
      </c>
      <c r="G241" s="1" t="s">
        <v>325</v>
      </c>
    </row>
    <row r="242" spans="1:7" ht="28.5" x14ac:dyDescent="0.25">
      <c r="A242" s="34" t="s">
        <v>629</v>
      </c>
      <c r="B242" s="1" t="s">
        <v>630</v>
      </c>
      <c r="C242" s="1" t="s">
        <v>16</v>
      </c>
      <c r="D242" s="2">
        <v>42159.466666666667</v>
      </c>
      <c r="E242" s="35" t="s">
        <v>10</v>
      </c>
      <c r="F242" s="1" t="s">
        <v>11</v>
      </c>
      <c r="G242" s="1" t="s">
        <v>151</v>
      </c>
    </row>
    <row r="243" spans="1:7" x14ac:dyDescent="0.25">
      <c r="A243" s="34" t="s">
        <v>631</v>
      </c>
      <c r="B243" s="1" t="s">
        <v>632</v>
      </c>
      <c r="C243" s="1" t="s">
        <v>9</v>
      </c>
      <c r="D243" s="2">
        <v>42159.711111111108</v>
      </c>
      <c r="E243" s="35" t="s">
        <v>10</v>
      </c>
      <c r="F243" s="1" t="s">
        <v>198</v>
      </c>
      <c r="G243" s="1" t="s">
        <v>330</v>
      </c>
    </row>
    <row r="244" spans="1:7" ht="28.5" x14ac:dyDescent="0.25">
      <c r="A244" s="34" t="s">
        <v>633</v>
      </c>
      <c r="B244" s="1" t="s">
        <v>634</v>
      </c>
      <c r="C244" s="1" t="s">
        <v>9</v>
      </c>
      <c r="D244" s="2">
        <v>42160.447916666664</v>
      </c>
      <c r="E244" s="35" t="s">
        <v>10</v>
      </c>
      <c r="F244" s="1" t="s">
        <v>11</v>
      </c>
      <c r="G244" s="1" t="s">
        <v>18</v>
      </c>
    </row>
    <row r="245" spans="1:7" x14ac:dyDescent="0.25">
      <c r="A245" s="34" t="s">
        <v>635</v>
      </c>
      <c r="B245" s="1" t="s">
        <v>636</v>
      </c>
      <c r="C245" s="1" t="s">
        <v>9</v>
      </c>
      <c r="D245" s="2">
        <v>42163.541666666664</v>
      </c>
      <c r="E245" s="35" t="s">
        <v>10</v>
      </c>
      <c r="F245" s="1" t="s">
        <v>11</v>
      </c>
      <c r="G245" s="1" t="s">
        <v>330</v>
      </c>
    </row>
    <row r="246" spans="1:7" ht="28.5" x14ac:dyDescent="0.25">
      <c r="A246" s="34" t="s">
        <v>637</v>
      </c>
      <c r="B246" s="1" t="s">
        <v>638</v>
      </c>
      <c r="C246" s="1" t="s">
        <v>41</v>
      </c>
      <c r="D246" s="2">
        <v>42163.615277777775</v>
      </c>
      <c r="E246" s="35" t="s">
        <v>35</v>
      </c>
      <c r="F246" s="3" t="s">
        <v>34</v>
      </c>
      <c r="G246" s="1" t="s">
        <v>329</v>
      </c>
    </row>
    <row r="247" spans="1:7" ht="28.5" x14ac:dyDescent="0.25">
      <c r="A247" s="34" t="s">
        <v>639</v>
      </c>
      <c r="B247" s="1" t="s">
        <v>640</v>
      </c>
      <c r="C247" s="1" t="s">
        <v>9</v>
      </c>
      <c r="D247" s="2">
        <v>42163.635416666664</v>
      </c>
      <c r="E247" s="35" t="s">
        <v>10</v>
      </c>
      <c r="F247" s="1" t="s">
        <v>11</v>
      </c>
      <c r="G247" s="1" t="s">
        <v>329</v>
      </c>
    </row>
    <row r="248" spans="1:7" ht="42.75" x14ac:dyDescent="0.25">
      <c r="A248" s="34" t="s">
        <v>641</v>
      </c>
      <c r="B248" s="1" t="s">
        <v>642</v>
      </c>
      <c r="C248" s="1" t="s">
        <v>9</v>
      </c>
      <c r="D248" s="2">
        <v>42163.675694444442</v>
      </c>
      <c r="E248" s="35" t="s">
        <v>10</v>
      </c>
      <c r="F248" s="1" t="s">
        <v>11</v>
      </c>
      <c r="G248" s="1" t="s">
        <v>43</v>
      </c>
    </row>
    <row r="249" spans="1:7" ht="28.5" x14ac:dyDescent="0.25">
      <c r="A249" s="34" t="s">
        <v>643</v>
      </c>
      <c r="B249" s="1" t="s">
        <v>644</v>
      </c>
      <c r="C249" s="1" t="s">
        <v>9</v>
      </c>
      <c r="D249" s="2">
        <v>42164.612500000003</v>
      </c>
      <c r="E249" s="35" t="s">
        <v>10</v>
      </c>
      <c r="F249" s="1" t="s">
        <v>11</v>
      </c>
      <c r="G249" s="1" t="s">
        <v>43</v>
      </c>
    </row>
    <row r="250" spans="1:7" x14ac:dyDescent="0.25">
      <c r="A250" s="34" t="s">
        <v>645</v>
      </c>
      <c r="B250" s="1" t="s">
        <v>646</v>
      </c>
      <c r="C250" s="1" t="s">
        <v>9</v>
      </c>
      <c r="D250" s="2">
        <v>42164.701388888891</v>
      </c>
      <c r="E250" s="35" t="s">
        <v>10</v>
      </c>
      <c r="F250" s="1" t="s">
        <v>11</v>
      </c>
      <c r="G250" s="1" t="s">
        <v>330</v>
      </c>
    </row>
    <row r="251" spans="1:7" ht="28.5" x14ac:dyDescent="0.25">
      <c r="A251" s="34" t="s">
        <v>647</v>
      </c>
      <c r="B251" s="1" t="s">
        <v>648</v>
      </c>
      <c r="C251" s="1" t="s">
        <v>9</v>
      </c>
      <c r="D251" s="2">
        <v>42164.75</v>
      </c>
      <c r="E251" s="35" t="s">
        <v>10</v>
      </c>
      <c r="F251" s="1" t="s">
        <v>11</v>
      </c>
      <c r="G251" s="1" t="s">
        <v>43</v>
      </c>
    </row>
    <row r="252" spans="1:7" ht="42.75" x14ac:dyDescent="0.25">
      <c r="A252" s="34" t="s">
        <v>649</v>
      </c>
      <c r="B252" s="1" t="s">
        <v>650</v>
      </c>
      <c r="C252" s="1" t="s">
        <v>41</v>
      </c>
      <c r="D252" s="2">
        <v>42165.427777777775</v>
      </c>
      <c r="E252" s="35" t="s">
        <v>35</v>
      </c>
      <c r="F252" s="3" t="s">
        <v>34</v>
      </c>
      <c r="G252" s="1" t="s">
        <v>330</v>
      </c>
    </row>
    <row r="253" spans="1:7" ht="28.5" x14ac:dyDescent="0.25">
      <c r="A253" s="34" t="s">
        <v>651</v>
      </c>
      <c r="B253" s="1" t="s">
        <v>652</v>
      </c>
      <c r="C253" s="1" t="s">
        <v>58</v>
      </c>
      <c r="D253" s="2">
        <v>42165.677083333336</v>
      </c>
      <c r="E253" s="35" t="s">
        <v>10</v>
      </c>
      <c r="F253" s="1" t="s">
        <v>11</v>
      </c>
      <c r="G253" s="1" t="s">
        <v>330</v>
      </c>
    </row>
    <row r="254" spans="1:7" ht="28.5" x14ac:dyDescent="0.25">
      <c r="A254" s="34" t="s">
        <v>653</v>
      </c>
      <c r="B254" s="1" t="s">
        <v>654</v>
      </c>
      <c r="C254" s="1" t="s">
        <v>58</v>
      </c>
      <c r="D254" s="2">
        <v>42165.897222222222</v>
      </c>
      <c r="E254" s="35" t="s">
        <v>197</v>
      </c>
      <c r="F254" s="1" t="s">
        <v>198</v>
      </c>
      <c r="G254" s="1" t="s">
        <v>330</v>
      </c>
    </row>
    <row r="255" spans="1:7" ht="28.5" x14ac:dyDescent="0.25">
      <c r="A255" s="34" t="s">
        <v>655</v>
      </c>
      <c r="B255" s="1" t="s">
        <v>656</v>
      </c>
      <c r="C255" s="1" t="s">
        <v>41</v>
      </c>
      <c r="D255" s="2">
        <v>42166.628472222219</v>
      </c>
      <c r="E255" s="35" t="s">
        <v>35</v>
      </c>
      <c r="F255" s="3" t="s">
        <v>34</v>
      </c>
      <c r="G255" s="1" t="s">
        <v>154</v>
      </c>
    </row>
    <row r="256" spans="1:7" ht="28.5" x14ac:dyDescent="0.25">
      <c r="A256" s="34" t="s">
        <v>657</v>
      </c>
      <c r="B256" s="1" t="s">
        <v>658</v>
      </c>
      <c r="C256" s="1" t="s">
        <v>21</v>
      </c>
      <c r="D256" s="2">
        <v>42166.665277777778</v>
      </c>
      <c r="E256" s="35" t="s">
        <v>10</v>
      </c>
      <c r="F256" s="1" t="s">
        <v>198</v>
      </c>
      <c r="G256" s="1" t="s">
        <v>127</v>
      </c>
    </row>
    <row r="257" spans="1:7" ht="28.5" x14ac:dyDescent="0.25">
      <c r="A257" s="34" t="s">
        <v>659</v>
      </c>
      <c r="B257" s="1" t="s">
        <v>660</v>
      </c>
      <c r="C257" s="1" t="s">
        <v>16</v>
      </c>
      <c r="D257" s="2">
        <v>42166.741666666669</v>
      </c>
      <c r="E257" s="35" t="s">
        <v>10</v>
      </c>
      <c r="F257" s="1" t="s">
        <v>11</v>
      </c>
      <c r="G257" s="1" t="s">
        <v>43</v>
      </c>
    </row>
    <row r="258" spans="1:7" ht="28.5" x14ac:dyDescent="0.25">
      <c r="A258" s="34" t="s">
        <v>661</v>
      </c>
      <c r="B258" s="1" t="s">
        <v>662</v>
      </c>
      <c r="C258" s="1" t="s">
        <v>41</v>
      </c>
      <c r="D258" s="2">
        <v>42170.07708333333</v>
      </c>
      <c r="E258" s="35" t="s">
        <v>35</v>
      </c>
      <c r="F258" s="3" t="s">
        <v>34</v>
      </c>
      <c r="G258" s="1" t="s">
        <v>327</v>
      </c>
    </row>
    <row r="259" spans="1:7" ht="28.5" x14ac:dyDescent="0.25">
      <c r="A259" s="34" t="s">
        <v>663</v>
      </c>
      <c r="B259" s="1" t="s">
        <v>664</v>
      </c>
      <c r="C259" s="1" t="s">
        <v>41</v>
      </c>
      <c r="D259" s="2">
        <v>42170.087500000001</v>
      </c>
      <c r="E259" s="35" t="s">
        <v>10</v>
      </c>
      <c r="F259" s="1" t="s">
        <v>11</v>
      </c>
      <c r="G259" s="1" t="s">
        <v>327</v>
      </c>
    </row>
    <row r="260" spans="1:7" ht="28.5" x14ac:dyDescent="0.25">
      <c r="A260" s="34" t="s">
        <v>665</v>
      </c>
      <c r="B260" s="1" t="s">
        <v>666</v>
      </c>
      <c r="C260" s="1" t="s">
        <v>9</v>
      </c>
      <c r="D260" s="2">
        <v>42170.629861111112</v>
      </c>
      <c r="E260" s="35" t="s">
        <v>268</v>
      </c>
      <c r="F260" s="3" t="s">
        <v>34</v>
      </c>
      <c r="G260" s="1" t="s">
        <v>324</v>
      </c>
    </row>
    <row r="261" spans="1:7" ht="28.5" x14ac:dyDescent="0.25">
      <c r="A261" s="34" t="s">
        <v>667</v>
      </c>
      <c r="B261" s="1" t="s">
        <v>668</v>
      </c>
      <c r="C261" s="1" t="s">
        <v>41</v>
      </c>
      <c r="D261" s="2">
        <v>42173.441666666666</v>
      </c>
      <c r="E261" s="35" t="s">
        <v>35</v>
      </c>
      <c r="F261" s="3" t="s">
        <v>34</v>
      </c>
      <c r="G261" s="1" t="s">
        <v>32</v>
      </c>
    </row>
    <row r="262" spans="1:7" ht="28.5" x14ac:dyDescent="0.25">
      <c r="A262" s="34" t="s">
        <v>669</v>
      </c>
      <c r="B262" s="1" t="s">
        <v>670</v>
      </c>
      <c r="C262" s="1" t="s">
        <v>16</v>
      </c>
      <c r="D262" s="2">
        <v>42173.651388888888</v>
      </c>
      <c r="E262" s="35" t="s">
        <v>10</v>
      </c>
      <c r="F262" s="1" t="s">
        <v>11</v>
      </c>
      <c r="G262" s="1" t="s">
        <v>324</v>
      </c>
    </row>
    <row r="263" spans="1:7" ht="28.5" x14ac:dyDescent="0.25">
      <c r="A263" s="34" t="s">
        <v>671</v>
      </c>
      <c r="B263" s="1" t="s">
        <v>672</v>
      </c>
      <c r="C263" s="1" t="s">
        <v>58</v>
      </c>
      <c r="D263" s="2">
        <v>42174.45416666667</v>
      </c>
      <c r="E263" s="35" t="s">
        <v>10</v>
      </c>
      <c r="F263" s="1" t="s">
        <v>11</v>
      </c>
      <c r="G263" s="1" t="s">
        <v>329</v>
      </c>
    </row>
    <row r="264" spans="1:7" x14ac:dyDescent="0.25">
      <c r="A264" s="34" t="s">
        <v>673</v>
      </c>
      <c r="B264" s="1" t="s">
        <v>674</v>
      </c>
      <c r="C264" s="1" t="s">
        <v>9</v>
      </c>
      <c r="D264" s="2">
        <v>42174.455555555556</v>
      </c>
      <c r="E264" s="35" t="s">
        <v>10</v>
      </c>
      <c r="F264" s="1" t="s">
        <v>198</v>
      </c>
      <c r="G264" s="1" t="s">
        <v>329</v>
      </c>
    </row>
    <row r="265" spans="1:7" ht="28.5" x14ac:dyDescent="0.25">
      <c r="A265" s="34" t="s">
        <v>675</v>
      </c>
      <c r="B265" s="1" t="s">
        <v>676</v>
      </c>
      <c r="C265" s="1" t="s">
        <v>16</v>
      </c>
      <c r="D265" s="2">
        <v>42177.433333333334</v>
      </c>
      <c r="E265" s="35" t="s">
        <v>10</v>
      </c>
      <c r="F265" s="1" t="s">
        <v>11</v>
      </c>
      <c r="G265" s="1" t="s">
        <v>324</v>
      </c>
    </row>
    <row r="266" spans="1:7" ht="28.5" x14ac:dyDescent="0.25">
      <c r="A266" s="34" t="s">
        <v>677</v>
      </c>
      <c r="B266" s="1" t="s">
        <v>678</v>
      </c>
      <c r="C266" s="1" t="s">
        <v>58</v>
      </c>
      <c r="D266" s="2">
        <v>42177.513194444444</v>
      </c>
      <c r="E266" s="35" t="s">
        <v>35</v>
      </c>
      <c r="F266" s="3" t="s">
        <v>34</v>
      </c>
      <c r="G266" s="1" t="s">
        <v>330</v>
      </c>
    </row>
    <row r="267" spans="1:7" ht="28.5" x14ac:dyDescent="0.25">
      <c r="A267" s="34" t="s">
        <v>679</v>
      </c>
      <c r="B267" s="1" t="s">
        <v>680</v>
      </c>
      <c r="C267" s="1" t="s">
        <v>41</v>
      </c>
      <c r="D267" s="2">
        <v>42177.561111111114</v>
      </c>
      <c r="E267" s="35" t="s">
        <v>35</v>
      </c>
      <c r="F267" s="3" t="s">
        <v>34</v>
      </c>
      <c r="G267" s="1" t="s">
        <v>90</v>
      </c>
    </row>
    <row r="268" spans="1:7" ht="42.75" x14ac:dyDescent="0.25">
      <c r="A268" s="34" t="s">
        <v>681</v>
      </c>
      <c r="B268" s="1" t="s">
        <v>682</v>
      </c>
      <c r="C268" s="1" t="s">
        <v>41</v>
      </c>
      <c r="D268" s="2">
        <v>42177.691666666666</v>
      </c>
      <c r="E268" s="35" t="s">
        <v>10</v>
      </c>
      <c r="F268" s="1" t="s">
        <v>11</v>
      </c>
      <c r="G268" s="1" t="s">
        <v>43</v>
      </c>
    </row>
    <row r="269" spans="1:7" ht="28.5" x14ac:dyDescent="0.25">
      <c r="A269" s="34" t="s">
        <v>683</v>
      </c>
      <c r="B269" s="1" t="s">
        <v>684</v>
      </c>
      <c r="C269" s="1" t="s">
        <v>9</v>
      </c>
      <c r="D269" s="2">
        <v>42178.544444444444</v>
      </c>
      <c r="E269" s="35" t="s">
        <v>10</v>
      </c>
      <c r="F269" s="1" t="s">
        <v>11</v>
      </c>
      <c r="G269" s="1" t="s">
        <v>18</v>
      </c>
    </row>
    <row r="270" spans="1:7" ht="28.5" x14ac:dyDescent="0.25">
      <c r="A270" s="34" t="s">
        <v>685</v>
      </c>
      <c r="B270" s="1" t="s">
        <v>686</v>
      </c>
      <c r="C270" s="1" t="s">
        <v>58</v>
      </c>
      <c r="D270" s="2">
        <v>42178.65625</v>
      </c>
      <c r="E270" s="35" t="s">
        <v>10</v>
      </c>
      <c r="F270" s="1" t="s">
        <v>198</v>
      </c>
      <c r="G270" s="1" t="s">
        <v>20</v>
      </c>
    </row>
    <row r="271" spans="1:7" x14ac:dyDescent="0.25">
      <c r="A271" s="34" t="s">
        <v>687</v>
      </c>
      <c r="B271" s="1" t="s">
        <v>688</v>
      </c>
      <c r="C271" s="1" t="s">
        <v>9</v>
      </c>
      <c r="D271" s="2">
        <v>42179.535416666666</v>
      </c>
      <c r="E271" s="35" t="s">
        <v>10</v>
      </c>
      <c r="F271" s="1" t="s">
        <v>198</v>
      </c>
      <c r="G271" s="1" t="s">
        <v>31</v>
      </c>
    </row>
    <row r="272" spans="1:7" x14ac:dyDescent="0.25">
      <c r="A272" s="34" t="s">
        <v>689</v>
      </c>
      <c r="B272" s="1" t="s">
        <v>690</v>
      </c>
      <c r="C272" s="1" t="s">
        <v>41</v>
      </c>
      <c r="D272" s="2">
        <v>42179.68472222222</v>
      </c>
      <c r="E272" s="35" t="s">
        <v>10</v>
      </c>
      <c r="F272" s="1" t="s">
        <v>11</v>
      </c>
      <c r="G272" s="1" t="s">
        <v>330</v>
      </c>
    </row>
    <row r="273" spans="1:7" ht="28.5" x14ac:dyDescent="0.25">
      <c r="A273" s="34" t="s">
        <v>691</v>
      </c>
      <c r="B273" s="1" t="s">
        <v>692</v>
      </c>
      <c r="C273" s="1" t="s">
        <v>41</v>
      </c>
      <c r="D273" s="2">
        <v>42180.543055555558</v>
      </c>
      <c r="E273" s="35" t="s">
        <v>35</v>
      </c>
      <c r="F273" s="3" t="s">
        <v>34</v>
      </c>
      <c r="G273" s="1" t="s">
        <v>330</v>
      </c>
    </row>
    <row r="274" spans="1:7" ht="28.5" x14ac:dyDescent="0.25">
      <c r="A274" s="34" t="s">
        <v>693</v>
      </c>
      <c r="B274" s="1" t="s">
        <v>694</v>
      </c>
      <c r="C274" s="1" t="s">
        <v>16</v>
      </c>
      <c r="D274" s="2">
        <v>42184.583333333336</v>
      </c>
      <c r="E274" s="35" t="s">
        <v>10</v>
      </c>
      <c r="F274" s="1" t="s">
        <v>11</v>
      </c>
      <c r="G274" s="1" t="s">
        <v>154</v>
      </c>
    </row>
    <row r="275" spans="1:7" x14ac:dyDescent="0.25">
      <c r="A275" s="34" t="s">
        <v>695</v>
      </c>
      <c r="B275" s="1" t="s">
        <v>696</v>
      </c>
      <c r="C275" s="1" t="s">
        <v>58</v>
      </c>
      <c r="D275" s="2">
        <v>42185.45</v>
      </c>
      <c r="E275" s="35" t="s">
        <v>35</v>
      </c>
      <c r="F275" s="3" t="s">
        <v>34</v>
      </c>
      <c r="G275" s="1" t="s">
        <v>31</v>
      </c>
    </row>
    <row r="276" spans="1:7" ht="28.5" x14ac:dyDescent="0.25">
      <c r="A276" s="34" t="s">
        <v>697</v>
      </c>
      <c r="B276" s="1" t="s">
        <v>698</v>
      </c>
      <c r="C276" s="1" t="s">
        <v>41</v>
      </c>
      <c r="D276" s="2">
        <v>42186.394444444442</v>
      </c>
      <c r="E276" s="35" t="s">
        <v>10</v>
      </c>
      <c r="F276" s="1" t="s">
        <v>11</v>
      </c>
      <c r="G276" s="1" t="s">
        <v>31</v>
      </c>
    </row>
    <row r="277" spans="1:7" x14ac:dyDescent="0.25">
      <c r="A277" s="34" t="s">
        <v>699</v>
      </c>
      <c r="B277" s="1" t="s">
        <v>700</v>
      </c>
      <c r="C277" s="1" t="s">
        <v>9</v>
      </c>
      <c r="D277" s="2">
        <v>42186.456250000003</v>
      </c>
      <c r="E277" s="35" t="s">
        <v>10</v>
      </c>
      <c r="F277" s="1" t="s">
        <v>11</v>
      </c>
      <c r="G277" s="1" t="s">
        <v>151</v>
      </c>
    </row>
    <row r="278" spans="1:7" ht="28.5" x14ac:dyDescent="0.25">
      <c r="A278" s="34" t="s">
        <v>701</v>
      </c>
      <c r="B278" s="1" t="s">
        <v>702</v>
      </c>
      <c r="C278" s="1" t="s">
        <v>58</v>
      </c>
      <c r="D278" s="2">
        <v>42187.256944444445</v>
      </c>
      <c r="E278" s="35" t="s">
        <v>10</v>
      </c>
      <c r="F278" s="1" t="s">
        <v>11</v>
      </c>
      <c r="G278" s="1" t="s">
        <v>31</v>
      </c>
    </row>
    <row r="279" spans="1:7" ht="28.5" x14ac:dyDescent="0.25">
      <c r="A279" s="34" t="s">
        <v>703</v>
      </c>
      <c r="B279" s="1" t="s">
        <v>704</v>
      </c>
      <c r="C279" s="1" t="s">
        <v>58</v>
      </c>
      <c r="D279" s="2">
        <v>42187.46875</v>
      </c>
      <c r="E279" s="35" t="s">
        <v>10</v>
      </c>
      <c r="F279" s="1" t="s">
        <v>11</v>
      </c>
      <c r="G279" s="1" t="s">
        <v>329</v>
      </c>
    </row>
    <row r="280" spans="1:7" ht="28.5" x14ac:dyDescent="0.25">
      <c r="A280" s="34" t="s">
        <v>705</v>
      </c>
      <c r="B280" s="1" t="s">
        <v>706</v>
      </c>
      <c r="C280" s="1" t="s">
        <v>16</v>
      </c>
      <c r="D280" s="2">
        <v>42191.457638888889</v>
      </c>
      <c r="E280" s="35" t="s">
        <v>10</v>
      </c>
      <c r="F280" s="1" t="s">
        <v>11</v>
      </c>
      <c r="G280" s="1" t="s">
        <v>154</v>
      </c>
    </row>
    <row r="281" spans="1:7" ht="28.5" x14ac:dyDescent="0.25">
      <c r="A281" s="34" t="s">
        <v>707</v>
      </c>
      <c r="B281" s="1" t="s">
        <v>708</v>
      </c>
      <c r="C281" s="1" t="s">
        <v>9</v>
      </c>
      <c r="D281" s="2">
        <v>42191.517361111109</v>
      </c>
      <c r="E281" s="35" t="s">
        <v>10</v>
      </c>
      <c r="F281" s="1" t="s">
        <v>198</v>
      </c>
      <c r="G281" s="1" t="s">
        <v>326</v>
      </c>
    </row>
    <row r="282" spans="1:7" ht="28.5" x14ac:dyDescent="0.25">
      <c r="A282" s="34" t="s">
        <v>709</v>
      </c>
      <c r="B282" s="1" t="s">
        <v>710</v>
      </c>
      <c r="C282" s="1" t="s">
        <v>9</v>
      </c>
      <c r="D282" s="2">
        <v>42191.626388888886</v>
      </c>
      <c r="E282" s="35" t="s">
        <v>10</v>
      </c>
      <c r="F282" s="1" t="s">
        <v>11</v>
      </c>
      <c r="G282" s="1" t="s">
        <v>309</v>
      </c>
    </row>
    <row r="283" spans="1:7" ht="28.5" x14ac:dyDescent="0.25">
      <c r="A283" s="34" t="s">
        <v>711</v>
      </c>
      <c r="B283" s="1" t="s">
        <v>712</v>
      </c>
      <c r="C283" s="1" t="s">
        <v>41</v>
      </c>
      <c r="D283" s="2">
        <v>42191.746527777781</v>
      </c>
      <c r="E283" s="35" t="s">
        <v>35</v>
      </c>
      <c r="F283" s="3" t="s">
        <v>34</v>
      </c>
      <c r="G283" s="1" t="s">
        <v>15</v>
      </c>
    </row>
    <row r="284" spans="1:7" ht="42.75" x14ac:dyDescent="0.25">
      <c r="A284" s="34" t="s">
        <v>713</v>
      </c>
      <c r="B284" s="1" t="s">
        <v>714</v>
      </c>
      <c r="C284" s="1" t="s">
        <v>16</v>
      </c>
      <c r="D284" s="2">
        <v>42191.957638888889</v>
      </c>
      <c r="E284" s="35" t="s">
        <v>10</v>
      </c>
      <c r="F284" s="1" t="s">
        <v>198</v>
      </c>
      <c r="G284" s="1" t="s">
        <v>20</v>
      </c>
    </row>
    <row r="285" spans="1:7" ht="28.5" x14ac:dyDescent="0.25">
      <c r="A285" s="34" t="s">
        <v>715</v>
      </c>
      <c r="B285" s="1" t="s">
        <v>716</v>
      </c>
      <c r="C285" s="1" t="s">
        <v>9</v>
      </c>
      <c r="D285" s="2">
        <v>42192.466666666667</v>
      </c>
      <c r="E285" s="35" t="s">
        <v>10</v>
      </c>
      <c r="F285" s="1" t="s">
        <v>198</v>
      </c>
      <c r="G285" s="1" t="s">
        <v>329</v>
      </c>
    </row>
    <row r="286" spans="1:7" ht="42.75" x14ac:dyDescent="0.25">
      <c r="A286" s="34" t="s">
        <v>717</v>
      </c>
      <c r="B286" s="1" t="s">
        <v>718</v>
      </c>
      <c r="C286" s="1" t="s">
        <v>41</v>
      </c>
      <c r="D286" s="2">
        <v>42192.563888888886</v>
      </c>
      <c r="E286" s="35" t="s">
        <v>35</v>
      </c>
      <c r="F286" s="3" t="s">
        <v>34</v>
      </c>
      <c r="G286" s="1" t="s">
        <v>327</v>
      </c>
    </row>
    <row r="287" spans="1:7" ht="42.75" x14ac:dyDescent="0.25">
      <c r="A287" s="34" t="s">
        <v>719</v>
      </c>
      <c r="B287" s="1" t="s">
        <v>720</v>
      </c>
      <c r="C287" s="1" t="s">
        <v>9</v>
      </c>
      <c r="D287" s="2">
        <v>42193.052777777775</v>
      </c>
      <c r="E287" s="35" t="s">
        <v>10</v>
      </c>
      <c r="F287" s="1" t="s">
        <v>11</v>
      </c>
      <c r="G287" s="1" t="s">
        <v>330</v>
      </c>
    </row>
    <row r="288" spans="1:7" ht="28.5" x14ac:dyDescent="0.25">
      <c r="A288" s="34" t="s">
        <v>721</v>
      </c>
      <c r="B288" s="1" t="s">
        <v>722</v>
      </c>
      <c r="C288" s="1" t="s">
        <v>9</v>
      </c>
      <c r="D288" s="2">
        <v>42193.459027777775</v>
      </c>
      <c r="E288" s="35" t="s">
        <v>10</v>
      </c>
      <c r="F288" s="1" t="s">
        <v>198</v>
      </c>
      <c r="G288" s="1" t="s">
        <v>330</v>
      </c>
    </row>
    <row r="289" spans="1:7" ht="28.5" x14ac:dyDescent="0.25">
      <c r="A289" s="34" t="s">
        <v>723</v>
      </c>
      <c r="B289" s="1" t="s">
        <v>724</v>
      </c>
      <c r="C289" s="1" t="s">
        <v>41</v>
      </c>
      <c r="D289" s="2">
        <v>42193.718055555553</v>
      </c>
      <c r="E289" s="35" t="s">
        <v>35</v>
      </c>
      <c r="F289" s="3" t="s">
        <v>34</v>
      </c>
      <c r="G289" s="1" t="s">
        <v>90</v>
      </c>
    </row>
    <row r="290" spans="1:7" x14ac:dyDescent="0.25">
      <c r="A290" s="34" t="s">
        <v>725</v>
      </c>
      <c r="B290" s="1" t="s">
        <v>726</v>
      </c>
      <c r="C290" s="1" t="s">
        <v>58</v>
      </c>
      <c r="D290" s="2">
        <v>42193.728472222225</v>
      </c>
      <c r="E290" s="35" t="s">
        <v>10</v>
      </c>
      <c r="F290" s="1" t="s">
        <v>11</v>
      </c>
      <c r="G290" s="1" t="s">
        <v>18</v>
      </c>
    </row>
    <row r="291" spans="1:7" ht="42.75" x14ac:dyDescent="0.25">
      <c r="A291" s="34" t="s">
        <v>727</v>
      </c>
      <c r="B291" s="1" t="s">
        <v>728</v>
      </c>
      <c r="C291" s="1" t="s">
        <v>58</v>
      </c>
      <c r="D291" s="2">
        <v>42194.074999999997</v>
      </c>
      <c r="E291" s="35" t="s">
        <v>10</v>
      </c>
      <c r="F291" s="1" t="s">
        <v>11</v>
      </c>
      <c r="G291" s="1" t="s">
        <v>330</v>
      </c>
    </row>
    <row r="292" spans="1:7" ht="28.5" x14ac:dyDescent="0.25">
      <c r="A292" s="34" t="s">
        <v>729</v>
      </c>
      <c r="B292" s="1" t="s">
        <v>730</v>
      </c>
      <c r="C292" s="1" t="s">
        <v>9</v>
      </c>
      <c r="D292" s="2">
        <v>42194.463888888888</v>
      </c>
      <c r="E292" s="35" t="s">
        <v>10</v>
      </c>
      <c r="F292" s="1" t="s">
        <v>198</v>
      </c>
      <c r="G292" s="1" t="s">
        <v>43</v>
      </c>
    </row>
    <row r="293" spans="1:7" ht="42.75" x14ac:dyDescent="0.25">
      <c r="A293" s="34" t="s">
        <v>731</v>
      </c>
      <c r="B293" s="1" t="s">
        <v>732</v>
      </c>
      <c r="C293" s="1" t="s">
        <v>9</v>
      </c>
      <c r="D293" s="2">
        <v>42194.512499999997</v>
      </c>
      <c r="E293" s="35" t="s">
        <v>10</v>
      </c>
      <c r="F293" s="1" t="s">
        <v>11</v>
      </c>
      <c r="G293" s="1" t="s">
        <v>43</v>
      </c>
    </row>
    <row r="294" spans="1:7" ht="28.5" x14ac:dyDescent="0.25">
      <c r="A294" s="34" t="s">
        <v>733</v>
      </c>
      <c r="B294" s="1" t="s">
        <v>734</v>
      </c>
      <c r="C294" s="1" t="s">
        <v>41</v>
      </c>
      <c r="D294" s="2">
        <v>42195.645138888889</v>
      </c>
      <c r="E294" s="35" t="s">
        <v>10</v>
      </c>
      <c r="F294" s="1" t="s">
        <v>11</v>
      </c>
      <c r="G294" s="1" t="s">
        <v>327</v>
      </c>
    </row>
    <row r="295" spans="1:7" ht="28.5" x14ac:dyDescent="0.25">
      <c r="A295" s="34" t="s">
        <v>735</v>
      </c>
      <c r="B295" s="1" t="s">
        <v>736</v>
      </c>
      <c r="C295" s="1" t="s">
        <v>41</v>
      </c>
      <c r="D295" s="2">
        <v>42195.666666666664</v>
      </c>
      <c r="E295" s="35" t="s">
        <v>35</v>
      </c>
      <c r="F295" s="3" t="s">
        <v>34</v>
      </c>
      <c r="G295" s="1" t="s">
        <v>43</v>
      </c>
    </row>
    <row r="296" spans="1:7" ht="42.75" x14ac:dyDescent="0.25">
      <c r="A296" s="34" t="s">
        <v>737</v>
      </c>
      <c r="B296" s="1" t="s">
        <v>738</v>
      </c>
      <c r="C296" s="1" t="s">
        <v>41</v>
      </c>
      <c r="D296" s="2">
        <v>42198.00277777778</v>
      </c>
      <c r="E296" s="35" t="s">
        <v>35</v>
      </c>
      <c r="F296" s="3" t="s">
        <v>34</v>
      </c>
      <c r="G296" s="1" t="s">
        <v>15</v>
      </c>
    </row>
    <row r="297" spans="1:7" ht="42.75" x14ac:dyDescent="0.25">
      <c r="A297" s="34" t="s">
        <v>739</v>
      </c>
      <c r="B297" s="1" t="s">
        <v>740</v>
      </c>
      <c r="C297" s="1" t="s">
        <v>41</v>
      </c>
      <c r="D297" s="2">
        <v>42198.006249999999</v>
      </c>
      <c r="E297" s="35" t="s">
        <v>10</v>
      </c>
      <c r="F297" s="1" t="s">
        <v>11</v>
      </c>
      <c r="G297" s="1" t="s">
        <v>15</v>
      </c>
    </row>
    <row r="298" spans="1:7" ht="28.5" x14ac:dyDescent="0.25">
      <c r="A298" s="34" t="s">
        <v>741</v>
      </c>
      <c r="B298" s="1" t="s">
        <v>742</v>
      </c>
      <c r="C298" s="1" t="s">
        <v>9</v>
      </c>
      <c r="D298" s="2">
        <v>42198.59097222222</v>
      </c>
      <c r="E298" s="35" t="s">
        <v>35</v>
      </c>
      <c r="F298" s="3" t="s">
        <v>34</v>
      </c>
      <c r="G298" s="1" t="s">
        <v>324</v>
      </c>
    </row>
    <row r="299" spans="1:7" ht="28.5" x14ac:dyDescent="0.25">
      <c r="A299" s="34" t="s">
        <v>743</v>
      </c>
      <c r="B299" s="1" t="s">
        <v>744</v>
      </c>
      <c r="C299" s="1" t="s">
        <v>9</v>
      </c>
      <c r="D299" s="2">
        <v>42198.730555555558</v>
      </c>
      <c r="E299" s="35" t="s">
        <v>24</v>
      </c>
      <c r="F299" s="1" t="s">
        <v>11</v>
      </c>
      <c r="G299" s="1" t="s">
        <v>43</v>
      </c>
    </row>
    <row r="300" spans="1:7" ht="28.5" x14ac:dyDescent="0.25">
      <c r="A300" s="34" t="s">
        <v>745</v>
      </c>
      <c r="B300" s="1" t="s">
        <v>746</v>
      </c>
      <c r="C300" s="1" t="s">
        <v>9</v>
      </c>
      <c r="D300" s="2">
        <v>42199.679861111108</v>
      </c>
      <c r="E300" s="35" t="s">
        <v>10</v>
      </c>
      <c r="F300" s="1" t="s">
        <v>11</v>
      </c>
      <c r="G300" s="1" t="s">
        <v>31</v>
      </c>
    </row>
    <row r="301" spans="1:7" ht="28.5" x14ac:dyDescent="0.25">
      <c r="A301" s="34" t="s">
        <v>747</v>
      </c>
      <c r="B301" s="1" t="s">
        <v>748</v>
      </c>
      <c r="C301" s="1" t="s">
        <v>41</v>
      </c>
      <c r="D301" s="2">
        <v>42199.751388888886</v>
      </c>
      <c r="E301" s="35" t="s">
        <v>35</v>
      </c>
      <c r="F301" s="3" t="s">
        <v>34</v>
      </c>
      <c r="G301" s="1" t="s">
        <v>304</v>
      </c>
    </row>
    <row r="302" spans="1:7" ht="28.5" x14ac:dyDescent="0.25">
      <c r="A302" s="34" t="s">
        <v>749</v>
      </c>
      <c r="B302" s="1" t="s">
        <v>750</v>
      </c>
      <c r="C302" s="1" t="s">
        <v>9</v>
      </c>
      <c r="D302" s="2">
        <v>42199.822916666664</v>
      </c>
      <c r="E302" s="35" t="s">
        <v>10</v>
      </c>
      <c r="F302" s="1" t="s">
        <v>11</v>
      </c>
      <c r="G302" s="1" t="s">
        <v>330</v>
      </c>
    </row>
    <row r="303" spans="1:7" ht="42.75" x14ac:dyDescent="0.25">
      <c r="A303" s="34" t="s">
        <v>751</v>
      </c>
      <c r="B303" s="1" t="s">
        <v>752</v>
      </c>
      <c r="C303" s="1" t="s">
        <v>9</v>
      </c>
      <c r="D303" s="2">
        <v>42200.047222222223</v>
      </c>
      <c r="E303" s="35" t="s">
        <v>10</v>
      </c>
      <c r="F303" s="1" t="s">
        <v>11</v>
      </c>
      <c r="G303" s="1" t="s">
        <v>330</v>
      </c>
    </row>
    <row r="304" spans="1:7" ht="28.5" x14ac:dyDescent="0.25">
      <c r="A304" s="34" t="s">
        <v>753</v>
      </c>
      <c r="B304" s="1" t="s">
        <v>754</v>
      </c>
      <c r="C304" s="1" t="s">
        <v>9</v>
      </c>
      <c r="D304" s="2">
        <v>42200.447222222225</v>
      </c>
      <c r="E304" s="35" t="s">
        <v>10</v>
      </c>
      <c r="F304" s="1" t="s">
        <v>11</v>
      </c>
      <c r="G304" s="1" t="s">
        <v>279</v>
      </c>
    </row>
    <row r="305" spans="1:10" ht="28.5" x14ac:dyDescent="0.25">
      <c r="A305" s="34" t="s">
        <v>755</v>
      </c>
      <c r="B305" s="1" t="s">
        <v>508</v>
      </c>
      <c r="C305" s="1" t="s">
        <v>9</v>
      </c>
      <c r="D305" s="2">
        <v>42200.585416666669</v>
      </c>
      <c r="E305" s="35" t="s">
        <v>10</v>
      </c>
      <c r="F305" s="1" t="s">
        <v>198</v>
      </c>
      <c r="G305" s="1" t="s">
        <v>43</v>
      </c>
    </row>
    <row r="306" spans="1:10" ht="42.75" x14ac:dyDescent="0.25">
      <c r="A306" s="34" t="s">
        <v>756</v>
      </c>
      <c r="B306" s="1" t="s">
        <v>757</v>
      </c>
      <c r="C306" s="1" t="s">
        <v>9</v>
      </c>
      <c r="D306" s="2">
        <v>42201.560416666667</v>
      </c>
      <c r="E306" s="35" t="s">
        <v>27</v>
      </c>
      <c r="F306" s="1" t="s">
        <v>11</v>
      </c>
      <c r="G306" s="1" t="s">
        <v>329</v>
      </c>
    </row>
    <row r="307" spans="1:10" ht="42.75" x14ac:dyDescent="0.25">
      <c r="A307" s="34" t="s">
        <v>758</v>
      </c>
      <c r="B307" s="1" t="s">
        <v>759</v>
      </c>
      <c r="C307" s="1" t="s">
        <v>41</v>
      </c>
      <c r="D307" s="2">
        <v>42201.652083333334</v>
      </c>
      <c r="E307" s="35" t="s">
        <v>35</v>
      </c>
      <c r="F307" s="3" t="s">
        <v>34</v>
      </c>
      <c r="G307" s="1" t="s">
        <v>327</v>
      </c>
    </row>
    <row r="308" spans="1:10" ht="28.5" x14ac:dyDescent="0.25">
      <c r="A308" s="34" t="s">
        <v>760</v>
      </c>
      <c r="B308" s="1" t="s">
        <v>761</v>
      </c>
      <c r="C308" s="1" t="s">
        <v>58</v>
      </c>
      <c r="D308" s="2">
        <v>42201.692361111112</v>
      </c>
      <c r="E308" s="35" t="s">
        <v>10</v>
      </c>
      <c r="F308" s="1" t="s">
        <v>198</v>
      </c>
      <c r="G308" s="1" t="s">
        <v>327</v>
      </c>
    </row>
    <row r="309" spans="1:10" ht="28.5" x14ac:dyDescent="0.25">
      <c r="A309" s="34" t="s">
        <v>762</v>
      </c>
      <c r="B309" s="1" t="s">
        <v>763</v>
      </c>
      <c r="C309" s="1" t="s">
        <v>16</v>
      </c>
      <c r="D309" s="2">
        <v>42202.236805555556</v>
      </c>
      <c r="E309" s="35" t="s">
        <v>10</v>
      </c>
      <c r="F309" s="1" t="s">
        <v>11</v>
      </c>
      <c r="G309" s="1" t="s">
        <v>32</v>
      </c>
    </row>
    <row r="310" spans="1:10" ht="28.5" x14ac:dyDescent="0.25">
      <c r="A310" s="34" t="s">
        <v>764</v>
      </c>
      <c r="B310" s="1" t="s">
        <v>765</v>
      </c>
      <c r="C310" s="1" t="s">
        <v>9</v>
      </c>
      <c r="D310" s="2">
        <v>42202.388194444444</v>
      </c>
      <c r="E310" s="35" t="s">
        <v>10</v>
      </c>
      <c r="F310" s="1" t="s">
        <v>11</v>
      </c>
      <c r="G310" s="1" t="s">
        <v>18</v>
      </c>
    </row>
    <row r="311" spans="1:10" ht="28.5" x14ac:dyDescent="0.25">
      <c r="A311" s="34" t="s">
        <v>766</v>
      </c>
      <c r="B311" s="1" t="s">
        <v>767</v>
      </c>
      <c r="C311" s="1" t="s">
        <v>58</v>
      </c>
      <c r="D311" s="2">
        <v>42202.625694444447</v>
      </c>
      <c r="E311" s="35" t="s">
        <v>35</v>
      </c>
      <c r="F311" s="3" t="s">
        <v>34</v>
      </c>
      <c r="G311" s="1" t="s">
        <v>25</v>
      </c>
      <c r="J311" s="15" t="s">
        <v>842</v>
      </c>
    </row>
    <row r="312" spans="1:10" ht="28.5" x14ac:dyDescent="0.25">
      <c r="A312" s="34" t="s">
        <v>768</v>
      </c>
      <c r="B312" s="1" t="s">
        <v>769</v>
      </c>
      <c r="C312" s="1" t="s">
        <v>58</v>
      </c>
      <c r="D312" s="2">
        <v>42203.404166666667</v>
      </c>
      <c r="E312" s="35" t="s">
        <v>10</v>
      </c>
      <c r="F312" s="1" t="s">
        <v>11</v>
      </c>
      <c r="G312" s="1" t="s">
        <v>20</v>
      </c>
      <c r="J312" s="15" t="s">
        <v>842</v>
      </c>
    </row>
    <row r="313" spans="1:10" x14ac:dyDescent="0.25">
      <c r="A313" s="34" t="s">
        <v>770</v>
      </c>
      <c r="B313" s="1" t="s">
        <v>771</v>
      </c>
      <c r="C313" s="1" t="s">
        <v>21</v>
      </c>
      <c r="D313" s="2">
        <v>42205.435416666667</v>
      </c>
      <c r="E313" s="35" t="s">
        <v>10</v>
      </c>
      <c r="F313" s="1" t="s">
        <v>11</v>
      </c>
      <c r="G313" s="1" t="s">
        <v>154</v>
      </c>
      <c r="J313" s="15" t="s">
        <v>842</v>
      </c>
    </row>
    <row r="314" spans="1:10" ht="42.75" x14ac:dyDescent="0.25">
      <c r="A314" s="34" t="s">
        <v>772</v>
      </c>
      <c r="B314" s="1" t="s">
        <v>773</v>
      </c>
      <c r="C314" s="1" t="s">
        <v>41</v>
      </c>
      <c r="D314" s="2">
        <v>42205.724305555559</v>
      </c>
      <c r="E314" s="35" t="s">
        <v>35</v>
      </c>
      <c r="F314" s="3" t="s">
        <v>34</v>
      </c>
      <c r="G314" s="1" t="s">
        <v>305</v>
      </c>
    </row>
    <row r="315" spans="1:10" x14ac:dyDescent="0.25">
      <c r="A315" s="34" t="s">
        <v>774</v>
      </c>
      <c r="B315" s="1" t="s">
        <v>775</v>
      </c>
      <c r="C315" s="1" t="s">
        <v>21</v>
      </c>
      <c r="D315" s="2">
        <v>42206.64166666667</v>
      </c>
      <c r="E315" s="35" t="s">
        <v>10</v>
      </c>
      <c r="F315" s="1" t="s">
        <v>776</v>
      </c>
      <c r="G315" s="1" t="s">
        <v>324</v>
      </c>
      <c r="J315" s="15" t="s">
        <v>844</v>
      </c>
    </row>
    <row r="316" spans="1:10" ht="28.5" x14ac:dyDescent="0.25">
      <c r="A316" s="34" t="s">
        <v>777</v>
      </c>
      <c r="B316" s="1" t="s">
        <v>778</v>
      </c>
      <c r="C316" s="1" t="s">
        <v>9</v>
      </c>
      <c r="D316" s="2">
        <v>42207.128472222219</v>
      </c>
      <c r="E316" s="35" t="s">
        <v>10</v>
      </c>
      <c r="F316" s="1" t="s">
        <v>11</v>
      </c>
      <c r="G316" s="1" t="s">
        <v>330</v>
      </c>
      <c r="J316" s="15" t="s">
        <v>843</v>
      </c>
    </row>
    <row r="317" spans="1:10" ht="28.5" x14ac:dyDescent="0.25">
      <c r="A317" s="34" t="s">
        <v>779</v>
      </c>
      <c r="B317" s="1" t="s">
        <v>780</v>
      </c>
      <c r="C317" s="1" t="s">
        <v>41</v>
      </c>
      <c r="D317" s="2">
        <v>42207.523611111108</v>
      </c>
      <c r="E317" s="35" t="s">
        <v>35</v>
      </c>
      <c r="F317" s="3" t="s">
        <v>34</v>
      </c>
      <c r="G317" s="1" t="s">
        <v>85</v>
      </c>
    </row>
    <row r="318" spans="1:10" ht="28.5" x14ac:dyDescent="0.25">
      <c r="A318" s="34" t="s">
        <v>781</v>
      </c>
      <c r="B318" s="1" t="s">
        <v>782</v>
      </c>
      <c r="C318" s="1" t="s">
        <v>41</v>
      </c>
      <c r="D318" s="2">
        <v>42207.538888888892</v>
      </c>
      <c r="E318" s="35" t="s">
        <v>10</v>
      </c>
      <c r="F318" s="1" t="s">
        <v>11</v>
      </c>
      <c r="G318" s="1" t="s">
        <v>90</v>
      </c>
    </row>
    <row r="319" spans="1:10" x14ac:dyDescent="0.25">
      <c r="A319" s="34" t="s">
        <v>783</v>
      </c>
      <c r="B319" s="1" t="s">
        <v>784</v>
      </c>
      <c r="C319" s="1" t="s">
        <v>9</v>
      </c>
      <c r="D319" s="2">
        <v>42207.600694444445</v>
      </c>
      <c r="E319" s="35" t="s">
        <v>10</v>
      </c>
      <c r="F319" s="1" t="s">
        <v>198</v>
      </c>
      <c r="G319" s="1" t="s">
        <v>20</v>
      </c>
      <c r="J319" s="15" t="s">
        <v>842</v>
      </c>
    </row>
    <row r="320" spans="1:10" x14ac:dyDescent="0.25">
      <c r="A320" s="34" t="s">
        <v>785</v>
      </c>
      <c r="B320" s="1" t="s">
        <v>786</v>
      </c>
      <c r="C320" s="1" t="s">
        <v>9</v>
      </c>
      <c r="D320" s="2">
        <v>42207.644444444442</v>
      </c>
      <c r="E320" s="35" t="s">
        <v>10</v>
      </c>
      <c r="F320" s="1" t="s">
        <v>11</v>
      </c>
      <c r="G320" s="1" t="s">
        <v>325</v>
      </c>
      <c r="J320" s="15" t="s">
        <v>336</v>
      </c>
    </row>
    <row r="321" spans="1:10" ht="42.75" x14ac:dyDescent="0.25">
      <c r="A321" s="34" t="s">
        <v>787</v>
      </c>
      <c r="B321" s="1" t="s">
        <v>788</v>
      </c>
      <c r="C321" s="1" t="s">
        <v>9</v>
      </c>
      <c r="D321" s="2">
        <v>42208.511805555558</v>
      </c>
      <c r="E321" s="35" t="s">
        <v>142</v>
      </c>
      <c r="F321" s="3" t="s">
        <v>34</v>
      </c>
      <c r="G321" s="1" t="s">
        <v>43</v>
      </c>
      <c r="J321" s="15" t="s">
        <v>842</v>
      </c>
    </row>
    <row r="322" spans="1:10" ht="28.5" x14ac:dyDescent="0.25">
      <c r="A322" s="34" t="s">
        <v>789</v>
      </c>
      <c r="B322" s="1" t="s">
        <v>790</v>
      </c>
      <c r="C322" s="1" t="s">
        <v>9</v>
      </c>
      <c r="D322" s="2">
        <v>42208.689583333333</v>
      </c>
      <c r="E322" s="35" t="s">
        <v>10</v>
      </c>
      <c r="F322" s="1" t="s">
        <v>11</v>
      </c>
      <c r="G322" s="1" t="s">
        <v>327</v>
      </c>
      <c r="J322" s="15" t="s">
        <v>842</v>
      </c>
    </row>
    <row r="323" spans="1:10" x14ac:dyDescent="0.25">
      <c r="A323" s="34" t="s">
        <v>791</v>
      </c>
      <c r="B323" s="1" t="s">
        <v>792</v>
      </c>
      <c r="C323" s="1" t="s">
        <v>41</v>
      </c>
      <c r="D323" s="2">
        <v>42212.699305555558</v>
      </c>
      <c r="E323" s="35" t="s">
        <v>35</v>
      </c>
      <c r="F323" s="3" t="s">
        <v>34</v>
      </c>
      <c r="G323" s="1" t="s">
        <v>325</v>
      </c>
      <c r="J323" s="15" t="s">
        <v>336</v>
      </c>
    </row>
    <row r="324" spans="1:10" ht="28.5" x14ac:dyDescent="0.25">
      <c r="A324" s="34" t="s">
        <v>793</v>
      </c>
      <c r="B324" s="1" t="s">
        <v>794</v>
      </c>
      <c r="C324" s="1" t="s">
        <v>58</v>
      </c>
      <c r="D324" s="2">
        <v>42213.57708333333</v>
      </c>
      <c r="E324" s="35" t="s">
        <v>10</v>
      </c>
      <c r="F324" s="1" t="s">
        <v>11</v>
      </c>
      <c r="G324" s="1" t="s">
        <v>252</v>
      </c>
      <c r="J324" s="15" t="s">
        <v>843</v>
      </c>
    </row>
    <row r="325" spans="1:10" ht="28.5" x14ac:dyDescent="0.25">
      <c r="A325" s="34" t="s">
        <v>795</v>
      </c>
      <c r="B325" s="1" t="s">
        <v>796</v>
      </c>
      <c r="C325" s="1" t="s">
        <v>9</v>
      </c>
      <c r="D325" s="2">
        <v>42214.545138888891</v>
      </c>
      <c r="E325" s="35" t="s">
        <v>35</v>
      </c>
      <c r="F325" s="3" t="s">
        <v>34</v>
      </c>
      <c r="G325" s="1" t="s">
        <v>325</v>
      </c>
      <c r="J325" s="15" t="s">
        <v>336</v>
      </c>
    </row>
    <row r="326" spans="1:10" ht="28.5" x14ac:dyDescent="0.25">
      <c r="A326" s="34" t="s">
        <v>797</v>
      </c>
      <c r="B326" s="1" t="s">
        <v>798</v>
      </c>
      <c r="C326" s="1" t="s">
        <v>16</v>
      </c>
      <c r="D326" s="2">
        <v>42214.548611111109</v>
      </c>
      <c r="E326" s="35" t="s">
        <v>10</v>
      </c>
      <c r="F326" s="1" t="s">
        <v>198</v>
      </c>
      <c r="G326" s="1" t="s">
        <v>327</v>
      </c>
      <c r="J326" s="15" t="s">
        <v>843</v>
      </c>
    </row>
    <row r="327" spans="1:10" ht="28.5" x14ac:dyDescent="0.25">
      <c r="A327" s="34" t="s">
        <v>799</v>
      </c>
      <c r="B327" s="1" t="s">
        <v>800</v>
      </c>
      <c r="C327" s="1" t="s">
        <v>58</v>
      </c>
      <c r="D327" s="2">
        <v>42214.554166666669</v>
      </c>
      <c r="E327" s="35" t="s">
        <v>142</v>
      </c>
      <c r="F327" s="3" t="s">
        <v>34</v>
      </c>
      <c r="G327" s="1" t="s">
        <v>37</v>
      </c>
    </row>
    <row r="328" spans="1:10" ht="28.5" x14ac:dyDescent="0.25">
      <c r="A328" s="34" t="s">
        <v>801</v>
      </c>
      <c r="B328" s="1" t="s">
        <v>802</v>
      </c>
      <c r="C328" s="1" t="s">
        <v>58</v>
      </c>
      <c r="D328" s="2">
        <v>42214.620138888888</v>
      </c>
      <c r="E328" s="35" t="s">
        <v>10</v>
      </c>
      <c r="F328" s="1" t="s">
        <v>198</v>
      </c>
      <c r="G328" s="1" t="s">
        <v>327</v>
      </c>
      <c r="J328" s="15" t="s">
        <v>843</v>
      </c>
    </row>
    <row r="329" spans="1:10" ht="28.5" x14ac:dyDescent="0.25">
      <c r="A329" s="34" t="s">
        <v>803</v>
      </c>
      <c r="B329" s="1" t="s">
        <v>804</v>
      </c>
      <c r="C329" s="1" t="s">
        <v>58</v>
      </c>
      <c r="D329" s="2">
        <v>42214.660416666666</v>
      </c>
      <c r="E329" s="35" t="s">
        <v>10</v>
      </c>
      <c r="F329" s="1" t="s">
        <v>198</v>
      </c>
      <c r="G329" s="1" t="s">
        <v>327</v>
      </c>
      <c r="J329" s="15" t="s">
        <v>843</v>
      </c>
    </row>
    <row r="330" spans="1:10" ht="28.5" x14ac:dyDescent="0.25">
      <c r="A330" s="34" t="s">
        <v>805</v>
      </c>
      <c r="B330" s="1" t="s">
        <v>806</v>
      </c>
      <c r="C330" s="1" t="s">
        <v>58</v>
      </c>
      <c r="D330" s="2">
        <v>42215.452777777777</v>
      </c>
      <c r="E330" s="35" t="s">
        <v>35</v>
      </c>
      <c r="F330" s="3" t="s">
        <v>34</v>
      </c>
      <c r="G330" s="1" t="s">
        <v>327</v>
      </c>
      <c r="J330" s="15" t="s">
        <v>843</v>
      </c>
    </row>
    <row r="331" spans="1:10" ht="28.5" x14ac:dyDescent="0.25">
      <c r="A331" s="34" t="s">
        <v>807</v>
      </c>
      <c r="B331" s="1" t="s">
        <v>808</v>
      </c>
      <c r="C331" s="1" t="s">
        <v>9</v>
      </c>
      <c r="D331" s="2">
        <v>42219.493055555555</v>
      </c>
      <c r="E331" s="35" t="s">
        <v>10</v>
      </c>
      <c r="F331" s="1" t="s">
        <v>198</v>
      </c>
      <c r="G331" s="1" t="s">
        <v>151</v>
      </c>
      <c r="J331" s="15" t="s">
        <v>842</v>
      </c>
    </row>
    <row r="332" spans="1:10" ht="28.5" x14ac:dyDescent="0.25">
      <c r="A332" s="34" t="s">
        <v>809</v>
      </c>
      <c r="B332" s="1" t="s">
        <v>810</v>
      </c>
      <c r="C332" s="1" t="s">
        <v>9</v>
      </c>
      <c r="D332" s="2">
        <v>42219.504166666666</v>
      </c>
      <c r="E332" s="35" t="s">
        <v>10</v>
      </c>
      <c r="F332" s="1" t="s">
        <v>198</v>
      </c>
      <c r="G332" s="1" t="s">
        <v>31</v>
      </c>
      <c r="J332" s="15" t="s">
        <v>842</v>
      </c>
    </row>
    <row r="333" spans="1:10" ht="28.5" x14ac:dyDescent="0.25">
      <c r="A333" s="34" t="s">
        <v>811</v>
      </c>
      <c r="B333" s="1" t="s">
        <v>812</v>
      </c>
      <c r="C333" s="1" t="s">
        <v>58</v>
      </c>
      <c r="D333" s="2">
        <v>42219.547222222223</v>
      </c>
      <c r="E333" s="35" t="s">
        <v>10</v>
      </c>
      <c r="F333" s="1" t="s">
        <v>11</v>
      </c>
      <c r="G333" s="1" t="s">
        <v>31</v>
      </c>
      <c r="J333" s="15" t="s">
        <v>842</v>
      </c>
    </row>
    <row r="334" spans="1:10" ht="42.75" x14ac:dyDescent="0.25">
      <c r="A334" s="34" t="s">
        <v>813</v>
      </c>
      <c r="B334" s="1" t="s">
        <v>814</v>
      </c>
      <c r="C334" s="1" t="s">
        <v>9</v>
      </c>
      <c r="D334" s="2">
        <v>42219.645138888889</v>
      </c>
      <c r="E334" s="35" t="s">
        <v>10</v>
      </c>
      <c r="F334" s="1" t="s">
        <v>198</v>
      </c>
      <c r="G334" s="1" t="s">
        <v>327</v>
      </c>
      <c r="J334" s="15" t="s">
        <v>843</v>
      </c>
    </row>
    <row r="335" spans="1:10" ht="28.5" x14ac:dyDescent="0.25">
      <c r="A335" s="34" t="s">
        <v>815</v>
      </c>
      <c r="B335" s="1" t="s">
        <v>816</v>
      </c>
      <c r="C335" s="1" t="s">
        <v>9</v>
      </c>
      <c r="D335" s="2">
        <v>42219.711111111108</v>
      </c>
      <c r="E335" s="35" t="s">
        <v>35</v>
      </c>
      <c r="F335" s="3" t="s">
        <v>34</v>
      </c>
      <c r="G335" s="1" t="s">
        <v>18</v>
      </c>
      <c r="J335" s="15" t="s">
        <v>842</v>
      </c>
    </row>
    <row r="336" spans="1:10" ht="42.75" x14ac:dyDescent="0.25">
      <c r="A336" s="34" t="s">
        <v>817</v>
      </c>
      <c r="B336" s="1" t="s">
        <v>818</v>
      </c>
      <c r="C336" s="1" t="s">
        <v>41</v>
      </c>
      <c r="D336" s="2">
        <v>42220.690972222219</v>
      </c>
      <c r="E336" s="35" t="s">
        <v>35</v>
      </c>
      <c r="F336" s="3" t="s">
        <v>34</v>
      </c>
      <c r="G336" s="1" t="s">
        <v>330</v>
      </c>
    </row>
    <row r="337" spans="1:11" x14ac:dyDescent="0.25">
      <c r="A337" s="34" t="s">
        <v>819</v>
      </c>
      <c r="B337" s="1" t="s">
        <v>820</v>
      </c>
      <c r="C337" s="1" t="s">
        <v>16</v>
      </c>
      <c r="D337" s="2">
        <v>42221.43472222222</v>
      </c>
      <c r="E337" s="35" t="s">
        <v>10</v>
      </c>
      <c r="F337" s="1" t="s">
        <v>11</v>
      </c>
      <c r="G337" s="1" t="s">
        <v>64</v>
      </c>
      <c r="J337" s="15" t="s">
        <v>336</v>
      </c>
    </row>
    <row r="338" spans="1:11" ht="28.5" x14ac:dyDescent="0.25">
      <c r="A338" s="34" t="s">
        <v>821</v>
      </c>
      <c r="B338" s="1" t="s">
        <v>822</v>
      </c>
      <c r="C338" s="1" t="s">
        <v>9</v>
      </c>
      <c r="D338" s="2">
        <v>42221.521527777775</v>
      </c>
      <c r="E338" s="35" t="s">
        <v>10</v>
      </c>
      <c r="F338" s="1" t="s">
        <v>198</v>
      </c>
      <c r="G338" s="1" t="s">
        <v>43</v>
      </c>
      <c r="J338" s="15" t="s">
        <v>842</v>
      </c>
    </row>
    <row r="339" spans="1:11" ht="42.75" x14ac:dyDescent="0.25">
      <c r="A339" s="34" t="s">
        <v>823</v>
      </c>
      <c r="B339" s="1" t="s">
        <v>824</v>
      </c>
      <c r="C339" s="1" t="s">
        <v>41</v>
      </c>
      <c r="D339" s="2">
        <v>42222.414583333331</v>
      </c>
      <c r="E339" s="35" t="s">
        <v>27</v>
      </c>
      <c r="F339" s="1" t="s">
        <v>11</v>
      </c>
      <c r="G339" s="1" t="s">
        <v>327</v>
      </c>
      <c r="J339" s="15" t="s">
        <v>843</v>
      </c>
    </row>
    <row r="340" spans="1:11" ht="28.5" x14ac:dyDescent="0.25">
      <c r="A340" s="34" t="s">
        <v>825</v>
      </c>
      <c r="B340" s="1" t="s">
        <v>826</v>
      </c>
      <c r="C340" s="1" t="s">
        <v>9</v>
      </c>
      <c r="D340" s="2">
        <v>42222.585416666669</v>
      </c>
      <c r="E340" s="35" t="s">
        <v>142</v>
      </c>
      <c r="F340" s="3" t="s">
        <v>34</v>
      </c>
      <c r="G340" s="1" t="s">
        <v>43</v>
      </c>
      <c r="J340" s="15" t="s">
        <v>842</v>
      </c>
    </row>
    <row r="341" spans="1:11" ht="28.5" x14ac:dyDescent="0.25">
      <c r="A341" s="34" t="s">
        <v>827</v>
      </c>
      <c r="B341" s="1" t="s">
        <v>828</v>
      </c>
      <c r="C341" s="1" t="s">
        <v>58</v>
      </c>
      <c r="D341" s="2">
        <v>42223.54791666667</v>
      </c>
      <c r="E341" s="35" t="s">
        <v>10</v>
      </c>
      <c r="F341" s="1" t="s">
        <v>11</v>
      </c>
      <c r="G341" s="1" t="s">
        <v>327</v>
      </c>
      <c r="J341" s="15" t="s">
        <v>336</v>
      </c>
    </row>
    <row r="342" spans="1:11" ht="28.5" x14ac:dyDescent="0.25">
      <c r="A342" s="34" t="s">
        <v>829</v>
      </c>
      <c r="B342" s="1" t="s">
        <v>830</v>
      </c>
      <c r="C342" s="1" t="s">
        <v>41</v>
      </c>
      <c r="D342" s="2">
        <v>42223.585416666669</v>
      </c>
      <c r="E342" s="35" t="s">
        <v>35</v>
      </c>
      <c r="F342" s="3" t="s">
        <v>34</v>
      </c>
      <c r="G342" s="1" t="s">
        <v>327</v>
      </c>
      <c r="J342" s="15" t="s">
        <v>843</v>
      </c>
    </row>
    <row r="343" spans="1:11" ht="28.5" x14ac:dyDescent="0.25">
      <c r="A343" s="34" t="s">
        <v>831</v>
      </c>
      <c r="B343" s="1" t="s">
        <v>832</v>
      </c>
      <c r="C343" s="1" t="s">
        <v>41</v>
      </c>
      <c r="D343" s="2">
        <v>42226.693749999999</v>
      </c>
      <c r="E343" s="35" t="s">
        <v>35</v>
      </c>
      <c r="F343" s="3" t="s">
        <v>34</v>
      </c>
      <c r="G343" s="1" t="s">
        <v>327</v>
      </c>
      <c r="J343" s="15" t="s">
        <v>842</v>
      </c>
    </row>
    <row r="344" spans="1:11" ht="42.75" x14ac:dyDescent="0.25">
      <c r="A344" s="34" t="s">
        <v>833</v>
      </c>
      <c r="B344" s="1" t="s">
        <v>834</v>
      </c>
      <c r="C344" s="1" t="s">
        <v>41</v>
      </c>
      <c r="D344" s="2">
        <v>42227.628472222219</v>
      </c>
      <c r="E344" s="35" t="s">
        <v>35</v>
      </c>
      <c r="F344" s="3" t="s">
        <v>34</v>
      </c>
      <c r="G344" s="1" t="s">
        <v>327</v>
      </c>
      <c r="J344" s="15" t="s">
        <v>336</v>
      </c>
    </row>
    <row r="345" spans="1:11" ht="42.75" x14ac:dyDescent="0.25">
      <c r="A345" s="34" t="s">
        <v>835</v>
      </c>
      <c r="B345" s="1" t="s">
        <v>836</v>
      </c>
      <c r="C345" s="1" t="s">
        <v>41</v>
      </c>
      <c r="D345" s="2">
        <v>42227.636805555558</v>
      </c>
      <c r="E345" s="35" t="s">
        <v>35</v>
      </c>
      <c r="F345" s="3" t="s">
        <v>34</v>
      </c>
      <c r="G345" s="1" t="s">
        <v>327</v>
      </c>
      <c r="J345" s="15" t="s">
        <v>843</v>
      </c>
    </row>
    <row r="346" spans="1:11" x14ac:dyDescent="0.25">
      <c r="A346" s="34" t="s">
        <v>837</v>
      </c>
      <c r="B346" s="1" t="s">
        <v>838</v>
      </c>
      <c r="C346" s="1" t="s">
        <v>16</v>
      </c>
      <c r="D346" s="2">
        <v>42227.760416666664</v>
      </c>
      <c r="E346" s="35" t="s">
        <v>35</v>
      </c>
      <c r="F346" s="3" t="s">
        <v>34</v>
      </c>
      <c r="G346" s="1" t="s">
        <v>20</v>
      </c>
      <c r="J346" s="15" t="s">
        <v>842</v>
      </c>
      <c r="K346" s="50" t="s">
        <v>840</v>
      </c>
    </row>
  </sheetData>
  <autoFilter ref="A1:L346"/>
  <conditionalFormatting sqref="G1:G1048576">
    <cfRule type="containsBlanks" dxfId="0" priority="1">
      <formula>LEN(TRIM(G1))=0</formula>
    </cfRule>
  </conditionalFormatting>
  <hyperlinks>
    <hyperlink ref="A2" r:id="rId1" display="https://jira.int.godaddy.com/browse/WSB-12287"/>
    <hyperlink ref="A3" r:id="rId2" display="https://jira.int.godaddy.com/browse/WSB-12311"/>
    <hyperlink ref="A4" r:id="rId3" display="https://jira.int.godaddy.com/browse/WSB-12313"/>
    <hyperlink ref="A5" r:id="rId4" display="https://jira.int.godaddy.com/browse/WSB-12323"/>
    <hyperlink ref="A6" r:id="rId5" display="https://jira.int.godaddy.com/browse/WSB-12326"/>
    <hyperlink ref="A7" r:id="rId6" display="https://jira.int.godaddy.com/browse/WSB-12327"/>
    <hyperlink ref="A8" r:id="rId7" display="https://jira.int.godaddy.com/browse/WSB-12329"/>
    <hyperlink ref="A9" r:id="rId8" display="https://jira.int.godaddy.com/browse/WSB-12330"/>
    <hyperlink ref="A10" r:id="rId9" display="https://jira.int.godaddy.com/browse/WSB-12331"/>
    <hyperlink ref="A11" r:id="rId10" display="https://jira.int.godaddy.com/browse/WSB-12335"/>
    <hyperlink ref="A12" r:id="rId11" display="https://jira.int.godaddy.com/browse/WSB-12337"/>
    <hyperlink ref="A13" r:id="rId12" display="https://jira.int.godaddy.com/browse/WSB-12347"/>
    <hyperlink ref="A14" r:id="rId13" display="https://jira.int.godaddy.com/browse/WSB-12358"/>
    <hyperlink ref="A15" r:id="rId14" display="https://jira.int.godaddy.com/browse/WSB-12410"/>
    <hyperlink ref="A16" r:id="rId15" display="https://jira.int.godaddy.com/browse/WSB-12442"/>
    <hyperlink ref="A17" r:id="rId16" display="https://jira.int.godaddy.com/browse/WSB-12449"/>
    <hyperlink ref="A18" r:id="rId17" display="https://jira.int.godaddy.com/browse/WSB-12452"/>
    <hyperlink ref="A19" r:id="rId18" display="https://jira.int.godaddy.com/browse/WSB-12477"/>
    <hyperlink ref="A20" r:id="rId19" display="https://jira.int.godaddy.com/browse/WSB-12478"/>
    <hyperlink ref="A21" r:id="rId20" display="https://jira.int.godaddy.com/browse/WSB-12486"/>
    <hyperlink ref="A22" r:id="rId21" display="https://jira.int.godaddy.com/browse/WSB-12488"/>
    <hyperlink ref="A23" r:id="rId22" display="https://jira.int.godaddy.com/browse/WSB-12506"/>
    <hyperlink ref="A24" r:id="rId23" display="https://jira.int.godaddy.com/browse/WSB-12509"/>
    <hyperlink ref="A25" r:id="rId24" display="https://jira.int.godaddy.com/browse/WSB-12510"/>
    <hyperlink ref="A26" r:id="rId25" display="https://jira.int.godaddy.com/browse/WSB-12511"/>
    <hyperlink ref="A27" r:id="rId26" display="https://jira.int.godaddy.com/browse/WSB-12512"/>
    <hyperlink ref="A28" r:id="rId27" display="https://jira.int.godaddy.com/browse/WSB-12531"/>
    <hyperlink ref="A29" r:id="rId28" display="https://jira.int.godaddy.com/browse/WSB-12536"/>
    <hyperlink ref="A30" r:id="rId29" display="https://jira.int.godaddy.com/browse/WSB-12538"/>
    <hyperlink ref="A31" r:id="rId30" display="https://jira.int.godaddy.com/browse/WSB-12550"/>
    <hyperlink ref="A32" r:id="rId31" display="https://jira.int.godaddy.com/browse/WSB-12560"/>
    <hyperlink ref="A33" r:id="rId32" display="https://jira.int.godaddy.com/browse/WSB-12562"/>
    <hyperlink ref="A34" r:id="rId33" display="https://jira.int.godaddy.com/browse/WSB-12569"/>
    <hyperlink ref="A35" r:id="rId34" display="https://jira.int.godaddy.com/browse/WSB-12579"/>
    <hyperlink ref="A36" r:id="rId35" display="https://jira.int.godaddy.com/browse/WSB-12584"/>
    <hyperlink ref="A37" r:id="rId36" display="https://jira.int.godaddy.com/browse/WSB-12588"/>
    <hyperlink ref="A38" r:id="rId37" display="https://jira.int.godaddy.com/browse/WSB-12623"/>
    <hyperlink ref="A39" r:id="rId38" display="https://jira.int.godaddy.com/browse/WSB-12624"/>
    <hyperlink ref="A40" r:id="rId39" display="https://jira.int.godaddy.com/browse/WSB-12625"/>
    <hyperlink ref="A41" r:id="rId40" display="https://jira.int.godaddy.com/browse/WSB-12636"/>
    <hyperlink ref="A42" r:id="rId41" display="https://jira.int.godaddy.com/browse/WSB-12638"/>
    <hyperlink ref="A43" r:id="rId42" display="https://jira.int.godaddy.com/browse/WSB-12639"/>
    <hyperlink ref="A44" r:id="rId43" display="https://jira.int.godaddy.com/browse/WSB-12645"/>
    <hyperlink ref="A45" r:id="rId44" display="https://jira.int.godaddy.com/browse/WSB-12646"/>
    <hyperlink ref="A46" r:id="rId45" display="https://jira.int.godaddy.com/browse/WSB-12670"/>
    <hyperlink ref="A47" r:id="rId46" display="https://jira.int.godaddy.com/browse/WSB-12677"/>
    <hyperlink ref="A48" r:id="rId47" display="https://jira.int.godaddy.com/browse/WSB-12681"/>
    <hyperlink ref="A49" r:id="rId48" display="https://jira.int.godaddy.com/browse/WSB-12689"/>
    <hyperlink ref="A50" r:id="rId49" display="https://jira.int.godaddy.com/browse/WSB-12728"/>
    <hyperlink ref="A51" r:id="rId50" display="https://jira.int.godaddy.com/browse/WSB-12743"/>
    <hyperlink ref="A52" r:id="rId51" display="https://jira.int.godaddy.com/browse/WSB-12748"/>
    <hyperlink ref="A53" r:id="rId52" display="https://jira.int.godaddy.com/browse/WSB-12750"/>
    <hyperlink ref="A54" r:id="rId53" display="https://jira.int.godaddy.com/browse/WSB-12756"/>
    <hyperlink ref="A55" r:id="rId54" display="https://jira.int.godaddy.com/browse/WSB-12767"/>
    <hyperlink ref="A56" r:id="rId55" display="https://jira.int.godaddy.com/browse/WSB-12772"/>
    <hyperlink ref="A57" r:id="rId56" display="https://jira.int.godaddy.com/browse/WSB-12779"/>
    <hyperlink ref="A58" r:id="rId57" display="https://jira.int.godaddy.com/browse/WSB-12789"/>
    <hyperlink ref="A59" r:id="rId58" display="https://jira.int.godaddy.com/browse/WSB-12790"/>
    <hyperlink ref="A60" r:id="rId59" display="https://jira.int.godaddy.com/browse/WSB-12822"/>
    <hyperlink ref="A61" r:id="rId60" display="https://jira.int.godaddy.com/browse/WSB-12824"/>
    <hyperlink ref="A63" r:id="rId61" display="https://jira.int.godaddy.com/browse/WSB-12862"/>
    <hyperlink ref="A62" r:id="rId62" display="https://jira.int.godaddy.com/browse/WSB-12827"/>
    <hyperlink ref="A64" r:id="rId63" display="https://jira.int.godaddy.com/browse/WSB-12895"/>
    <hyperlink ref="A65" r:id="rId64" display="https://jira.int.godaddy.com/browse/WSB-12906"/>
    <hyperlink ref="A66" r:id="rId65" display="https://jira.int.godaddy.com/browse/WSB-12916"/>
    <hyperlink ref="A67" r:id="rId66" display="https://jira.int.godaddy.com/browse/WSB-12922"/>
    <hyperlink ref="A68" r:id="rId67" display="https://jira.int.godaddy.com/browse/WSB-12936"/>
    <hyperlink ref="A69" r:id="rId68" display="https://jira.int.godaddy.com/browse/WSB-12940"/>
    <hyperlink ref="A70" r:id="rId69" display="https://jira.int.godaddy.com/browse/WSB-12956"/>
    <hyperlink ref="A71" r:id="rId70" display="https://jira.int.godaddy.com/browse/WSB-12959"/>
    <hyperlink ref="A72" r:id="rId71" display="https://jira.int.godaddy.com/browse/WSB-12970"/>
    <hyperlink ref="A73" r:id="rId72" display="https://jira.int.godaddy.com/browse/WSB-13074"/>
    <hyperlink ref="A74" r:id="rId73" display="https://jira.int.godaddy.com/browse/WSB-13078"/>
    <hyperlink ref="A75" r:id="rId74" display="https://jira.int.godaddy.com/browse/WSB-13131"/>
    <hyperlink ref="A76" r:id="rId75" display="https://jira.int.godaddy.com/browse/WSB-13136"/>
    <hyperlink ref="A77" r:id="rId76" display="https://jira.int.godaddy.com/browse/WSB-13148"/>
    <hyperlink ref="A78" r:id="rId77" display="https://jira.int.godaddy.com/browse/WSB-13149"/>
    <hyperlink ref="A79" r:id="rId78" display="https://jira.int.godaddy.com/browse/WSB-13168"/>
    <hyperlink ref="A80" r:id="rId79" display="https://jira.int.godaddy.com/browse/WSB-13170"/>
    <hyperlink ref="A81" r:id="rId80" display="https://jira.int.godaddy.com/browse/WSB-13171"/>
    <hyperlink ref="A82" r:id="rId81" display="https://jira.int.godaddy.com/browse/WSB-13241"/>
    <hyperlink ref="A83" r:id="rId82" display="https://jira.int.godaddy.com/browse/WSB-13250"/>
    <hyperlink ref="A84" r:id="rId83" display="https://jira.int.godaddy.com/browse/WSB-13255"/>
    <hyperlink ref="A85" r:id="rId84" display="https://jira.int.godaddy.com/browse/WSB-13261"/>
    <hyperlink ref="A86" r:id="rId85" display="https://jira.int.godaddy.com/browse/WSB-13264"/>
    <hyperlink ref="A87" r:id="rId86" display="https://jira.int.godaddy.com/browse/WSB-13299"/>
    <hyperlink ref="A88" r:id="rId87" display="https://jira.int.godaddy.com/browse/WSB-13307"/>
    <hyperlink ref="A89" r:id="rId88" display="https://jira.int.godaddy.com/browse/WSB-13311"/>
    <hyperlink ref="A90" r:id="rId89" display="https://jira.int.godaddy.com/browse/WSB-13312"/>
    <hyperlink ref="A91" r:id="rId90" display="https://jira.int.godaddy.com/browse/WSB-13320"/>
    <hyperlink ref="A92" r:id="rId91" display="https://jira.int.godaddy.com/browse/WSB-13334"/>
    <hyperlink ref="A93" r:id="rId92" display="https://jira.int.godaddy.com/browse/WSB-13359"/>
    <hyperlink ref="A94" r:id="rId93" display="https://jira.int.godaddy.com/browse/WSB-13360"/>
    <hyperlink ref="A95" r:id="rId94" display="https://jira.int.godaddy.com/browse/WSB-13363"/>
    <hyperlink ref="A96" r:id="rId95" display="https://jira.int.godaddy.com/browse/WSB-13369"/>
    <hyperlink ref="A97" r:id="rId96" display="https://jira.int.godaddy.com/browse/WSB-13373"/>
    <hyperlink ref="A98" r:id="rId97" display="https://jira.int.godaddy.com/browse/WSB-13394"/>
    <hyperlink ref="A99" r:id="rId98" display="https://jira.int.godaddy.com/browse/WSB-13406"/>
    <hyperlink ref="A100" r:id="rId99" display="https://jira.int.godaddy.com/browse/WSB-13413"/>
    <hyperlink ref="A101" r:id="rId100" display="https://jira.int.godaddy.com/browse/WSB-13421"/>
    <hyperlink ref="A102" r:id="rId101" display="https://jira.int.godaddy.com/browse/WSB-13423"/>
    <hyperlink ref="A103" r:id="rId102" display="https://jira.int.godaddy.com/browse/WSB-13424"/>
    <hyperlink ref="A104" r:id="rId103" display="https://jira.int.godaddy.com/browse/WSB-13474"/>
    <hyperlink ref="A105" r:id="rId104" display="https://jira.int.godaddy.com/browse/WSB-13497"/>
    <hyperlink ref="A106" r:id="rId105" display="https://jira.int.godaddy.com/browse/WSB-13501"/>
    <hyperlink ref="A107" r:id="rId106" display="https://jira.int.godaddy.com/browse/WSB-13526"/>
    <hyperlink ref="A108" r:id="rId107" display="https://jira.int.godaddy.com/browse/WSB-13529"/>
    <hyperlink ref="A109" r:id="rId108" display="https://jira.int.godaddy.com/browse/WSB-13532"/>
    <hyperlink ref="A110" r:id="rId109" display="https://jira.int.godaddy.com/browse/WSB-13545"/>
    <hyperlink ref="A111" r:id="rId110" display="https://jira.int.godaddy.com/browse/WSB-13567"/>
    <hyperlink ref="A112" r:id="rId111" display="https://jira.int.godaddy.com/browse/WSB-13588"/>
    <hyperlink ref="A113" r:id="rId112" display="https://jira.int.godaddy.com/browse/WSB-13589"/>
    <hyperlink ref="A114" r:id="rId113" display="https://jira.int.godaddy.com/browse/WSB-13598"/>
    <hyperlink ref="A115" r:id="rId114" display="https://jira.int.godaddy.com/browse/WSB-13600"/>
    <hyperlink ref="A116" r:id="rId115" display="https://jira.int.godaddy.com/browse/WSB-13612"/>
    <hyperlink ref="A117" r:id="rId116" display="https://jira.int.godaddy.com/browse/WSB-13613"/>
    <hyperlink ref="A118" r:id="rId117" display="https://jira.int.godaddy.com/browse/WSB-13614"/>
    <hyperlink ref="A119" r:id="rId118" display="https://jira.int.godaddy.com/browse/WSB-13615"/>
    <hyperlink ref="A120" r:id="rId119" display="https://jira.int.godaddy.com/browse/WSB-13617"/>
    <hyperlink ref="A121" r:id="rId120" display="https://jira.int.godaddy.com/browse/WSB-13633"/>
    <hyperlink ref="A122" r:id="rId121" display="https://jira.int.godaddy.com/browse/WSB-13640"/>
    <hyperlink ref="A123" r:id="rId122" display="https://jira.int.godaddy.com/browse/WSB-13644"/>
    <hyperlink ref="A124" r:id="rId123" display="https://jira.int.godaddy.com/browse/WSB-13667"/>
    <hyperlink ref="A125" r:id="rId124" display="https://jira.int.godaddy.com/browse/WSB-13726"/>
    <hyperlink ref="A126" r:id="rId125" display="https://jira.int.godaddy.com/browse/WSB-13727"/>
    <hyperlink ref="A127" r:id="rId126" display="https://jira.int.godaddy.com/browse/WSB-13728"/>
    <hyperlink ref="A128" r:id="rId127" display="https://jira.int.godaddy.com/browse/WSB-13729"/>
    <hyperlink ref="A129" r:id="rId128" display="https://jira.int.godaddy.com/browse/WSB-13759"/>
    <hyperlink ref="A130" r:id="rId129" display="https://jira.int.godaddy.com/browse/WSB-13799"/>
    <hyperlink ref="A131" r:id="rId130" display="https://jira.int.godaddy.com/browse/WSB-13802"/>
    <hyperlink ref="A132" r:id="rId131" display="https://jira.int.godaddy.com/browse/WSB-13803"/>
    <hyperlink ref="A133" r:id="rId132" display="https://jira.int.godaddy.com/browse/WSB-13805"/>
    <hyperlink ref="A134" r:id="rId133" display="https://jira.int.godaddy.com/browse/WSB-13811"/>
    <hyperlink ref="A135" r:id="rId134" display="https://jira.int.godaddy.com/browse/WSB-13812"/>
    <hyperlink ref="A136" r:id="rId135" display="https://jira.int.godaddy.com/browse/WSB-13813"/>
    <hyperlink ref="A137" r:id="rId136" display="https://jira.int.godaddy.com/browse/WSB-13814"/>
    <hyperlink ref="A138" r:id="rId137" display="https://jira.int.godaddy.com/browse/WSB-13816"/>
    <hyperlink ref="A139" r:id="rId138" display="https://jira.int.godaddy.com/browse/WSB-13819"/>
    <hyperlink ref="A140" r:id="rId139" display="https://jira.int.godaddy.com/browse/WSB-13823"/>
    <hyperlink ref="A141" r:id="rId140" display="https://jira.int.godaddy.com/browse/WSB-13826"/>
    <hyperlink ref="A143" r:id="rId141" display="https://jira.int.godaddy.com/browse/WSB-13840"/>
    <hyperlink ref="A142" r:id="rId142" display="https://jira.int.godaddy.com/browse/WSB-13826"/>
    <hyperlink ref="A144" r:id="rId143" display="https://jira.int.godaddy.com/browse/WSB-13852"/>
    <hyperlink ref="A145" r:id="rId144" display="https://jira.int.godaddy.com/browse/WSB-13855"/>
    <hyperlink ref="A146" r:id="rId145" display="https://jira.int.godaddy.com/browse/WSB-13856"/>
    <hyperlink ref="A147" r:id="rId146" display="https://jira.int.godaddy.com/browse/WSB-13863"/>
    <hyperlink ref="A148" r:id="rId147" display="https://jira.int.godaddy.com/browse/WSB-13866"/>
    <hyperlink ref="A149" r:id="rId148" display="https://jira.int.godaddy.com/browse/WSB-13883"/>
    <hyperlink ref="A150" r:id="rId149" display="https://jira.int.godaddy.com/browse/WSB-13884"/>
    <hyperlink ref="A151" r:id="rId150" display="https://jira.int.godaddy.com/browse/WSB-13908"/>
    <hyperlink ref="A152" r:id="rId151" display="https://jira.int.godaddy.com/browse/WSB-13935"/>
    <hyperlink ref="A153" r:id="rId152" display="https://jira.int.godaddy.com/browse/WSB-13937"/>
    <hyperlink ref="A154" r:id="rId153" display="https://jira.int.godaddy.com/browse/WSB-13943"/>
    <hyperlink ref="A155" r:id="rId154" display="https://jira.int.godaddy.com/browse/WSB-13962"/>
    <hyperlink ref="A156" r:id="rId155" display="https://jira.int.godaddy.com/browse/WSB-13965"/>
    <hyperlink ref="A157" r:id="rId156" display="https://jira.int.godaddy.com/browse/WSB-13985"/>
    <hyperlink ref="A158" r:id="rId157" display="https://jira.int.godaddy.com/browse/WSB-13989"/>
    <hyperlink ref="A159" r:id="rId158" display="https://jira.int.godaddy.com/browse/WSB-14013"/>
    <hyperlink ref="A160" r:id="rId159" display="https://jira.int.godaddy.com/browse/WSB-14014"/>
    <hyperlink ref="A161" r:id="rId160" display="https://jira.int.godaddy.com/browse/WSB-14018"/>
    <hyperlink ref="A162" r:id="rId161" display="https://jira.int.godaddy.com/browse/WSB-14022"/>
    <hyperlink ref="A163" r:id="rId162" display="https://jira.int.godaddy.com/browse/WSB-14032"/>
    <hyperlink ref="A164" r:id="rId163" display="https://jira.int.godaddy.com/browse/WSB-14043"/>
    <hyperlink ref="A165" r:id="rId164" display="https://jira.int.godaddy.com/browse/WSB-14049"/>
    <hyperlink ref="A166" r:id="rId165" display="https://jira.int.godaddy.com/browse/WSB-14058"/>
    <hyperlink ref="A167" r:id="rId166" display="https://jira.int.godaddy.com/browse/WSB-14060"/>
    <hyperlink ref="A168" r:id="rId167" display="https://jira.godaddy.com/browse/WSB-14068"/>
    <hyperlink ref="A169" r:id="rId168" display="https://jira.godaddy.com/browse/WSB-14077"/>
    <hyperlink ref="A170" r:id="rId169" display="https://jira.godaddy.com/browse/WSB-14082"/>
    <hyperlink ref="A171" r:id="rId170" display="https://jira.godaddy.com/browse/WSB-14089"/>
    <hyperlink ref="A172" r:id="rId171" display="https://jira.godaddy.com/browse/WSB-14090"/>
    <hyperlink ref="A173" r:id="rId172" display="https://jira.godaddy.com/browse/WSB-14104"/>
    <hyperlink ref="A174" r:id="rId173" display="https://jira.godaddy.com/browse/WSB-14105"/>
    <hyperlink ref="A175" r:id="rId174" display="https://jira.godaddy.com/browse/WSB-14106"/>
    <hyperlink ref="A176" r:id="rId175" display="https://jira.godaddy.com/browse/WSB-14112"/>
    <hyperlink ref="A177" r:id="rId176" display="https://jira.godaddy.com/browse/WSB-14114"/>
    <hyperlink ref="A178" r:id="rId177" display="https://jira.godaddy.com/browse/WSB-14125"/>
    <hyperlink ref="A179" r:id="rId178" display="https://jira.godaddy.com/browse/WSB-14142"/>
    <hyperlink ref="A180" r:id="rId179" display="https://jira.godaddy.com/browse/WSB-14148"/>
    <hyperlink ref="A181" r:id="rId180" display="https://jira.godaddy.com/browse/WSB-14151"/>
    <hyperlink ref="A182" r:id="rId181" display="https://jira.godaddy.com/browse/WSB-14157"/>
    <hyperlink ref="A183" r:id="rId182" display="https://jira.godaddy.com/browse/WSB-14160"/>
    <hyperlink ref="A184" r:id="rId183" display="https://jira.godaddy.com/browse/WSB-14164"/>
    <hyperlink ref="A185" r:id="rId184" display="https://jira.godaddy.com/browse/WSB-14165"/>
    <hyperlink ref="A186" r:id="rId185" display="https://jira.godaddy.com/browse/WSB-14166"/>
    <hyperlink ref="A187" r:id="rId186" display="https://jira.godaddy.com/browse/WSB-14179"/>
    <hyperlink ref="A188" r:id="rId187" display="https://jira.godaddy.com/browse/WSB-14181"/>
    <hyperlink ref="A189" r:id="rId188" display="https://jira.godaddy.com/browse/WSB-14185"/>
    <hyperlink ref="A190" r:id="rId189" display="https://jira.godaddy.com/browse/WSB-14195"/>
    <hyperlink ref="A191" r:id="rId190" display="https://jira.godaddy.com/browse/WSB-14207"/>
    <hyperlink ref="A192" r:id="rId191" display="https://jira.godaddy.com/browse/WSB-14211"/>
    <hyperlink ref="A193" r:id="rId192" display="https://jira.godaddy.com/browse/WSB-14223"/>
    <hyperlink ref="A194" r:id="rId193" display="https://jira.godaddy.com/browse/WSB-14224"/>
    <hyperlink ref="A195" r:id="rId194" display="https://jira.godaddy.com/browse/WSB-14228"/>
    <hyperlink ref="A196" r:id="rId195" display="https://jira.godaddy.com/browse/WSB-14240"/>
    <hyperlink ref="A197" r:id="rId196" display="https://jira.godaddy.com/browse/WSB-14242"/>
    <hyperlink ref="A198" r:id="rId197" display="https://jira.godaddy.com/browse/WSB-14244"/>
    <hyperlink ref="A199" r:id="rId198" display="https://jira.godaddy.com/browse/WSB-14245"/>
    <hyperlink ref="A200" r:id="rId199" display="https://jira.godaddy.com/browse/WSB-14252"/>
    <hyperlink ref="A201" r:id="rId200" display="https://jira.godaddy.com/browse/WSB-14260"/>
    <hyperlink ref="A202" r:id="rId201" display="https://jira.godaddy.com/browse/WSB-14262"/>
    <hyperlink ref="A203" r:id="rId202" display="https://jira.godaddy.com/browse/WSB-14263"/>
    <hyperlink ref="A204" r:id="rId203" display="https://jira.godaddy.com/browse/WSB-14266"/>
    <hyperlink ref="A205" r:id="rId204" display="https://jira.godaddy.com/browse/WSB-14270"/>
    <hyperlink ref="A206" r:id="rId205" display="https://jira.godaddy.com/browse/WSB-14305"/>
    <hyperlink ref="A207" r:id="rId206" display="https://jira.godaddy.com/browse/WSB-14315"/>
    <hyperlink ref="A208" r:id="rId207" display="https://jira.godaddy.com/browse/WSB-14325"/>
    <hyperlink ref="A209" r:id="rId208" display="https://jira.godaddy.com/browse/WSB-14333"/>
    <hyperlink ref="A210" r:id="rId209" display="https://jira.godaddy.com/browse/WSB-14345"/>
    <hyperlink ref="A211" r:id="rId210" display="https://jira.godaddy.com/browse/WSB-14366"/>
    <hyperlink ref="A212" r:id="rId211" display="https://jira.godaddy.com/browse/WSB-14378"/>
    <hyperlink ref="A213" r:id="rId212" display="https://jira.godaddy.com/browse/WSB-14380"/>
    <hyperlink ref="A214" r:id="rId213" display="https://jira.godaddy.com/browse/WSB-14405"/>
    <hyperlink ref="A215" r:id="rId214" display="https://jira.godaddy.com/browse/WSB-14406"/>
    <hyperlink ref="A216" r:id="rId215" display="https://jira.godaddy.com/browse/WSB-14408"/>
    <hyperlink ref="A217" r:id="rId216" display="https://jira.godaddy.com/browse/WSB-14409"/>
    <hyperlink ref="A218" r:id="rId217" display="https://jira.godaddy.com/browse/WSB-14424"/>
    <hyperlink ref="A219" r:id="rId218" display="https://jira.godaddy.com/browse/WSB-14453"/>
    <hyperlink ref="A220" r:id="rId219" display="https://jira.godaddy.com/browse/WSB-14455"/>
    <hyperlink ref="A221" r:id="rId220" display="https://jira.godaddy.com/browse/WSB-14461"/>
    <hyperlink ref="A222" r:id="rId221" display="https://jira.godaddy.com/browse/WSB-14478"/>
    <hyperlink ref="A223" r:id="rId222" display="https://jira.godaddy.com/browse/WSB-14490"/>
    <hyperlink ref="A224" r:id="rId223" display="https://jira.godaddy.com/browse/WSB-14495"/>
    <hyperlink ref="A225" r:id="rId224" display="https://jira.godaddy.com/browse/WSB-14505"/>
    <hyperlink ref="A226" r:id="rId225" display="https://jira.godaddy.com/browse/WSB-14524"/>
    <hyperlink ref="A227" r:id="rId226" display="https://jira.godaddy.com/browse/WSB-14533"/>
    <hyperlink ref="A228" r:id="rId227" display="https://jira.godaddy.com/browse/WSB-14535"/>
    <hyperlink ref="A229" r:id="rId228" display="https://jira.godaddy.com/browse/WSB-14541"/>
    <hyperlink ref="A230" r:id="rId229" display="https://jira.godaddy.com/browse/WSB-14545"/>
    <hyperlink ref="A231" r:id="rId230" display="https://jira.godaddy.com/browse/WSB-14546"/>
    <hyperlink ref="A232" r:id="rId231" display="https://jira.godaddy.com/browse/WSB-14548"/>
    <hyperlink ref="A233" r:id="rId232" display="https://jira.godaddy.com/browse/WSB-14551"/>
    <hyperlink ref="A234" r:id="rId233" display="https://jira.godaddy.com/browse/WSB-14597"/>
    <hyperlink ref="A235" r:id="rId234" display="https://jira.godaddy.com/browse/WSB-14599"/>
    <hyperlink ref="A236" r:id="rId235" display="https://jira.godaddy.com/browse/WSB-14602"/>
    <hyperlink ref="A237" r:id="rId236" display="https://jira.godaddy.com/browse/WSB-14603"/>
    <hyperlink ref="A238" r:id="rId237" display="https://jira.godaddy.com/browse/WSB-14619"/>
    <hyperlink ref="A239" r:id="rId238" display="https://jira.godaddy.com/browse/WSB-14641"/>
    <hyperlink ref="A240" r:id="rId239" display="https://jira.godaddy.com/browse/WSB-14645"/>
    <hyperlink ref="A241" r:id="rId240" display="https://jira.godaddy.com/browse/WSB-14646"/>
    <hyperlink ref="A242" r:id="rId241" display="https://jira.godaddy.com/browse/WSB-14650"/>
    <hyperlink ref="A243" r:id="rId242" display="https://jira.godaddy.com/browse/WSB-14655"/>
    <hyperlink ref="A244" r:id="rId243" display="https://jira.godaddy.com/browse/WSB-14661"/>
    <hyperlink ref="A245" r:id="rId244" display="https://jira.godaddy.com/browse/WSB-14674"/>
    <hyperlink ref="A246" r:id="rId245" display="https://jira.godaddy.com/browse/WSB-14678"/>
    <hyperlink ref="A247" r:id="rId246" display="https://jira.godaddy.com/browse/WSB-14679"/>
    <hyperlink ref="A248" r:id="rId247" display="https://jira.godaddy.com/browse/WSB-14683"/>
    <hyperlink ref="A249" r:id="rId248" display="https://jira.godaddy.com/browse/WSB-14694"/>
    <hyperlink ref="A250" r:id="rId249" display="https://jira.godaddy.com/browse/WSB-14698"/>
    <hyperlink ref="A251" r:id="rId250" display="https://jira.godaddy.com/browse/WSB-14700"/>
    <hyperlink ref="A252" r:id="rId251" display="https://jira.godaddy.com/browse/WSB-14702"/>
    <hyperlink ref="A253" r:id="rId252" display="https://jira.godaddy.com/browse/WSB-14714"/>
    <hyperlink ref="A254" r:id="rId253" display="https://jira.godaddy.com/browse/WSB-14715"/>
    <hyperlink ref="A255" r:id="rId254" display="https://jira.godaddy.com/browse/WSB-14717"/>
    <hyperlink ref="A256" r:id="rId255" display="https://jira.godaddy.com/browse/WSB-14718"/>
    <hyperlink ref="A257" r:id="rId256" display="https://jira.godaddy.com/browse/WSB-14719"/>
    <hyperlink ref="A258" r:id="rId257" display="https://jira.godaddy.com/browse/WSB-14725"/>
    <hyperlink ref="A259" r:id="rId258" display="https://jira.godaddy.com/browse/WSB-14726"/>
    <hyperlink ref="A260" r:id="rId259" display="https://jira.godaddy.com/browse/WSB-14740"/>
    <hyperlink ref="A261" r:id="rId260" display="https://jira.godaddy.com/browse/WSB-14761"/>
    <hyperlink ref="A262" r:id="rId261" display="https://jira.godaddy.com/browse/WSB-14765"/>
    <hyperlink ref="A263" r:id="rId262" display="https://jira.godaddy.com/browse/WSB-14775"/>
    <hyperlink ref="A264" r:id="rId263" display="https://jira.godaddy.com/browse/WSB-14776"/>
    <hyperlink ref="A265" r:id="rId264" display="https://jira.godaddy.com/browse/WSB-14777"/>
    <hyperlink ref="A266" r:id="rId265" display="https://jira.godaddy.com/browse/WSB-14778"/>
    <hyperlink ref="A267" r:id="rId266" display="https://jira.godaddy.com/browse/WSB-14779"/>
    <hyperlink ref="A268" r:id="rId267" display="https://jira.godaddy.com/browse/WSB-14780"/>
    <hyperlink ref="A269" r:id="rId268" display="https://jira.godaddy.com/browse/WSB-14791"/>
    <hyperlink ref="A270" r:id="rId269" display="https://jira.godaddy.com/browse/WSB-14797"/>
    <hyperlink ref="A271" r:id="rId270" display="https://jira.godaddy.com/browse/WSB-14802"/>
    <hyperlink ref="A272" r:id="rId271" display="https://jira.godaddy.com/browse/WSB-14817"/>
    <hyperlink ref="A273" r:id="rId272" display="https://jira.godaddy.com/browse/WSB-14827"/>
    <hyperlink ref="A274" r:id="rId273" display="https://jira.godaddy.com/browse/WSB-14852"/>
    <hyperlink ref="A275" r:id="rId274" display="https://jira.godaddy.com/browse/WSB-14856"/>
    <hyperlink ref="A276" r:id="rId275" display="https://jira.godaddy.com/browse/WSB-14860"/>
    <hyperlink ref="A277" r:id="rId276" display="https://jira.godaddy.com/browse/WSB-14863"/>
    <hyperlink ref="A278" r:id="rId277" display="https://jira.godaddy.com/browse/WSB-14867"/>
    <hyperlink ref="A279" r:id="rId278" display="https://jira.godaddy.com/browse/WSB-14868"/>
    <hyperlink ref="A280" r:id="rId279" display="https://jira.godaddy.com/browse/WSB-14874"/>
    <hyperlink ref="A281" r:id="rId280" display="https://jira.godaddy.com/browse/WSB-14875"/>
    <hyperlink ref="A282" r:id="rId281" display="https://jira.godaddy.com/browse/WSB-14878"/>
    <hyperlink ref="A283" r:id="rId282" display="https://jira.godaddy.com/browse/WSB-14881"/>
    <hyperlink ref="A284" r:id="rId283" display="https://jira.godaddy.com/browse/WSB-14882"/>
    <hyperlink ref="A285" r:id="rId284" display="https://jira.godaddy.com/browse/WSB-14883"/>
    <hyperlink ref="A286" r:id="rId285" display="https://jira.godaddy.com/browse/WSB-14885"/>
    <hyperlink ref="A287" r:id="rId286" display="https://jira.godaddy.com/browse/WSB-14887"/>
    <hyperlink ref="A288" r:id="rId287" display="https://jira.godaddy.com/browse/WSB-14889"/>
    <hyperlink ref="A289" r:id="rId288" display="https://jira.godaddy.com/browse/WSB-14893"/>
    <hyperlink ref="A290" r:id="rId289" display="https://jira.godaddy.com/browse/WSB-14895"/>
    <hyperlink ref="A291" r:id="rId290" display="https://jira.godaddy.com/browse/WSB-14897"/>
    <hyperlink ref="A292" r:id="rId291" display="https://jira.godaddy.com/browse/WSB-14902"/>
    <hyperlink ref="A293" r:id="rId292" display="https://jira.godaddy.com/browse/WSB-14904"/>
    <hyperlink ref="A294" r:id="rId293" display="https://jira.godaddy.com/browse/WSB-14918"/>
    <hyperlink ref="A295" r:id="rId294" display="https://jira.godaddy.com/browse/WSB-14919"/>
    <hyperlink ref="A296" r:id="rId295" display="https://jira.godaddy.com/browse/WSB-14921"/>
    <hyperlink ref="A297" r:id="rId296" display="https://jira.godaddy.com/browse/WSB-14922"/>
    <hyperlink ref="A298" r:id="rId297" display="https://jira.godaddy.com/browse/WSB-14926"/>
    <hyperlink ref="A299" r:id="rId298" display="https://jira.godaddy.com/browse/WSB-14932"/>
    <hyperlink ref="A300" r:id="rId299" display="https://jira.godaddy.com/browse/WSB-14937"/>
    <hyperlink ref="A301" r:id="rId300" display="https://jira.godaddy.com/browse/WSB-14939"/>
    <hyperlink ref="A302" r:id="rId301" display="https://jira.godaddy.com/browse/WSB-14940"/>
    <hyperlink ref="A303" r:id="rId302" display="https://jira.godaddy.com/browse/WSB-14941"/>
    <hyperlink ref="A304" r:id="rId303" display="https://jira.godaddy.com/browse/WSB-14943"/>
    <hyperlink ref="A305" r:id="rId304" display="https://jira.godaddy.com/browse/WSB-14945"/>
    <hyperlink ref="A306" r:id="rId305" display="https://jira.godaddy.com/browse/WSB-14951"/>
    <hyperlink ref="A307" r:id="rId306" display="https://jira.godaddy.com/browse/WSB-14953"/>
    <hyperlink ref="A308" r:id="rId307" display="https://jira.godaddy.com/browse/WSB-14954"/>
    <hyperlink ref="A309" r:id="rId308" display="https://jira.godaddy.com/browse/WSB-14961"/>
    <hyperlink ref="A310" r:id="rId309" display="https://jira.godaddy.com/browse/WSB-14962"/>
    <hyperlink ref="A311" r:id="rId310" display="https://jira.godaddy.com/browse/WSB-14965"/>
    <hyperlink ref="A312" r:id="rId311" display="https://jira.godaddy.com/browse/WSB-14966"/>
    <hyperlink ref="A313" r:id="rId312" display="https://jira.godaddy.com/browse/WSB-14967"/>
    <hyperlink ref="A314" r:id="rId313" display="https://jira.godaddy.com/browse/WSB-14968"/>
    <hyperlink ref="A315" r:id="rId314" display="https://jira.godaddy.com/browse/WSB-14969"/>
    <hyperlink ref="A316" r:id="rId315" display="https://jira.godaddy.com/browse/WSB-14974"/>
    <hyperlink ref="A317" r:id="rId316" display="https://jira.godaddy.com/browse/WSB-14979"/>
    <hyperlink ref="A318" r:id="rId317" display="https://jira.godaddy.com/browse/WSB-14980"/>
    <hyperlink ref="A319" r:id="rId318" display="https://jira.godaddy.com/browse/WSB-14983"/>
    <hyperlink ref="A320" r:id="rId319" display="https://jira.godaddy.com/browse/WSB-14984"/>
    <hyperlink ref="A321" r:id="rId320" display="https://jira.godaddy.com/browse/WSB-14995"/>
    <hyperlink ref="A322" r:id="rId321" display="https://jira.godaddy.com/browse/WSB-14997"/>
    <hyperlink ref="A323" r:id="rId322" display="https://jira.godaddy.com/browse/WSB-15006"/>
    <hyperlink ref="A324" r:id="rId323" display="https://jira.godaddy.com/browse/WSB-15010"/>
    <hyperlink ref="A325" r:id="rId324" display="https://jira.godaddy.com/browse/WSB-15026"/>
    <hyperlink ref="A326" r:id="rId325" display="https://jira.godaddy.com/browse/WSB-15027"/>
    <hyperlink ref="A327" r:id="rId326" display="https://jira.godaddy.com/browse/WSB-15028"/>
    <hyperlink ref="A328" r:id="rId327" display="https://jira.godaddy.com/browse/WSB-15029"/>
    <hyperlink ref="A329" r:id="rId328" display="https://jira.godaddy.com/browse/WSB-15030"/>
    <hyperlink ref="A330" r:id="rId329" display="https://jira.godaddy.com/browse/WSB-15033"/>
    <hyperlink ref="A331" r:id="rId330" display="https://jira.godaddy.com/browse/WSB-15063"/>
    <hyperlink ref="A332" r:id="rId331" display="https://jira.godaddy.com/browse/WSB-15064"/>
    <hyperlink ref="A333" r:id="rId332" display="https://jira.godaddy.com/browse/WSB-15065"/>
    <hyperlink ref="A334" r:id="rId333" display="https://jira.godaddy.com/browse/WSB-15066"/>
    <hyperlink ref="A335" r:id="rId334" display="https://jira.godaddy.com/browse/WSB-15069"/>
    <hyperlink ref="A336" r:id="rId335" display="https://jira.godaddy.com/browse/WSB-15074"/>
    <hyperlink ref="A337" r:id="rId336" display="https://jira.godaddy.com/browse/WSB-15079"/>
    <hyperlink ref="A338" r:id="rId337" display="https://jira.godaddy.com/browse/WSB-15081"/>
    <hyperlink ref="A339" r:id="rId338" display="https://jira.godaddy.com/browse/WSB-15088"/>
    <hyperlink ref="A340" r:id="rId339" display="https://jira.godaddy.com/browse/WSB-15089"/>
    <hyperlink ref="A341" r:id="rId340" display="https://jira.godaddy.com/browse/WSB-15106"/>
    <hyperlink ref="A342" r:id="rId341" display="https://jira.godaddy.com/browse/WSB-15109"/>
    <hyperlink ref="A343" r:id="rId342" display="https://jira.godaddy.com/browse/WSB-15117"/>
    <hyperlink ref="A344" r:id="rId343" display="https://jira.godaddy.com/browse/WSB-15122"/>
    <hyperlink ref="A345" r:id="rId344" display="https://jira.godaddy.com/browse/WSB-15123"/>
    <hyperlink ref="A346" r:id="rId345" display="https://jira.godaddy.com/browse/WSB-15124"/>
  </hyperlinks>
  <pageMargins left="0.7" right="0.7" top="0.75" bottom="0.75" header="0.3" footer="0.3"/>
  <pageSetup orientation="portrait" verticalDpi="0" r:id="rId34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'Validation Data'!$B$2:$B$100</xm:f>
          </x14:formula1>
          <xm:sqref>G1:G1048576</xm:sqref>
        </x14:dataValidation>
        <x14:dataValidation type="list" allowBlank="1" showInputMessage="1" showErrorMessage="1">
          <x14:formula1>
            <xm:f>'Validation Data'!$A$2:$A$100</xm:f>
          </x14:formula1>
          <xm:sqref>I1:I1048576</xm:sqref>
        </x14:dataValidation>
        <x14:dataValidation type="list" allowBlank="1" showInputMessage="1" showErrorMessage="1">
          <x14:formula1>
            <xm:f>'Validation Data'!$C$2:$C$103</xm:f>
          </x14:formula1>
          <xm:sqref>H1:H1048576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A29" sqref="A29"/>
    </sheetView>
  </sheetViews>
  <sheetFormatPr defaultRowHeight="12.75" x14ac:dyDescent="0.2"/>
  <cols>
    <col min="1" max="1" width="26.28515625" style="12" customWidth="1"/>
    <col min="2" max="2" width="34.42578125" style="12" customWidth="1"/>
    <col min="3" max="3" width="30.140625" style="12" customWidth="1"/>
    <col min="4" max="4" width="9.140625" style="12"/>
    <col min="5" max="5" width="37" style="12" customWidth="1"/>
    <col min="6" max="16384" width="9.140625" style="12"/>
  </cols>
  <sheetData>
    <row r="1" spans="1:5" ht="13.5" thickBot="1" x14ac:dyDescent="0.25">
      <c r="A1" s="4" t="s">
        <v>0</v>
      </c>
      <c r="B1" s="4" t="s">
        <v>297</v>
      </c>
      <c r="C1" s="4" t="s">
        <v>334</v>
      </c>
      <c r="D1" s="4"/>
      <c r="E1" s="5"/>
    </row>
    <row r="2" spans="1:5" ht="13.5" thickBot="1" x14ac:dyDescent="0.25">
      <c r="A2" s="8" t="s">
        <v>307</v>
      </c>
      <c r="B2" s="6" t="s">
        <v>31</v>
      </c>
      <c r="C2" s="8" t="s">
        <v>256</v>
      </c>
      <c r="D2" s="6"/>
      <c r="E2" s="6"/>
    </row>
    <row r="3" spans="1:5" ht="13.5" thickBot="1" x14ac:dyDescent="0.25">
      <c r="B3" s="6" t="s">
        <v>73</v>
      </c>
      <c r="C3" s="8" t="s">
        <v>237</v>
      </c>
      <c r="D3" s="6"/>
      <c r="E3" s="6"/>
    </row>
    <row r="4" spans="1:5" ht="13.5" thickBot="1" x14ac:dyDescent="0.25">
      <c r="A4" s="8" t="s">
        <v>84</v>
      </c>
      <c r="B4" s="6" t="s">
        <v>177</v>
      </c>
      <c r="C4" s="6" t="s">
        <v>335</v>
      </c>
      <c r="D4" s="6"/>
      <c r="E4" s="6"/>
    </row>
    <row r="5" spans="1:5" ht="13.5" thickBot="1" x14ac:dyDescent="0.25">
      <c r="A5" s="8" t="s">
        <v>145</v>
      </c>
      <c r="B5" s="6" t="s">
        <v>94</v>
      </c>
      <c r="C5" s="8" t="s">
        <v>298</v>
      </c>
      <c r="D5" s="6"/>
      <c r="E5" s="6"/>
    </row>
    <row r="6" spans="1:5" ht="13.5" thickBot="1" x14ac:dyDescent="0.25">
      <c r="A6" s="8" t="s">
        <v>236</v>
      </c>
      <c r="B6" s="6" t="s">
        <v>151</v>
      </c>
      <c r="C6" s="8" t="s">
        <v>299</v>
      </c>
      <c r="D6" s="6"/>
      <c r="E6" s="6"/>
    </row>
    <row r="7" spans="1:5" ht="13.5" thickBot="1" x14ac:dyDescent="0.25">
      <c r="A7" s="8" t="s">
        <v>261</v>
      </c>
      <c r="B7" s="6" t="s">
        <v>304</v>
      </c>
      <c r="C7" s="8" t="s">
        <v>300</v>
      </c>
      <c r="D7" s="6"/>
      <c r="E7" s="7"/>
    </row>
    <row r="8" spans="1:5" ht="13.5" thickBot="1" x14ac:dyDescent="0.25">
      <c r="A8" s="8" t="s">
        <v>135</v>
      </c>
      <c r="B8" s="6" t="s">
        <v>305</v>
      </c>
      <c r="C8" s="8" t="s">
        <v>301</v>
      </c>
      <c r="D8" s="7"/>
      <c r="E8" s="7"/>
    </row>
    <row r="9" spans="1:5" ht="13.5" thickBot="1" x14ac:dyDescent="0.25">
      <c r="A9" s="8" t="s">
        <v>172</v>
      </c>
      <c r="B9" s="6" t="s">
        <v>330</v>
      </c>
      <c r="C9" s="8" t="s">
        <v>302</v>
      </c>
      <c r="D9" s="7"/>
      <c r="E9" s="7"/>
    </row>
    <row r="10" spans="1:5" ht="13.5" thickBot="1" x14ac:dyDescent="0.25">
      <c r="A10" s="8" t="s">
        <v>163</v>
      </c>
      <c r="B10" s="6" t="s">
        <v>59</v>
      </c>
      <c r="C10" s="8" t="s">
        <v>314</v>
      </c>
      <c r="D10" s="7"/>
      <c r="E10" s="7"/>
    </row>
    <row r="11" spans="1:5" ht="13.5" thickBot="1" x14ac:dyDescent="0.25">
      <c r="A11" s="11" t="s">
        <v>70</v>
      </c>
      <c r="B11" s="6" t="s">
        <v>327</v>
      </c>
      <c r="C11" s="13" t="s">
        <v>303</v>
      </c>
      <c r="D11" s="7"/>
      <c r="E11" s="7"/>
    </row>
    <row r="12" spans="1:5" ht="13.5" thickBot="1" x14ac:dyDescent="0.25">
      <c r="A12" s="12" t="s">
        <v>322</v>
      </c>
      <c r="B12" s="6" t="s">
        <v>43</v>
      </c>
      <c r="C12" s="8" t="s">
        <v>332</v>
      </c>
      <c r="D12" s="7"/>
      <c r="E12" s="7"/>
    </row>
    <row r="13" spans="1:5" ht="13.5" thickBot="1" x14ac:dyDescent="0.25">
      <c r="A13" s="12" t="s">
        <v>323</v>
      </c>
      <c r="B13" s="6" t="s">
        <v>25</v>
      </c>
      <c r="C13" s="8" t="s">
        <v>306</v>
      </c>
      <c r="D13" s="7"/>
      <c r="E13" s="7"/>
    </row>
    <row r="14" spans="1:5" ht="13.5" thickBot="1" x14ac:dyDescent="0.25">
      <c r="A14" s="8" t="s">
        <v>42</v>
      </c>
      <c r="B14" s="6" t="s">
        <v>324</v>
      </c>
      <c r="C14" s="8" t="s">
        <v>33</v>
      </c>
      <c r="D14" s="7"/>
      <c r="E14" s="7"/>
    </row>
    <row r="15" spans="1:5" ht="13.5" thickBot="1" x14ac:dyDescent="0.25">
      <c r="A15" s="11" t="s">
        <v>93</v>
      </c>
      <c r="B15" s="6" t="s">
        <v>309</v>
      </c>
      <c r="C15" s="10" t="s">
        <v>111</v>
      </c>
      <c r="D15" s="7"/>
      <c r="E15" s="7"/>
    </row>
    <row r="16" spans="1:5" ht="13.5" thickBot="1" x14ac:dyDescent="0.25">
      <c r="B16" s="6" t="s">
        <v>310</v>
      </c>
      <c r="C16" s="8" t="s">
        <v>114</v>
      </c>
      <c r="D16" s="7"/>
      <c r="E16" s="7"/>
    </row>
    <row r="17" spans="1:5" ht="13.5" thickBot="1" x14ac:dyDescent="0.25">
      <c r="B17" s="6" t="s">
        <v>146</v>
      </c>
      <c r="C17" s="6" t="s">
        <v>336</v>
      </c>
      <c r="D17" s="7"/>
      <c r="E17" s="7"/>
    </row>
    <row r="18" spans="1:5" ht="13.5" thickBot="1" x14ac:dyDescent="0.25">
      <c r="B18" s="6" t="s">
        <v>15</v>
      </c>
      <c r="C18" s="8" t="s">
        <v>308</v>
      </c>
      <c r="D18" s="7"/>
      <c r="E18" s="7"/>
    </row>
    <row r="19" spans="1:5" ht="13.5" thickBot="1" x14ac:dyDescent="0.25">
      <c r="B19" s="6" t="s">
        <v>85</v>
      </c>
      <c r="C19" s="6" t="s">
        <v>337</v>
      </c>
      <c r="D19" s="7"/>
      <c r="E19" s="7"/>
    </row>
    <row r="20" spans="1:5" ht="13.5" thickBot="1" x14ac:dyDescent="0.25">
      <c r="B20" s="6" t="s">
        <v>32</v>
      </c>
      <c r="C20" s="8" t="s">
        <v>203</v>
      </c>
      <c r="D20" s="7"/>
      <c r="E20" s="7"/>
    </row>
    <row r="21" spans="1:5" ht="13.5" thickBot="1" x14ac:dyDescent="0.25">
      <c r="B21" s="6" t="s">
        <v>312</v>
      </c>
      <c r="C21" s="6" t="s">
        <v>338</v>
      </c>
      <c r="D21" s="7"/>
      <c r="E21" s="7"/>
    </row>
    <row r="22" spans="1:5" ht="13.5" thickBot="1" x14ac:dyDescent="0.25">
      <c r="B22" s="6" t="s">
        <v>64</v>
      </c>
      <c r="C22" s="8" t="s">
        <v>252</v>
      </c>
      <c r="D22" s="7"/>
      <c r="E22" s="7"/>
    </row>
    <row r="23" spans="1:5" ht="13.5" thickBot="1" x14ac:dyDescent="0.25">
      <c r="B23" s="6" t="s">
        <v>273</v>
      </c>
      <c r="C23" s="9" t="s">
        <v>74</v>
      </c>
      <c r="D23" s="7"/>
      <c r="E23" s="7"/>
    </row>
    <row r="24" spans="1:5" ht="13.5" thickBot="1" x14ac:dyDescent="0.25">
      <c r="B24" s="6" t="s">
        <v>37</v>
      </c>
      <c r="C24" s="8" t="s">
        <v>14</v>
      </c>
      <c r="D24" s="7"/>
      <c r="E24" s="7"/>
    </row>
    <row r="25" spans="1:5" ht="13.5" thickBot="1" x14ac:dyDescent="0.25">
      <c r="B25" s="6" t="s">
        <v>233</v>
      </c>
      <c r="C25" s="6" t="s">
        <v>339</v>
      </c>
      <c r="D25" s="7"/>
      <c r="E25" s="7"/>
    </row>
    <row r="26" spans="1:5" ht="13.5" thickBot="1" x14ac:dyDescent="0.25">
      <c r="B26" s="6" t="s">
        <v>90</v>
      </c>
      <c r="C26" s="8" t="s">
        <v>30</v>
      </c>
      <c r="D26" s="7"/>
      <c r="E26" s="7"/>
    </row>
    <row r="27" spans="1:5" ht="13.5" thickBot="1" x14ac:dyDescent="0.25">
      <c r="B27" s="6" t="s">
        <v>252</v>
      </c>
      <c r="C27" s="6" t="s">
        <v>340</v>
      </c>
      <c r="D27" s="7"/>
      <c r="E27" s="7"/>
    </row>
    <row r="28" spans="1:5" ht="13.5" thickBot="1" x14ac:dyDescent="0.25">
      <c r="A28" s="12" t="s">
        <v>432</v>
      </c>
      <c r="B28" s="6" t="s">
        <v>279</v>
      </c>
      <c r="C28" s="8" t="s">
        <v>26</v>
      </c>
      <c r="D28" s="7"/>
      <c r="E28" s="7"/>
    </row>
    <row r="29" spans="1:5" ht="15.75" thickBot="1" x14ac:dyDescent="0.3">
      <c r="A29" t="s">
        <v>22</v>
      </c>
      <c r="B29" s="6" t="s">
        <v>23</v>
      </c>
      <c r="C29" s="8" t="s">
        <v>313</v>
      </c>
      <c r="D29" s="7"/>
      <c r="E29" s="7"/>
    </row>
    <row r="30" spans="1:5" ht="15.75" thickBot="1" x14ac:dyDescent="0.3">
      <c r="A30" t="s">
        <v>31</v>
      </c>
      <c r="B30" s="6" t="s">
        <v>208</v>
      </c>
      <c r="C30" s="8" t="s">
        <v>311</v>
      </c>
      <c r="D30" s="7"/>
      <c r="E30" s="7"/>
    </row>
    <row r="31" spans="1:5" ht="15.75" thickBot="1" x14ac:dyDescent="0.3">
      <c r="A31" t="s">
        <v>28</v>
      </c>
      <c r="B31" s="6" t="s">
        <v>328</v>
      </c>
      <c r="C31" s="10" t="s">
        <v>315</v>
      </c>
      <c r="D31" s="7"/>
      <c r="E31" s="7"/>
    </row>
    <row r="32" spans="1:5" ht="15.75" thickBot="1" x14ac:dyDescent="0.3">
      <c r="A32" t="s">
        <v>12</v>
      </c>
      <c r="B32" s="6" t="s">
        <v>127</v>
      </c>
      <c r="C32" s="10" t="s">
        <v>253</v>
      </c>
      <c r="D32" s="7"/>
      <c r="E32" s="7"/>
    </row>
    <row r="33" spans="1:5" ht="15.75" thickBot="1" x14ac:dyDescent="0.3">
      <c r="A33" t="s">
        <v>15</v>
      </c>
      <c r="B33" s="6" t="s">
        <v>18</v>
      </c>
      <c r="C33" s="10" t="s">
        <v>128</v>
      </c>
      <c r="D33" s="7"/>
      <c r="E33" s="7"/>
    </row>
    <row r="34" spans="1:5" ht="15.75" thickBot="1" x14ac:dyDescent="0.3">
      <c r="A34" t="s">
        <v>13</v>
      </c>
      <c r="B34" s="6" t="s">
        <v>333</v>
      </c>
      <c r="C34" s="6" t="s">
        <v>341</v>
      </c>
      <c r="D34" s="7"/>
      <c r="E34" s="7"/>
    </row>
    <row r="35" spans="1:5" ht="15.75" thickBot="1" x14ac:dyDescent="0.3">
      <c r="A35" t="s">
        <v>23</v>
      </c>
      <c r="B35" s="6" t="s">
        <v>316</v>
      </c>
      <c r="C35" s="8"/>
      <c r="D35" s="7"/>
      <c r="E35" s="7"/>
    </row>
    <row r="36" spans="1:5" ht="15.75" thickBot="1" x14ac:dyDescent="0.3">
      <c r="A36" t="s">
        <v>18</v>
      </c>
      <c r="B36" s="6" t="s">
        <v>317</v>
      </c>
      <c r="C36" s="8"/>
      <c r="D36" s="7"/>
      <c r="E36" s="7"/>
    </row>
    <row r="37" spans="1:5" ht="15.75" thickBot="1" x14ac:dyDescent="0.3">
      <c r="A37" t="s">
        <v>14</v>
      </c>
      <c r="B37" s="6" t="s">
        <v>326</v>
      </c>
      <c r="C37" s="10"/>
      <c r="D37" s="7"/>
      <c r="E37" s="7"/>
    </row>
    <row r="38" spans="1:5" ht="15.75" thickBot="1" x14ac:dyDescent="0.3">
      <c r="A38" t="s">
        <v>30</v>
      </c>
      <c r="B38" s="6" t="s">
        <v>318</v>
      </c>
      <c r="C38" s="10"/>
      <c r="D38" s="7"/>
      <c r="E38" s="7"/>
    </row>
    <row r="39" spans="1:5" ht="15.75" thickBot="1" x14ac:dyDescent="0.3">
      <c r="A39" t="s">
        <v>36</v>
      </c>
      <c r="B39" s="6" t="s">
        <v>17</v>
      </c>
      <c r="C39" s="10"/>
      <c r="D39" s="7"/>
      <c r="E39" s="7"/>
    </row>
    <row r="40" spans="1:5" ht="15.75" thickBot="1" x14ac:dyDescent="0.3">
      <c r="A40" t="s">
        <v>26</v>
      </c>
      <c r="B40" s="6" t="s">
        <v>329</v>
      </c>
      <c r="C40" s="10"/>
      <c r="D40" s="7"/>
      <c r="E40" s="7"/>
    </row>
    <row r="41" spans="1:5" ht="15.75" thickBot="1" x14ac:dyDescent="0.3">
      <c r="A41" t="s">
        <v>19</v>
      </c>
      <c r="B41" s="6" t="s">
        <v>67</v>
      </c>
      <c r="C41" s="10"/>
      <c r="D41" s="7"/>
      <c r="E41" s="7"/>
    </row>
    <row r="42" spans="1:5" ht="13.5" thickBot="1" x14ac:dyDescent="0.25">
      <c r="A42" s="9"/>
      <c r="B42" s="6" t="s">
        <v>154</v>
      </c>
      <c r="C42" s="10"/>
      <c r="D42" s="7"/>
      <c r="E42" s="7"/>
    </row>
    <row r="43" spans="1:5" ht="13.5" thickBot="1" x14ac:dyDescent="0.25">
      <c r="A43" s="9"/>
      <c r="B43" s="6" t="s">
        <v>20</v>
      </c>
      <c r="C43" s="10"/>
      <c r="D43" s="7"/>
      <c r="E43" s="7"/>
    </row>
    <row r="44" spans="1:5" ht="13.5" thickBot="1" x14ac:dyDescent="0.25">
      <c r="A44" s="9"/>
      <c r="B44" s="6" t="s">
        <v>319</v>
      </c>
      <c r="C44" s="10"/>
      <c r="D44" s="7"/>
      <c r="E44" s="7"/>
    </row>
    <row r="45" spans="1:5" ht="13.5" thickBot="1" x14ac:dyDescent="0.25">
      <c r="A45" s="5"/>
      <c r="B45" s="6" t="s">
        <v>331</v>
      </c>
      <c r="C45" s="10"/>
      <c r="D45" s="7"/>
      <c r="E45" s="7"/>
    </row>
    <row r="46" spans="1:5" ht="13.5" thickBot="1" x14ac:dyDescent="0.25">
      <c r="A46" s="5"/>
      <c r="B46" s="6" t="s">
        <v>325</v>
      </c>
      <c r="C46" s="10"/>
      <c r="D46" s="7"/>
      <c r="E46" s="7"/>
    </row>
    <row r="47" spans="1:5" ht="13.5" thickBot="1" x14ac:dyDescent="0.25">
      <c r="A47" s="5"/>
      <c r="B47" s="6" t="s">
        <v>320</v>
      </c>
      <c r="C47" s="10"/>
      <c r="D47" s="7"/>
      <c r="E47" s="7"/>
    </row>
    <row r="48" spans="1:5" ht="13.5" thickBot="1" x14ac:dyDescent="0.25">
      <c r="A48" s="5"/>
      <c r="B48" s="6" t="s">
        <v>321</v>
      </c>
      <c r="C48" s="7"/>
      <c r="D48" s="7"/>
      <c r="E48" s="7"/>
    </row>
    <row r="49" spans="1:5" ht="13.5" thickBot="1" x14ac:dyDescent="0.25">
      <c r="A49" s="5"/>
      <c r="B49" s="6" t="s">
        <v>286</v>
      </c>
      <c r="C49" s="7"/>
      <c r="D49" s="7"/>
      <c r="E49" s="7"/>
    </row>
    <row r="50" spans="1:5" ht="13.5" thickBot="1" x14ac:dyDescent="0.25">
      <c r="C50" s="7"/>
    </row>
    <row r="51" spans="1:5" ht="13.5" thickBot="1" x14ac:dyDescent="0.25">
      <c r="C51" s="7"/>
    </row>
    <row r="52" spans="1:5" ht="13.5" thickBot="1" x14ac:dyDescent="0.25">
      <c r="C52" s="7"/>
    </row>
  </sheetData>
  <sortState ref="C2:C49">
    <sortCondition ref="C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G5" sqref="G5"/>
    </sheetView>
  </sheetViews>
  <sheetFormatPr defaultRowHeight="15" x14ac:dyDescent="0.25"/>
  <cols>
    <col min="1" max="1" width="34.42578125" bestFit="1" customWidth="1"/>
    <col min="2" max="2" width="9.5703125" bestFit="1" customWidth="1"/>
    <col min="3" max="3" width="7.5703125" customWidth="1"/>
    <col min="6" max="20" width="13" customWidth="1"/>
  </cols>
  <sheetData>
    <row r="1" spans="1:20" s="15" customFormat="1" ht="30" x14ac:dyDescent="0.25">
      <c r="A1" s="14" t="str">
        <f>'Validation Data'!B1</f>
        <v>App Component</v>
      </c>
      <c r="B1" s="37" t="s">
        <v>422</v>
      </c>
      <c r="C1" s="37" t="s">
        <v>423</v>
      </c>
      <c r="D1" s="14" t="s">
        <v>342</v>
      </c>
      <c r="E1" s="38">
        <v>0.01</v>
      </c>
      <c r="F1" s="16" t="s">
        <v>424</v>
      </c>
      <c r="G1" s="16">
        <v>41974</v>
      </c>
      <c r="H1" s="16">
        <v>42005</v>
      </c>
      <c r="I1" s="16">
        <v>42036</v>
      </c>
      <c r="J1" s="16">
        <v>42064</v>
      </c>
      <c r="K1" s="16">
        <v>42095</v>
      </c>
      <c r="L1" s="16">
        <v>42125</v>
      </c>
      <c r="M1" s="16">
        <v>42156</v>
      </c>
      <c r="N1" s="16">
        <v>42186</v>
      </c>
      <c r="O1" s="16">
        <v>42217</v>
      </c>
      <c r="P1" s="16">
        <v>42248</v>
      </c>
      <c r="Q1" s="16">
        <v>42278</v>
      </c>
      <c r="R1" s="16">
        <v>42309</v>
      </c>
      <c r="S1" s="16">
        <v>42339</v>
      </c>
      <c r="T1" s="16">
        <v>42370</v>
      </c>
    </row>
    <row r="2" spans="1:20" s="15" customFormat="1" x14ac:dyDescent="0.25">
      <c r="A2" s="15" t="str">
        <f>'Validation Data'!B11</f>
        <v>Custom Form/Contact Form Widgets</v>
      </c>
      <c r="B2" s="15">
        <f t="shared" ref="B2:B49" si="0">IF(C2&lt;$E$2,NA(),C2)</f>
        <v>53</v>
      </c>
      <c r="C2" s="15">
        <f>COUNTIF('Prod Bugs'!G:G,CONCATENATE("=",A2))</f>
        <v>53</v>
      </c>
      <c r="D2" s="18">
        <f t="shared" ref="D2:D49" si="1">C2/C$51</f>
        <v>0.15406976744186046</v>
      </c>
      <c r="E2" s="15">
        <f>C51*E1</f>
        <v>3.44</v>
      </c>
      <c r="F2" s="15">
        <f>SUM(I2:T2)</f>
        <v>15</v>
      </c>
      <c r="G2" s="15">
        <f>COUNTIFS('Prod Bugs'!$D:$D,CONCATENATE("&gt;=",G$1),'Prod Bugs'!$D:$D,CONCATENATE("&lt;",H$1),'Prod Bugs'!$G:$G,CONCATENATE("=",$A2))</f>
        <v>4</v>
      </c>
      <c r="H2" s="15">
        <f>COUNTIFS('Prod Bugs'!$D:$D,CONCATENATE("&gt;=",H$1),'Prod Bugs'!$D:$D,CONCATENATE("&lt;",I$1),'Prod Bugs'!$G:$G,CONCATENATE("=",$A2))</f>
        <v>4</v>
      </c>
      <c r="I2" s="15">
        <f>COUNTIFS('Prod Bugs'!$D:$D,CONCATENATE("&gt;=",I$1),'Prod Bugs'!$D:$D,CONCATENATE("&lt;",J$1),'Prod Bugs'!$G:$G,CONCATENATE("=",$A2))</f>
        <v>6</v>
      </c>
      <c r="J2" s="15">
        <f>COUNTIFS('Prod Bugs'!$D:$D,CONCATENATE("&gt;=",J$1),'Prod Bugs'!$D:$D,CONCATENATE("&lt;",K$1),'Prod Bugs'!$G:$G,CONCATENATE("=",$A2))</f>
        <v>9</v>
      </c>
    </row>
    <row r="3" spans="1:20" s="15" customFormat="1" x14ac:dyDescent="0.25">
      <c r="A3" s="15" t="str">
        <f>'Validation Data'!B12</f>
        <v>Designer (Core Functions/Launching)</v>
      </c>
      <c r="B3" s="15">
        <f t="shared" si="0"/>
        <v>39</v>
      </c>
      <c r="C3" s="15">
        <f>COUNTIF('Prod Bugs'!G:G,CONCATENATE("=",A3))</f>
        <v>39</v>
      </c>
      <c r="D3" s="18">
        <f t="shared" si="1"/>
        <v>0.11337209302325581</v>
      </c>
      <c r="F3" s="15">
        <f t="shared" ref="F3:F28" si="2">SUM(I3:T3)</f>
        <v>6</v>
      </c>
      <c r="G3" s="15">
        <f>COUNTIFS('Prod Bugs'!$D:$D,CONCATENATE("&gt;=",G$1),'Prod Bugs'!$D:$D,CONCATENATE("&lt;",H$1),'Prod Bugs'!$G:$G,CONCATENATE("=",$A3))</f>
        <v>4</v>
      </c>
      <c r="H3" s="15">
        <f>COUNTIFS('Prod Bugs'!$D:$D,CONCATENATE("&gt;=",H$1),'Prod Bugs'!$D:$D,CONCATENATE("&lt;",I$1),'Prod Bugs'!$G:$G,CONCATENATE("=",$A3))</f>
        <v>2</v>
      </c>
      <c r="I3" s="15">
        <f>COUNTIFS('Prod Bugs'!$D:$D,CONCATENATE("&gt;=",I$1),'Prod Bugs'!$D:$D,CONCATENATE("&lt;",J$1),'Prod Bugs'!$G:$G,CONCATENATE("=",$A3))</f>
        <v>2</v>
      </c>
      <c r="J3" s="15">
        <f>COUNTIFS('Prod Bugs'!$D:$D,CONCATENATE("&gt;=",J$1),'Prod Bugs'!$D:$D,CONCATENATE("&lt;",K$1),'Prod Bugs'!$G:$G,CONCATENATE("=",$A3))</f>
        <v>4</v>
      </c>
    </row>
    <row r="4" spans="1:20" s="15" customFormat="1" x14ac:dyDescent="0.25">
      <c r="A4" s="15" t="str">
        <f>'Validation Data'!B45</f>
        <v>UI (Dialogs/Menus/etc)</v>
      </c>
      <c r="B4" s="15">
        <f t="shared" si="0"/>
        <v>11</v>
      </c>
      <c r="C4" s="15">
        <f>COUNTIF('Prod Bugs'!G:G,CONCATENATE("=",A4))</f>
        <v>11</v>
      </c>
      <c r="D4" s="18">
        <f t="shared" si="1"/>
        <v>3.1976744186046513E-2</v>
      </c>
      <c r="F4" s="15">
        <f t="shared" si="2"/>
        <v>2</v>
      </c>
      <c r="G4" s="15">
        <f>COUNTIFS('Prod Bugs'!$D:$D,CONCATENATE("&gt;=",G$1),'Prod Bugs'!$D:$D,CONCATENATE("&lt;",H$1),'Prod Bugs'!$G:$G,CONCATENATE("=",$A4))</f>
        <v>5</v>
      </c>
      <c r="H4" s="15">
        <f>COUNTIFS('Prod Bugs'!$D:$D,CONCATENATE("&gt;=",H$1),'Prod Bugs'!$D:$D,CONCATENATE("&lt;",I$1),'Prod Bugs'!$G:$G,CONCATENATE("=",$A4))</f>
        <v>4</v>
      </c>
      <c r="I4" s="15">
        <f>COUNTIFS('Prod Bugs'!$D:$D,CONCATENATE("&gt;=",I$1),'Prod Bugs'!$D:$D,CONCATENATE("&lt;",J$1),'Prod Bugs'!$G:$G,CONCATENATE("=",$A4))</f>
        <v>2</v>
      </c>
      <c r="J4" s="15">
        <f>COUNTIFS('Prod Bugs'!$D:$D,CONCATENATE("&gt;=",J$1),'Prod Bugs'!$D:$D,CONCATENATE("&lt;",K$1),'Prod Bugs'!$G:$G,CONCATENATE("=",$A4))</f>
        <v>0</v>
      </c>
    </row>
    <row r="5" spans="1:20" s="15" customFormat="1" x14ac:dyDescent="0.25">
      <c r="A5" s="15" t="str">
        <f>'Validation Data'!B41</f>
        <v>Text Widget</v>
      </c>
      <c r="B5" s="15">
        <f t="shared" si="0"/>
        <v>11</v>
      </c>
      <c r="C5" s="15">
        <f>COUNTIF('Prod Bugs'!G:G,CONCATENATE("=",A5))</f>
        <v>11</v>
      </c>
      <c r="D5" s="18">
        <f t="shared" si="1"/>
        <v>3.1976744186046513E-2</v>
      </c>
      <c r="F5" s="15">
        <f t="shared" si="2"/>
        <v>4</v>
      </c>
      <c r="G5" s="15">
        <f>COUNTIFS('Prod Bugs'!$D:$D,CONCATENATE("&gt;=",G$1),'Prod Bugs'!$D:$D,CONCATENATE("&lt;",H$1),'Prod Bugs'!$G:$G,CONCATENATE("=",$A5))</f>
        <v>1</v>
      </c>
      <c r="H5" s="15">
        <f>COUNTIFS('Prod Bugs'!$D:$D,CONCATENATE("&gt;=",H$1),'Prod Bugs'!$D:$D,CONCATENATE("&lt;",I$1),'Prod Bugs'!$G:$G,CONCATENATE("=",$A5))</f>
        <v>4</v>
      </c>
      <c r="I5" s="15">
        <f>COUNTIFS('Prod Bugs'!$D:$D,CONCATENATE("&gt;=",I$1),'Prod Bugs'!$D:$D,CONCATENATE("&lt;",J$1),'Prod Bugs'!$G:$G,CONCATENATE("=",$A5))</f>
        <v>3</v>
      </c>
      <c r="J5" s="15">
        <f>COUNTIFS('Prod Bugs'!$D:$D,CONCATENATE("&gt;=",J$1),'Prod Bugs'!$D:$D,CONCATENATE("&lt;",K$1),'Prod Bugs'!$G:$G,CONCATENATE("=",$A5))</f>
        <v>1</v>
      </c>
    </row>
    <row r="6" spans="1:20" s="15" customFormat="1" x14ac:dyDescent="0.25">
      <c r="A6" s="15" t="str">
        <f>'Validation Data'!B5</f>
        <v>Background Settings</v>
      </c>
      <c r="B6" s="15">
        <f t="shared" si="0"/>
        <v>9</v>
      </c>
      <c r="C6" s="15">
        <f>COUNTIF('Prod Bugs'!G:G,CONCATENATE("=",A6))</f>
        <v>9</v>
      </c>
      <c r="D6" s="18">
        <f t="shared" si="1"/>
        <v>2.616279069767442E-2</v>
      </c>
      <c r="F6" s="15">
        <f t="shared" si="2"/>
        <v>6</v>
      </c>
      <c r="G6" s="15">
        <f>COUNTIFS('Prod Bugs'!$D:$D,CONCATENATE("&gt;=",G$1),'Prod Bugs'!$D:$D,CONCATENATE("&lt;",H$1),'Prod Bugs'!$G:$G,CONCATENATE("=",$A6))</f>
        <v>1</v>
      </c>
      <c r="H6" s="15">
        <f>COUNTIFS('Prod Bugs'!$D:$D,CONCATENATE("&gt;=",H$1),'Prod Bugs'!$D:$D,CONCATENATE("&lt;",I$1),'Prod Bugs'!$G:$G,CONCATENATE("=",$A6))</f>
        <v>1</v>
      </c>
      <c r="I6" s="15">
        <f>COUNTIFS('Prod Bugs'!$D:$D,CONCATENATE("&gt;=",I$1),'Prod Bugs'!$D:$D,CONCATENATE("&lt;",J$1),'Prod Bugs'!$G:$G,CONCATENATE("=",$A6))</f>
        <v>4</v>
      </c>
      <c r="J6" s="15">
        <f>COUNTIFS('Prod Bugs'!$D:$D,CONCATENATE("&gt;=",J$1),'Prod Bugs'!$D:$D,CONCATENATE("&lt;",K$1),'Prod Bugs'!$G:$G,CONCATENATE("=",$A6))</f>
        <v>2</v>
      </c>
    </row>
    <row r="7" spans="1:20" s="15" customFormat="1" x14ac:dyDescent="0.25">
      <c r="A7" s="15" t="str">
        <f>'Validation Data'!B24</f>
        <v>Mobile UI</v>
      </c>
      <c r="B7" s="15">
        <f t="shared" si="0"/>
        <v>14</v>
      </c>
      <c r="C7" s="15">
        <f>COUNTIF('Prod Bugs'!G:G,CONCATENATE("=",A7))</f>
        <v>14</v>
      </c>
      <c r="D7" s="18">
        <f t="shared" si="1"/>
        <v>4.0697674418604654E-2</v>
      </c>
      <c r="F7" s="15">
        <f t="shared" si="2"/>
        <v>6</v>
      </c>
      <c r="G7" s="15">
        <f>COUNTIFS('Prod Bugs'!$D:$D,CONCATENATE("&gt;=",G$1),'Prod Bugs'!$D:$D,CONCATENATE("&lt;",H$1),'Prod Bugs'!$G:$G,CONCATENATE("=",$A7))</f>
        <v>0</v>
      </c>
      <c r="H7" s="15">
        <f>COUNTIFS('Prod Bugs'!$D:$D,CONCATENATE("&gt;=",H$1),'Prod Bugs'!$D:$D,CONCATENATE("&lt;",I$1),'Prod Bugs'!$G:$G,CONCATENATE("=",$A7))</f>
        <v>0</v>
      </c>
      <c r="I7" s="15">
        <f>COUNTIFS('Prod Bugs'!$D:$D,CONCATENATE("&gt;=",I$1),'Prod Bugs'!$D:$D,CONCATENATE("&lt;",J$1),'Prod Bugs'!$G:$G,CONCATENATE("=",$A7))</f>
        <v>4</v>
      </c>
      <c r="J7" s="15">
        <f>COUNTIFS('Prod Bugs'!$D:$D,CONCATENATE("&gt;=",J$1),'Prod Bugs'!$D:$D,CONCATENATE("&lt;",K$1),'Prod Bugs'!$G:$G,CONCATENATE("=",$A7))</f>
        <v>2</v>
      </c>
    </row>
    <row r="8" spans="1:20" s="15" customFormat="1" x14ac:dyDescent="0.25">
      <c r="A8" s="15" t="str">
        <f>'Validation Data'!B25</f>
        <v>Multiple Widgets</v>
      </c>
      <c r="B8" s="15">
        <f t="shared" si="0"/>
        <v>7</v>
      </c>
      <c r="C8" s="15">
        <f>COUNTIF('Prod Bugs'!G:G,CONCATENATE("=",A8))</f>
        <v>7</v>
      </c>
      <c r="D8" s="18">
        <f t="shared" si="1"/>
        <v>2.0348837209302327E-2</v>
      </c>
      <c r="F8" s="15">
        <f t="shared" si="2"/>
        <v>4</v>
      </c>
      <c r="G8" s="15">
        <f>COUNTIFS('Prod Bugs'!$D:$D,CONCATENATE("&gt;=",G$1),'Prod Bugs'!$D:$D,CONCATENATE("&lt;",H$1),'Prod Bugs'!$G:$G,CONCATENATE("=",$A8))</f>
        <v>1</v>
      </c>
      <c r="H8" s="15">
        <f>COUNTIFS('Prod Bugs'!$D:$D,CONCATENATE("&gt;=",H$1),'Prod Bugs'!$D:$D,CONCATENATE("&lt;",I$1),'Prod Bugs'!$G:$G,CONCATENATE("=",$A8))</f>
        <v>0</v>
      </c>
      <c r="I8" s="15">
        <f>COUNTIFS('Prod Bugs'!$D:$D,CONCATENATE("&gt;=",I$1),'Prod Bugs'!$D:$D,CONCATENATE("&lt;",J$1),'Prod Bugs'!$G:$G,CONCATENATE("=",$A8))</f>
        <v>1</v>
      </c>
      <c r="J8" s="15">
        <f>COUNTIFS('Prod Bugs'!$D:$D,CONCATENATE("&gt;=",J$1),'Prod Bugs'!$D:$D,CONCATENATE("&lt;",K$1),'Prod Bugs'!$G:$G,CONCATENATE("=",$A8))</f>
        <v>3</v>
      </c>
    </row>
    <row r="9" spans="1:20" s="15" customFormat="1" x14ac:dyDescent="0.25">
      <c r="A9" s="15" t="str">
        <f>'Validation Data'!B33</f>
        <v>Publishing</v>
      </c>
      <c r="B9" s="15">
        <f t="shared" si="0"/>
        <v>18</v>
      </c>
      <c r="C9" s="15">
        <f>COUNTIF('Prod Bugs'!G:G,CONCATENATE("=",A9))</f>
        <v>18</v>
      </c>
      <c r="D9" s="18">
        <f t="shared" si="1"/>
        <v>5.232558139534884E-2</v>
      </c>
      <c r="F9" s="15">
        <f t="shared" si="2"/>
        <v>4</v>
      </c>
      <c r="G9" s="15">
        <f>COUNTIFS('Prod Bugs'!$D:$D,CONCATENATE("&gt;=",G$1),'Prod Bugs'!$D:$D,CONCATENATE("&lt;",H$1),'Prod Bugs'!$G:$G,CONCATENATE("=",$A9))</f>
        <v>0</v>
      </c>
      <c r="H9" s="15">
        <f>COUNTIFS('Prod Bugs'!$D:$D,CONCATENATE("&gt;=",H$1),'Prod Bugs'!$D:$D,CONCATENATE("&lt;",I$1),'Prod Bugs'!$G:$G,CONCATENATE("=",$A9))</f>
        <v>1</v>
      </c>
      <c r="I9" s="15">
        <f>COUNTIFS('Prod Bugs'!$D:$D,CONCATENATE("&gt;=",I$1),'Prod Bugs'!$D:$D,CONCATENATE("&lt;",J$1),'Prod Bugs'!$G:$G,CONCATENATE("=",$A9))</f>
        <v>1</v>
      </c>
      <c r="J9" s="15">
        <f>COUNTIFS('Prod Bugs'!$D:$D,CONCATENATE("&gt;=",J$1),'Prod Bugs'!$D:$D,CONCATENATE("&lt;",K$1),'Prod Bugs'!$G:$G,CONCATENATE("=",$A9))</f>
        <v>3</v>
      </c>
    </row>
    <row r="10" spans="1:20" s="15" customFormat="1" x14ac:dyDescent="0.25">
      <c r="A10" s="15" t="str">
        <f>'Validation Data'!B22</f>
        <v>Locu Widget</v>
      </c>
      <c r="B10" s="15">
        <f t="shared" si="0"/>
        <v>5</v>
      </c>
      <c r="C10" s="15">
        <f>COUNTIF('Prod Bugs'!G:G,CONCATENATE("=",A10))</f>
        <v>5</v>
      </c>
      <c r="D10" s="18">
        <f t="shared" si="1"/>
        <v>1.4534883720930232E-2</v>
      </c>
      <c r="F10" s="15">
        <f t="shared" si="2"/>
        <v>0</v>
      </c>
      <c r="G10" s="15">
        <f>COUNTIFS('Prod Bugs'!$D:$D,CONCATENATE("&gt;=",G$1),'Prod Bugs'!$D:$D,CONCATENATE("&lt;",H$1),'Prod Bugs'!$G:$G,CONCATENATE("=",$A10))</f>
        <v>2</v>
      </c>
      <c r="H10" s="15">
        <f>COUNTIFS('Prod Bugs'!$D:$D,CONCATENATE("&gt;=",H$1),'Prod Bugs'!$D:$D,CONCATENATE("&lt;",I$1),'Prod Bugs'!$G:$G,CONCATENATE("=",$A10))</f>
        <v>2</v>
      </c>
      <c r="I10" s="15">
        <f>COUNTIFS('Prod Bugs'!$D:$D,CONCATENATE("&gt;=",I$1),'Prod Bugs'!$D:$D,CONCATENATE("&lt;",J$1),'Prod Bugs'!$G:$G,CONCATENATE("=",$A10))</f>
        <v>0</v>
      </c>
      <c r="J10" s="15">
        <f>COUNTIFS('Prod Bugs'!$D:$D,CONCATENATE("&gt;=",J$1),'Prod Bugs'!$D:$D,CONCATENATE("&lt;",K$1),'Prod Bugs'!$G:$G,CONCATENATE("=",$A10))</f>
        <v>0</v>
      </c>
    </row>
    <row r="11" spans="1:20" s="15" customFormat="1" x14ac:dyDescent="0.25">
      <c r="A11" s="15" t="str">
        <f>'Validation Data'!B42</f>
        <v>Theme Manager Page</v>
      </c>
      <c r="B11" s="15">
        <f t="shared" si="0"/>
        <v>10</v>
      </c>
      <c r="C11" s="15">
        <f>COUNTIF('Prod Bugs'!G:G,CONCATENATE("=",A11))</f>
        <v>10</v>
      </c>
      <c r="D11" s="18">
        <f t="shared" si="1"/>
        <v>2.9069767441860465E-2</v>
      </c>
      <c r="F11" s="15">
        <f t="shared" si="2"/>
        <v>4</v>
      </c>
      <c r="G11" s="15">
        <f>COUNTIFS('Prod Bugs'!$D:$D,CONCATENATE("&gt;=",G$1),'Prod Bugs'!$D:$D,CONCATENATE("&lt;",H$1),'Prod Bugs'!$G:$G,CONCATENATE("=",$A11))</f>
        <v>0</v>
      </c>
      <c r="H11" s="15">
        <f>COUNTIFS('Prod Bugs'!$D:$D,CONCATENATE("&gt;=",H$1),'Prod Bugs'!$D:$D,CONCATENATE("&lt;",I$1),'Prod Bugs'!$G:$G,CONCATENATE("=",$A11))</f>
        <v>1</v>
      </c>
      <c r="I11" s="15">
        <f>COUNTIFS('Prod Bugs'!$D:$D,CONCATENATE("&gt;=",I$1),'Prod Bugs'!$D:$D,CONCATENATE("&lt;",J$1),'Prod Bugs'!$G:$G,CONCATENATE("=",$A11))</f>
        <v>1</v>
      </c>
      <c r="J11" s="15">
        <f>COUNTIFS('Prod Bugs'!$D:$D,CONCATENATE("&gt;=",J$1),'Prod Bugs'!$D:$D,CONCATENATE("&lt;",K$1),'Prod Bugs'!$G:$G,CONCATENATE("=",$A11))</f>
        <v>3</v>
      </c>
    </row>
    <row r="12" spans="1:20" s="15" customFormat="1" x14ac:dyDescent="0.25">
      <c r="A12" s="15" t="str">
        <f>'Validation Data'!B19</f>
        <v>Image Widget</v>
      </c>
      <c r="B12" s="15">
        <f t="shared" si="0"/>
        <v>6</v>
      </c>
      <c r="C12" s="15">
        <f>COUNTIF('Prod Bugs'!G:G,CONCATENATE("=",A12))</f>
        <v>6</v>
      </c>
      <c r="D12" s="18">
        <f t="shared" si="1"/>
        <v>1.7441860465116279E-2</v>
      </c>
      <c r="F12" s="15">
        <f t="shared" si="2"/>
        <v>2</v>
      </c>
      <c r="G12" s="15">
        <f>COUNTIFS('Prod Bugs'!$D:$D,CONCATENATE("&gt;=",G$1),'Prod Bugs'!$D:$D,CONCATENATE("&lt;",H$1),'Prod Bugs'!$G:$G,CONCATENATE("=",$A12))</f>
        <v>2</v>
      </c>
      <c r="H12" s="15">
        <f>COUNTIFS('Prod Bugs'!$D:$D,CONCATENATE("&gt;=",H$1),'Prod Bugs'!$D:$D,CONCATENATE("&lt;",I$1),'Prod Bugs'!$G:$G,CONCATENATE("=",$A12))</f>
        <v>1</v>
      </c>
      <c r="I12" s="15">
        <f>COUNTIFS('Prod Bugs'!$D:$D,CONCATENATE("&gt;=",I$1),'Prod Bugs'!$D:$D,CONCATENATE("&lt;",J$1),'Prod Bugs'!$G:$G,CONCATENATE("=",$A12))</f>
        <v>0</v>
      </c>
      <c r="J12" s="15">
        <f>COUNTIFS('Prod Bugs'!$D:$D,CONCATENATE("&gt;=",J$1),'Prod Bugs'!$D:$D,CONCATENATE("&lt;",K$1),'Prod Bugs'!$G:$G,CONCATENATE("=",$A12))</f>
        <v>2</v>
      </c>
    </row>
    <row r="13" spans="1:20" s="15" customFormat="1" x14ac:dyDescent="0.25">
      <c r="A13" s="15" t="str">
        <f>'Validation Data'!B31</f>
        <v>Photo/File/Audio Chooser/Upload</v>
      </c>
      <c r="B13" s="15">
        <f t="shared" si="0"/>
        <v>5</v>
      </c>
      <c r="C13" s="15">
        <f>COUNTIF('Prod Bugs'!G:G,CONCATENATE("=",A13))</f>
        <v>5</v>
      </c>
      <c r="D13" s="18">
        <f t="shared" si="1"/>
        <v>1.4534883720930232E-2</v>
      </c>
      <c r="F13" s="15">
        <f t="shared" si="2"/>
        <v>2</v>
      </c>
      <c r="G13" s="15">
        <f>COUNTIFS('Prod Bugs'!$D:$D,CONCATENATE("&gt;=",G$1),'Prod Bugs'!$D:$D,CONCATENATE("&lt;",H$1),'Prod Bugs'!$G:$G,CONCATENATE("=",$A13))</f>
        <v>0</v>
      </c>
      <c r="H13" s="15">
        <f>COUNTIFS('Prod Bugs'!$D:$D,CONCATENATE("&gt;=",H$1),'Prod Bugs'!$D:$D,CONCATENATE("&lt;",I$1),'Prod Bugs'!$G:$G,CONCATENATE("=",$A13))</f>
        <v>2</v>
      </c>
      <c r="I13" s="15">
        <f>COUNTIFS('Prod Bugs'!$D:$D,CONCATENATE("&gt;=",I$1),'Prod Bugs'!$D:$D,CONCATENATE("&lt;",J$1),'Prod Bugs'!$G:$G,CONCATENATE("=",$A13))</f>
        <v>1</v>
      </c>
      <c r="J13" s="15">
        <f>COUNTIFS('Prod Bugs'!$D:$D,CONCATENATE("&gt;=",J$1),'Prod Bugs'!$D:$D,CONCATENATE("&lt;",K$1),'Prod Bugs'!$G:$G,CONCATENATE("=",$A13))</f>
        <v>1</v>
      </c>
    </row>
    <row r="14" spans="1:20" s="15" customFormat="1" x14ac:dyDescent="0.25">
      <c r="A14" s="15" t="str">
        <f>'Validation Data'!B39</f>
        <v>Social Branding</v>
      </c>
      <c r="B14" s="15">
        <f t="shared" si="0"/>
        <v>5</v>
      </c>
      <c r="C14" s="15">
        <f>COUNTIF('Prod Bugs'!G:G,CONCATENATE("=",A14))</f>
        <v>5</v>
      </c>
      <c r="D14" s="18">
        <f t="shared" si="1"/>
        <v>1.4534883720930232E-2</v>
      </c>
      <c r="F14" s="15">
        <f t="shared" si="2"/>
        <v>1</v>
      </c>
      <c r="G14" s="15">
        <f>COUNTIFS('Prod Bugs'!$D:$D,CONCATENATE("&gt;=",G$1),'Prod Bugs'!$D:$D,CONCATENATE("&lt;",H$1),'Prod Bugs'!$G:$G,CONCATENATE("=",$A14))</f>
        <v>1</v>
      </c>
      <c r="H14" s="15">
        <f>COUNTIFS('Prod Bugs'!$D:$D,CONCATENATE("&gt;=",H$1),'Prod Bugs'!$D:$D,CONCATENATE("&lt;",I$1),'Prod Bugs'!$G:$G,CONCATENATE("=",$A14))</f>
        <v>2</v>
      </c>
      <c r="I14" s="15">
        <f>COUNTIFS('Prod Bugs'!$D:$D,CONCATENATE("&gt;=",I$1),'Prod Bugs'!$D:$D,CONCATENATE("&lt;",J$1),'Prod Bugs'!$G:$G,CONCATENATE("=",$A14))</f>
        <v>0</v>
      </c>
      <c r="J14" s="15">
        <f>COUNTIFS('Prod Bugs'!$D:$D,CONCATENATE("&gt;=",J$1),'Prod Bugs'!$D:$D,CONCATENATE("&lt;",K$1),'Prod Bugs'!$G:$G,CONCATENATE("=",$A14))</f>
        <v>1</v>
      </c>
    </row>
    <row r="15" spans="1:20" s="15" customFormat="1" x14ac:dyDescent="0.25">
      <c r="A15" s="15" t="str">
        <f>'Validation Data'!B3</f>
        <v>App Launch (Login)</v>
      </c>
      <c r="B15" s="15">
        <f t="shared" si="0"/>
        <v>4</v>
      </c>
      <c r="C15" s="15">
        <f>COUNTIF('Prod Bugs'!G:G,CONCATENATE("=",A15))</f>
        <v>4</v>
      </c>
      <c r="D15" s="18">
        <f t="shared" si="1"/>
        <v>1.1627906976744186E-2</v>
      </c>
      <c r="F15" s="15">
        <f t="shared" si="2"/>
        <v>1</v>
      </c>
      <c r="G15" s="15">
        <f>COUNTIFS('Prod Bugs'!$D:$D,CONCATENATE("&gt;=",G$1),'Prod Bugs'!$D:$D,CONCATENATE("&lt;",H$1),'Prod Bugs'!$G:$G,CONCATENATE("=",$A15))</f>
        <v>3</v>
      </c>
      <c r="H15" s="15">
        <f>COUNTIFS('Prod Bugs'!$D:$D,CONCATENATE("&gt;=",H$1),'Prod Bugs'!$D:$D,CONCATENATE("&lt;",I$1),'Prod Bugs'!$G:$G,CONCATENATE("=",$A15))</f>
        <v>0</v>
      </c>
      <c r="I15" s="15">
        <f>COUNTIFS('Prod Bugs'!$D:$D,CONCATENATE("&gt;=",I$1),'Prod Bugs'!$D:$D,CONCATENATE("&lt;",J$1),'Prod Bugs'!$G:$G,CONCATENATE("=",$A15))</f>
        <v>1</v>
      </c>
      <c r="J15" s="15">
        <f>COUNTIFS('Prod Bugs'!$D:$D,CONCATENATE("&gt;=",J$1),'Prod Bugs'!$D:$D,CONCATENATE("&lt;",K$1),'Prod Bugs'!$G:$G,CONCATENATE("=",$A15))</f>
        <v>0</v>
      </c>
    </row>
    <row r="16" spans="1:20" s="15" customFormat="1" x14ac:dyDescent="0.25">
      <c r="A16" s="15" t="str">
        <f>'Validation Data'!B10</f>
        <v>CSS Editor</v>
      </c>
      <c r="B16" s="15">
        <f t="shared" si="0"/>
        <v>4</v>
      </c>
      <c r="C16" s="15">
        <f>COUNTIF('Prod Bugs'!G:G,CONCATENATE("=",A16))</f>
        <v>4</v>
      </c>
      <c r="D16" s="18">
        <f t="shared" si="1"/>
        <v>1.1627906976744186E-2</v>
      </c>
      <c r="F16" s="15">
        <f t="shared" si="2"/>
        <v>0</v>
      </c>
      <c r="G16" s="15">
        <f>COUNTIFS('Prod Bugs'!$D:$D,CONCATENATE("&gt;=",G$1),'Prod Bugs'!$D:$D,CONCATENATE("&lt;",H$1),'Prod Bugs'!$G:$G,CONCATENATE("=",$A16))</f>
        <v>4</v>
      </c>
      <c r="H16" s="15">
        <f>COUNTIFS('Prod Bugs'!$D:$D,CONCATENATE("&gt;=",H$1),'Prod Bugs'!$D:$D,CONCATENATE("&lt;",I$1),'Prod Bugs'!$G:$G,CONCATENATE("=",$A16))</f>
        <v>0</v>
      </c>
      <c r="I16" s="15">
        <f>COUNTIFS('Prod Bugs'!$D:$D,CONCATENATE("&gt;=",I$1),'Prod Bugs'!$D:$D,CONCATENATE("&lt;",J$1),'Prod Bugs'!$G:$G,CONCATENATE("=",$A16))</f>
        <v>0</v>
      </c>
      <c r="J16" s="15">
        <f>COUNTIFS('Prod Bugs'!$D:$D,CONCATENATE("&gt;=",J$1),'Prod Bugs'!$D:$D,CONCATENATE("&lt;",K$1),'Prod Bugs'!$G:$G,CONCATENATE("=",$A16))</f>
        <v>0</v>
      </c>
    </row>
    <row r="17" spans="1:10" s="15" customFormat="1" x14ac:dyDescent="0.25">
      <c r="A17" s="15" t="str">
        <f>'Validation Data'!B26</f>
        <v>Navigation Widget</v>
      </c>
      <c r="B17" s="15">
        <f t="shared" si="0"/>
        <v>8</v>
      </c>
      <c r="C17" s="15">
        <f>COUNTIF('Prod Bugs'!G:G,CONCATENATE("=",A17))</f>
        <v>8</v>
      </c>
      <c r="D17" s="18">
        <f t="shared" si="1"/>
        <v>2.3255813953488372E-2</v>
      </c>
      <c r="F17" s="15">
        <f t="shared" si="2"/>
        <v>2</v>
      </c>
      <c r="G17" s="15">
        <f>COUNTIFS('Prod Bugs'!$D:$D,CONCATENATE("&gt;=",G$1),'Prod Bugs'!$D:$D,CONCATENATE("&lt;",H$1),'Prod Bugs'!$G:$G,CONCATENATE("=",$A17))</f>
        <v>2</v>
      </c>
      <c r="H17" s="15">
        <f>COUNTIFS('Prod Bugs'!$D:$D,CONCATENATE("&gt;=",H$1),'Prod Bugs'!$D:$D,CONCATENATE("&lt;",I$1),'Prod Bugs'!$G:$G,CONCATENATE("=",$A17))</f>
        <v>0</v>
      </c>
      <c r="I17" s="15">
        <f>COUNTIFS('Prod Bugs'!$D:$D,CONCATENATE("&gt;=",I$1),'Prod Bugs'!$D:$D,CONCATENATE("&lt;",J$1),'Prod Bugs'!$G:$G,CONCATENATE("=",$A17))</f>
        <v>2</v>
      </c>
      <c r="J17" s="15">
        <f>COUNTIFS('Prod Bugs'!$D:$D,CONCATENATE("&gt;=",J$1),'Prod Bugs'!$D:$D,CONCATENATE("&lt;",K$1),'Prod Bugs'!$G:$G,CONCATENATE("=",$A17))</f>
        <v>0</v>
      </c>
    </row>
    <row r="18" spans="1:10" s="15" customFormat="1" x14ac:dyDescent="0.25">
      <c r="A18" s="15" t="str">
        <f>'Validation Data'!B2</f>
        <v>Admin</v>
      </c>
      <c r="B18" s="15">
        <f t="shared" si="0"/>
        <v>11</v>
      </c>
      <c r="C18" s="15">
        <f>COUNTIF('Prod Bugs'!G:G,CONCATENATE("=",A18))</f>
        <v>11</v>
      </c>
      <c r="D18" s="18">
        <f t="shared" si="1"/>
        <v>3.1976744186046513E-2</v>
      </c>
      <c r="F18" s="15">
        <f t="shared" si="2"/>
        <v>3</v>
      </c>
      <c r="G18" s="15">
        <f>COUNTIFS('Prod Bugs'!$D:$D,CONCATENATE("&gt;=",G$1),'Prod Bugs'!$D:$D,CONCATENATE("&lt;",H$1),'Prod Bugs'!$G:$G,CONCATENATE("=",$A18))</f>
        <v>0</v>
      </c>
      <c r="H18" s="15">
        <f>COUNTIFS('Prod Bugs'!$D:$D,CONCATENATE("&gt;=",H$1),'Prod Bugs'!$D:$D,CONCATENATE("&lt;",I$1),'Prod Bugs'!$G:$G,CONCATENATE("=",$A18))</f>
        <v>0</v>
      </c>
      <c r="I18" s="15">
        <f>COUNTIFS('Prod Bugs'!$D:$D,CONCATENATE("&gt;=",I$1),'Prod Bugs'!$D:$D,CONCATENATE("&lt;",J$1),'Prod Bugs'!$G:$G,CONCATENATE("=",$A18))</f>
        <v>1</v>
      </c>
      <c r="J18" s="15">
        <f>COUNTIFS('Prod Bugs'!$D:$D,CONCATENATE("&gt;=",J$1),'Prod Bugs'!$D:$D,CONCATENATE("&lt;",K$1),'Prod Bugs'!$G:$G,CONCATENATE("=",$A18))</f>
        <v>2</v>
      </c>
    </row>
    <row r="19" spans="1:10" s="15" customFormat="1" x14ac:dyDescent="0.25">
      <c r="A19" s="15" t="str">
        <f>'Validation Data'!B14</f>
        <v>DPS/2GH</v>
      </c>
      <c r="B19" s="15">
        <f t="shared" si="0"/>
        <v>9</v>
      </c>
      <c r="C19" s="15">
        <f>COUNTIF('Prod Bugs'!G:G,CONCATENATE("=",A19))</f>
        <v>9</v>
      </c>
      <c r="D19" s="18">
        <f t="shared" si="1"/>
        <v>2.616279069767442E-2</v>
      </c>
      <c r="F19" s="15">
        <f t="shared" si="2"/>
        <v>2</v>
      </c>
      <c r="G19" s="15">
        <f>COUNTIFS('Prod Bugs'!$D:$D,CONCATENATE("&gt;=",G$1),'Prod Bugs'!$D:$D,CONCATENATE("&lt;",H$1),'Prod Bugs'!$G:$G,CONCATENATE("=",$A19))</f>
        <v>0</v>
      </c>
      <c r="H19" s="15">
        <f>COUNTIFS('Prod Bugs'!$D:$D,CONCATENATE("&gt;=",H$1),'Prod Bugs'!$D:$D,CONCATENATE("&lt;",I$1),'Prod Bugs'!$G:$G,CONCATENATE("=",$A19))</f>
        <v>1</v>
      </c>
      <c r="I19" s="15">
        <f>COUNTIFS('Prod Bugs'!$D:$D,CONCATENATE("&gt;=",I$1),'Prod Bugs'!$D:$D,CONCATENATE("&lt;",J$1),'Prod Bugs'!$G:$G,CONCATENATE("=",$A19))</f>
        <v>0</v>
      </c>
      <c r="J19" s="15">
        <f>COUNTIFS('Prod Bugs'!$D:$D,CONCATENATE("&gt;=",J$1),'Prod Bugs'!$D:$D,CONCATENATE("&lt;",K$1),'Prod Bugs'!$G:$G,CONCATENATE("=",$A19))</f>
        <v>2</v>
      </c>
    </row>
    <row r="20" spans="1:10" s="15" customFormat="1" x14ac:dyDescent="0.25">
      <c r="A20" s="15" t="str">
        <f>'Validation Data'!B18</f>
        <v>i18n</v>
      </c>
      <c r="B20" s="15">
        <f t="shared" si="0"/>
        <v>9</v>
      </c>
      <c r="C20" s="15">
        <f>COUNTIF('Prod Bugs'!G:G,CONCATENATE("=",A20))</f>
        <v>9</v>
      </c>
      <c r="D20" s="18">
        <f t="shared" si="1"/>
        <v>2.616279069767442E-2</v>
      </c>
      <c r="F20" s="15">
        <f t="shared" si="2"/>
        <v>1</v>
      </c>
      <c r="G20" s="15">
        <f>COUNTIFS('Prod Bugs'!$D:$D,CONCATENATE("&gt;=",G$1),'Prod Bugs'!$D:$D,CONCATENATE("&lt;",H$1),'Prod Bugs'!$G:$G,CONCATENATE("=",$A20))</f>
        <v>2</v>
      </c>
      <c r="H20" s="15">
        <f>COUNTIFS('Prod Bugs'!$D:$D,CONCATENATE("&gt;=",H$1),'Prod Bugs'!$D:$D,CONCATENATE("&lt;",I$1),'Prod Bugs'!$G:$G,CONCATENATE("=",$A20))</f>
        <v>0</v>
      </c>
      <c r="I20" s="15">
        <f>COUNTIFS('Prod Bugs'!$D:$D,CONCATENATE("&gt;=",I$1),'Prod Bugs'!$D:$D,CONCATENATE("&lt;",J$1),'Prod Bugs'!$G:$G,CONCATENATE("=",$A20))</f>
        <v>0</v>
      </c>
      <c r="J20" s="15">
        <f>COUNTIFS('Prod Bugs'!$D:$D,CONCATENATE("&gt;=",J$1),'Prod Bugs'!$D:$D,CONCATENATE("&lt;",K$1),'Prod Bugs'!$G:$G,CONCATENATE("=",$A20))</f>
        <v>1</v>
      </c>
    </row>
    <row r="21" spans="1:10" s="15" customFormat="1" x14ac:dyDescent="0.25">
      <c r="A21" s="15" t="str">
        <f>'Validation Data'!B29</f>
        <v>Performance</v>
      </c>
      <c r="B21" s="15" t="e">
        <f t="shared" si="0"/>
        <v>#N/A</v>
      </c>
      <c r="C21" s="15">
        <f>COUNTIF('Prod Bugs'!G:G,CONCATENATE("=",A21))</f>
        <v>3</v>
      </c>
      <c r="D21" s="18">
        <f t="shared" si="1"/>
        <v>8.7209302325581394E-3</v>
      </c>
      <c r="F21" s="15">
        <f t="shared" si="2"/>
        <v>2</v>
      </c>
      <c r="G21" s="15">
        <f>COUNTIFS('Prod Bugs'!$D:$D,CONCATENATE("&gt;=",G$1),'Prod Bugs'!$D:$D,CONCATENATE("&lt;",H$1),'Prod Bugs'!$G:$G,CONCATENATE("=",$A21))</f>
        <v>0</v>
      </c>
      <c r="H21" s="15">
        <f>COUNTIFS('Prod Bugs'!$D:$D,CONCATENATE("&gt;=",H$1),'Prod Bugs'!$D:$D,CONCATENATE("&lt;",I$1),'Prod Bugs'!$G:$G,CONCATENATE("=",$A21))</f>
        <v>1</v>
      </c>
      <c r="I21" s="15">
        <f>COUNTIFS('Prod Bugs'!$D:$D,CONCATENATE("&gt;=",I$1),'Prod Bugs'!$D:$D,CONCATENATE("&lt;",J$1),'Prod Bugs'!$G:$G,CONCATENATE("=",$A21))</f>
        <v>1</v>
      </c>
      <c r="J21" s="15">
        <f>COUNTIFS('Prod Bugs'!$D:$D,CONCATENATE("&gt;=",J$1),'Prod Bugs'!$D:$D,CONCATENATE("&lt;",K$1),'Prod Bugs'!$G:$G,CONCATENATE("=",$A21))</f>
        <v>1</v>
      </c>
    </row>
    <row r="22" spans="1:10" s="15" customFormat="1" x14ac:dyDescent="0.25">
      <c r="A22" s="15" t="str">
        <f>'Validation Data'!B17</f>
        <v>HTML Widget</v>
      </c>
      <c r="B22" s="15" t="e">
        <f t="shared" si="0"/>
        <v>#N/A</v>
      </c>
      <c r="C22" s="15">
        <f>COUNTIF('Prod Bugs'!G:G,CONCATENATE("=",A22))</f>
        <v>3</v>
      </c>
      <c r="D22" s="18">
        <f t="shared" si="1"/>
        <v>8.7209302325581394E-3</v>
      </c>
      <c r="F22" s="15">
        <f t="shared" si="2"/>
        <v>1</v>
      </c>
      <c r="G22" s="15">
        <f>COUNTIFS('Prod Bugs'!$D:$D,CONCATENATE("&gt;=",G$1),'Prod Bugs'!$D:$D,CONCATENATE("&lt;",H$1),'Prod Bugs'!$G:$G,CONCATENATE("=",$A22))</f>
        <v>0</v>
      </c>
      <c r="H22" s="15">
        <f>COUNTIFS('Prod Bugs'!$D:$D,CONCATENATE("&gt;=",H$1),'Prod Bugs'!$D:$D,CONCATENATE("&lt;",I$1),'Prod Bugs'!$G:$G,CONCATENATE("=",$A22))</f>
        <v>2</v>
      </c>
      <c r="I22" s="15">
        <f>COUNTIFS('Prod Bugs'!$D:$D,CONCATENATE("&gt;=",I$1),'Prod Bugs'!$D:$D,CONCATENATE("&lt;",J$1),'Prod Bugs'!$G:$G,CONCATENATE("=",$A22))</f>
        <v>1</v>
      </c>
      <c r="J22" s="15">
        <f>COUNTIFS('Prod Bugs'!$D:$D,CONCATENATE("&gt;=",J$1),'Prod Bugs'!$D:$D,CONCATENATE("&lt;",K$1),'Prod Bugs'!$G:$G,CONCATENATE("=",$A22))</f>
        <v>0</v>
      </c>
    </row>
    <row r="23" spans="1:10" s="15" customFormat="1" x14ac:dyDescent="0.25">
      <c r="A23" s="15" t="str">
        <f>'Validation Data'!B6</f>
        <v>Backup Restore</v>
      </c>
      <c r="B23" s="15">
        <f t="shared" si="0"/>
        <v>5</v>
      </c>
      <c r="C23" s="15">
        <f>COUNTIF('Prod Bugs'!G:G,CONCATENATE("=",A23))</f>
        <v>5</v>
      </c>
      <c r="D23" s="18">
        <f t="shared" si="1"/>
        <v>1.4534883720930232E-2</v>
      </c>
      <c r="F23" s="15">
        <f t="shared" si="2"/>
        <v>1</v>
      </c>
      <c r="G23" s="15">
        <f>COUNTIFS('Prod Bugs'!$D:$D,CONCATENATE("&gt;=",G$1),'Prod Bugs'!$D:$D,CONCATENATE("&lt;",H$1),'Prod Bugs'!$G:$G,CONCATENATE("=",$A23))</f>
        <v>0</v>
      </c>
      <c r="H23" s="15">
        <f>COUNTIFS('Prod Bugs'!$D:$D,CONCATENATE("&gt;=",H$1),'Prod Bugs'!$D:$D,CONCATENATE("&lt;",I$1),'Prod Bugs'!$G:$G,CONCATENATE("=",$A23))</f>
        <v>1</v>
      </c>
      <c r="I23" s="15">
        <f>COUNTIFS('Prod Bugs'!$D:$D,CONCATENATE("&gt;=",I$1),'Prod Bugs'!$D:$D,CONCATENATE("&lt;",J$1),'Prod Bugs'!$G:$G,CONCATENATE("=",$A23))</f>
        <v>0</v>
      </c>
      <c r="J23" s="15">
        <f>COUNTIFS('Prod Bugs'!$D:$D,CONCATENATE("&gt;=",J$1),'Prod Bugs'!$D:$D,CONCATENATE("&lt;",K$1),'Prod Bugs'!$G:$G,CONCATENATE("=",$A23))</f>
        <v>1</v>
      </c>
    </row>
    <row r="24" spans="1:10" s="15" customFormat="1" x14ac:dyDescent="0.25">
      <c r="A24" s="15" t="str">
        <f>'Validation Data'!B49</f>
        <v>Zuberance Survey</v>
      </c>
      <c r="B24" s="15" t="e">
        <f t="shared" si="0"/>
        <v>#N/A</v>
      </c>
      <c r="C24" s="15">
        <f>COUNTIF('Prod Bugs'!G:G,CONCATENATE("=",A24))</f>
        <v>2</v>
      </c>
      <c r="D24" s="18">
        <f t="shared" si="1"/>
        <v>5.8139534883720929E-3</v>
      </c>
      <c r="F24" s="15">
        <f t="shared" si="2"/>
        <v>2</v>
      </c>
      <c r="G24" s="15">
        <f>COUNTIFS('Prod Bugs'!$D:$D,CONCATENATE("&gt;=",G$1),'Prod Bugs'!$D:$D,CONCATENATE("&lt;",H$1),'Prod Bugs'!$G:$G,CONCATENATE("=",$A24))</f>
        <v>0</v>
      </c>
      <c r="H24" s="15">
        <f>COUNTIFS('Prod Bugs'!$D:$D,CONCATENATE("&gt;=",H$1),'Prod Bugs'!$D:$D,CONCATENATE("&lt;",I$1),'Prod Bugs'!$G:$G,CONCATENATE("=",$A24))</f>
        <v>0</v>
      </c>
      <c r="I24" s="15">
        <f>COUNTIFS('Prod Bugs'!$D:$D,CONCATENATE("&gt;=",I$1),'Prod Bugs'!$D:$D,CONCATENATE("&lt;",J$1),'Prod Bugs'!$G:$G,CONCATENATE("=",$A24))</f>
        <v>1</v>
      </c>
      <c r="J24" s="15">
        <f>COUNTIFS('Prod Bugs'!$D:$D,CONCATENATE("&gt;=",J$1),'Prod Bugs'!$D:$D,CONCATENATE("&lt;",K$1),'Prod Bugs'!$G:$G,CONCATENATE("=",$A24))</f>
        <v>1</v>
      </c>
    </row>
    <row r="25" spans="1:10" s="15" customFormat="1" x14ac:dyDescent="0.25">
      <c r="A25" s="15" t="str">
        <f>'Validation Data'!B32</f>
        <v>Previewing</v>
      </c>
      <c r="B25" s="15">
        <f t="shared" si="0"/>
        <v>4</v>
      </c>
      <c r="C25" s="15">
        <f>COUNTIF('Prod Bugs'!G:G,CONCATENATE("=",A25))</f>
        <v>4</v>
      </c>
      <c r="D25" s="18">
        <f t="shared" si="1"/>
        <v>1.1627906976744186E-2</v>
      </c>
      <c r="F25" s="15">
        <f t="shared" si="2"/>
        <v>0</v>
      </c>
      <c r="G25" s="15">
        <f>COUNTIFS('Prod Bugs'!$D:$D,CONCATENATE("&gt;=",G$1),'Prod Bugs'!$D:$D,CONCATENATE("&lt;",H$1),'Prod Bugs'!$G:$G,CONCATENATE("=",$A25))</f>
        <v>1</v>
      </c>
      <c r="H25" s="15">
        <f>COUNTIFS('Prod Bugs'!$D:$D,CONCATENATE("&gt;=",H$1),'Prod Bugs'!$D:$D,CONCATENATE("&lt;",I$1),'Prod Bugs'!$G:$G,CONCATENATE("=",$A25))</f>
        <v>1</v>
      </c>
      <c r="I25" s="15">
        <f>COUNTIFS('Prod Bugs'!$D:$D,CONCATENATE("&gt;=",I$1),'Prod Bugs'!$D:$D,CONCATENATE("&lt;",J$1),'Prod Bugs'!$G:$G,CONCATENATE("=",$A25))</f>
        <v>0</v>
      </c>
      <c r="J25" s="15">
        <f>COUNTIFS('Prod Bugs'!$D:$D,CONCATENATE("&gt;=",J$1),'Prod Bugs'!$D:$D,CONCATENATE("&lt;",K$1),'Prod Bugs'!$G:$G,CONCATENATE("=",$A25))</f>
        <v>0</v>
      </c>
    </row>
    <row r="26" spans="1:10" s="15" customFormat="1" x14ac:dyDescent="0.25">
      <c r="A26" s="15" t="str">
        <f>'Validation Data'!B4</f>
        <v>Audio Widget</v>
      </c>
      <c r="B26" s="15" t="e">
        <f t="shared" si="0"/>
        <v>#N/A</v>
      </c>
      <c r="C26" s="15">
        <f>COUNTIF('Prod Bugs'!G:G,CONCATENATE("=",A26))</f>
        <v>1</v>
      </c>
      <c r="D26" s="18">
        <f t="shared" si="1"/>
        <v>2.9069767441860465E-3</v>
      </c>
      <c r="F26" s="15">
        <f t="shared" si="2"/>
        <v>0</v>
      </c>
      <c r="G26" s="15">
        <f>COUNTIFS('Prod Bugs'!$D:$D,CONCATENATE("&gt;=",G$1),'Prod Bugs'!$D:$D,CONCATENATE("&lt;",H$1),'Prod Bugs'!$G:$G,CONCATENATE("=",$A26))</f>
        <v>0</v>
      </c>
      <c r="H26" s="15">
        <f>COUNTIFS('Prod Bugs'!$D:$D,CONCATENATE("&gt;=",H$1),'Prod Bugs'!$D:$D,CONCATENATE("&lt;",I$1),'Prod Bugs'!$G:$G,CONCATENATE("=",$A26))</f>
        <v>1</v>
      </c>
      <c r="I26" s="15">
        <f>COUNTIFS('Prod Bugs'!$D:$D,CONCATENATE("&gt;=",I$1),'Prod Bugs'!$D:$D,CONCATENATE("&lt;",J$1),'Prod Bugs'!$G:$G,CONCATENATE("=",$A26))</f>
        <v>0</v>
      </c>
      <c r="J26" s="15">
        <f>COUNTIFS('Prod Bugs'!$D:$D,CONCATENATE("&gt;=",J$1),'Prod Bugs'!$D:$D,CONCATENATE("&lt;",K$1),'Prod Bugs'!$G:$G,CONCATENATE("=",$A26))</f>
        <v>0</v>
      </c>
    </row>
    <row r="27" spans="1:10" s="15" customFormat="1" x14ac:dyDescent="0.25">
      <c r="A27" s="15" t="str">
        <f>'Validation Data'!B9</f>
        <v>Control Panel/Dashboard</v>
      </c>
      <c r="B27" s="15">
        <f t="shared" si="0"/>
        <v>25</v>
      </c>
      <c r="C27" s="15">
        <f>COUNTIF('Prod Bugs'!G:G,CONCATENATE("=",A27))</f>
        <v>25</v>
      </c>
      <c r="D27" s="18">
        <f t="shared" si="1"/>
        <v>7.2674418604651167E-2</v>
      </c>
      <c r="F27" s="15">
        <f t="shared" si="2"/>
        <v>0</v>
      </c>
      <c r="G27" s="15">
        <f>COUNTIFS('Prod Bugs'!$D:$D,CONCATENATE("&gt;=",G$1),'Prod Bugs'!$D:$D,CONCATENATE("&lt;",H$1),'Prod Bugs'!$G:$G,CONCATENATE("=",$A27))</f>
        <v>0</v>
      </c>
      <c r="H27" s="15">
        <f>COUNTIFS('Prod Bugs'!$D:$D,CONCATENATE("&gt;=",H$1),'Prod Bugs'!$D:$D,CONCATENATE("&lt;",I$1),'Prod Bugs'!$G:$G,CONCATENATE("=",$A27))</f>
        <v>1</v>
      </c>
      <c r="I27" s="15">
        <f>COUNTIFS('Prod Bugs'!$D:$D,CONCATENATE("&gt;=",I$1),'Prod Bugs'!$D:$D,CONCATENATE("&lt;",J$1),'Prod Bugs'!$G:$G,CONCATENATE("=",$A27))</f>
        <v>0</v>
      </c>
      <c r="J27" s="15">
        <f>COUNTIFS('Prod Bugs'!$D:$D,CONCATENATE("&gt;=",J$1),'Prod Bugs'!$D:$D,CONCATENATE("&lt;",K$1),'Prod Bugs'!$G:$G,CONCATENATE("=",$A27))</f>
        <v>0</v>
      </c>
    </row>
    <row r="28" spans="1:10" s="15" customFormat="1" x14ac:dyDescent="0.25">
      <c r="A28" s="15" t="str">
        <f>'Validation Data'!B20</f>
        <v>In-app Upgrade</v>
      </c>
      <c r="B28" s="15">
        <f t="shared" si="0"/>
        <v>4</v>
      </c>
      <c r="C28" s="15">
        <f>COUNTIF('Prod Bugs'!G:G,CONCATENATE("=",A28))</f>
        <v>4</v>
      </c>
      <c r="D28" s="18">
        <f t="shared" si="1"/>
        <v>1.1627906976744186E-2</v>
      </c>
      <c r="F28" s="15">
        <f t="shared" si="2"/>
        <v>0</v>
      </c>
      <c r="G28" s="15">
        <f>COUNTIFS('Prod Bugs'!$D:$D,CONCATENATE("&gt;=",G$1),'Prod Bugs'!$D:$D,CONCATENATE("&lt;",H$1),'Prod Bugs'!$G:$G,CONCATENATE("=",$A28))</f>
        <v>0</v>
      </c>
      <c r="H28" s="15">
        <f>COUNTIFS('Prod Bugs'!$D:$D,CONCATENATE("&gt;=",H$1),'Prod Bugs'!$D:$D,CONCATENATE("&lt;",I$1),'Prod Bugs'!$G:$G,CONCATENATE("=",$A28))</f>
        <v>1</v>
      </c>
      <c r="I28" s="15">
        <f>COUNTIFS('Prod Bugs'!$D:$D,CONCATENATE("&gt;=",I$1),'Prod Bugs'!$D:$D,CONCATENATE("&lt;",J$1),'Prod Bugs'!$G:$G,CONCATENATE("=",$A28))</f>
        <v>0</v>
      </c>
      <c r="J28" s="15">
        <f>COUNTIFS('Prod Bugs'!$D:$D,CONCATENATE("&gt;=",J$1),'Prod Bugs'!$D:$D,CONCATENATE("&lt;",K$1),'Prod Bugs'!$G:$G,CONCATENATE("=",$A28))</f>
        <v>0</v>
      </c>
    </row>
    <row r="29" spans="1:10" s="15" customFormat="1" x14ac:dyDescent="0.25">
      <c r="A29" s="15" t="str">
        <f>'Validation Data'!B23</f>
        <v>Map Widget</v>
      </c>
      <c r="B29" s="15" t="e">
        <f t="shared" si="0"/>
        <v>#N/A</v>
      </c>
      <c r="C29" s="15">
        <f>COUNTIF('Prod Bugs'!G:G,CONCATENATE("=",A29))</f>
        <v>1</v>
      </c>
      <c r="D29" s="18">
        <f t="shared" si="1"/>
        <v>2.9069767441860465E-3</v>
      </c>
    </row>
    <row r="30" spans="1:10" s="15" customFormat="1" x14ac:dyDescent="0.25">
      <c r="A30" s="15" t="str">
        <f>'Validation Data'!B27</f>
        <v>Other</v>
      </c>
      <c r="B30" s="15">
        <f t="shared" si="0"/>
        <v>11</v>
      </c>
      <c r="C30" s="15">
        <f>COUNTIF('Prod Bugs'!G:G,CONCATENATE("=",A30))</f>
        <v>11</v>
      </c>
      <c r="D30" s="18">
        <f t="shared" si="1"/>
        <v>3.1976744186046513E-2</v>
      </c>
    </row>
    <row r="31" spans="1:10" s="15" customFormat="1" x14ac:dyDescent="0.25">
      <c r="A31" s="15" t="str">
        <f>'Validation Data'!B28</f>
        <v>PayPal Widget</v>
      </c>
      <c r="B31" s="15" t="e">
        <f t="shared" si="0"/>
        <v>#N/A</v>
      </c>
      <c r="C31" s="15">
        <f>COUNTIF('Prod Bugs'!G:G,CONCATENATE("=",A31))</f>
        <v>3</v>
      </c>
      <c r="D31" s="18">
        <f t="shared" si="1"/>
        <v>8.7209302325581394E-3</v>
      </c>
    </row>
    <row r="32" spans="1:10" s="15" customFormat="1" x14ac:dyDescent="0.25">
      <c r="A32" s="15" t="str">
        <f>'Validation Data'!B30</f>
        <v>Photo Gallery Widget</v>
      </c>
      <c r="B32" s="15" t="e">
        <f t="shared" si="0"/>
        <v>#N/A</v>
      </c>
      <c r="C32" s="15">
        <f>COUNTIF('Prod Bugs'!G:G,CONCATENATE("=",A32))</f>
        <v>2</v>
      </c>
      <c r="D32" s="18">
        <f t="shared" si="1"/>
        <v>5.8139534883720929E-3</v>
      </c>
    </row>
    <row r="33" spans="1:4" s="15" customFormat="1" x14ac:dyDescent="0.25">
      <c r="A33" s="15" t="str">
        <f>'Validation Data'!B35</f>
        <v>Shape Widget</v>
      </c>
      <c r="B33" s="15" t="e">
        <f t="shared" si="0"/>
        <v>#N/A</v>
      </c>
      <c r="C33" s="15">
        <f>COUNTIF('Prod Bugs'!G:G,CONCATENATE("=",A33))</f>
        <v>1</v>
      </c>
      <c r="D33" s="18">
        <f t="shared" si="1"/>
        <v>2.9069767441860465E-3</v>
      </c>
    </row>
    <row r="34" spans="1:4" s="15" customFormat="1" x14ac:dyDescent="0.25">
      <c r="A34" s="15" t="str">
        <f>'Validation Data'!B7</f>
        <v>Blog Widget</v>
      </c>
      <c r="B34" s="15" t="e">
        <f t="shared" si="0"/>
        <v>#N/A</v>
      </c>
      <c r="C34" s="15">
        <f>COUNTIF('Prod Bugs'!G:G,CONCATENATE("=",A34))</f>
        <v>2</v>
      </c>
      <c r="D34" s="18">
        <f t="shared" si="1"/>
        <v>5.8139534883720929E-3</v>
      </c>
    </row>
    <row r="35" spans="1:4" s="15" customFormat="1" x14ac:dyDescent="0.25">
      <c r="A35" s="15" t="str">
        <f>'Validation Data'!B8</f>
        <v>Button Widget</v>
      </c>
      <c r="B35" s="15" t="e">
        <f t="shared" si="0"/>
        <v>#N/A</v>
      </c>
      <c r="C35" s="15">
        <f>COUNTIF('Prod Bugs'!G:G,CONCATENATE("=",A35))</f>
        <v>1</v>
      </c>
      <c r="D35" s="18">
        <f t="shared" si="1"/>
        <v>2.9069767441860465E-3</v>
      </c>
    </row>
    <row r="36" spans="1:4" s="15" customFormat="1" x14ac:dyDescent="0.25">
      <c r="A36" s="15" t="str">
        <f>'Validation Data'!B13</f>
        <v>Domain Settings</v>
      </c>
      <c r="B36" s="15" t="e">
        <f t="shared" si="0"/>
        <v>#N/A</v>
      </c>
      <c r="C36" s="15">
        <f>COUNTIF('Prod Bugs'!G:G,CONCATENATE("=",A36))</f>
        <v>3</v>
      </c>
      <c r="D36" s="18">
        <f t="shared" si="1"/>
        <v>8.7209302325581394E-3</v>
      </c>
    </row>
    <row r="37" spans="1:4" s="15" customFormat="1" x14ac:dyDescent="0.25">
      <c r="A37" s="15" t="str">
        <f>'Validation Data'!B15</f>
        <v>Facebook Widget</v>
      </c>
      <c r="B37" s="15" t="e">
        <f t="shared" si="0"/>
        <v>#N/A</v>
      </c>
      <c r="C37" s="15">
        <f>COUNTIF('Prod Bugs'!G:G,CONCATENATE("=",A37))</f>
        <v>1</v>
      </c>
      <c r="D37" s="18">
        <f t="shared" si="1"/>
        <v>2.9069767441860465E-3</v>
      </c>
    </row>
    <row r="38" spans="1:4" s="15" customFormat="1" x14ac:dyDescent="0.25">
      <c r="A38" s="15" t="str">
        <f>'Validation Data'!B16</f>
        <v>HomeFinder Widget</v>
      </c>
      <c r="B38" s="15" t="e">
        <f t="shared" si="0"/>
        <v>#N/A</v>
      </c>
      <c r="C38" s="15">
        <f>COUNTIF('Prod Bugs'!G:G,CONCATENATE("=",A38))</f>
        <v>0</v>
      </c>
      <c r="D38" s="18">
        <f t="shared" si="1"/>
        <v>0</v>
      </c>
    </row>
    <row r="39" spans="1:4" s="15" customFormat="1" x14ac:dyDescent="0.25">
      <c r="A39" s="15" t="str">
        <f>'Validation Data'!B21</f>
        <v>Line Widget</v>
      </c>
      <c r="B39" s="15" t="e">
        <f t="shared" si="0"/>
        <v>#N/A</v>
      </c>
      <c r="C39" s="15">
        <f>COUNTIF('Prod Bugs'!G:G,CONCATENATE("=",A39))</f>
        <v>0</v>
      </c>
      <c r="D39" s="18">
        <f t="shared" si="1"/>
        <v>0</v>
      </c>
    </row>
    <row r="40" spans="1:4" s="15" customFormat="1" x14ac:dyDescent="0.25">
      <c r="A40" s="15" t="str">
        <f>'Validation Data'!B34</f>
        <v>SEO Wizard/SEV Import</v>
      </c>
      <c r="B40" s="15" t="e">
        <f t="shared" si="0"/>
        <v>#N/A</v>
      </c>
      <c r="C40" s="15">
        <f>COUNTIF('Prod Bugs'!G:G,CONCATENATE("=",A40))</f>
        <v>1</v>
      </c>
      <c r="D40" s="18">
        <f t="shared" si="1"/>
        <v>2.9069767441860465E-3</v>
      </c>
    </row>
    <row r="41" spans="1:4" s="15" customFormat="1" x14ac:dyDescent="0.25">
      <c r="A41" s="15" t="str">
        <f>'Validation Data'!B36</f>
        <v>Share Widget</v>
      </c>
      <c r="B41" s="15" t="e">
        <f t="shared" si="0"/>
        <v>#N/A</v>
      </c>
      <c r="C41" s="15">
        <f>COUNTIF('Prod Bugs'!G:G,CONCATENATE("=",A41))</f>
        <v>1</v>
      </c>
      <c r="D41" s="18">
        <f t="shared" si="1"/>
        <v>2.9069767441860465E-3</v>
      </c>
    </row>
    <row r="42" spans="1:4" s="15" customFormat="1" x14ac:dyDescent="0.25">
      <c r="A42" s="15" t="str">
        <f>'Validation Data'!B37</f>
        <v>Site Settings/Napsoc/Addthis</v>
      </c>
      <c r="B42" s="15" t="e">
        <f t="shared" si="0"/>
        <v>#N/A</v>
      </c>
      <c r="C42" s="15">
        <f>COUNTIF('Prod Bugs'!G:G,CONCATENATE("=",A42))</f>
        <v>1</v>
      </c>
      <c r="D42" s="18">
        <f t="shared" si="1"/>
        <v>2.9069767441860465E-3</v>
      </c>
    </row>
    <row r="43" spans="1:4" s="15" customFormat="1" x14ac:dyDescent="0.25">
      <c r="A43" s="15" t="str">
        <f>'Validation Data'!B38</f>
        <v>Slideshow Widget</v>
      </c>
      <c r="B43" s="15">
        <f t="shared" si="0"/>
        <v>5</v>
      </c>
      <c r="C43" s="15">
        <f>COUNTIF('Prod Bugs'!G:G,CONCATENATE("=",A43))</f>
        <v>5</v>
      </c>
      <c r="D43" s="18">
        <f t="shared" si="1"/>
        <v>1.4534883720930232E-2</v>
      </c>
    </row>
    <row r="44" spans="1:4" s="15" customFormat="1" x14ac:dyDescent="0.25">
      <c r="A44" s="15" t="str">
        <f>'Validation Data'!B40</f>
        <v>Subscribe Widget</v>
      </c>
      <c r="B44" s="15">
        <f t="shared" si="0"/>
        <v>9</v>
      </c>
      <c r="C44" s="15">
        <f>COUNTIF('Prod Bugs'!G:G,CONCATENATE("=",A44))</f>
        <v>9</v>
      </c>
      <c r="D44" s="18">
        <f t="shared" si="1"/>
        <v>2.616279069767442E-2</v>
      </c>
    </row>
    <row r="45" spans="1:4" s="15" customFormat="1" x14ac:dyDescent="0.25">
      <c r="A45" s="15" t="str">
        <f>'Validation Data'!B43</f>
        <v>Themes Page</v>
      </c>
      <c r="B45" s="15">
        <f t="shared" si="0"/>
        <v>6</v>
      </c>
      <c r="C45" s="15">
        <f>COUNTIF('Prod Bugs'!G:G,CONCATENATE("=",A45))</f>
        <v>6</v>
      </c>
      <c r="D45" s="18">
        <f t="shared" si="1"/>
        <v>1.7441860465116279E-2</v>
      </c>
    </row>
    <row r="46" spans="1:4" s="15" customFormat="1" x14ac:dyDescent="0.25">
      <c r="A46" s="15" t="str">
        <f>'Validation Data'!B44</f>
        <v>Twitter Widget</v>
      </c>
      <c r="B46" s="15" t="e">
        <f t="shared" si="0"/>
        <v>#N/A</v>
      </c>
      <c r="C46" s="15">
        <f>COUNTIF('Prod Bugs'!G:G,CONCATENATE("=",A46))</f>
        <v>2</v>
      </c>
      <c r="D46" s="18">
        <f t="shared" si="1"/>
        <v>5.8139534883720929E-3</v>
      </c>
    </row>
    <row r="47" spans="1:4" s="15" customFormat="1" x14ac:dyDescent="0.25">
      <c r="A47" s="15" t="str">
        <f>'Validation Data'!B46</f>
        <v>v6</v>
      </c>
      <c r="B47" s="15">
        <f t="shared" si="0"/>
        <v>8</v>
      </c>
      <c r="C47" s="15">
        <f>COUNTIF('Prod Bugs'!G:G,CONCATENATE("=",A47))</f>
        <v>8</v>
      </c>
      <c r="D47" s="18">
        <f t="shared" si="1"/>
        <v>2.3255813953488372E-2</v>
      </c>
    </row>
    <row r="48" spans="1:4" s="15" customFormat="1" x14ac:dyDescent="0.25">
      <c r="A48" s="15" t="str">
        <f>'Validation Data'!B47</f>
        <v>Yelp Widget</v>
      </c>
      <c r="B48" s="15" t="e">
        <f t="shared" si="0"/>
        <v>#N/A</v>
      </c>
      <c r="C48" s="15">
        <f>COUNTIF('Prod Bugs'!G:G,CONCATENATE("=",A48))</f>
        <v>1</v>
      </c>
      <c r="D48" s="18">
        <f t="shared" si="1"/>
        <v>2.9069767441860465E-3</v>
      </c>
    </row>
    <row r="49" spans="1:15" s="15" customFormat="1" x14ac:dyDescent="0.25">
      <c r="A49" s="15" t="str">
        <f>'Validation Data'!B48</f>
        <v>YouTube Widget</v>
      </c>
      <c r="B49" s="15" t="e">
        <f t="shared" si="0"/>
        <v>#N/A</v>
      </c>
      <c r="C49" s="15">
        <f>COUNTIF('Prod Bugs'!G:G,CONCATENATE("=",A49))</f>
        <v>0</v>
      </c>
      <c r="D49" s="18">
        <f t="shared" si="1"/>
        <v>0</v>
      </c>
    </row>
    <row r="50" spans="1:15" s="15" customFormat="1" x14ac:dyDescent="0.25"/>
    <row r="51" spans="1:15" s="15" customFormat="1" x14ac:dyDescent="0.25">
      <c r="A51" s="36" t="s">
        <v>425</v>
      </c>
      <c r="B51" s="14"/>
      <c r="C51" s="15">
        <f>SUM(C2:C49)</f>
        <v>344</v>
      </c>
      <c r="D51" s="41">
        <f>C51/C52</f>
        <v>0.99710144927536237</v>
      </c>
      <c r="I51" s="36" t="s">
        <v>343</v>
      </c>
      <c r="O51" s="39" t="s">
        <v>355</v>
      </c>
    </row>
    <row r="52" spans="1:15" s="15" customFormat="1" x14ac:dyDescent="0.25">
      <c r="A52" s="15" t="s">
        <v>426</v>
      </c>
      <c r="C52" s="15">
        <f>COUNTA('Prod Bugs'!B:B)-1</f>
        <v>345</v>
      </c>
      <c r="I52" s="36" t="s">
        <v>344</v>
      </c>
      <c r="O52" s="40" t="s">
        <v>350</v>
      </c>
    </row>
    <row r="53" spans="1:15" x14ac:dyDescent="0.25">
      <c r="I53" s="23" t="s">
        <v>345</v>
      </c>
      <c r="O53" t="s">
        <v>351</v>
      </c>
    </row>
    <row r="54" spans="1:15" x14ac:dyDescent="0.25">
      <c r="I54" s="23" t="s">
        <v>346</v>
      </c>
      <c r="O54" t="s">
        <v>352</v>
      </c>
    </row>
    <row r="55" spans="1:15" x14ac:dyDescent="0.25">
      <c r="I55" s="23" t="s">
        <v>347</v>
      </c>
      <c r="O55" t="s">
        <v>353</v>
      </c>
    </row>
    <row r="56" spans="1:15" x14ac:dyDescent="0.25">
      <c r="O56" s="33" t="s">
        <v>354</v>
      </c>
    </row>
  </sheetData>
  <sortState ref="A2:D49">
    <sortCondition descending="1" ref="D2:D49"/>
  </sortState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/>
  </sheetViews>
  <sheetFormatPr defaultRowHeight="15" x14ac:dyDescent="0.25"/>
  <cols>
    <col min="1" max="1" width="34.42578125" bestFit="1" customWidth="1"/>
    <col min="2" max="2" width="9.5703125" bestFit="1" customWidth="1"/>
    <col min="3" max="3" width="6.5703125" bestFit="1" customWidth="1"/>
    <col min="6" max="19" width="13" customWidth="1"/>
  </cols>
  <sheetData>
    <row r="1" spans="1:19" ht="30" x14ac:dyDescent="0.25">
      <c r="A1" s="14" t="str">
        <f>'Validation Data'!B1</f>
        <v>App Component</v>
      </c>
      <c r="B1" s="37" t="s">
        <v>422</v>
      </c>
      <c r="C1" s="37" t="s">
        <v>423</v>
      </c>
      <c r="D1" s="14" t="s">
        <v>342</v>
      </c>
      <c r="E1" s="38">
        <v>0.01</v>
      </c>
      <c r="F1" s="16">
        <v>41974</v>
      </c>
      <c r="G1" s="16">
        <v>42005</v>
      </c>
      <c r="H1" s="16">
        <v>42036</v>
      </c>
      <c r="I1" s="16">
        <v>42064</v>
      </c>
      <c r="J1" s="16">
        <v>42095</v>
      </c>
      <c r="K1" s="16">
        <v>42125</v>
      </c>
      <c r="L1" s="16">
        <v>42156</v>
      </c>
      <c r="M1" s="16">
        <v>42186</v>
      </c>
      <c r="N1" s="16">
        <v>42217</v>
      </c>
      <c r="O1" s="16">
        <v>42248</v>
      </c>
      <c r="P1" s="16">
        <v>42278</v>
      </c>
      <c r="Q1" s="16">
        <v>42309</v>
      </c>
      <c r="R1" s="16">
        <v>42339</v>
      </c>
      <c r="S1" s="16">
        <v>42370</v>
      </c>
    </row>
    <row r="2" spans="1:19" x14ac:dyDescent="0.25">
      <c r="A2" s="21" t="s">
        <v>340</v>
      </c>
      <c r="B2" s="15">
        <f t="shared" ref="B2:B34" si="0">IF(C2&lt;$E$2,NA(),C2)</f>
        <v>12</v>
      </c>
      <c r="C2" s="15">
        <f>COUNTIF('Prod Bugs'!H:H,CONCATENATE("=",A2))</f>
        <v>12</v>
      </c>
      <c r="D2" s="18">
        <f t="shared" ref="D2:D34" si="1">C2/C$36</f>
        <v>0.34285714285714286</v>
      </c>
      <c r="E2" s="15">
        <f>C36*E1</f>
        <v>0.35000000000000003</v>
      </c>
      <c r="F2" s="15">
        <f>COUNTIFS('Prod Bugs'!$D:$D,CONCATENATE("&gt;=",F$1),'Prod Bugs'!$D:$D,CONCATENATE("&lt;",G$1),'Prod Bugs'!$H:$H,CONCATENATE("=",$A2))</f>
        <v>1</v>
      </c>
      <c r="G2" s="15">
        <f>COUNTIFS('Prod Bugs'!$D:$D,CONCATENATE("&gt;=",G$1),'Prod Bugs'!$D:$D,CONCATENATE("&lt;",H$1),'Prod Bugs'!$H:$H,CONCATENATE("=",$A2))</f>
        <v>2</v>
      </c>
      <c r="H2" s="15">
        <f>COUNTIFS('Prod Bugs'!$D:$D,CONCATENATE("&gt;=",H$1),'Prod Bugs'!$D:$D,CONCATENATE("&lt;",I$1),'Prod Bugs'!$H:$H,CONCATENATE("=",$A2))</f>
        <v>7</v>
      </c>
      <c r="I2" s="15">
        <f>COUNTIFS('Prod Bugs'!$D:$D,CONCATENATE("&gt;=",I$1),'Prod Bugs'!$D:$D,CONCATENATE("&lt;",J$1),'Prod Bugs'!$H:$H,CONCATENATE("=",$A2))</f>
        <v>2</v>
      </c>
      <c r="J2" s="15">
        <f>COUNTIFS('Prod Bugs'!$D:$D,CONCATENATE("&gt;=",J$1),'Prod Bugs'!$D:$D,CONCATENATE("&lt;",K$1),'Prod Bugs'!$H:$H,CONCATENATE("=",$A2))</f>
        <v>0</v>
      </c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7" t="s">
        <v>114</v>
      </c>
      <c r="B3" s="15">
        <f t="shared" si="0"/>
        <v>4</v>
      </c>
      <c r="C3" s="15">
        <f>COUNTIF('Prod Bugs'!H:H,CONCATENATE("=",A3))</f>
        <v>4</v>
      </c>
      <c r="D3" s="18">
        <f t="shared" si="1"/>
        <v>0.11428571428571428</v>
      </c>
      <c r="E3" s="15"/>
      <c r="F3" s="15">
        <f>COUNTIFS('Prod Bugs'!$D:$D,CONCATENATE("&gt;=",F$1),'Prod Bugs'!$D:$D,CONCATENATE("&lt;",G$1),'Prod Bugs'!$H:$H,CONCATENATE("=",$A3))</f>
        <v>1</v>
      </c>
      <c r="G3" s="15">
        <f>COUNTIFS('Prod Bugs'!$D:$D,CONCATENATE("&gt;=",G$1),'Prod Bugs'!$D:$D,CONCATENATE("&lt;",H$1),'Prod Bugs'!$H:$H,CONCATENATE("=",$A3))</f>
        <v>1</v>
      </c>
      <c r="H3" s="15">
        <f>COUNTIFS('Prod Bugs'!$D:$D,CONCATENATE("&gt;=",H$1),'Prod Bugs'!$D:$D,CONCATENATE("&lt;",I$1),'Prod Bugs'!$H:$H,CONCATENATE("=",$A3))</f>
        <v>0</v>
      </c>
      <c r="I3" s="15">
        <f>COUNTIFS('Prod Bugs'!$D:$D,CONCATENATE("&gt;=",I$1),'Prod Bugs'!$D:$D,CONCATENATE("&lt;",J$1),'Prod Bugs'!$H:$H,CONCATENATE("=",$A3))</f>
        <v>2</v>
      </c>
      <c r="J3" s="15">
        <f>COUNTIFS('Prod Bugs'!$D:$D,CONCATENATE("&gt;=",J$1),'Prod Bugs'!$D:$D,CONCATENATE("&lt;",K$1),'Prod Bugs'!$H:$H,CONCATENATE("=",$A3))</f>
        <v>0</v>
      </c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7" t="s">
        <v>203</v>
      </c>
      <c r="B4" s="15">
        <f t="shared" si="0"/>
        <v>3</v>
      </c>
      <c r="C4" s="15">
        <f>COUNTIF('Prod Bugs'!H:H,CONCATENATE("=",A4))</f>
        <v>3</v>
      </c>
      <c r="D4" s="18">
        <f t="shared" si="1"/>
        <v>8.5714285714285715E-2</v>
      </c>
      <c r="E4" s="15"/>
      <c r="F4" s="15">
        <f>COUNTIFS('Prod Bugs'!$D:$D,CONCATENATE("&gt;=",F$1),'Prod Bugs'!$D:$D,CONCATENATE("&lt;",G$1),'Prod Bugs'!$H:$H,CONCATENATE("=",$A4))</f>
        <v>0</v>
      </c>
      <c r="G4" s="15">
        <f>COUNTIFS('Prod Bugs'!$D:$D,CONCATENATE("&gt;=",G$1),'Prod Bugs'!$D:$D,CONCATENATE("&lt;",H$1),'Prod Bugs'!$H:$H,CONCATENATE("=",$A4))</f>
        <v>1</v>
      </c>
      <c r="H4" s="15">
        <f>COUNTIFS('Prod Bugs'!$D:$D,CONCATENATE("&gt;=",H$1),'Prod Bugs'!$D:$D,CONCATENATE("&lt;",I$1),'Prod Bugs'!$H:$H,CONCATENATE("=",$A4))</f>
        <v>0</v>
      </c>
      <c r="I4" s="15">
        <f>COUNTIFS('Prod Bugs'!$D:$D,CONCATENATE("&gt;=",I$1),'Prod Bugs'!$D:$D,CONCATENATE("&lt;",J$1),'Prod Bugs'!$H:$H,CONCATENATE("=",$A4))</f>
        <v>2</v>
      </c>
      <c r="J4" s="15">
        <f>COUNTIFS('Prod Bugs'!$D:$D,CONCATENATE("&gt;=",J$1),'Prod Bugs'!$D:$D,CONCATENATE("&lt;",K$1),'Prod Bugs'!$H:$H,CONCATENATE("=",$A4))</f>
        <v>0</v>
      </c>
      <c r="K4" s="15"/>
      <c r="L4" s="15"/>
      <c r="M4" s="15"/>
      <c r="N4" s="15"/>
      <c r="O4" s="15"/>
      <c r="P4" s="15"/>
      <c r="Q4" s="15"/>
      <c r="R4" s="15"/>
      <c r="S4" s="15"/>
    </row>
    <row r="5" spans="1:19" x14ac:dyDescent="0.25">
      <c r="A5" s="17" t="s">
        <v>14</v>
      </c>
      <c r="B5" s="15">
        <f t="shared" si="0"/>
        <v>3</v>
      </c>
      <c r="C5" s="15">
        <f>COUNTIF('Prod Bugs'!H:H,CONCATENATE("=",A5))</f>
        <v>3</v>
      </c>
      <c r="D5" s="18">
        <f t="shared" si="1"/>
        <v>8.5714285714285715E-2</v>
      </c>
      <c r="E5" s="15"/>
      <c r="F5" s="15">
        <f>COUNTIFS('Prod Bugs'!$D:$D,CONCATENATE("&gt;=",F$1),'Prod Bugs'!$D:$D,CONCATENATE("&lt;",G$1),'Prod Bugs'!$H:$H,CONCATENATE("=",$A5))</f>
        <v>1</v>
      </c>
      <c r="G5" s="15">
        <f>COUNTIFS('Prod Bugs'!$D:$D,CONCATENATE("&gt;=",G$1),'Prod Bugs'!$D:$D,CONCATENATE("&lt;",H$1),'Prod Bugs'!$H:$H,CONCATENATE("=",$A5))</f>
        <v>0</v>
      </c>
      <c r="H5" s="15">
        <f>COUNTIFS('Prod Bugs'!$D:$D,CONCATENATE("&gt;=",H$1),'Prod Bugs'!$D:$D,CONCATENATE("&lt;",I$1),'Prod Bugs'!$H:$H,CONCATENATE("=",$A5))</f>
        <v>1</v>
      </c>
      <c r="I5" s="15">
        <f>COUNTIFS('Prod Bugs'!$D:$D,CONCATENATE("&gt;=",I$1),'Prod Bugs'!$D:$D,CONCATENATE("&lt;",J$1),'Prod Bugs'!$H:$H,CONCATENATE("=",$A5))</f>
        <v>1</v>
      </c>
      <c r="J5" s="15">
        <f>COUNTIFS('Prod Bugs'!$D:$D,CONCATENATE("&gt;=",J$1),'Prod Bugs'!$D:$D,CONCATENATE("&lt;",K$1),'Prod Bugs'!$H:$H,CONCATENATE("=",$A5))</f>
        <v>0</v>
      </c>
      <c r="K5" s="15"/>
      <c r="L5" s="15"/>
      <c r="M5" s="15"/>
      <c r="N5" s="15"/>
      <c r="O5" s="15"/>
      <c r="P5" s="15"/>
      <c r="Q5" s="15"/>
      <c r="R5" s="15"/>
      <c r="S5" s="15"/>
    </row>
    <row r="6" spans="1:19" x14ac:dyDescent="0.25">
      <c r="A6" s="19" t="s">
        <v>128</v>
      </c>
      <c r="B6" s="15">
        <f t="shared" si="0"/>
        <v>3</v>
      </c>
      <c r="C6" s="15">
        <f>COUNTIF('Prod Bugs'!H:H,CONCATENATE("=",A6))</f>
        <v>3</v>
      </c>
      <c r="D6" s="18">
        <f t="shared" si="1"/>
        <v>8.5714285714285715E-2</v>
      </c>
      <c r="E6" s="15"/>
      <c r="F6" s="15">
        <f>COUNTIFS('Prod Bugs'!$D:$D,CONCATENATE("&gt;=",F$1),'Prod Bugs'!$D:$D,CONCATENATE("&lt;",G$1),'Prod Bugs'!$H:$H,CONCATENATE("=",$A6))</f>
        <v>1</v>
      </c>
      <c r="G6" s="15">
        <f>COUNTIFS('Prod Bugs'!$D:$D,CONCATENATE("&gt;=",G$1),'Prod Bugs'!$D:$D,CONCATENATE("&lt;",H$1),'Prod Bugs'!$H:$H,CONCATENATE("=",$A6))</f>
        <v>2</v>
      </c>
      <c r="H6" s="15">
        <f>COUNTIFS('Prod Bugs'!$D:$D,CONCATENATE("&gt;=",H$1),'Prod Bugs'!$D:$D,CONCATENATE("&lt;",I$1),'Prod Bugs'!$H:$H,CONCATENATE("=",$A6))</f>
        <v>0</v>
      </c>
      <c r="I6" s="15">
        <f>COUNTIFS('Prod Bugs'!$D:$D,CONCATENATE("&gt;=",I$1),'Prod Bugs'!$D:$D,CONCATENATE("&lt;",J$1),'Prod Bugs'!$H:$H,CONCATENATE("=",$A6))</f>
        <v>0</v>
      </c>
      <c r="J6" s="15">
        <f>COUNTIFS('Prod Bugs'!$D:$D,CONCATENATE("&gt;=",J$1),'Prod Bugs'!$D:$D,CONCATENATE("&lt;",K$1),'Prod Bugs'!$H:$H,CONCATENATE("=",$A6))</f>
        <v>0</v>
      </c>
      <c r="K6" s="15"/>
      <c r="L6" s="15"/>
      <c r="M6" s="15"/>
      <c r="N6" s="15"/>
      <c r="O6" s="15"/>
      <c r="P6" s="15"/>
      <c r="Q6" s="15"/>
      <c r="R6" s="15"/>
      <c r="S6" s="15"/>
    </row>
    <row r="7" spans="1:19" x14ac:dyDescent="0.25">
      <c r="A7" s="17" t="s">
        <v>256</v>
      </c>
      <c r="B7" s="15">
        <f t="shared" si="0"/>
        <v>1</v>
      </c>
      <c r="C7" s="15">
        <f>COUNTIF('Prod Bugs'!H:H,CONCATENATE("=",A7))</f>
        <v>1</v>
      </c>
      <c r="D7" s="18">
        <f t="shared" si="1"/>
        <v>2.8571428571428571E-2</v>
      </c>
      <c r="E7" s="15"/>
      <c r="F7" s="15">
        <f>COUNTIFS('Prod Bugs'!$D:$D,CONCATENATE("&gt;=",F$1),'Prod Bugs'!$D:$D,CONCATENATE("&lt;",G$1),'Prod Bugs'!$H:$H,CONCATENATE("=",$A7))</f>
        <v>0</v>
      </c>
      <c r="G7" s="15">
        <f>COUNTIFS('Prod Bugs'!$D:$D,CONCATENATE("&gt;=",G$1),'Prod Bugs'!$D:$D,CONCATENATE("&lt;",H$1),'Prod Bugs'!$H:$H,CONCATENATE("=",$A7))</f>
        <v>0</v>
      </c>
      <c r="H7" s="15">
        <f>COUNTIFS('Prod Bugs'!$D:$D,CONCATENATE("&gt;=",H$1),'Prod Bugs'!$D:$D,CONCATENATE("&lt;",I$1),'Prod Bugs'!$H:$H,CONCATENATE("=",$A7))</f>
        <v>1</v>
      </c>
      <c r="I7" s="15">
        <f>COUNTIFS('Prod Bugs'!$D:$D,CONCATENATE("&gt;=",I$1),'Prod Bugs'!$D:$D,CONCATENATE("&lt;",J$1),'Prod Bugs'!$H:$H,CONCATENATE("=",$A7))</f>
        <v>0</v>
      </c>
      <c r="J7" s="15">
        <f>COUNTIFS('Prod Bugs'!$D:$D,CONCATENATE("&gt;=",J$1),'Prod Bugs'!$D:$D,CONCATENATE("&lt;",K$1),'Prod Bugs'!$H:$H,CONCATENATE("=",$A7))</f>
        <v>0</v>
      </c>
      <c r="K7" s="15"/>
      <c r="L7" s="15"/>
      <c r="M7" s="15"/>
      <c r="N7" s="15"/>
      <c r="O7" s="15"/>
      <c r="P7" s="15"/>
      <c r="Q7" s="15"/>
      <c r="R7" s="15"/>
      <c r="S7" s="15"/>
    </row>
    <row r="8" spans="1:19" x14ac:dyDescent="0.25">
      <c r="A8" s="17" t="s">
        <v>237</v>
      </c>
      <c r="B8" s="15">
        <f t="shared" si="0"/>
        <v>1</v>
      </c>
      <c r="C8" s="15">
        <f>COUNTIF('Prod Bugs'!H:H,CONCATENATE("=",A8))</f>
        <v>1</v>
      </c>
      <c r="D8" s="18">
        <f t="shared" si="1"/>
        <v>2.8571428571428571E-2</v>
      </c>
      <c r="E8" s="15"/>
      <c r="F8" s="15">
        <f>COUNTIFS('Prod Bugs'!$D:$D,CONCATENATE("&gt;=",F$1),'Prod Bugs'!$D:$D,CONCATENATE("&lt;",G$1),'Prod Bugs'!$H:$H,CONCATENATE("=",$A8))</f>
        <v>0</v>
      </c>
      <c r="G8" s="15">
        <f>COUNTIFS('Prod Bugs'!$D:$D,CONCATENATE("&gt;=",G$1),'Prod Bugs'!$D:$D,CONCATENATE("&lt;",H$1),'Prod Bugs'!$H:$H,CONCATENATE("=",$A8))</f>
        <v>0</v>
      </c>
      <c r="H8" s="15">
        <f>COUNTIFS('Prod Bugs'!$D:$D,CONCATENATE("&gt;=",H$1),'Prod Bugs'!$D:$D,CONCATENATE("&lt;",I$1),'Prod Bugs'!$H:$H,CONCATENATE("=",$A8))</f>
        <v>1</v>
      </c>
      <c r="I8" s="15">
        <f>COUNTIFS('Prod Bugs'!$D:$D,CONCATENATE("&gt;=",I$1),'Prod Bugs'!$D:$D,CONCATENATE("&lt;",J$1),'Prod Bugs'!$H:$H,CONCATENATE("=",$A8))</f>
        <v>0</v>
      </c>
      <c r="J8" s="15">
        <f>COUNTIFS('Prod Bugs'!$D:$D,CONCATENATE("&gt;=",J$1),'Prod Bugs'!$D:$D,CONCATENATE("&lt;",K$1),'Prod Bugs'!$H:$H,CONCATENATE("=",$A8))</f>
        <v>0</v>
      </c>
      <c r="K8" s="15"/>
      <c r="L8" s="15"/>
      <c r="M8" s="15"/>
      <c r="N8" s="15"/>
      <c r="O8" s="15"/>
      <c r="P8" s="15"/>
      <c r="Q8" s="15"/>
      <c r="R8" s="15"/>
      <c r="S8" s="15"/>
    </row>
    <row r="9" spans="1:19" x14ac:dyDescent="0.25">
      <c r="A9" s="17" t="s">
        <v>332</v>
      </c>
      <c r="B9" s="15">
        <f t="shared" si="0"/>
        <v>1</v>
      </c>
      <c r="C9" s="15">
        <f>COUNTIF('Prod Bugs'!H:H,CONCATENATE("=",A9))</f>
        <v>1</v>
      </c>
      <c r="D9" s="18">
        <f t="shared" si="1"/>
        <v>2.8571428571428571E-2</v>
      </c>
      <c r="E9" s="15"/>
      <c r="F9" s="15">
        <f>COUNTIFS('Prod Bugs'!$D:$D,CONCATENATE("&gt;=",F$1),'Prod Bugs'!$D:$D,CONCATENATE("&lt;",G$1),'Prod Bugs'!$H:$H,CONCATENATE("=",$A9))</f>
        <v>1</v>
      </c>
      <c r="G9" s="15">
        <f>COUNTIFS('Prod Bugs'!$D:$D,CONCATENATE("&gt;=",G$1),'Prod Bugs'!$D:$D,CONCATENATE("&lt;",H$1),'Prod Bugs'!$H:$H,CONCATENATE("=",$A9))</f>
        <v>0</v>
      </c>
      <c r="H9" s="15">
        <f>COUNTIFS('Prod Bugs'!$D:$D,CONCATENATE("&gt;=",H$1),'Prod Bugs'!$D:$D,CONCATENATE("&lt;",I$1),'Prod Bugs'!$H:$H,CONCATENATE("=",$A9))</f>
        <v>0</v>
      </c>
      <c r="I9" s="15">
        <f>COUNTIFS('Prod Bugs'!$D:$D,CONCATENATE("&gt;=",I$1),'Prod Bugs'!$D:$D,CONCATENATE("&lt;",J$1),'Prod Bugs'!$H:$H,CONCATENATE("=",$A9))</f>
        <v>0</v>
      </c>
      <c r="J9" s="15">
        <f>COUNTIFS('Prod Bugs'!$D:$D,CONCATENATE("&gt;=",J$1),'Prod Bugs'!$D:$D,CONCATENATE("&lt;",K$1),'Prod Bugs'!$H:$H,CONCATENATE("=",$A9))</f>
        <v>0</v>
      </c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25">
      <c r="A10" s="19" t="s">
        <v>111</v>
      </c>
      <c r="B10" s="15">
        <f t="shared" si="0"/>
        <v>1</v>
      </c>
      <c r="C10" s="15">
        <f>COUNTIF('Prod Bugs'!H:H,CONCATENATE("=",A10))</f>
        <v>1</v>
      </c>
      <c r="D10" s="18">
        <f t="shared" si="1"/>
        <v>2.8571428571428571E-2</v>
      </c>
      <c r="E10" s="15"/>
      <c r="F10" s="15">
        <f>COUNTIFS('Prod Bugs'!$D:$D,CONCATENATE("&gt;=",F$1),'Prod Bugs'!$D:$D,CONCATENATE("&lt;",G$1),'Prod Bugs'!$H:$H,CONCATENATE("=",$A10))</f>
        <v>1</v>
      </c>
      <c r="G10" s="15">
        <f>COUNTIFS('Prod Bugs'!$D:$D,CONCATENATE("&gt;=",G$1),'Prod Bugs'!$D:$D,CONCATENATE("&lt;",H$1),'Prod Bugs'!$H:$H,CONCATENATE("=",$A10))</f>
        <v>0</v>
      </c>
      <c r="H10" s="15">
        <f>COUNTIFS('Prod Bugs'!$D:$D,CONCATENATE("&gt;=",H$1),'Prod Bugs'!$D:$D,CONCATENATE("&lt;",I$1),'Prod Bugs'!$H:$H,CONCATENATE("=",$A10))</f>
        <v>0</v>
      </c>
      <c r="I10" s="15">
        <f>COUNTIFS('Prod Bugs'!$D:$D,CONCATENATE("&gt;=",I$1),'Prod Bugs'!$D:$D,CONCATENATE("&lt;",J$1),'Prod Bugs'!$H:$H,CONCATENATE("=",$A10))</f>
        <v>0</v>
      </c>
      <c r="J10" s="15">
        <f>COUNTIFS('Prod Bugs'!$D:$D,CONCATENATE("&gt;=",J$1),'Prod Bugs'!$D:$D,CONCATENATE("&lt;",K$1),'Prod Bugs'!$H:$H,CONCATENATE("=",$A10))</f>
        <v>0</v>
      </c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25">
      <c r="A11" s="20" t="s">
        <v>74</v>
      </c>
      <c r="B11" s="15">
        <f t="shared" si="0"/>
        <v>1</v>
      </c>
      <c r="C11" s="15">
        <f>COUNTIF('Prod Bugs'!H:H,CONCATENATE("=",A11))</f>
        <v>1</v>
      </c>
      <c r="D11" s="18">
        <f t="shared" si="1"/>
        <v>2.8571428571428571E-2</v>
      </c>
      <c r="E11" s="15"/>
      <c r="F11" s="15">
        <f>COUNTIFS('Prod Bugs'!$D:$D,CONCATENATE("&gt;=",F$1),'Prod Bugs'!$D:$D,CONCATENATE("&lt;",G$1),'Prod Bugs'!$H:$H,CONCATENATE("=",$A11))</f>
        <v>1</v>
      </c>
      <c r="G11" s="15">
        <f>COUNTIFS('Prod Bugs'!$D:$D,CONCATENATE("&gt;=",G$1),'Prod Bugs'!$D:$D,CONCATENATE("&lt;",H$1),'Prod Bugs'!$H:$H,CONCATENATE("=",$A11))</f>
        <v>0</v>
      </c>
      <c r="H11" s="15">
        <f>COUNTIFS('Prod Bugs'!$D:$D,CONCATENATE("&gt;=",H$1),'Prod Bugs'!$D:$D,CONCATENATE("&lt;",I$1),'Prod Bugs'!$H:$H,CONCATENATE("=",$A11))</f>
        <v>0</v>
      </c>
      <c r="I11" s="15">
        <f>COUNTIFS('Prod Bugs'!$D:$D,CONCATENATE("&gt;=",I$1),'Prod Bugs'!$D:$D,CONCATENATE("&lt;",J$1),'Prod Bugs'!$H:$H,CONCATENATE("=",$A11))</f>
        <v>0</v>
      </c>
      <c r="J11" s="15">
        <f>COUNTIFS('Prod Bugs'!$D:$D,CONCATENATE("&gt;=",J$1),'Prod Bugs'!$D:$D,CONCATENATE("&lt;",K$1),'Prod Bugs'!$H:$H,CONCATENATE("=",$A11))</f>
        <v>0</v>
      </c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25">
      <c r="A12" s="17" t="s">
        <v>26</v>
      </c>
      <c r="B12" s="15">
        <f t="shared" si="0"/>
        <v>1</v>
      </c>
      <c r="C12" s="15">
        <f>COUNTIF('Prod Bugs'!H:H,CONCATENATE("=",A12))</f>
        <v>1</v>
      </c>
      <c r="D12" s="18">
        <f t="shared" si="1"/>
        <v>2.8571428571428571E-2</v>
      </c>
      <c r="E12" s="15"/>
      <c r="F12" s="15">
        <f>COUNTIFS('Prod Bugs'!$D:$D,CONCATENATE("&gt;=",F$1),'Prod Bugs'!$D:$D,CONCATENATE("&lt;",G$1),'Prod Bugs'!$H:$H,CONCATENATE("=",$A12))</f>
        <v>0</v>
      </c>
      <c r="G12" s="15">
        <f>COUNTIFS('Prod Bugs'!$D:$D,CONCATENATE("&gt;=",G$1),'Prod Bugs'!$D:$D,CONCATENATE("&lt;",H$1),'Prod Bugs'!$H:$H,CONCATENATE("=",$A12))</f>
        <v>1</v>
      </c>
      <c r="H12" s="15">
        <f>COUNTIFS('Prod Bugs'!$D:$D,CONCATENATE("&gt;=",H$1),'Prod Bugs'!$D:$D,CONCATENATE("&lt;",I$1),'Prod Bugs'!$H:$H,CONCATENATE("=",$A12))</f>
        <v>0</v>
      </c>
      <c r="I12" s="15">
        <f>COUNTIFS('Prod Bugs'!$D:$D,CONCATENATE("&gt;=",I$1),'Prod Bugs'!$D:$D,CONCATENATE("&lt;",J$1),'Prod Bugs'!$H:$H,CONCATENATE("=",$A12))</f>
        <v>0</v>
      </c>
      <c r="J12" s="15">
        <f>COUNTIFS('Prod Bugs'!$D:$D,CONCATENATE("&gt;=",J$1),'Prod Bugs'!$D:$D,CONCATENATE("&lt;",K$1),'Prod Bugs'!$H:$H,CONCATENATE("=",$A12))</f>
        <v>0</v>
      </c>
      <c r="K12" s="15"/>
      <c r="L12" s="15"/>
      <c r="M12" s="15"/>
      <c r="N12" s="15"/>
      <c r="O12" s="15"/>
      <c r="P12" s="15"/>
      <c r="Q12" s="15"/>
      <c r="R12" s="15"/>
      <c r="S12" s="15"/>
    </row>
    <row r="13" spans="1:19" x14ac:dyDescent="0.25">
      <c r="A13" s="19" t="s">
        <v>315</v>
      </c>
      <c r="B13" s="15">
        <f t="shared" si="0"/>
        <v>1</v>
      </c>
      <c r="C13" s="15">
        <f>COUNTIF('Prod Bugs'!H:H,CONCATENATE("=",A13))</f>
        <v>1</v>
      </c>
      <c r="D13" s="18">
        <f t="shared" si="1"/>
        <v>2.8571428571428571E-2</v>
      </c>
      <c r="E13" s="15"/>
      <c r="F13" s="15">
        <f>COUNTIFS('Prod Bugs'!$D:$D,CONCATENATE("&gt;=",F$1),'Prod Bugs'!$D:$D,CONCATENATE("&lt;",G$1),'Prod Bugs'!$H:$H,CONCATENATE("=",$A13))</f>
        <v>1</v>
      </c>
      <c r="G13" s="15">
        <f>COUNTIFS('Prod Bugs'!$D:$D,CONCATENATE("&gt;=",G$1),'Prod Bugs'!$D:$D,CONCATENATE("&lt;",H$1),'Prod Bugs'!$H:$H,CONCATENATE("=",$A13))</f>
        <v>0</v>
      </c>
      <c r="H13" s="15">
        <f>COUNTIFS('Prod Bugs'!$D:$D,CONCATENATE("&gt;=",H$1),'Prod Bugs'!$D:$D,CONCATENATE("&lt;",I$1),'Prod Bugs'!$H:$H,CONCATENATE("=",$A13))</f>
        <v>0</v>
      </c>
      <c r="I13" s="15">
        <f>COUNTIFS('Prod Bugs'!$D:$D,CONCATENATE("&gt;=",I$1),'Prod Bugs'!$D:$D,CONCATENATE("&lt;",J$1),'Prod Bugs'!$H:$H,CONCATENATE("=",$A13))</f>
        <v>0</v>
      </c>
      <c r="J13" s="15">
        <f>COUNTIFS('Prod Bugs'!$D:$D,CONCATENATE("&gt;=",J$1),'Prod Bugs'!$D:$D,CONCATENATE("&lt;",K$1),'Prod Bugs'!$H:$H,CONCATENATE("=",$A13))</f>
        <v>0</v>
      </c>
      <c r="K13" s="15"/>
      <c r="L13" s="15"/>
      <c r="M13" s="15"/>
      <c r="N13" s="15"/>
      <c r="O13" s="15"/>
      <c r="P13" s="15"/>
      <c r="Q13" s="15"/>
      <c r="R13" s="15"/>
      <c r="S13" s="15"/>
    </row>
    <row r="14" spans="1:19" x14ac:dyDescent="0.25">
      <c r="A14" s="19" t="s">
        <v>253</v>
      </c>
      <c r="B14" s="15">
        <f t="shared" si="0"/>
        <v>1</v>
      </c>
      <c r="C14" s="15">
        <f>COUNTIF('Prod Bugs'!H:H,CONCATENATE("=",A14))</f>
        <v>1</v>
      </c>
      <c r="D14" s="18">
        <f t="shared" si="1"/>
        <v>2.8571428571428571E-2</v>
      </c>
      <c r="E14" s="15"/>
      <c r="F14" s="15">
        <f>COUNTIFS('Prod Bugs'!$D:$D,CONCATENATE("&gt;=",F$1),'Prod Bugs'!$D:$D,CONCATENATE("&lt;",G$1),'Prod Bugs'!$H:$H,CONCATENATE("=",$A14))</f>
        <v>0</v>
      </c>
      <c r="G14" s="15">
        <f>COUNTIFS('Prod Bugs'!$D:$D,CONCATENATE("&gt;=",G$1),'Prod Bugs'!$D:$D,CONCATENATE("&lt;",H$1),'Prod Bugs'!$H:$H,CONCATENATE("=",$A14))</f>
        <v>0</v>
      </c>
      <c r="H14" s="15">
        <f>COUNTIFS('Prod Bugs'!$D:$D,CONCATENATE("&gt;=",H$1),'Prod Bugs'!$D:$D,CONCATENATE("&lt;",I$1),'Prod Bugs'!$H:$H,CONCATENATE("=",$A14))</f>
        <v>1</v>
      </c>
      <c r="I14" s="15">
        <f>COUNTIFS('Prod Bugs'!$D:$D,CONCATENATE("&gt;=",I$1),'Prod Bugs'!$D:$D,CONCATENATE("&lt;",J$1),'Prod Bugs'!$H:$H,CONCATENATE("=",$A14))</f>
        <v>0</v>
      </c>
      <c r="J14" s="15">
        <f>COUNTIFS('Prod Bugs'!$D:$D,CONCATENATE("&gt;=",J$1),'Prod Bugs'!$D:$D,CONCATENATE("&lt;",K$1),'Prod Bugs'!$H:$H,CONCATENATE("=",$A14))</f>
        <v>0</v>
      </c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25">
      <c r="A15" s="17" t="s">
        <v>299</v>
      </c>
      <c r="B15" s="15">
        <f t="shared" si="0"/>
        <v>2</v>
      </c>
      <c r="C15" s="15">
        <f>COUNTIF('Prod Bugs'!H:H,CONCATENATE("=",A15))</f>
        <v>2</v>
      </c>
      <c r="D15" s="18">
        <f t="shared" si="1"/>
        <v>5.7142857142857141E-2</v>
      </c>
      <c r="E15" s="15"/>
      <c r="F15" s="15">
        <f>COUNTIFS('Prod Bugs'!$D:$D,CONCATENATE("&gt;=",F$1),'Prod Bugs'!$D:$D,CONCATENATE("&lt;",G$1),'Prod Bugs'!$H:$H,CONCATENATE("=",$A15))</f>
        <v>0</v>
      </c>
      <c r="G15" s="15">
        <f>COUNTIFS('Prod Bugs'!$D:$D,CONCATENATE("&gt;=",G$1),'Prod Bugs'!$D:$D,CONCATENATE("&lt;",H$1),'Prod Bugs'!$H:$H,CONCATENATE("=",$A15))</f>
        <v>0</v>
      </c>
      <c r="H15" s="15">
        <f>COUNTIFS('Prod Bugs'!$D:$D,CONCATENATE("&gt;=",H$1),'Prod Bugs'!$D:$D,CONCATENATE("&lt;",I$1),'Prod Bugs'!$H:$H,CONCATENATE("=",$A15))</f>
        <v>0</v>
      </c>
      <c r="I15" s="15">
        <f>COUNTIFS('Prod Bugs'!$D:$D,CONCATENATE("&gt;=",I$1),'Prod Bugs'!$D:$D,CONCATENATE("&lt;",J$1),'Prod Bugs'!$H:$H,CONCATENATE("=",$A15))</f>
        <v>2</v>
      </c>
      <c r="J15" s="15">
        <f>COUNTIFS('Prod Bugs'!$D:$D,CONCATENATE("&gt;=",J$1),'Prod Bugs'!$D:$D,CONCATENATE("&lt;",K$1),'Prod Bugs'!$H:$H,CONCATENATE("=",$A15))</f>
        <v>0</v>
      </c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25">
      <c r="A16" s="21" t="s">
        <v>335</v>
      </c>
      <c r="B16" s="15" t="e">
        <f t="shared" si="0"/>
        <v>#N/A</v>
      </c>
      <c r="C16" s="15">
        <f>COUNTIF('Prod Bugs'!H:H,CONCATENATE("=",A16))</f>
        <v>0</v>
      </c>
      <c r="D16" s="18">
        <f t="shared" si="1"/>
        <v>0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25">
      <c r="A17" s="17" t="s">
        <v>298</v>
      </c>
      <c r="B17" s="15" t="e">
        <f t="shared" si="0"/>
        <v>#N/A</v>
      </c>
      <c r="C17" s="15">
        <f>COUNTIF('Prod Bugs'!H:H,CONCATENATE("=",A17))</f>
        <v>0</v>
      </c>
      <c r="D17" s="18">
        <f t="shared" si="1"/>
        <v>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25">
      <c r="A18" s="17" t="s">
        <v>300</v>
      </c>
      <c r="B18" s="15" t="e">
        <f t="shared" si="0"/>
        <v>#N/A</v>
      </c>
      <c r="C18" s="15">
        <f>COUNTIF('Prod Bugs'!H:H,CONCATENATE("=",A18))</f>
        <v>0</v>
      </c>
      <c r="D18" s="18">
        <f t="shared" si="1"/>
        <v>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25">
      <c r="A19" s="17" t="s">
        <v>301</v>
      </c>
      <c r="B19" s="15" t="e">
        <f t="shared" si="0"/>
        <v>#N/A</v>
      </c>
      <c r="C19" s="15">
        <f>COUNTIF('Prod Bugs'!H:H,CONCATENATE("=",A19))</f>
        <v>0</v>
      </c>
      <c r="D19" s="18">
        <f t="shared" si="1"/>
        <v>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25">
      <c r="A20" s="17" t="s">
        <v>302</v>
      </c>
      <c r="B20" s="15" t="e">
        <f t="shared" si="0"/>
        <v>#N/A</v>
      </c>
      <c r="C20" s="15">
        <f>COUNTIF('Prod Bugs'!H:H,CONCATENATE("=",A20))</f>
        <v>0</v>
      </c>
      <c r="D20" s="18">
        <f t="shared" si="1"/>
        <v>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25">
      <c r="A21" s="17" t="s">
        <v>314</v>
      </c>
      <c r="B21" s="15" t="e">
        <f t="shared" si="0"/>
        <v>#N/A</v>
      </c>
      <c r="C21" s="15">
        <f>COUNTIF('Prod Bugs'!H:H,CONCATENATE("=",A21))</f>
        <v>0</v>
      </c>
      <c r="D21" s="18">
        <f t="shared" si="1"/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25">
      <c r="A22" s="22" t="s">
        <v>303</v>
      </c>
      <c r="B22" s="15" t="e">
        <f t="shared" si="0"/>
        <v>#N/A</v>
      </c>
      <c r="C22" s="15">
        <f>COUNTIF('Prod Bugs'!H:H,CONCATENATE("=",A22))</f>
        <v>0</v>
      </c>
      <c r="D22" s="18">
        <f t="shared" si="1"/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x14ac:dyDescent="0.25">
      <c r="A23" s="17" t="s">
        <v>306</v>
      </c>
      <c r="B23" s="15" t="e">
        <f t="shared" si="0"/>
        <v>#N/A</v>
      </c>
      <c r="C23" s="15">
        <f>COUNTIF('Prod Bugs'!H:H,CONCATENATE("=",A23))</f>
        <v>0</v>
      </c>
      <c r="D23" s="18">
        <f t="shared" si="1"/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25">
      <c r="A24" s="17" t="s">
        <v>33</v>
      </c>
      <c r="B24" s="15" t="e">
        <f t="shared" si="0"/>
        <v>#N/A</v>
      </c>
      <c r="C24" s="15">
        <f>COUNTIF('Prod Bugs'!H:H,CONCATENATE("=",A24))</f>
        <v>0</v>
      </c>
      <c r="D24" s="18">
        <f t="shared" si="1"/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25">
      <c r="A25" s="21" t="s">
        <v>336</v>
      </c>
      <c r="B25" s="15" t="e">
        <f t="shared" si="0"/>
        <v>#N/A</v>
      </c>
      <c r="C25" s="15">
        <f>COUNTIF('Prod Bugs'!H:H,CONCATENATE("=",A25))</f>
        <v>0</v>
      </c>
      <c r="D25" s="18">
        <f t="shared" si="1"/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25">
      <c r="A26" s="17" t="s">
        <v>308</v>
      </c>
      <c r="B26" s="15" t="e">
        <f t="shared" si="0"/>
        <v>#N/A</v>
      </c>
      <c r="C26" s="15">
        <f>COUNTIF('Prod Bugs'!H:H,CONCATENATE("=",A26))</f>
        <v>0</v>
      </c>
      <c r="D26" s="18">
        <f t="shared" si="1"/>
        <v>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25">
      <c r="A27" s="21" t="s">
        <v>337</v>
      </c>
      <c r="B27" s="15" t="e">
        <f t="shared" si="0"/>
        <v>#N/A</v>
      </c>
      <c r="C27" s="15">
        <f>COUNTIF('Prod Bugs'!H:H,CONCATENATE("=",A27))</f>
        <v>0</v>
      </c>
      <c r="D27" s="18">
        <f t="shared" si="1"/>
        <v>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25">
      <c r="A28" s="21" t="s">
        <v>338</v>
      </c>
      <c r="B28" s="15" t="e">
        <f t="shared" si="0"/>
        <v>#N/A</v>
      </c>
      <c r="C28" s="15">
        <f>COUNTIF('Prod Bugs'!H:H,CONCATENATE("=",A28))</f>
        <v>0</v>
      </c>
      <c r="D28" s="18">
        <f t="shared" si="1"/>
        <v>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25">
      <c r="A29" s="17" t="s">
        <v>252</v>
      </c>
      <c r="B29" s="15" t="e">
        <f t="shared" si="0"/>
        <v>#N/A</v>
      </c>
      <c r="C29" s="15">
        <f>COUNTIF('Prod Bugs'!H:H,CONCATENATE("=",A29))</f>
        <v>0</v>
      </c>
      <c r="D29" s="18">
        <f t="shared" si="1"/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25">
      <c r="A30" s="21" t="s">
        <v>339</v>
      </c>
      <c r="B30" s="15" t="e">
        <f t="shared" si="0"/>
        <v>#N/A</v>
      </c>
      <c r="C30" s="15">
        <f>COUNTIF('Prod Bugs'!H:H,CONCATENATE("=",A30))</f>
        <v>0</v>
      </c>
      <c r="D30" s="18">
        <f t="shared" si="1"/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25">
      <c r="A31" s="17" t="s">
        <v>30</v>
      </c>
      <c r="B31" s="15" t="e">
        <f t="shared" si="0"/>
        <v>#N/A</v>
      </c>
      <c r="C31" s="15">
        <f>COUNTIF('Prod Bugs'!H:H,CONCATENATE("=",A31))</f>
        <v>0</v>
      </c>
      <c r="D31" s="18">
        <f t="shared" si="1"/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25">
      <c r="A32" s="17" t="s">
        <v>313</v>
      </c>
      <c r="B32" s="15" t="e">
        <f t="shared" si="0"/>
        <v>#N/A</v>
      </c>
      <c r="C32" s="15">
        <f>COUNTIF('Prod Bugs'!H:H,CONCATENATE("=",A32))</f>
        <v>0</v>
      </c>
      <c r="D32" s="18">
        <f t="shared" si="1"/>
        <v>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25">
      <c r="A33" s="17" t="s">
        <v>311</v>
      </c>
      <c r="B33" s="15" t="e">
        <f t="shared" si="0"/>
        <v>#N/A</v>
      </c>
      <c r="C33" s="15">
        <f>COUNTIF('Prod Bugs'!H:H,CONCATENATE("=",A33))</f>
        <v>0</v>
      </c>
      <c r="D33" s="18">
        <f t="shared" si="1"/>
        <v>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25">
      <c r="A34" s="21" t="s">
        <v>341</v>
      </c>
      <c r="B34" s="15" t="e">
        <f t="shared" si="0"/>
        <v>#N/A</v>
      </c>
      <c r="C34" s="15">
        <f>COUNTIF('Prod Bugs'!H:H,CONCATENATE("=",A34))</f>
        <v>0</v>
      </c>
      <c r="D34" s="18">
        <f t="shared" si="1"/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36" t="s">
        <v>425</v>
      </c>
      <c r="B36" s="36"/>
      <c r="C36" s="15">
        <f>SUM(C2:C15)</f>
        <v>35</v>
      </c>
      <c r="D36" s="41">
        <f>C36/C37</f>
        <v>0.10144927536231885</v>
      </c>
      <c r="E36" s="15"/>
      <c r="F36" s="15"/>
      <c r="G36" s="15"/>
      <c r="H36" s="15"/>
      <c r="I36" s="15" t="s">
        <v>348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15" t="s">
        <v>426</v>
      </c>
      <c r="B37" s="15"/>
      <c r="C37" s="15">
        <f>COUNTA('Prod Bugs'!A:A)-1</f>
        <v>345</v>
      </c>
      <c r="D37" s="15"/>
      <c r="E37" s="15"/>
      <c r="F37" s="15"/>
      <c r="G37" s="15"/>
      <c r="H37" s="15"/>
      <c r="I37" s="15" t="s">
        <v>349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</row>
  </sheetData>
  <sortState ref="A2:D34">
    <sortCondition descending="1" ref="D2:D34"/>
  </sortState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7"/>
  <sheetViews>
    <sheetView topLeftCell="A31" workbookViewId="0">
      <selection activeCell="J52" sqref="J52"/>
    </sheetView>
  </sheetViews>
  <sheetFormatPr defaultRowHeight="15" x14ac:dyDescent="0.25"/>
  <cols>
    <col min="1" max="1" width="34.42578125" bestFit="1" customWidth="1"/>
    <col min="2" max="2" width="9.5703125" bestFit="1" customWidth="1"/>
    <col min="3" max="3" width="7.5703125" customWidth="1"/>
    <col min="5" max="8" width="9.140625" style="46"/>
    <col min="9" max="9" width="11.140625" style="46" bestFit="1" customWidth="1"/>
    <col min="10" max="10" width="12.28515625" style="46" customWidth="1"/>
    <col min="12" max="14" width="13" hidden="1" customWidth="1"/>
    <col min="15" max="15" width="13" customWidth="1"/>
    <col min="16" max="18" width="13" hidden="1" customWidth="1"/>
    <col min="19" max="19" width="13" customWidth="1"/>
    <col min="20" max="22" width="13" hidden="1" customWidth="1"/>
    <col min="23" max="23" width="13" customWidth="1"/>
    <col min="24" max="26" width="13" hidden="1" customWidth="1"/>
    <col min="27" max="27" width="13" customWidth="1"/>
    <col min="28" max="30" width="13" hidden="1" customWidth="1"/>
    <col min="31" max="43" width="13" customWidth="1"/>
  </cols>
  <sheetData>
    <row r="1" spans="1:43" s="15" customFormat="1" ht="60" x14ac:dyDescent="0.25">
      <c r="A1" s="14" t="str">
        <f>'Validation Data'!B1</f>
        <v>App Component</v>
      </c>
      <c r="B1" s="37" t="s">
        <v>422</v>
      </c>
      <c r="C1" s="37" t="s">
        <v>423</v>
      </c>
      <c r="D1" s="14" t="s">
        <v>342</v>
      </c>
      <c r="E1" s="42" t="s">
        <v>21</v>
      </c>
      <c r="F1" s="42" t="s">
        <v>16</v>
      </c>
      <c r="G1" s="42" t="s">
        <v>9</v>
      </c>
      <c r="H1" s="43" t="s">
        <v>427</v>
      </c>
      <c r="I1" s="43" t="s">
        <v>428</v>
      </c>
      <c r="J1" s="43" t="s">
        <v>429</v>
      </c>
      <c r="K1" s="38">
        <v>0.01</v>
      </c>
      <c r="L1" s="48" t="s">
        <v>21</v>
      </c>
      <c r="M1" s="48" t="s">
        <v>16</v>
      </c>
      <c r="N1" s="48" t="s">
        <v>9</v>
      </c>
      <c r="O1" s="47">
        <v>41974</v>
      </c>
      <c r="P1" s="48" t="s">
        <v>21</v>
      </c>
      <c r="Q1" s="48" t="s">
        <v>16</v>
      </c>
      <c r="R1" s="48" t="s">
        <v>9</v>
      </c>
      <c r="S1" s="16">
        <v>42005</v>
      </c>
      <c r="T1" s="48" t="s">
        <v>21</v>
      </c>
      <c r="U1" s="48" t="s">
        <v>16</v>
      </c>
      <c r="V1" s="48" t="s">
        <v>9</v>
      </c>
      <c r="W1" s="16">
        <v>42036</v>
      </c>
      <c r="X1" s="48" t="s">
        <v>21</v>
      </c>
      <c r="Y1" s="48" t="s">
        <v>16</v>
      </c>
      <c r="Z1" s="48" t="s">
        <v>9</v>
      </c>
      <c r="AA1" s="16">
        <v>42064</v>
      </c>
      <c r="AB1" s="48" t="s">
        <v>21</v>
      </c>
      <c r="AC1" s="48" t="s">
        <v>16</v>
      </c>
      <c r="AD1" s="48" t="s">
        <v>9</v>
      </c>
      <c r="AE1" s="16">
        <v>42095</v>
      </c>
      <c r="AF1" s="48" t="s">
        <v>21</v>
      </c>
      <c r="AG1" s="48" t="s">
        <v>16</v>
      </c>
      <c r="AH1" s="48" t="s">
        <v>9</v>
      </c>
      <c r="AI1" s="16">
        <v>42125</v>
      </c>
      <c r="AJ1" s="16">
        <v>42156</v>
      </c>
      <c r="AK1" s="16">
        <v>42186</v>
      </c>
      <c r="AL1" s="16">
        <v>42217</v>
      </c>
      <c r="AM1" s="16">
        <v>42248</v>
      </c>
      <c r="AN1" s="16">
        <v>42278</v>
      </c>
      <c r="AO1" s="16">
        <v>42309</v>
      </c>
      <c r="AP1" s="16">
        <v>42339</v>
      </c>
      <c r="AQ1" s="16">
        <v>42370</v>
      </c>
    </row>
    <row r="2" spans="1:43" s="15" customFormat="1" x14ac:dyDescent="0.25">
      <c r="A2" s="15" t="str">
        <f>'Validation Data'!B11</f>
        <v>Custom Form/Contact Form Widgets</v>
      </c>
      <c r="B2" s="15">
        <f t="shared" ref="B2:B49" si="0">IF(C2&lt;$K$2,NA(),C2)</f>
        <v>53</v>
      </c>
      <c r="C2" s="15">
        <f>COUNTIF('Prod Bugs'!G:G,CONCATENATE("=",A2))</f>
        <v>53</v>
      </c>
      <c r="D2" s="18">
        <f t="shared" ref="D2:D49" si="1">C2/C$52</f>
        <v>0.15406976744186046</v>
      </c>
      <c r="E2" s="44">
        <f>COUNTIFS('Prod Bugs'!$G:$G,CONCATENATE("=",$A2),'Prod Bugs'!$C:$C,CONCATENATE("=",E$1))</f>
        <v>0</v>
      </c>
      <c r="F2" s="44">
        <f>COUNTIFS('Prod Bugs'!$G:$G,CONCATENATE("=",$A2),'Prod Bugs'!$C:$C,CONCATENATE("=",F$1))</f>
        <v>3</v>
      </c>
      <c r="G2" s="44">
        <f>COUNTIFS('Prod Bugs'!$G:$G,CONCATENATE("=",$A2),'Prod Bugs'!$C:$C,CONCATENATE("=",G$1))</f>
        <v>12</v>
      </c>
      <c r="H2" s="44">
        <f t="shared" ref="H2:H49" si="2">IF(SUM(E2:G2)=0,NA(),SUM(E2:G2))</f>
        <v>15</v>
      </c>
      <c r="I2" s="41">
        <f t="shared" ref="I2:I49" si="3">IF(ISNA(H2),0%,H2/H$52)</f>
        <v>0.15463917525773196</v>
      </c>
      <c r="J2" s="41">
        <f t="shared" ref="J2:J49" si="4">IF(C2=0,0%,H2/C2)</f>
        <v>0.28301886792452829</v>
      </c>
      <c r="K2" s="15">
        <f>C52*K1</f>
        <v>3.44</v>
      </c>
      <c r="L2" s="15">
        <f>COUNTIFS('Prod Bugs'!$D:$D,CONCATENATE("&gt;=",L$1),'Prod Bugs'!$D:$D,CONCATENATE("&lt;",S$1),'Prod Bugs'!$G:$G,CONCATENATE("=",$A2),'Prod Bugs'!$C:$C,CONCATENATE("=",O$1))</f>
        <v>0</v>
      </c>
      <c r="M2" s="15">
        <f>COUNTIFS('Prod Bugs'!$D:$D,CONCATENATE("&gt;=",O$1),'Prod Bugs'!$D:$D,CONCATENATE("&lt;",S$1),'Prod Bugs'!$G:$G,CONCATENATE("=",$A2),'Prod Bugs'!$C:$C,CONCATENATE("=",M$1))</f>
        <v>0</v>
      </c>
      <c r="N2" s="15">
        <f>COUNTIFS('Prod Bugs'!$D:$D,CONCATENATE("&gt;=",O$1),'Prod Bugs'!$D:$D,CONCATENATE("&lt;",S$1),'Prod Bugs'!$G:$G,CONCATENATE("=",$A2),'Prod Bugs'!$C:$C,CONCATENATE("=",N$1))</f>
        <v>1</v>
      </c>
      <c r="O2" s="15">
        <f>SUM(L2:N2)</f>
        <v>1</v>
      </c>
      <c r="P2" s="15">
        <f>COUNTIFS('Prod Bugs'!$D:$D,CONCATENATE("&gt;=",P$1),'Prod Bugs'!$D:$D,CONCATENATE("&lt;",W$1),'Prod Bugs'!$G:$G,CONCATENATE("=",$A2),'Prod Bugs'!$C:$C,CONCATENATE("=",S$1))</f>
        <v>0</v>
      </c>
      <c r="Q2" s="15">
        <f>COUNTIFS('Prod Bugs'!$D:$D,CONCATENATE("&gt;=",S$1),'Prod Bugs'!$D:$D,CONCATENATE("&lt;",W$1),'Prod Bugs'!$G:$G,CONCATENATE("=",$A2),'Prod Bugs'!$C:$C,CONCATENATE("=",Q$1))</f>
        <v>1</v>
      </c>
      <c r="R2" s="15">
        <f>COUNTIFS('Prod Bugs'!$D:$D,CONCATENATE("&gt;=",S$1),'Prod Bugs'!$D:$D,CONCATENATE("&lt;",W$1),'Prod Bugs'!$G:$G,CONCATENATE("=",$A2),'Prod Bugs'!$C:$C,CONCATENATE("=",R$1))</f>
        <v>2</v>
      </c>
      <c r="S2" s="15">
        <f>SUM(P2:R2)</f>
        <v>3</v>
      </c>
      <c r="T2" s="15">
        <f>COUNTIFS('Prod Bugs'!$D:$D,CONCATENATE("&gt;=",T$1),'Prod Bugs'!$D:$D,CONCATENATE("&lt;",AA$1),'Prod Bugs'!$G:$G,CONCATENATE("=",$A2),'Prod Bugs'!$C:$C,CONCATENATE("=",W$1))</f>
        <v>0</v>
      </c>
      <c r="U2" s="15">
        <f>COUNTIFS('Prod Bugs'!$D:$D,CONCATENATE("&gt;=",W$1),'Prod Bugs'!$D:$D,CONCATENATE("&lt;",AA$1),'Prod Bugs'!$G:$G,CONCATENATE("=",$A2),'Prod Bugs'!$C:$C,CONCATENATE("=",U$1))</f>
        <v>1</v>
      </c>
      <c r="V2" s="15">
        <f>COUNTIFS('Prod Bugs'!$D:$D,CONCATENATE("&gt;=",W$1),'Prod Bugs'!$D:$D,CONCATENATE("&lt;",AA$1),'Prod Bugs'!$G:$G,CONCATENATE("=",$A2),'Prod Bugs'!$C:$C,CONCATENATE("=",V$1))</f>
        <v>2</v>
      </c>
      <c r="W2" s="15">
        <f>SUM(T2:V2)</f>
        <v>3</v>
      </c>
      <c r="X2" s="15">
        <f>COUNTIFS('Prod Bugs'!$D:$D,CONCATENATE("&gt;=",X$1),'Prod Bugs'!$D:$D,CONCATENATE("&lt;",AE$1),'Prod Bugs'!$G:$G,CONCATENATE("=",$A2),'Prod Bugs'!$C:$C,CONCATENATE("=",AA$1))</f>
        <v>0</v>
      </c>
      <c r="Y2" s="15">
        <f>COUNTIFS('Prod Bugs'!$D:$D,CONCATENATE("&gt;=",AA$1),'Prod Bugs'!$D:$D,CONCATENATE("&lt;",AE$1),'Prod Bugs'!$G:$G,CONCATENATE("=",$A2),'Prod Bugs'!$C:$C,CONCATENATE("=",Y$1))</f>
        <v>0</v>
      </c>
      <c r="Z2" s="15">
        <f>COUNTIFS('Prod Bugs'!$D:$D,CONCATENATE("&gt;=",AA$1),'Prod Bugs'!$D:$D,CONCATENATE("&lt;",AE$1),'Prod Bugs'!$G:$G,CONCATENATE("=",$A2),'Prod Bugs'!$C:$C,CONCATENATE("=",Z$1))</f>
        <v>2</v>
      </c>
      <c r="AA2" s="15">
        <f>SUM(X2:Z2)</f>
        <v>2</v>
      </c>
      <c r="AB2" s="15">
        <f>COUNTIFS('Prod Bugs'!$D:$D,CONCATENATE("&gt;=",AB$1),'Prod Bugs'!$D:$D,CONCATENATE("&lt;",AI$1),'Prod Bugs'!$G:$G,CONCATENATE("=",$A2),'Prod Bugs'!$C:$C,CONCATENATE("=",AE$1))</f>
        <v>0</v>
      </c>
      <c r="AC2" s="15">
        <f>COUNTIFS('Prod Bugs'!$D:$D,CONCATENATE("&gt;=",AE$1),'Prod Bugs'!$D:$D,CONCATENATE("&lt;",AI$1),'Prod Bugs'!$G:$G,CONCATENATE("=",$A2),'Prod Bugs'!$C:$C,CONCATENATE("=",AC$1))</f>
        <v>0</v>
      </c>
      <c r="AD2" s="15">
        <f>COUNTIFS('Prod Bugs'!$D:$D,CONCATENATE("&gt;=",AE$1),'Prod Bugs'!$D:$D,CONCATENATE("&lt;",AI$1),'Prod Bugs'!$G:$G,CONCATENATE("=",$A2),'Prod Bugs'!$C:$C,CONCATENATE("=",AD$1))</f>
        <v>3</v>
      </c>
      <c r="AE2" s="15">
        <f>SUM(AB2:AD2)</f>
        <v>3</v>
      </c>
      <c r="AI2" s="16"/>
      <c r="AJ2" s="16"/>
      <c r="AK2" s="16"/>
      <c r="AL2" s="16"/>
      <c r="AM2" s="16"/>
      <c r="AN2" s="16"/>
      <c r="AO2" s="16"/>
      <c r="AP2" s="16"/>
      <c r="AQ2" s="16"/>
    </row>
    <row r="3" spans="1:43" s="15" customFormat="1" x14ac:dyDescent="0.25">
      <c r="A3" s="15" t="str">
        <f>'Validation Data'!B41</f>
        <v>Text Widget</v>
      </c>
      <c r="B3" s="15">
        <f t="shared" si="0"/>
        <v>11</v>
      </c>
      <c r="C3" s="15">
        <f>COUNTIF('Prod Bugs'!G:G,CONCATENATE("=",A3))</f>
        <v>11</v>
      </c>
      <c r="D3" s="18">
        <f t="shared" si="1"/>
        <v>3.1976744186046513E-2</v>
      </c>
      <c r="E3" s="44">
        <f>COUNTIFS('Prod Bugs'!$G:$G,CONCATENATE("=",$A3),'Prod Bugs'!$C:$C,CONCATENATE("=",E$1))</f>
        <v>0</v>
      </c>
      <c r="F3" s="44">
        <f>COUNTIFS('Prod Bugs'!$G:$G,CONCATENATE("=",$A3),'Prod Bugs'!$C:$C,CONCATENATE("=",F$1))</f>
        <v>1</v>
      </c>
      <c r="G3" s="44">
        <f>COUNTIFS('Prod Bugs'!$G:$G,CONCATENATE("=",$A3),'Prod Bugs'!$C:$C,CONCATENATE("=",G$1))</f>
        <v>4</v>
      </c>
      <c r="H3" s="44">
        <f t="shared" si="2"/>
        <v>5</v>
      </c>
      <c r="I3" s="41">
        <f t="shared" si="3"/>
        <v>5.1546391752577317E-2</v>
      </c>
      <c r="J3" s="41">
        <f t="shared" si="4"/>
        <v>0.45454545454545453</v>
      </c>
      <c r="L3" s="15">
        <f>COUNTIFS('Prod Bugs'!$D:$D,CONCATENATE("&gt;=",L$1),'Prod Bugs'!$D:$D,CONCATENATE("&lt;",S$1),'Prod Bugs'!$G:$G,CONCATENATE("=",$A3),'Prod Bugs'!$C:$C,CONCATENATE("=",O$1))</f>
        <v>0</v>
      </c>
      <c r="M3" s="15">
        <f>COUNTIFS('Prod Bugs'!$D:$D,CONCATENATE("&gt;=",O$1),'Prod Bugs'!$D:$D,CONCATENATE("&lt;",S$1),'Prod Bugs'!$G:$G,CONCATENATE("=",$A3),'Prod Bugs'!$C:$C,CONCATENATE("=",M$1))</f>
        <v>0</v>
      </c>
      <c r="N3" s="15">
        <f>COUNTIFS('Prod Bugs'!$D:$D,CONCATENATE("&gt;=",O$1),'Prod Bugs'!$D:$D,CONCATENATE("&lt;",S$1),'Prod Bugs'!$G:$G,CONCATENATE("=",$A3),'Prod Bugs'!$C:$C,CONCATENATE("=",N$1))</f>
        <v>1</v>
      </c>
      <c r="O3" s="15">
        <f t="shared" ref="O3:O49" si="5">SUM(L3:N3)</f>
        <v>1</v>
      </c>
      <c r="P3" s="15">
        <f>COUNTIFS('Prod Bugs'!$D:$D,CONCATENATE("&gt;=",P$1),'Prod Bugs'!$D:$D,CONCATENATE("&lt;",W$1),'Prod Bugs'!$G:$G,CONCATENATE("=",$A3),'Prod Bugs'!$C:$C,CONCATENATE("=",S$1))</f>
        <v>0</v>
      </c>
      <c r="Q3" s="15">
        <f>COUNTIFS('Prod Bugs'!$D:$D,CONCATENATE("&gt;=",S$1),'Prod Bugs'!$D:$D,CONCATENATE("&lt;",W$1),'Prod Bugs'!$G:$G,CONCATENATE("=",$A3),'Prod Bugs'!$C:$C,CONCATENATE("=",Q$1))</f>
        <v>1</v>
      </c>
      <c r="R3" s="15">
        <f>COUNTIFS('Prod Bugs'!$D:$D,CONCATENATE("&gt;=",S$1),'Prod Bugs'!$D:$D,CONCATENATE("&lt;",W$1),'Prod Bugs'!$G:$G,CONCATENATE("=",$A3),'Prod Bugs'!$C:$C,CONCATENATE("=",R$1))</f>
        <v>0</v>
      </c>
      <c r="S3" s="15">
        <f t="shared" ref="S3:S49" si="6">SUM(P3:R3)</f>
        <v>1</v>
      </c>
      <c r="T3" s="15">
        <f>COUNTIFS('Prod Bugs'!$D:$D,CONCATENATE("&gt;=",T$1),'Prod Bugs'!$D:$D,CONCATENATE("&lt;",AA$1),'Prod Bugs'!$G:$G,CONCATENATE("=",$A3),'Prod Bugs'!$C:$C,CONCATENATE("=",W$1))</f>
        <v>0</v>
      </c>
      <c r="U3" s="15">
        <f>COUNTIFS('Prod Bugs'!$D:$D,CONCATENATE("&gt;=",W$1),'Prod Bugs'!$D:$D,CONCATENATE("&lt;",AA$1),'Prod Bugs'!$G:$G,CONCATENATE("=",$A3),'Prod Bugs'!$C:$C,CONCATENATE("=",U$1))</f>
        <v>0</v>
      </c>
      <c r="V3" s="15">
        <f>COUNTIFS('Prod Bugs'!$D:$D,CONCATENATE("&gt;=",W$1),'Prod Bugs'!$D:$D,CONCATENATE("&lt;",AA$1),'Prod Bugs'!$G:$G,CONCATENATE("=",$A3),'Prod Bugs'!$C:$C,CONCATENATE("=",V$1))</f>
        <v>2</v>
      </c>
      <c r="W3" s="15">
        <f t="shared" ref="W3:W49" si="7">SUM(T3:V3)</f>
        <v>2</v>
      </c>
      <c r="X3" s="15">
        <f>COUNTIFS('Prod Bugs'!$D:$D,CONCATENATE("&gt;=",X$1),'Prod Bugs'!$D:$D,CONCATENATE("&lt;",AE$1),'Prod Bugs'!$G:$G,CONCATENATE("=",$A3),'Prod Bugs'!$C:$C,CONCATENATE("=",AA$1))</f>
        <v>0</v>
      </c>
      <c r="Y3" s="15">
        <f>COUNTIFS('Prod Bugs'!$D:$D,CONCATENATE("&gt;=",AA$1),'Prod Bugs'!$D:$D,CONCATENATE("&lt;",AE$1),'Prod Bugs'!$G:$G,CONCATENATE("=",$A3),'Prod Bugs'!$C:$C,CONCATENATE("=",Y$1))</f>
        <v>0</v>
      </c>
      <c r="Z3" s="15">
        <f>COUNTIFS('Prod Bugs'!$D:$D,CONCATENATE("&gt;=",AA$1),'Prod Bugs'!$D:$D,CONCATENATE("&lt;",AE$1),'Prod Bugs'!$G:$G,CONCATENATE("=",$A3),'Prod Bugs'!$C:$C,CONCATENATE("=",Z$1))</f>
        <v>1</v>
      </c>
      <c r="AA3" s="15">
        <f t="shared" ref="AA3:AA49" si="8">SUM(X3:Z3)</f>
        <v>1</v>
      </c>
      <c r="AB3" s="15">
        <f>COUNTIFS('Prod Bugs'!$D:$D,CONCATENATE("&gt;=",AB$1),'Prod Bugs'!$D:$D,CONCATENATE("&lt;",AI$1),'Prod Bugs'!$G:$G,CONCATENATE("=",$A3),'Prod Bugs'!$C:$C,CONCATENATE("=",AE$1))</f>
        <v>0</v>
      </c>
      <c r="AC3" s="15">
        <f>COUNTIFS('Prod Bugs'!$D:$D,CONCATENATE("&gt;=",AE$1),'Prod Bugs'!$D:$D,CONCATENATE("&lt;",AI$1),'Prod Bugs'!$G:$G,CONCATENATE("=",$A3),'Prod Bugs'!$C:$C,CONCATENATE("=",AC$1))</f>
        <v>0</v>
      </c>
      <c r="AD3" s="15">
        <f>COUNTIFS('Prod Bugs'!$D:$D,CONCATENATE("&gt;=",AE$1),'Prod Bugs'!$D:$D,CONCATENATE("&lt;",AI$1),'Prod Bugs'!$G:$G,CONCATENATE("=",$A3),'Prod Bugs'!$C:$C,CONCATENATE("=",AD$1))</f>
        <v>0</v>
      </c>
      <c r="AE3" s="15">
        <f t="shared" ref="AE3:AE49" si="9">SUM(AB3:AD3)</f>
        <v>0</v>
      </c>
    </row>
    <row r="4" spans="1:43" s="15" customFormat="1" x14ac:dyDescent="0.25">
      <c r="A4" s="15" t="str">
        <f>'Validation Data'!B5</f>
        <v>Background Settings</v>
      </c>
      <c r="B4" s="15">
        <f t="shared" si="0"/>
        <v>9</v>
      </c>
      <c r="C4" s="15">
        <f>COUNTIF('Prod Bugs'!G:G,CONCATENATE("=",A4))</f>
        <v>9</v>
      </c>
      <c r="D4" s="18">
        <f t="shared" si="1"/>
        <v>2.616279069767442E-2</v>
      </c>
      <c r="E4" s="44">
        <f>COUNTIFS('Prod Bugs'!$G:$G,CONCATENATE("=",$A4),'Prod Bugs'!$C:$C,CONCATENATE("=",E$1))</f>
        <v>0</v>
      </c>
      <c r="F4" s="44">
        <f>COUNTIFS('Prod Bugs'!$G:$G,CONCATENATE("=",$A4),'Prod Bugs'!$C:$C,CONCATENATE("=",F$1))</f>
        <v>0</v>
      </c>
      <c r="G4" s="44">
        <f>COUNTIFS('Prod Bugs'!$G:$G,CONCATENATE("=",$A4),'Prod Bugs'!$C:$C,CONCATENATE("=",G$1))</f>
        <v>4</v>
      </c>
      <c r="H4" s="44">
        <f t="shared" si="2"/>
        <v>4</v>
      </c>
      <c r="I4" s="41">
        <f t="shared" si="3"/>
        <v>4.1237113402061855E-2</v>
      </c>
      <c r="J4" s="41">
        <f t="shared" si="4"/>
        <v>0.44444444444444442</v>
      </c>
      <c r="L4" s="15">
        <f>COUNTIFS('Prod Bugs'!$D:$D,CONCATENATE("&gt;=",L$1),'Prod Bugs'!$D:$D,CONCATENATE("&lt;",S$1),'Prod Bugs'!$G:$G,CONCATENATE("=",$A4),'Prod Bugs'!$C:$C,CONCATENATE("=",O$1))</f>
        <v>0</v>
      </c>
      <c r="M4" s="15">
        <f>COUNTIFS('Prod Bugs'!$D:$D,CONCATENATE("&gt;=",O$1),'Prod Bugs'!$D:$D,CONCATENATE("&lt;",S$1),'Prod Bugs'!$G:$G,CONCATENATE("=",$A4),'Prod Bugs'!$C:$C,CONCATENATE("=",M$1))</f>
        <v>0</v>
      </c>
      <c r="N4" s="15">
        <f>COUNTIFS('Prod Bugs'!$D:$D,CONCATENATE("&gt;=",O$1),'Prod Bugs'!$D:$D,CONCATENATE("&lt;",S$1),'Prod Bugs'!$G:$G,CONCATENATE("=",$A4),'Prod Bugs'!$C:$C,CONCATENATE("=",N$1))</f>
        <v>0</v>
      </c>
      <c r="O4" s="15">
        <f t="shared" si="5"/>
        <v>0</v>
      </c>
      <c r="P4" s="15">
        <f>COUNTIFS('Prod Bugs'!$D:$D,CONCATENATE("&gt;=",P$1),'Prod Bugs'!$D:$D,CONCATENATE("&lt;",W$1),'Prod Bugs'!$G:$G,CONCATENATE("=",$A4),'Prod Bugs'!$C:$C,CONCATENATE("=",S$1))</f>
        <v>0</v>
      </c>
      <c r="Q4" s="15">
        <f>COUNTIFS('Prod Bugs'!$D:$D,CONCATENATE("&gt;=",S$1),'Prod Bugs'!$D:$D,CONCATENATE("&lt;",W$1),'Prod Bugs'!$G:$G,CONCATENATE("=",$A4),'Prod Bugs'!$C:$C,CONCATENATE("=",Q$1))</f>
        <v>0</v>
      </c>
      <c r="R4" s="15">
        <f>COUNTIFS('Prod Bugs'!$D:$D,CONCATENATE("&gt;=",S$1),'Prod Bugs'!$D:$D,CONCATENATE("&lt;",W$1),'Prod Bugs'!$G:$G,CONCATENATE("=",$A4),'Prod Bugs'!$C:$C,CONCATENATE("=",R$1))</f>
        <v>1</v>
      </c>
      <c r="S4" s="15">
        <f t="shared" si="6"/>
        <v>1</v>
      </c>
      <c r="T4" s="15">
        <f>COUNTIFS('Prod Bugs'!$D:$D,CONCATENATE("&gt;=",T$1),'Prod Bugs'!$D:$D,CONCATENATE("&lt;",AA$1),'Prod Bugs'!$G:$G,CONCATENATE("=",$A4),'Prod Bugs'!$C:$C,CONCATENATE("=",W$1))</f>
        <v>0</v>
      </c>
      <c r="U4" s="15">
        <f>COUNTIFS('Prod Bugs'!$D:$D,CONCATENATE("&gt;=",W$1),'Prod Bugs'!$D:$D,CONCATENATE("&lt;",AA$1),'Prod Bugs'!$G:$G,CONCATENATE("=",$A4),'Prod Bugs'!$C:$C,CONCATENATE("=",U$1))</f>
        <v>0</v>
      </c>
      <c r="V4" s="15">
        <f>COUNTIFS('Prod Bugs'!$D:$D,CONCATENATE("&gt;=",W$1),'Prod Bugs'!$D:$D,CONCATENATE("&lt;",AA$1),'Prod Bugs'!$G:$G,CONCATENATE("=",$A4),'Prod Bugs'!$C:$C,CONCATENATE("=",V$1))</f>
        <v>2</v>
      </c>
      <c r="W4" s="15">
        <f t="shared" si="7"/>
        <v>2</v>
      </c>
      <c r="X4" s="15">
        <f>COUNTIFS('Prod Bugs'!$D:$D,CONCATENATE("&gt;=",X$1),'Prod Bugs'!$D:$D,CONCATENATE("&lt;",AE$1),'Prod Bugs'!$G:$G,CONCATENATE("=",$A4),'Prod Bugs'!$C:$C,CONCATENATE("=",AA$1))</f>
        <v>0</v>
      </c>
      <c r="Y4" s="15">
        <f>COUNTIFS('Prod Bugs'!$D:$D,CONCATENATE("&gt;=",AA$1),'Prod Bugs'!$D:$D,CONCATENATE("&lt;",AE$1),'Prod Bugs'!$G:$G,CONCATENATE("=",$A4),'Prod Bugs'!$C:$C,CONCATENATE("=",Y$1))</f>
        <v>0</v>
      </c>
      <c r="Z4" s="15">
        <f>COUNTIFS('Prod Bugs'!$D:$D,CONCATENATE("&gt;=",AA$1),'Prod Bugs'!$D:$D,CONCATENATE("&lt;",AE$1),'Prod Bugs'!$G:$G,CONCATENATE("=",$A4),'Prod Bugs'!$C:$C,CONCATENATE("=",Z$1))</f>
        <v>1</v>
      </c>
      <c r="AA4" s="15">
        <f t="shared" si="8"/>
        <v>1</v>
      </c>
      <c r="AB4" s="15">
        <f>COUNTIFS('Prod Bugs'!$D:$D,CONCATENATE("&gt;=",AB$1),'Prod Bugs'!$D:$D,CONCATENATE("&lt;",AI$1),'Prod Bugs'!$G:$G,CONCATENATE("=",$A4),'Prod Bugs'!$C:$C,CONCATENATE("=",AE$1))</f>
        <v>0</v>
      </c>
      <c r="AC4" s="15">
        <f>COUNTIFS('Prod Bugs'!$D:$D,CONCATENATE("&gt;=",AE$1),'Prod Bugs'!$D:$D,CONCATENATE("&lt;",AI$1),'Prod Bugs'!$G:$G,CONCATENATE("=",$A4),'Prod Bugs'!$C:$C,CONCATENATE("=",AC$1))</f>
        <v>0</v>
      </c>
      <c r="AD4" s="15">
        <f>COUNTIFS('Prod Bugs'!$D:$D,CONCATENATE("&gt;=",AE$1),'Prod Bugs'!$D:$D,CONCATENATE("&lt;",AI$1),'Prod Bugs'!$G:$G,CONCATENATE("=",$A4),'Prod Bugs'!$C:$C,CONCATENATE("=",AD$1))</f>
        <v>0</v>
      </c>
      <c r="AE4" s="15">
        <f t="shared" si="9"/>
        <v>0</v>
      </c>
    </row>
    <row r="5" spans="1:43" s="15" customFormat="1" x14ac:dyDescent="0.25">
      <c r="A5" s="15" t="str">
        <f>'Validation Data'!B33</f>
        <v>Publishing</v>
      </c>
      <c r="B5" s="15">
        <f t="shared" si="0"/>
        <v>18</v>
      </c>
      <c r="C5" s="15">
        <f>COUNTIF('Prod Bugs'!G:G,CONCATENATE("=",A5))</f>
        <v>18</v>
      </c>
      <c r="D5" s="18">
        <f t="shared" si="1"/>
        <v>5.232558139534884E-2</v>
      </c>
      <c r="E5" s="44">
        <f>COUNTIFS('Prod Bugs'!$G:$G,CONCATENATE("=",$A5),'Prod Bugs'!$C:$C,CONCATENATE("=",E$1))</f>
        <v>0</v>
      </c>
      <c r="F5" s="44">
        <f>COUNTIFS('Prod Bugs'!$G:$G,CONCATENATE("=",$A5),'Prod Bugs'!$C:$C,CONCATENATE("=",F$1))</f>
        <v>2</v>
      </c>
      <c r="G5" s="44">
        <f>COUNTIFS('Prod Bugs'!$G:$G,CONCATENATE("=",$A5),'Prod Bugs'!$C:$C,CONCATENATE("=",G$1))</f>
        <v>8</v>
      </c>
      <c r="H5" s="44">
        <f t="shared" si="2"/>
        <v>10</v>
      </c>
      <c r="I5" s="41">
        <f t="shared" si="3"/>
        <v>0.10309278350515463</v>
      </c>
      <c r="J5" s="41">
        <f t="shared" si="4"/>
        <v>0.55555555555555558</v>
      </c>
      <c r="L5" s="15">
        <f>COUNTIFS('Prod Bugs'!$D:$D,CONCATENATE("&gt;=",L$1),'Prod Bugs'!$D:$D,CONCATENATE("&lt;",S$1),'Prod Bugs'!$G:$G,CONCATENATE("=",$A5),'Prod Bugs'!$C:$C,CONCATENATE("=",O$1))</f>
        <v>0</v>
      </c>
      <c r="M5" s="15">
        <f>COUNTIFS('Prod Bugs'!$D:$D,CONCATENATE("&gt;=",O$1),'Prod Bugs'!$D:$D,CONCATENATE("&lt;",S$1),'Prod Bugs'!$G:$G,CONCATENATE("=",$A5),'Prod Bugs'!$C:$C,CONCATENATE("=",M$1))</f>
        <v>0</v>
      </c>
      <c r="N5" s="15">
        <f>COUNTIFS('Prod Bugs'!$D:$D,CONCATENATE("&gt;=",O$1),'Prod Bugs'!$D:$D,CONCATENATE("&lt;",S$1),'Prod Bugs'!$G:$G,CONCATENATE("=",$A5),'Prod Bugs'!$C:$C,CONCATENATE("=",N$1))</f>
        <v>0</v>
      </c>
      <c r="O5" s="15">
        <f t="shared" si="5"/>
        <v>0</v>
      </c>
      <c r="P5" s="15">
        <f>COUNTIFS('Prod Bugs'!$D:$D,CONCATENATE("&gt;=",P$1),'Prod Bugs'!$D:$D,CONCATENATE("&lt;",W$1),'Prod Bugs'!$G:$G,CONCATENATE("=",$A5),'Prod Bugs'!$C:$C,CONCATENATE("=",S$1))</f>
        <v>0</v>
      </c>
      <c r="Q5" s="15">
        <f>COUNTIFS('Prod Bugs'!$D:$D,CONCATENATE("&gt;=",S$1),'Prod Bugs'!$D:$D,CONCATENATE("&lt;",W$1),'Prod Bugs'!$G:$G,CONCATENATE("=",$A5),'Prod Bugs'!$C:$C,CONCATENATE("=",Q$1))</f>
        <v>0</v>
      </c>
      <c r="R5" s="15">
        <f>COUNTIFS('Prod Bugs'!$D:$D,CONCATENATE("&gt;=",S$1),'Prod Bugs'!$D:$D,CONCATENATE("&lt;",W$1),'Prod Bugs'!$G:$G,CONCATENATE("=",$A5),'Prod Bugs'!$C:$C,CONCATENATE("=",R$1))</f>
        <v>0</v>
      </c>
      <c r="S5" s="15">
        <f t="shared" si="6"/>
        <v>0</v>
      </c>
      <c r="T5" s="15">
        <f>COUNTIFS('Prod Bugs'!$D:$D,CONCATENATE("&gt;=",T$1),'Prod Bugs'!$D:$D,CONCATENATE("&lt;",AA$1),'Prod Bugs'!$G:$G,CONCATENATE("=",$A5),'Prod Bugs'!$C:$C,CONCATENATE("=",W$1))</f>
        <v>0</v>
      </c>
      <c r="U5" s="15">
        <f>COUNTIFS('Prod Bugs'!$D:$D,CONCATENATE("&gt;=",W$1),'Prod Bugs'!$D:$D,CONCATENATE("&lt;",AA$1),'Prod Bugs'!$G:$G,CONCATENATE("=",$A5),'Prod Bugs'!$C:$C,CONCATENATE("=",U$1))</f>
        <v>0</v>
      </c>
      <c r="V5" s="15">
        <f>COUNTIFS('Prod Bugs'!$D:$D,CONCATENATE("&gt;=",W$1),'Prod Bugs'!$D:$D,CONCATENATE("&lt;",AA$1),'Prod Bugs'!$G:$G,CONCATENATE("=",$A5),'Prod Bugs'!$C:$C,CONCATENATE("=",V$1))</f>
        <v>1</v>
      </c>
      <c r="W5" s="15">
        <f t="shared" si="7"/>
        <v>1</v>
      </c>
      <c r="X5" s="15">
        <f>COUNTIFS('Prod Bugs'!$D:$D,CONCATENATE("&gt;=",X$1),'Prod Bugs'!$D:$D,CONCATENATE("&lt;",AE$1),'Prod Bugs'!$G:$G,CONCATENATE("=",$A5),'Prod Bugs'!$C:$C,CONCATENATE("=",AA$1))</f>
        <v>0</v>
      </c>
      <c r="Y5" s="15">
        <f>COUNTIFS('Prod Bugs'!$D:$D,CONCATENATE("&gt;=",AA$1),'Prod Bugs'!$D:$D,CONCATENATE("&lt;",AE$1),'Prod Bugs'!$G:$G,CONCATENATE("=",$A5),'Prod Bugs'!$C:$C,CONCATENATE("=",Y$1))</f>
        <v>1</v>
      </c>
      <c r="Z5" s="15">
        <f>COUNTIFS('Prod Bugs'!$D:$D,CONCATENATE("&gt;=",AA$1),'Prod Bugs'!$D:$D,CONCATENATE("&lt;",AE$1),'Prod Bugs'!$G:$G,CONCATENATE("=",$A5),'Prod Bugs'!$C:$C,CONCATENATE("=",Z$1))</f>
        <v>1</v>
      </c>
      <c r="AA5" s="15">
        <f t="shared" si="8"/>
        <v>2</v>
      </c>
      <c r="AB5" s="15">
        <f>COUNTIFS('Prod Bugs'!$D:$D,CONCATENATE("&gt;=",AB$1),'Prod Bugs'!$D:$D,CONCATENATE("&lt;",AI$1),'Prod Bugs'!$G:$G,CONCATENATE("=",$A5),'Prod Bugs'!$C:$C,CONCATENATE("=",AE$1))</f>
        <v>0</v>
      </c>
      <c r="AC5" s="15">
        <f>COUNTIFS('Prod Bugs'!$D:$D,CONCATENATE("&gt;=",AE$1),'Prod Bugs'!$D:$D,CONCATENATE("&lt;",AI$1),'Prod Bugs'!$G:$G,CONCATENATE("=",$A5),'Prod Bugs'!$C:$C,CONCATENATE("=",AC$1))</f>
        <v>0</v>
      </c>
      <c r="AD5" s="15">
        <f>COUNTIFS('Prod Bugs'!$D:$D,CONCATENATE("&gt;=",AE$1),'Prod Bugs'!$D:$D,CONCATENATE("&lt;",AI$1),'Prod Bugs'!$G:$G,CONCATENATE("=",$A5),'Prod Bugs'!$C:$C,CONCATENATE("=",AD$1))</f>
        <v>1</v>
      </c>
      <c r="AE5" s="15">
        <f t="shared" si="9"/>
        <v>1</v>
      </c>
    </row>
    <row r="6" spans="1:43" s="15" customFormat="1" x14ac:dyDescent="0.25">
      <c r="A6" s="15" t="str">
        <f>'Validation Data'!B49</f>
        <v>Zuberance Survey</v>
      </c>
      <c r="B6" s="15" t="e">
        <f t="shared" si="0"/>
        <v>#N/A</v>
      </c>
      <c r="C6" s="15">
        <f>COUNTIF('Prod Bugs'!G:G,CONCATENATE("=",A6))</f>
        <v>2</v>
      </c>
      <c r="D6" s="18">
        <f t="shared" si="1"/>
        <v>5.8139534883720929E-3</v>
      </c>
      <c r="E6" s="44">
        <f>COUNTIFS('Prod Bugs'!$G:$G,CONCATENATE("=",$A6),'Prod Bugs'!$C:$C,CONCATENATE("=",E$1))</f>
        <v>0</v>
      </c>
      <c r="F6" s="44">
        <f>COUNTIFS('Prod Bugs'!$G:$G,CONCATENATE("=",$A6),'Prod Bugs'!$C:$C,CONCATENATE("=",F$1))</f>
        <v>0</v>
      </c>
      <c r="G6" s="44">
        <f>COUNTIFS('Prod Bugs'!$G:$G,CONCATENATE("=",$A6),'Prod Bugs'!$C:$C,CONCATENATE("=",G$1))</f>
        <v>2</v>
      </c>
      <c r="H6" s="44">
        <f t="shared" si="2"/>
        <v>2</v>
      </c>
      <c r="I6" s="41">
        <f t="shared" si="3"/>
        <v>2.0618556701030927E-2</v>
      </c>
      <c r="J6" s="41">
        <f t="shared" si="4"/>
        <v>1</v>
      </c>
      <c r="L6" s="15">
        <f>COUNTIFS('Prod Bugs'!$D:$D,CONCATENATE("&gt;=",L$1),'Prod Bugs'!$D:$D,CONCATENATE("&lt;",S$1),'Prod Bugs'!$G:$G,CONCATENATE("=",$A6),'Prod Bugs'!$C:$C,CONCATENATE("=",O$1))</f>
        <v>0</v>
      </c>
      <c r="M6" s="15">
        <f>COUNTIFS('Prod Bugs'!$D:$D,CONCATENATE("&gt;=",O$1),'Prod Bugs'!$D:$D,CONCATENATE("&lt;",S$1),'Prod Bugs'!$G:$G,CONCATENATE("=",$A6),'Prod Bugs'!$C:$C,CONCATENATE("=",M$1))</f>
        <v>0</v>
      </c>
      <c r="N6" s="15">
        <f>COUNTIFS('Prod Bugs'!$D:$D,CONCATENATE("&gt;=",O$1),'Prod Bugs'!$D:$D,CONCATENATE("&lt;",S$1),'Prod Bugs'!$G:$G,CONCATENATE("=",$A6),'Prod Bugs'!$C:$C,CONCATENATE("=",N$1))</f>
        <v>0</v>
      </c>
      <c r="O6" s="15">
        <f t="shared" si="5"/>
        <v>0</v>
      </c>
      <c r="P6" s="15">
        <f>COUNTIFS('Prod Bugs'!$D:$D,CONCATENATE("&gt;=",P$1),'Prod Bugs'!$D:$D,CONCATENATE("&lt;",W$1),'Prod Bugs'!$G:$G,CONCATENATE("=",$A6),'Prod Bugs'!$C:$C,CONCATENATE("=",S$1))</f>
        <v>0</v>
      </c>
      <c r="Q6" s="15">
        <f>COUNTIFS('Prod Bugs'!$D:$D,CONCATENATE("&gt;=",S$1),'Prod Bugs'!$D:$D,CONCATENATE("&lt;",W$1),'Prod Bugs'!$G:$G,CONCATENATE("=",$A6),'Prod Bugs'!$C:$C,CONCATENATE("=",Q$1))</f>
        <v>0</v>
      </c>
      <c r="R6" s="15">
        <f>COUNTIFS('Prod Bugs'!$D:$D,CONCATENATE("&gt;=",S$1),'Prod Bugs'!$D:$D,CONCATENATE("&lt;",W$1),'Prod Bugs'!$G:$G,CONCATENATE("=",$A6),'Prod Bugs'!$C:$C,CONCATENATE("=",R$1))</f>
        <v>0</v>
      </c>
      <c r="S6" s="15">
        <f t="shared" si="6"/>
        <v>0</v>
      </c>
      <c r="T6" s="15">
        <f>COUNTIFS('Prod Bugs'!$D:$D,CONCATENATE("&gt;=",T$1),'Prod Bugs'!$D:$D,CONCATENATE("&lt;",AA$1),'Prod Bugs'!$G:$G,CONCATENATE("=",$A6),'Prod Bugs'!$C:$C,CONCATENATE("=",W$1))</f>
        <v>0</v>
      </c>
      <c r="U6" s="15">
        <f>COUNTIFS('Prod Bugs'!$D:$D,CONCATENATE("&gt;=",W$1),'Prod Bugs'!$D:$D,CONCATENATE("&lt;",AA$1),'Prod Bugs'!$G:$G,CONCATENATE("=",$A6),'Prod Bugs'!$C:$C,CONCATENATE("=",U$1))</f>
        <v>0</v>
      </c>
      <c r="V6" s="15">
        <f>COUNTIFS('Prod Bugs'!$D:$D,CONCATENATE("&gt;=",W$1),'Prod Bugs'!$D:$D,CONCATENATE("&lt;",AA$1),'Prod Bugs'!$G:$G,CONCATENATE("=",$A6),'Prod Bugs'!$C:$C,CONCATENATE("=",V$1))</f>
        <v>1</v>
      </c>
      <c r="W6" s="15">
        <f t="shared" si="7"/>
        <v>1</v>
      </c>
      <c r="X6" s="15">
        <f>COUNTIFS('Prod Bugs'!$D:$D,CONCATENATE("&gt;=",X$1),'Prod Bugs'!$D:$D,CONCATENATE("&lt;",AE$1),'Prod Bugs'!$G:$G,CONCATENATE("=",$A6),'Prod Bugs'!$C:$C,CONCATENATE("=",AA$1))</f>
        <v>0</v>
      </c>
      <c r="Y6" s="15">
        <f>COUNTIFS('Prod Bugs'!$D:$D,CONCATENATE("&gt;=",AA$1),'Prod Bugs'!$D:$D,CONCATENATE("&lt;",AE$1),'Prod Bugs'!$G:$G,CONCATENATE("=",$A6),'Prod Bugs'!$C:$C,CONCATENATE("=",Y$1))</f>
        <v>0</v>
      </c>
      <c r="Z6" s="15">
        <f>COUNTIFS('Prod Bugs'!$D:$D,CONCATENATE("&gt;=",AA$1),'Prod Bugs'!$D:$D,CONCATENATE("&lt;",AE$1),'Prod Bugs'!$G:$G,CONCATENATE("=",$A6),'Prod Bugs'!$C:$C,CONCATENATE("=",Z$1))</f>
        <v>1</v>
      </c>
      <c r="AA6" s="15">
        <f t="shared" si="8"/>
        <v>1</v>
      </c>
      <c r="AB6" s="15">
        <f>COUNTIFS('Prod Bugs'!$D:$D,CONCATENATE("&gt;=",AB$1),'Prod Bugs'!$D:$D,CONCATENATE("&lt;",AI$1),'Prod Bugs'!$G:$G,CONCATENATE("=",$A6),'Prod Bugs'!$C:$C,CONCATENATE("=",AE$1))</f>
        <v>0</v>
      </c>
      <c r="AC6" s="15">
        <f>COUNTIFS('Prod Bugs'!$D:$D,CONCATENATE("&gt;=",AE$1),'Prod Bugs'!$D:$D,CONCATENATE("&lt;",AI$1),'Prod Bugs'!$G:$G,CONCATENATE("=",$A6),'Prod Bugs'!$C:$C,CONCATENATE("=",AC$1))</f>
        <v>0</v>
      </c>
      <c r="AD6" s="15">
        <f>COUNTIFS('Prod Bugs'!$D:$D,CONCATENATE("&gt;=",AE$1),'Prod Bugs'!$D:$D,CONCATENATE("&lt;",AI$1),'Prod Bugs'!$G:$G,CONCATENATE("=",$A6),'Prod Bugs'!$C:$C,CONCATENATE("=",AD$1))</f>
        <v>0</v>
      </c>
      <c r="AE6" s="15">
        <f t="shared" si="9"/>
        <v>0</v>
      </c>
    </row>
    <row r="7" spans="1:43" s="15" customFormat="1" x14ac:dyDescent="0.25">
      <c r="A7" s="15" t="str">
        <f>'Validation Data'!B32</f>
        <v>Previewing</v>
      </c>
      <c r="B7" s="15">
        <f t="shared" si="0"/>
        <v>4</v>
      </c>
      <c r="C7" s="15">
        <f>COUNTIF('Prod Bugs'!G:G,CONCATENATE("=",A7))</f>
        <v>4</v>
      </c>
      <c r="D7" s="18">
        <f t="shared" si="1"/>
        <v>1.1627906976744186E-2</v>
      </c>
      <c r="E7" s="44">
        <f>COUNTIFS('Prod Bugs'!$G:$G,CONCATENATE("=",$A7),'Prod Bugs'!$C:$C,CONCATENATE("=",E$1))</f>
        <v>1</v>
      </c>
      <c r="F7" s="44">
        <f>COUNTIFS('Prod Bugs'!$G:$G,CONCATENATE("=",$A7),'Prod Bugs'!$C:$C,CONCATENATE("=",F$1))</f>
        <v>1</v>
      </c>
      <c r="G7" s="44">
        <f>COUNTIFS('Prod Bugs'!$G:$G,CONCATENATE("=",$A7),'Prod Bugs'!$C:$C,CONCATENATE("=",G$1))</f>
        <v>1</v>
      </c>
      <c r="H7" s="44">
        <f t="shared" si="2"/>
        <v>3</v>
      </c>
      <c r="I7" s="41">
        <f t="shared" si="3"/>
        <v>3.0927835051546393E-2</v>
      </c>
      <c r="J7" s="41">
        <f t="shared" si="4"/>
        <v>0.75</v>
      </c>
      <c r="L7" s="15">
        <f>COUNTIFS('Prod Bugs'!$D:$D,CONCATENATE("&gt;=",L$1),'Prod Bugs'!$D:$D,CONCATENATE("&lt;",S$1),'Prod Bugs'!$G:$G,CONCATENATE("=",$A7),'Prod Bugs'!$C:$C,CONCATENATE("=",O$1))</f>
        <v>0</v>
      </c>
      <c r="M7" s="15">
        <f>COUNTIFS('Prod Bugs'!$D:$D,CONCATENATE("&gt;=",O$1),'Prod Bugs'!$D:$D,CONCATENATE("&lt;",S$1),'Prod Bugs'!$G:$G,CONCATENATE("=",$A7),'Prod Bugs'!$C:$C,CONCATENATE("=",M$1))</f>
        <v>0</v>
      </c>
      <c r="N7" s="15">
        <f>COUNTIFS('Prod Bugs'!$D:$D,CONCATENATE("&gt;=",O$1),'Prod Bugs'!$D:$D,CONCATENATE("&lt;",S$1),'Prod Bugs'!$G:$G,CONCATENATE("=",$A7),'Prod Bugs'!$C:$C,CONCATENATE("=",N$1))</f>
        <v>1</v>
      </c>
      <c r="O7" s="15">
        <f t="shared" si="5"/>
        <v>1</v>
      </c>
      <c r="P7" s="15">
        <f>COUNTIFS('Prod Bugs'!$D:$D,CONCATENATE("&gt;=",P$1),'Prod Bugs'!$D:$D,CONCATENATE("&lt;",W$1),'Prod Bugs'!$G:$G,CONCATENATE("=",$A7),'Prod Bugs'!$C:$C,CONCATENATE("=",S$1))</f>
        <v>0</v>
      </c>
      <c r="Q7" s="15">
        <f>COUNTIFS('Prod Bugs'!$D:$D,CONCATENATE("&gt;=",S$1),'Prod Bugs'!$D:$D,CONCATENATE("&lt;",W$1),'Prod Bugs'!$G:$G,CONCATENATE("=",$A7),'Prod Bugs'!$C:$C,CONCATENATE("=",Q$1))</f>
        <v>1</v>
      </c>
      <c r="R7" s="15">
        <f>COUNTIFS('Prod Bugs'!$D:$D,CONCATENATE("&gt;=",S$1),'Prod Bugs'!$D:$D,CONCATENATE("&lt;",W$1),'Prod Bugs'!$G:$G,CONCATENATE("=",$A7),'Prod Bugs'!$C:$C,CONCATENATE("=",R$1))</f>
        <v>0</v>
      </c>
      <c r="S7" s="15">
        <f t="shared" si="6"/>
        <v>1</v>
      </c>
      <c r="T7" s="15">
        <f>COUNTIFS('Prod Bugs'!$D:$D,CONCATENATE("&gt;=",T$1),'Prod Bugs'!$D:$D,CONCATENATE("&lt;",AA$1),'Prod Bugs'!$G:$G,CONCATENATE("=",$A7),'Prod Bugs'!$C:$C,CONCATENATE("=",W$1))</f>
        <v>0</v>
      </c>
      <c r="U7" s="15">
        <f>COUNTIFS('Prod Bugs'!$D:$D,CONCATENATE("&gt;=",W$1),'Prod Bugs'!$D:$D,CONCATENATE("&lt;",AA$1),'Prod Bugs'!$G:$G,CONCATENATE("=",$A7),'Prod Bugs'!$C:$C,CONCATENATE("=",U$1))</f>
        <v>0</v>
      </c>
      <c r="V7" s="15">
        <f>COUNTIFS('Prod Bugs'!$D:$D,CONCATENATE("&gt;=",W$1),'Prod Bugs'!$D:$D,CONCATENATE("&lt;",AA$1),'Prod Bugs'!$G:$G,CONCATENATE("=",$A7),'Prod Bugs'!$C:$C,CONCATENATE("=",V$1))</f>
        <v>0</v>
      </c>
      <c r="W7" s="15">
        <f t="shared" si="7"/>
        <v>0</v>
      </c>
      <c r="X7" s="15">
        <f>COUNTIFS('Prod Bugs'!$D:$D,CONCATENATE("&gt;=",X$1),'Prod Bugs'!$D:$D,CONCATENATE("&lt;",AE$1),'Prod Bugs'!$G:$G,CONCATENATE("=",$A7),'Prod Bugs'!$C:$C,CONCATENATE("=",AA$1))</f>
        <v>0</v>
      </c>
      <c r="Y7" s="15">
        <f>COUNTIFS('Prod Bugs'!$D:$D,CONCATENATE("&gt;=",AA$1),'Prod Bugs'!$D:$D,CONCATENATE("&lt;",AE$1),'Prod Bugs'!$G:$G,CONCATENATE("=",$A7),'Prod Bugs'!$C:$C,CONCATENATE("=",Y$1))</f>
        <v>0</v>
      </c>
      <c r="Z7" s="15">
        <f>COUNTIFS('Prod Bugs'!$D:$D,CONCATENATE("&gt;=",AA$1),'Prod Bugs'!$D:$D,CONCATENATE("&lt;",AE$1),'Prod Bugs'!$G:$G,CONCATENATE("=",$A7),'Prod Bugs'!$C:$C,CONCATENATE("=",Z$1))</f>
        <v>0</v>
      </c>
      <c r="AA7" s="15">
        <f t="shared" si="8"/>
        <v>0</v>
      </c>
      <c r="AB7" s="15">
        <f>COUNTIFS('Prod Bugs'!$D:$D,CONCATENATE("&gt;=",AB$1),'Prod Bugs'!$D:$D,CONCATENATE("&lt;",AI$1),'Prod Bugs'!$G:$G,CONCATENATE("=",$A7),'Prod Bugs'!$C:$C,CONCATENATE("=",AE$1))</f>
        <v>0</v>
      </c>
      <c r="AC7" s="15">
        <f>COUNTIFS('Prod Bugs'!$D:$D,CONCATENATE("&gt;=",AE$1),'Prod Bugs'!$D:$D,CONCATENATE("&lt;",AI$1),'Prod Bugs'!$G:$G,CONCATENATE("=",$A7),'Prod Bugs'!$C:$C,CONCATENATE("=",AC$1))</f>
        <v>0</v>
      </c>
      <c r="AD7" s="15">
        <f>COUNTIFS('Prod Bugs'!$D:$D,CONCATENATE("&gt;=",AE$1),'Prod Bugs'!$D:$D,CONCATENATE("&lt;",AI$1),'Prod Bugs'!$G:$G,CONCATENATE("=",$A7),'Prod Bugs'!$C:$C,CONCATENATE("=",AD$1))</f>
        <v>0</v>
      </c>
      <c r="AE7" s="15">
        <f t="shared" si="9"/>
        <v>0</v>
      </c>
    </row>
    <row r="8" spans="1:43" s="15" customFormat="1" x14ac:dyDescent="0.25">
      <c r="A8" s="15" t="str">
        <f>'Validation Data'!B14</f>
        <v>DPS/2GH</v>
      </c>
      <c r="B8" s="15">
        <f t="shared" si="0"/>
        <v>9</v>
      </c>
      <c r="C8" s="15">
        <f>COUNTIF('Prod Bugs'!G:G,CONCATENATE("=",A8))</f>
        <v>9</v>
      </c>
      <c r="D8" s="18">
        <f t="shared" si="1"/>
        <v>2.616279069767442E-2</v>
      </c>
      <c r="E8" s="44">
        <f>COUNTIFS('Prod Bugs'!$G:$G,CONCATENATE("=",$A8),'Prod Bugs'!$C:$C,CONCATENATE("=",E$1))</f>
        <v>1</v>
      </c>
      <c r="F8" s="44">
        <f>COUNTIFS('Prod Bugs'!$G:$G,CONCATENATE("=",$A8),'Prod Bugs'!$C:$C,CONCATENATE("=",F$1))</f>
        <v>2</v>
      </c>
      <c r="G8" s="44">
        <f>COUNTIFS('Prod Bugs'!$G:$G,CONCATENATE("=",$A8),'Prod Bugs'!$C:$C,CONCATENATE("=",G$1))</f>
        <v>4</v>
      </c>
      <c r="H8" s="44">
        <f t="shared" si="2"/>
        <v>7</v>
      </c>
      <c r="I8" s="41">
        <f t="shared" si="3"/>
        <v>7.2164948453608241E-2</v>
      </c>
      <c r="J8" s="41">
        <f t="shared" si="4"/>
        <v>0.77777777777777779</v>
      </c>
      <c r="L8" s="15">
        <f>COUNTIFS('Prod Bugs'!$D:$D,CONCATENATE("&gt;=",L$1),'Prod Bugs'!$D:$D,CONCATENATE("&lt;",S$1),'Prod Bugs'!$G:$G,CONCATENATE("=",$A8),'Prod Bugs'!$C:$C,CONCATENATE("=",O$1))</f>
        <v>0</v>
      </c>
      <c r="M8" s="15">
        <f>COUNTIFS('Prod Bugs'!$D:$D,CONCATENATE("&gt;=",O$1),'Prod Bugs'!$D:$D,CONCATENATE("&lt;",S$1),'Prod Bugs'!$G:$G,CONCATENATE("=",$A8),'Prod Bugs'!$C:$C,CONCATENATE("=",M$1))</f>
        <v>0</v>
      </c>
      <c r="N8" s="15">
        <f>COUNTIFS('Prod Bugs'!$D:$D,CONCATENATE("&gt;=",O$1),'Prod Bugs'!$D:$D,CONCATENATE("&lt;",S$1),'Prod Bugs'!$G:$G,CONCATENATE("=",$A8),'Prod Bugs'!$C:$C,CONCATENATE("=",N$1))</f>
        <v>0</v>
      </c>
      <c r="O8" s="15">
        <f t="shared" si="5"/>
        <v>0</v>
      </c>
      <c r="P8" s="15">
        <f>COUNTIFS('Prod Bugs'!$D:$D,CONCATENATE("&gt;=",P$1),'Prod Bugs'!$D:$D,CONCATENATE("&lt;",W$1),'Prod Bugs'!$G:$G,CONCATENATE("=",$A8),'Prod Bugs'!$C:$C,CONCATENATE("=",S$1))</f>
        <v>0</v>
      </c>
      <c r="Q8" s="15">
        <f>COUNTIFS('Prod Bugs'!$D:$D,CONCATENATE("&gt;=",S$1),'Prod Bugs'!$D:$D,CONCATENATE("&lt;",W$1),'Prod Bugs'!$G:$G,CONCATENATE("=",$A8),'Prod Bugs'!$C:$C,CONCATENATE("=",Q$1))</f>
        <v>0</v>
      </c>
      <c r="R8" s="15">
        <f>COUNTIFS('Prod Bugs'!$D:$D,CONCATENATE("&gt;=",S$1),'Prod Bugs'!$D:$D,CONCATENATE("&lt;",W$1),'Prod Bugs'!$G:$G,CONCATENATE("=",$A8),'Prod Bugs'!$C:$C,CONCATENATE("=",R$1))</f>
        <v>0</v>
      </c>
      <c r="S8" s="15">
        <f t="shared" si="6"/>
        <v>0</v>
      </c>
      <c r="T8" s="15">
        <f>COUNTIFS('Prod Bugs'!$D:$D,CONCATENATE("&gt;=",T$1),'Prod Bugs'!$D:$D,CONCATENATE("&lt;",AA$1),'Prod Bugs'!$G:$G,CONCATENATE("=",$A8),'Prod Bugs'!$C:$C,CONCATENATE("=",W$1))</f>
        <v>0</v>
      </c>
      <c r="U8" s="15">
        <f>COUNTIFS('Prod Bugs'!$D:$D,CONCATENATE("&gt;=",W$1),'Prod Bugs'!$D:$D,CONCATENATE("&lt;",AA$1),'Prod Bugs'!$G:$G,CONCATENATE("=",$A8),'Prod Bugs'!$C:$C,CONCATENATE("=",U$1))</f>
        <v>0</v>
      </c>
      <c r="V8" s="15">
        <f>COUNTIFS('Prod Bugs'!$D:$D,CONCATENATE("&gt;=",W$1),'Prod Bugs'!$D:$D,CONCATENATE("&lt;",AA$1),'Prod Bugs'!$G:$G,CONCATENATE("=",$A8),'Prod Bugs'!$C:$C,CONCATENATE("=",V$1))</f>
        <v>0</v>
      </c>
      <c r="W8" s="15">
        <f t="shared" si="7"/>
        <v>0</v>
      </c>
      <c r="X8" s="15">
        <f>COUNTIFS('Prod Bugs'!$D:$D,CONCATENATE("&gt;=",X$1),'Prod Bugs'!$D:$D,CONCATENATE("&lt;",AE$1),'Prod Bugs'!$G:$G,CONCATENATE("=",$A8),'Prod Bugs'!$C:$C,CONCATENATE("=",AA$1))</f>
        <v>0</v>
      </c>
      <c r="Y8" s="15">
        <f>COUNTIFS('Prod Bugs'!$D:$D,CONCATENATE("&gt;=",AA$1),'Prod Bugs'!$D:$D,CONCATENATE("&lt;",AE$1),'Prod Bugs'!$G:$G,CONCATENATE("=",$A8),'Prod Bugs'!$C:$C,CONCATENATE("=",Y$1))</f>
        <v>0</v>
      </c>
      <c r="Z8" s="15">
        <f>COUNTIFS('Prod Bugs'!$D:$D,CONCATENATE("&gt;=",AA$1),'Prod Bugs'!$D:$D,CONCATENATE("&lt;",AE$1),'Prod Bugs'!$G:$G,CONCATENATE("=",$A8),'Prod Bugs'!$C:$C,CONCATENATE("=",Z$1))</f>
        <v>2</v>
      </c>
      <c r="AA8" s="15">
        <f t="shared" si="8"/>
        <v>2</v>
      </c>
      <c r="AB8" s="15">
        <f>COUNTIFS('Prod Bugs'!$D:$D,CONCATENATE("&gt;=",AB$1),'Prod Bugs'!$D:$D,CONCATENATE("&lt;",AI$1),'Prod Bugs'!$G:$G,CONCATENATE("=",$A8),'Prod Bugs'!$C:$C,CONCATENATE("=",AE$1))</f>
        <v>0</v>
      </c>
      <c r="AC8" s="15">
        <f>COUNTIFS('Prod Bugs'!$D:$D,CONCATENATE("&gt;=",AE$1),'Prod Bugs'!$D:$D,CONCATENATE("&lt;",AI$1),'Prod Bugs'!$G:$G,CONCATENATE("=",$A8),'Prod Bugs'!$C:$C,CONCATENATE("=",AC$1))</f>
        <v>0</v>
      </c>
      <c r="AD8" s="15">
        <f>COUNTIFS('Prod Bugs'!$D:$D,CONCATENATE("&gt;=",AE$1),'Prod Bugs'!$D:$D,CONCATENATE("&lt;",AI$1),'Prod Bugs'!$G:$G,CONCATENATE("=",$A8),'Prod Bugs'!$C:$C,CONCATENATE("=",AD$1))</f>
        <v>0</v>
      </c>
      <c r="AE8" s="15">
        <f t="shared" si="9"/>
        <v>0</v>
      </c>
    </row>
    <row r="9" spans="1:43" s="15" customFormat="1" x14ac:dyDescent="0.25">
      <c r="A9" s="15" t="str">
        <f>'Validation Data'!B42</f>
        <v>Theme Manager Page</v>
      </c>
      <c r="B9" s="15">
        <f t="shared" si="0"/>
        <v>10</v>
      </c>
      <c r="C9" s="15">
        <f>COUNTIF('Prod Bugs'!G:G,CONCATENATE("=",A9))</f>
        <v>10</v>
      </c>
      <c r="D9" s="18">
        <f t="shared" si="1"/>
        <v>2.9069767441860465E-2</v>
      </c>
      <c r="E9" s="44">
        <f>COUNTIFS('Prod Bugs'!$G:$G,CONCATENATE("=",$A9),'Prod Bugs'!$C:$C,CONCATENATE("=",E$1))</f>
        <v>3</v>
      </c>
      <c r="F9" s="44">
        <f>COUNTIFS('Prod Bugs'!$G:$G,CONCATENATE("=",$A9),'Prod Bugs'!$C:$C,CONCATENATE("=",F$1))</f>
        <v>3</v>
      </c>
      <c r="G9" s="44">
        <f>COUNTIFS('Prod Bugs'!$G:$G,CONCATENATE("=",$A9),'Prod Bugs'!$C:$C,CONCATENATE("=",G$1))</f>
        <v>1</v>
      </c>
      <c r="H9" s="44">
        <f t="shared" si="2"/>
        <v>7</v>
      </c>
      <c r="I9" s="41">
        <f t="shared" si="3"/>
        <v>7.2164948453608241E-2</v>
      </c>
      <c r="J9" s="41">
        <f t="shared" si="4"/>
        <v>0.7</v>
      </c>
      <c r="L9" s="15">
        <f>COUNTIFS('Prod Bugs'!$D:$D,CONCATENATE("&gt;=",L$1),'Prod Bugs'!$D:$D,CONCATENATE("&lt;",S$1),'Prod Bugs'!$G:$G,CONCATENATE("=",$A9),'Prod Bugs'!$C:$C,CONCATENATE("=",O$1))</f>
        <v>0</v>
      </c>
      <c r="M9" s="15">
        <f>COUNTIFS('Prod Bugs'!$D:$D,CONCATENATE("&gt;=",O$1),'Prod Bugs'!$D:$D,CONCATENATE("&lt;",S$1),'Prod Bugs'!$G:$G,CONCATENATE("=",$A9),'Prod Bugs'!$C:$C,CONCATENATE("=",M$1))</f>
        <v>0</v>
      </c>
      <c r="N9" s="15">
        <f>COUNTIFS('Prod Bugs'!$D:$D,CONCATENATE("&gt;=",O$1),'Prod Bugs'!$D:$D,CONCATENATE("&lt;",S$1),'Prod Bugs'!$G:$G,CONCATENATE("=",$A9),'Prod Bugs'!$C:$C,CONCATENATE("=",N$1))</f>
        <v>0</v>
      </c>
      <c r="O9" s="15">
        <f t="shared" si="5"/>
        <v>0</v>
      </c>
      <c r="P9" s="15">
        <f>COUNTIFS('Prod Bugs'!$D:$D,CONCATENATE("&gt;=",P$1),'Prod Bugs'!$D:$D,CONCATENATE("&lt;",W$1),'Prod Bugs'!$G:$G,CONCATENATE("=",$A9),'Prod Bugs'!$C:$C,CONCATENATE("=",S$1))</f>
        <v>0</v>
      </c>
      <c r="Q9" s="15">
        <f>COUNTIFS('Prod Bugs'!$D:$D,CONCATENATE("&gt;=",S$1),'Prod Bugs'!$D:$D,CONCATENATE("&lt;",W$1),'Prod Bugs'!$G:$G,CONCATENATE("=",$A9),'Prod Bugs'!$C:$C,CONCATENATE("=",Q$1))</f>
        <v>1</v>
      </c>
      <c r="R9" s="15">
        <f>COUNTIFS('Prod Bugs'!$D:$D,CONCATENATE("&gt;=",S$1),'Prod Bugs'!$D:$D,CONCATENATE("&lt;",W$1),'Prod Bugs'!$G:$G,CONCATENATE("=",$A9),'Prod Bugs'!$C:$C,CONCATENATE("=",R$1))</f>
        <v>0</v>
      </c>
      <c r="S9" s="15">
        <f t="shared" si="6"/>
        <v>1</v>
      </c>
      <c r="T9" s="15">
        <f>COUNTIFS('Prod Bugs'!$D:$D,CONCATENATE("&gt;=",T$1),'Prod Bugs'!$D:$D,CONCATENATE("&lt;",AA$1),'Prod Bugs'!$G:$G,CONCATENATE("=",$A9),'Prod Bugs'!$C:$C,CONCATENATE("=",W$1))</f>
        <v>0</v>
      </c>
      <c r="U9" s="15">
        <f>COUNTIFS('Prod Bugs'!$D:$D,CONCATENATE("&gt;=",W$1),'Prod Bugs'!$D:$D,CONCATENATE("&lt;",AA$1),'Prod Bugs'!$G:$G,CONCATENATE("=",$A9),'Prod Bugs'!$C:$C,CONCATENATE("=",U$1))</f>
        <v>0</v>
      </c>
      <c r="V9" s="15">
        <f>COUNTIFS('Prod Bugs'!$D:$D,CONCATENATE("&gt;=",W$1),'Prod Bugs'!$D:$D,CONCATENATE("&lt;",AA$1),'Prod Bugs'!$G:$G,CONCATENATE("=",$A9),'Prod Bugs'!$C:$C,CONCATENATE("=",V$1))</f>
        <v>1</v>
      </c>
      <c r="W9" s="15">
        <f t="shared" si="7"/>
        <v>1</v>
      </c>
      <c r="X9" s="15">
        <f>COUNTIFS('Prod Bugs'!$D:$D,CONCATENATE("&gt;=",X$1),'Prod Bugs'!$D:$D,CONCATENATE("&lt;",AE$1),'Prod Bugs'!$G:$G,CONCATENATE("=",$A9),'Prod Bugs'!$C:$C,CONCATENATE("=",AA$1))</f>
        <v>0</v>
      </c>
      <c r="Y9" s="15">
        <f>COUNTIFS('Prod Bugs'!$D:$D,CONCATENATE("&gt;=",AA$1),'Prod Bugs'!$D:$D,CONCATENATE("&lt;",AE$1),'Prod Bugs'!$G:$G,CONCATENATE("=",$A9),'Prod Bugs'!$C:$C,CONCATENATE("=",Y$1))</f>
        <v>0</v>
      </c>
      <c r="Z9" s="15">
        <f>COUNTIFS('Prod Bugs'!$D:$D,CONCATENATE("&gt;=",AA$1),'Prod Bugs'!$D:$D,CONCATENATE("&lt;",AE$1),'Prod Bugs'!$G:$G,CONCATENATE("=",$A9),'Prod Bugs'!$C:$C,CONCATENATE("=",Z$1))</f>
        <v>0</v>
      </c>
      <c r="AA9" s="15">
        <f t="shared" si="8"/>
        <v>0</v>
      </c>
      <c r="AB9" s="15">
        <f>COUNTIFS('Prod Bugs'!$D:$D,CONCATENATE("&gt;=",AB$1),'Prod Bugs'!$D:$D,CONCATENATE("&lt;",AI$1),'Prod Bugs'!$G:$G,CONCATENATE("=",$A9),'Prod Bugs'!$C:$C,CONCATENATE("=",AE$1))</f>
        <v>0</v>
      </c>
      <c r="AC9" s="15">
        <f>COUNTIFS('Prod Bugs'!$D:$D,CONCATENATE("&gt;=",AE$1),'Prod Bugs'!$D:$D,CONCATENATE("&lt;",AI$1),'Prod Bugs'!$G:$G,CONCATENATE("=",$A9),'Prod Bugs'!$C:$C,CONCATENATE("=",AC$1))</f>
        <v>0</v>
      </c>
      <c r="AD9" s="15">
        <f>COUNTIFS('Prod Bugs'!$D:$D,CONCATENATE("&gt;=",AE$1),'Prod Bugs'!$D:$D,CONCATENATE("&lt;",AI$1),'Prod Bugs'!$G:$G,CONCATENATE("=",$A9),'Prod Bugs'!$C:$C,CONCATENATE("=",AD$1))</f>
        <v>0</v>
      </c>
      <c r="AE9" s="15">
        <f t="shared" si="9"/>
        <v>0</v>
      </c>
    </row>
    <row r="10" spans="1:43" s="15" customFormat="1" x14ac:dyDescent="0.25">
      <c r="A10" s="15" t="str">
        <f>'Validation Data'!B19</f>
        <v>Image Widget</v>
      </c>
      <c r="B10" s="15">
        <f t="shared" si="0"/>
        <v>6</v>
      </c>
      <c r="C10" s="15">
        <f>COUNTIF('Prod Bugs'!G:G,CONCATENATE("=",A10))</f>
        <v>6</v>
      </c>
      <c r="D10" s="18">
        <f t="shared" si="1"/>
        <v>1.7441860465116279E-2</v>
      </c>
      <c r="E10" s="44">
        <f>COUNTIFS('Prod Bugs'!$G:$G,CONCATENATE("=",$A10),'Prod Bugs'!$C:$C,CONCATENATE("=",E$1))</f>
        <v>1</v>
      </c>
      <c r="F10" s="44">
        <f>COUNTIFS('Prod Bugs'!$G:$G,CONCATENATE("=",$A10),'Prod Bugs'!$C:$C,CONCATENATE("=",F$1))</f>
        <v>0</v>
      </c>
      <c r="G10" s="44">
        <f>COUNTIFS('Prod Bugs'!$G:$G,CONCATENATE("=",$A10),'Prod Bugs'!$C:$C,CONCATENATE("=",G$1))</f>
        <v>2</v>
      </c>
      <c r="H10" s="44">
        <f t="shared" si="2"/>
        <v>3</v>
      </c>
      <c r="I10" s="41">
        <f t="shared" si="3"/>
        <v>3.0927835051546393E-2</v>
      </c>
      <c r="J10" s="41">
        <f t="shared" si="4"/>
        <v>0.5</v>
      </c>
      <c r="L10" s="15">
        <f>COUNTIFS('Prod Bugs'!$D:$D,CONCATENATE("&gt;=",L$1),'Prod Bugs'!$D:$D,CONCATENATE("&lt;",S$1),'Prod Bugs'!$G:$G,CONCATENATE("=",$A10),'Prod Bugs'!$C:$C,CONCATENATE("=",O$1))</f>
        <v>0</v>
      </c>
      <c r="M10" s="15">
        <f>COUNTIFS('Prod Bugs'!$D:$D,CONCATENATE("&gt;=",O$1),'Prod Bugs'!$D:$D,CONCATENATE("&lt;",S$1),'Prod Bugs'!$G:$G,CONCATENATE("=",$A10),'Prod Bugs'!$C:$C,CONCATENATE("=",M$1))</f>
        <v>0</v>
      </c>
      <c r="N10" s="15">
        <f>COUNTIFS('Prod Bugs'!$D:$D,CONCATENATE("&gt;=",O$1),'Prod Bugs'!$D:$D,CONCATENATE("&lt;",S$1),'Prod Bugs'!$G:$G,CONCATENATE("=",$A10),'Prod Bugs'!$C:$C,CONCATENATE("=",N$1))</f>
        <v>0</v>
      </c>
      <c r="O10" s="15">
        <f t="shared" si="5"/>
        <v>0</v>
      </c>
      <c r="P10" s="15">
        <f>COUNTIFS('Prod Bugs'!$D:$D,CONCATENATE("&gt;=",P$1),'Prod Bugs'!$D:$D,CONCATENATE("&lt;",W$1),'Prod Bugs'!$G:$G,CONCATENATE("=",$A10),'Prod Bugs'!$C:$C,CONCATENATE("=",S$1))</f>
        <v>0</v>
      </c>
      <c r="Q10" s="15">
        <f>COUNTIFS('Prod Bugs'!$D:$D,CONCATENATE("&gt;=",S$1),'Prod Bugs'!$D:$D,CONCATENATE("&lt;",W$1),'Prod Bugs'!$G:$G,CONCATENATE("=",$A10),'Prod Bugs'!$C:$C,CONCATENATE("=",Q$1))</f>
        <v>0</v>
      </c>
      <c r="R10" s="15">
        <f>COUNTIFS('Prod Bugs'!$D:$D,CONCATENATE("&gt;=",S$1),'Prod Bugs'!$D:$D,CONCATENATE("&lt;",W$1),'Prod Bugs'!$G:$G,CONCATENATE("=",$A10),'Prod Bugs'!$C:$C,CONCATENATE("=",R$1))</f>
        <v>1</v>
      </c>
      <c r="S10" s="15">
        <f t="shared" si="6"/>
        <v>1</v>
      </c>
      <c r="T10" s="15">
        <f>COUNTIFS('Prod Bugs'!$D:$D,CONCATENATE("&gt;=",T$1),'Prod Bugs'!$D:$D,CONCATENATE("&lt;",AA$1),'Prod Bugs'!$G:$G,CONCATENATE("=",$A10),'Prod Bugs'!$C:$C,CONCATENATE("=",W$1))</f>
        <v>0</v>
      </c>
      <c r="U10" s="15">
        <f>COUNTIFS('Prod Bugs'!$D:$D,CONCATENATE("&gt;=",W$1),'Prod Bugs'!$D:$D,CONCATENATE("&lt;",AA$1),'Prod Bugs'!$G:$G,CONCATENATE("=",$A10),'Prod Bugs'!$C:$C,CONCATENATE("=",U$1))</f>
        <v>0</v>
      </c>
      <c r="V10" s="15">
        <f>COUNTIFS('Prod Bugs'!$D:$D,CONCATENATE("&gt;=",W$1),'Prod Bugs'!$D:$D,CONCATENATE("&lt;",AA$1),'Prod Bugs'!$G:$G,CONCATENATE("=",$A10),'Prod Bugs'!$C:$C,CONCATENATE("=",V$1))</f>
        <v>0</v>
      </c>
      <c r="W10" s="15">
        <f t="shared" si="7"/>
        <v>0</v>
      </c>
      <c r="X10" s="15">
        <f>COUNTIFS('Prod Bugs'!$D:$D,CONCATENATE("&gt;=",X$1),'Prod Bugs'!$D:$D,CONCATENATE("&lt;",AE$1),'Prod Bugs'!$G:$G,CONCATENATE("=",$A10),'Prod Bugs'!$C:$C,CONCATENATE("=",AA$1))</f>
        <v>0</v>
      </c>
      <c r="Y10" s="15">
        <f>COUNTIFS('Prod Bugs'!$D:$D,CONCATENATE("&gt;=",AA$1),'Prod Bugs'!$D:$D,CONCATENATE("&lt;",AE$1),'Prod Bugs'!$G:$G,CONCATENATE("=",$A10),'Prod Bugs'!$C:$C,CONCATENATE("=",Y$1))</f>
        <v>0</v>
      </c>
      <c r="Z10" s="15">
        <f>COUNTIFS('Prod Bugs'!$D:$D,CONCATENATE("&gt;=",AA$1),'Prod Bugs'!$D:$D,CONCATENATE("&lt;",AE$1),'Prod Bugs'!$G:$G,CONCATENATE("=",$A10),'Prod Bugs'!$C:$C,CONCATENATE("=",Z$1))</f>
        <v>1</v>
      </c>
      <c r="AA10" s="15">
        <f t="shared" si="8"/>
        <v>1</v>
      </c>
      <c r="AB10" s="15">
        <f>COUNTIFS('Prod Bugs'!$D:$D,CONCATENATE("&gt;=",AB$1),'Prod Bugs'!$D:$D,CONCATENATE("&lt;",AI$1),'Prod Bugs'!$G:$G,CONCATENATE("=",$A10),'Prod Bugs'!$C:$C,CONCATENATE("=",AE$1))</f>
        <v>0</v>
      </c>
      <c r="AC10" s="15">
        <f>COUNTIFS('Prod Bugs'!$D:$D,CONCATENATE("&gt;=",AE$1),'Prod Bugs'!$D:$D,CONCATENATE("&lt;",AI$1),'Prod Bugs'!$G:$G,CONCATENATE("=",$A10),'Prod Bugs'!$C:$C,CONCATENATE("=",AC$1))</f>
        <v>0</v>
      </c>
      <c r="AD10" s="15">
        <f>COUNTIFS('Prod Bugs'!$D:$D,CONCATENATE("&gt;=",AE$1),'Prod Bugs'!$D:$D,CONCATENATE("&lt;",AI$1),'Prod Bugs'!$G:$G,CONCATENATE("=",$A10),'Prod Bugs'!$C:$C,CONCATENATE("=",AD$1))</f>
        <v>0</v>
      </c>
      <c r="AE10" s="15">
        <f t="shared" si="9"/>
        <v>0</v>
      </c>
    </row>
    <row r="11" spans="1:43" s="15" customFormat="1" x14ac:dyDescent="0.25">
      <c r="A11" s="15" t="str">
        <f>'Validation Data'!B39</f>
        <v>Social Branding</v>
      </c>
      <c r="B11" s="15">
        <f t="shared" si="0"/>
        <v>5</v>
      </c>
      <c r="C11" s="15">
        <f>COUNTIF('Prod Bugs'!G:G,CONCATENATE("=",A11))</f>
        <v>5</v>
      </c>
      <c r="D11" s="18">
        <f t="shared" si="1"/>
        <v>1.4534883720930232E-2</v>
      </c>
      <c r="E11" s="44">
        <f>COUNTIFS('Prod Bugs'!$G:$G,CONCATENATE("=",$A11),'Prod Bugs'!$C:$C,CONCATENATE("=",E$1))</f>
        <v>0</v>
      </c>
      <c r="F11" s="44">
        <f>COUNTIFS('Prod Bugs'!$G:$G,CONCATENATE("=",$A11),'Prod Bugs'!$C:$C,CONCATENATE("=",F$1))</f>
        <v>0</v>
      </c>
      <c r="G11" s="44">
        <f>COUNTIFS('Prod Bugs'!$G:$G,CONCATENATE("=",$A11),'Prod Bugs'!$C:$C,CONCATENATE("=",G$1))</f>
        <v>2</v>
      </c>
      <c r="H11" s="44">
        <f t="shared" si="2"/>
        <v>2</v>
      </c>
      <c r="I11" s="41">
        <f t="shared" si="3"/>
        <v>2.0618556701030927E-2</v>
      </c>
      <c r="J11" s="41">
        <f t="shared" si="4"/>
        <v>0.4</v>
      </c>
      <c r="L11" s="15">
        <f>COUNTIFS('Prod Bugs'!$D:$D,CONCATENATE("&gt;=",L$1),'Prod Bugs'!$D:$D,CONCATENATE("&lt;",S$1),'Prod Bugs'!$G:$G,CONCATENATE("=",$A11),'Prod Bugs'!$C:$C,CONCATENATE("=",O$1))</f>
        <v>0</v>
      </c>
      <c r="M11" s="15">
        <f>COUNTIFS('Prod Bugs'!$D:$D,CONCATENATE("&gt;=",O$1),'Prod Bugs'!$D:$D,CONCATENATE("&lt;",S$1),'Prod Bugs'!$G:$G,CONCATENATE("=",$A11),'Prod Bugs'!$C:$C,CONCATENATE("=",M$1))</f>
        <v>0</v>
      </c>
      <c r="N11" s="15">
        <f>COUNTIFS('Prod Bugs'!$D:$D,CONCATENATE("&gt;=",O$1),'Prod Bugs'!$D:$D,CONCATENATE("&lt;",S$1),'Prod Bugs'!$G:$G,CONCATENATE("=",$A11),'Prod Bugs'!$C:$C,CONCATENATE("=",N$1))</f>
        <v>1</v>
      </c>
      <c r="O11" s="15">
        <f t="shared" si="5"/>
        <v>1</v>
      </c>
      <c r="P11" s="15">
        <f>COUNTIFS('Prod Bugs'!$D:$D,CONCATENATE("&gt;=",P$1),'Prod Bugs'!$D:$D,CONCATENATE("&lt;",W$1),'Prod Bugs'!$G:$G,CONCATENATE("=",$A11),'Prod Bugs'!$C:$C,CONCATENATE("=",S$1))</f>
        <v>0</v>
      </c>
      <c r="Q11" s="15">
        <f>COUNTIFS('Prod Bugs'!$D:$D,CONCATENATE("&gt;=",S$1),'Prod Bugs'!$D:$D,CONCATENATE("&lt;",W$1),'Prod Bugs'!$G:$G,CONCATENATE("=",$A11),'Prod Bugs'!$C:$C,CONCATENATE("=",Q$1))</f>
        <v>0</v>
      </c>
      <c r="R11" s="15">
        <f>COUNTIFS('Prod Bugs'!$D:$D,CONCATENATE("&gt;=",S$1),'Prod Bugs'!$D:$D,CONCATENATE("&lt;",W$1),'Prod Bugs'!$G:$G,CONCATENATE("=",$A11),'Prod Bugs'!$C:$C,CONCATENATE("=",R$1))</f>
        <v>0</v>
      </c>
      <c r="S11" s="15">
        <f t="shared" si="6"/>
        <v>0</v>
      </c>
      <c r="T11" s="15">
        <f>COUNTIFS('Prod Bugs'!$D:$D,CONCATENATE("&gt;=",T$1),'Prod Bugs'!$D:$D,CONCATENATE("&lt;",AA$1),'Prod Bugs'!$G:$G,CONCATENATE("=",$A11),'Prod Bugs'!$C:$C,CONCATENATE("=",W$1))</f>
        <v>0</v>
      </c>
      <c r="U11" s="15">
        <f>COUNTIFS('Prod Bugs'!$D:$D,CONCATENATE("&gt;=",W$1),'Prod Bugs'!$D:$D,CONCATENATE("&lt;",AA$1),'Prod Bugs'!$G:$G,CONCATENATE("=",$A11),'Prod Bugs'!$C:$C,CONCATENATE("=",U$1))</f>
        <v>0</v>
      </c>
      <c r="V11" s="15">
        <f>COUNTIFS('Prod Bugs'!$D:$D,CONCATENATE("&gt;=",W$1),'Prod Bugs'!$D:$D,CONCATENATE("&lt;",AA$1),'Prod Bugs'!$G:$G,CONCATENATE("=",$A11),'Prod Bugs'!$C:$C,CONCATENATE("=",V$1))</f>
        <v>0</v>
      </c>
      <c r="W11" s="15">
        <f t="shared" si="7"/>
        <v>0</v>
      </c>
      <c r="X11" s="15">
        <f>COUNTIFS('Prod Bugs'!$D:$D,CONCATENATE("&gt;=",X$1),'Prod Bugs'!$D:$D,CONCATENATE("&lt;",AE$1),'Prod Bugs'!$G:$G,CONCATENATE("=",$A11),'Prod Bugs'!$C:$C,CONCATENATE("=",AA$1))</f>
        <v>0</v>
      </c>
      <c r="Y11" s="15">
        <f>COUNTIFS('Prod Bugs'!$D:$D,CONCATENATE("&gt;=",AA$1),'Prod Bugs'!$D:$D,CONCATENATE("&lt;",AE$1),'Prod Bugs'!$G:$G,CONCATENATE("=",$A11),'Prod Bugs'!$C:$C,CONCATENATE("=",Y$1))</f>
        <v>0</v>
      </c>
      <c r="Z11" s="15">
        <f>COUNTIFS('Prod Bugs'!$D:$D,CONCATENATE("&gt;=",AA$1),'Prod Bugs'!$D:$D,CONCATENATE("&lt;",AE$1),'Prod Bugs'!$G:$G,CONCATENATE("=",$A11),'Prod Bugs'!$C:$C,CONCATENATE("=",Z$1))</f>
        <v>1</v>
      </c>
      <c r="AA11" s="15">
        <f t="shared" si="8"/>
        <v>1</v>
      </c>
      <c r="AB11" s="15">
        <f>COUNTIFS('Prod Bugs'!$D:$D,CONCATENATE("&gt;=",AB$1),'Prod Bugs'!$D:$D,CONCATENATE("&lt;",AI$1),'Prod Bugs'!$G:$G,CONCATENATE("=",$A11),'Prod Bugs'!$C:$C,CONCATENATE("=",AE$1))</f>
        <v>0</v>
      </c>
      <c r="AC11" s="15">
        <f>COUNTIFS('Prod Bugs'!$D:$D,CONCATENATE("&gt;=",AE$1),'Prod Bugs'!$D:$D,CONCATENATE("&lt;",AI$1),'Prod Bugs'!$G:$G,CONCATENATE("=",$A11),'Prod Bugs'!$C:$C,CONCATENATE("=",AC$1))</f>
        <v>0</v>
      </c>
      <c r="AD11" s="15">
        <f>COUNTIFS('Prod Bugs'!$D:$D,CONCATENATE("&gt;=",AE$1),'Prod Bugs'!$D:$D,CONCATENATE("&lt;",AI$1),'Prod Bugs'!$G:$G,CONCATENATE("=",$A11),'Prod Bugs'!$C:$C,CONCATENATE("=",AD$1))</f>
        <v>0</v>
      </c>
      <c r="AE11" s="15">
        <f t="shared" si="9"/>
        <v>0</v>
      </c>
    </row>
    <row r="12" spans="1:43" s="15" customFormat="1" x14ac:dyDescent="0.25">
      <c r="A12" s="15" t="str">
        <f>'Validation Data'!B25</f>
        <v>Multiple Widgets</v>
      </c>
      <c r="B12" s="15">
        <f t="shared" si="0"/>
        <v>7</v>
      </c>
      <c r="C12" s="15">
        <f>COUNTIF('Prod Bugs'!G:G,CONCATENATE("=",A12))</f>
        <v>7</v>
      </c>
      <c r="D12" s="18">
        <f t="shared" si="1"/>
        <v>2.0348837209302327E-2</v>
      </c>
      <c r="E12" s="44">
        <f>COUNTIFS('Prod Bugs'!$G:$G,CONCATENATE("=",$A12),'Prod Bugs'!$C:$C,CONCATENATE("=",E$1))</f>
        <v>0</v>
      </c>
      <c r="F12" s="44">
        <f>COUNTIFS('Prod Bugs'!$G:$G,CONCATENATE("=",$A12),'Prod Bugs'!$C:$C,CONCATENATE("=",F$1))</f>
        <v>0</v>
      </c>
      <c r="G12" s="44">
        <f>COUNTIFS('Prod Bugs'!$G:$G,CONCATENATE("=",$A12),'Prod Bugs'!$C:$C,CONCATENATE("=",G$1))</f>
        <v>3</v>
      </c>
      <c r="H12" s="44">
        <f t="shared" si="2"/>
        <v>3</v>
      </c>
      <c r="I12" s="41">
        <f t="shared" si="3"/>
        <v>3.0927835051546393E-2</v>
      </c>
      <c r="J12" s="41">
        <f t="shared" si="4"/>
        <v>0.42857142857142855</v>
      </c>
      <c r="L12" s="15">
        <f>COUNTIFS('Prod Bugs'!$D:$D,CONCATENATE("&gt;=",L$1),'Prod Bugs'!$D:$D,CONCATENATE("&lt;",S$1),'Prod Bugs'!$G:$G,CONCATENATE("=",$A12),'Prod Bugs'!$C:$C,CONCATENATE("=",O$1))</f>
        <v>0</v>
      </c>
      <c r="M12" s="15">
        <f>COUNTIFS('Prod Bugs'!$D:$D,CONCATENATE("&gt;=",O$1),'Prod Bugs'!$D:$D,CONCATENATE("&lt;",S$1),'Prod Bugs'!$G:$G,CONCATENATE("=",$A12),'Prod Bugs'!$C:$C,CONCATENATE("=",M$1))</f>
        <v>0</v>
      </c>
      <c r="N12" s="15">
        <f>COUNTIFS('Prod Bugs'!$D:$D,CONCATENATE("&gt;=",O$1),'Prod Bugs'!$D:$D,CONCATENATE("&lt;",S$1),'Prod Bugs'!$G:$G,CONCATENATE("=",$A12),'Prod Bugs'!$C:$C,CONCATENATE("=",N$1))</f>
        <v>0</v>
      </c>
      <c r="O12" s="15">
        <f t="shared" si="5"/>
        <v>0</v>
      </c>
      <c r="P12" s="15">
        <f>COUNTIFS('Prod Bugs'!$D:$D,CONCATENATE("&gt;=",P$1),'Prod Bugs'!$D:$D,CONCATENATE("&lt;",W$1),'Prod Bugs'!$G:$G,CONCATENATE("=",$A12),'Prod Bugs'!$C:$C,CONCATENATE("=",S$1))</f>
        <v>0</v>
      </c>
      <c r="Q12" s="15">
        <f>COUNTIFS('Prod Bugs'!$D:$D,CONCATENATE("&gt;=",S$1),'Prod Bugs'!$D:$D,CONCATENATE("&lt;",W$1),'Prod Bugs'!$G:$G,CONCATENATE("=",$A12),'Prod Bugs'!$C:$C,CONCATENATE("=",Q$1))</f>
        <v>0</v>
      </c>
      <c r="R12" s="15">
        <f>COUNTIFS('Prod Bugs'!$D:$D,CONCATENATE("&gt;=",S$1),'Prod Bugs'!$D:$D,CONCATENATE("&lt;",W$1),'Prod Bugs'!$G:$G,CONCATENATE("=",$A12),'Prod Bugs'!$C:$C,CONCATENATE("=",R$1))</f>
        <v>0</v>
      </c>
      <c r="S12" s="15">
        <f t="shared" si="6"/>
        <v>0</v>
      </c>
      <c r="T12" s="15">
        <f>COUNTIFS('Prod Bugs'!$D:$D,CONCATENATE("&gt;=",T$1),'Prod Bugs'!$D:$D,CONCATENATE("&lt;",AA$1),'Prod Bugs'!$G:$G,CONCATENATE("=",$A12),'Prod Bugs'!$C:$C,CONCATENATE("=",W$1))</f>
        <v>0</v>
      </c>
      <c r="U12" s="15">
        <f>COUNTIFS('Prod Bugs'!$D:$D,CONCATENATE("&gt;=",W$1),'Prod Bugs'!$D:$D,CONCATENATE("&lt;",AA$1),'Prod Bugs'!$G:$G,CONCATENATE("=",$A12),'Prod Bugs'!$C:$C,CONCATENATE("=",U$1))</f>
        <v>0</v>
      </c>
      <c r="V12" s="15">
        <f>COUNTIFS('Prod Bugs'!$D:$D,CONCATENATE("&gt;=",W$1),'Prod Bugs'!$D:$D,CONCATENATE("&lt;",AA$1),'Prod Bugs'!$G:$G,CONCATENATE("=",$A12),'Prod Bugs'!$C:$C,CONCATENATE("=",V$1))</f>
        <v>1</v>
      </c>
      <c r="W12" s="15">
        <f t="shared" si="7"/>
        <v>1</v>
      </c>
      <c r="X12" s="15">
        <f>COUNTIFS('Prod Bugs'!$D:$D,CONCATENATE("&gt;=",X$1),'Prod Bugs'!$D:$D,CONCATENATE("&lt;",AE$1),'Prod Bugs'!$G:$G,CONCATENATE("=",$A12),'Prod Bugs'!$C:$C,CONCATENATE("=",AA$1))</f>
        <v>0</v>
      </c>
      <c r="Y12" s="15">
        <f>COUNTIFS('Prod Bugs'!$D:$D,CONCATENATE("&gt;=",AA$1),'Prod Bugs'!$D:$D,CONCATENATE("&lt;",AE$1),'Prod Bugs'!$G:$G,CONCATENATE("=",$A12),'Prod Bugs'!$C:$C,CONCATENATE("=",Y$1))</f>
        <v>0</v>
      </c>
      <c r="Z12" s="15">
        <f>COUNTIFS('Prod Bugs'!$D:$D,CONCATENATE("&gt;=",AA$1),'Prod Bugs'!$D:$D,CONCATENATE("&lt;",AE$1),'Prod Bugs'!$G:$G,CONCATENATE("=",$A12),'Prod Bugs'!$C:$C,CONCATENATE("=",Z$1))</f>
        <v>1</v>
      </c>
      <c r="AA12" s="15">
        <f t="shared" si="8"/>
        <v>1</v>
      </c>
      <c r="AB12" s="15">
        <f>COUNTIFS('Prod Bugs'!$D:$D,CONCATENATE("&gt;=",AB$1),'Prod Bugs'!$D:$D,CONCATENATE("&lt;",AI$1),'Prod Bugs'!$G:$G,CONCATENATE("=",$A12),'Prod Bugs'!$C:$C,CONCATENATE("=",AE$1))</f>
        <v>0</v>
      </c>
      <c r="AC12" s="15">
        <f>COUNTIFS('Prod Bugs'!$D:$D,CONCATENATE("&gt;=",AE$1),'Prod Bugs'!$D:$D,CONCATENATE("&lt;",AI$1),'Prod Bugs'!$G:$G,CONCATENATE("=",$A12),'Prod Bugs'!$C:$C,CONCATENATE("=",AC$1))</f>
        <v>0</v>
      </c>
      <c r="AD12" s="15">
        <f>COUNTIFS('Prod Bugs'!$D:$D,CONCATENATE("&gt;=",AE$1),'Prod Bugs'!$D:$D,CONCATENATE("&lt;",AI$1),'Prod Bugs'!$G:$G,CONCATENATE("=",$A12),'Prod Bugs'!$C:$C,CONCATENATE("=",AD$1))</f>
        <v>1</v>
      </c>
      <c r="AE12" s="15">
        <f t="shared" si="9"/>
        <v>1</v>
      </c>
    </row>
    <row r="13" spans="1:43" s="15" customFormat="1" x14ac:dyDescent="0.25">
      <c r="A13" s="15" t="str">
        <f>'Validation Data'!B12</f>
        <v>Designer (Core Functions/Launching)</v>
      </c>
      <c r="B13" s="15">
        <f t="shared" si="0"/>
        <v>39</v>
      </c>
      <c r="C13" s="15">
        <f>COUNTIF('Prod Bugs'!G:G,CONCATENATE("=",A13))</f>
        <v>39</v>
      </c>
      <c r="D13" s="18">
        <f t="shared" si="1"/>
        <v>0.11337209302325581</v>
      </c>
      <c r="E13" s="44">
        <f>COUNTIFS('Prod Bugs'!$G:$G,CONCATENATE("=",$A13),'Prod Bugs'!$C:$C,CONCATENATE("=",E$1))</f>
        <v>2</v>
      </c>
      <c r="F13" s="44">
        <f>COUNTIFS('Prod Bugs'!$G:$G,CONCATENATE("=",$A13),'Prod Bugs'!$C:$C,CONCATENATE("=",F$1))</f>
        <v>1</v>
      </c>
      <c r="G13" s="44">
        <f>COUNTIFS('Prod Bugs'!$G:$G,CONCATENATE("=",$A13),'Prod Bugs'!$C:$C,CONCATENATE("=",G$1))</f>
        <v>19</v>
      </c>
      <c r="H13" s="44">
        <f t="shared" si="2"/>
        <v>22</v>
      </c>
      <c r="I13" s="41">
        <f t="shared" si="3"/>
        <v>0.22680412371134021</v>
      </c>
      <c r="J13" s="41">
        <f t="shared" si="4"/>
        <v>0.5641025641025641</v>
      </c>
      <c r="L13" s="15">
        <f>COUNTIFS('Prod Bugs'!$D:$D,CONCATENATE("&gt;=",L$1),'Prod Bugs'!$D:$D,CONCATENATE("&lt;",S$1),'Prod Bugs'!$G:$G,CONCATENATE("=",$A13),'Prod Bugs'!$C:$C,CONCATENATE("=",O$1))</f>
        <v>0</v>
      </c>
      <c r="M13" s="15">
        <f>COUNTIFS('Prod Bugs'!$D:$D,CONCATENATE("&gt;=",O$1),'Prod Bugs'!$D:$D,CONCATENATE("&lt;",S$1),'Prod Bugs'!$G:$G,CONCATENATE("=",$A13),'Prod Bugs'!$C:$C,CONCATENATE("=",M$1))</f>
        <v>0</v>
      </c>
      <c r="N13" s="15">
        <f>COUNTIFS('Prod Bugs'!$D:$D,CONCATENATE("&gt;=",O$1),'Prod Bugs'!$D:$D,CONCATENATE("&lt;",S$1),'Prod Bugs'!$G:$G,CONCATENATE("=",$A13),'Prod Bugs'!$C:$C,CONCATENATE("=",N$1))</f>
        <v>0</v>
      </c>
      <c r="O13" s="15">
        <f t="shared" si="5"/>
        <v>0</v>
      </c>
      <c r="P13" s="15">
        <f>COUNTIFS('Prod Bugs'!$D:$D,CONCATENATE("&gt;=",P$1),'Prod Bugs'!$D:$D,CONCATENATE("&lt;",W$1),'Prod Bugs'!$G:$G,CONCATENATE("=",$A13),'Prod Bugs'!$C:$C,CONCATENATE("=",S$1))</f>
        <v>0</v>
      </c>
      <c r="Q13" s="15">
        <f>COUNTIFS('Prod Bugs'!$D:$D,CONCATENATE("&gt;=",S$1),'Prod Bugs'!$D:$D,CONCATENATE("&lt;",W$1),'Prod Bugs'!$G:$G,CONCATENATE("=",$A13),'Prod Bugs'!$C:$C,CONCATENATE("=",Q$1))</f>
        <v>0</v>
      </c>
      <c r="R13" s="15">
        <f>COUNTIFS('Prod Bugs'!$D:$D,CONCATENATE("&gt;=",S$1),'Prod Bugs'!$D:$D,CONCATENATE("&lt;",W$1),'Prod Bugs'!$G:$G,CONCATENATE("=",$A13),'Prod Bugs'!$C:$C,CONCATENATE("=",R$1))</f>
        <v>1</v>
      </c>
      <c r="S13" s="15">
        <f t="shared" si="6"/>
        <v>1</v>
      </c>
      <c r="T13" s="15">
        <f>COUNTIFS('Prod Bugs'!$D:$D,CONCATENATE("&gt;=",T$1),'Prod Bugs'!$D:$D,CONCATENATE("&lt;",AA$1),'Prod Bugs'!$G:$G,CONCATENATE("=",$A13),'Prod Bugs'!$C:$C,CONCATENATE("=",W$1))</f>
        <v>0</v>
      </c>
      <c r="U13" s="15">
        <f>COUNTIFS('Prod Bugs'!$D:$D,CONCATENATE("&gt;=",W$1),'Prod Bugs'!$D:$D,CONCATENATE("&lt;",AA$1),'Prod Bugs'!$G:$G,CONCATENATE("=",$A13),'Prod Bugs'!$C:$C,CONCATENATE("=",U$1))</f>
        <v>0</v>
      </c>
      <c r="V13" s="15">
        <f>COUNTIFS('Prod Bugs'!$D:$D,CONCATENATE("&gt;=",W$1),'Prod Bugs'!$D:$D,CONCATENATE("&lt;",AA$1),'Prod Bugs'!$G:$G,CONCATENATE("=",$A13),'Prod Bugs'!$C:$C,CONCATENATE("=",V$1))</f>
        <v>0</v>
      </c>
      <c r="W13" s="15">
        <f t="shared" si="7"/>
        <v>0</v>
      </c>
      <c r="X13" s="15">
        <f>COUNTIFS('Prod Bugs'!$D:$D,CONCATENATE("&gt;=",X$1),'Prod Bugs'!$D:$D,CONCATENATE("&lt;",AE$1),'Prod Bugs'!$G:$G,CONCATENATE("=",$A13),'Prod Bugs'!$C:$C,CONCATENATE("=",AA$1))</f>
        <v>0</v>
      </c>
      <c r="Y13" s="15">
        <f>COUNTIFS('Prod Bugs'!$D:$D,CONCATENATE("&gt;=",AA$1),'Prod Bugs'!$D:$D,CONCATENATE("&lt;",AE$1),'Prod Bugs'!$G:$G,CONCATENATE("=",$A13),'Prod Bugs'!$C:$C,CONCATENATE("=",Y$1))</f>
        <v>0</v>
      </c>
      <c r="Z13" s="15">
        <f>COUNTIFS('Prod Bugs'!$D:$D,CONCATENATE("&gt;=",AA$1),'Prod Bugs'!$D:$D,CONCATENATE("&lt;",AE$1),'Prod Bugs'!$G:$G,CONCATENATE("=",$A13),'Prod Bugs'!$C:$C,CONCATENATE("=",Z$1))</f>
        <v>1</v>
      </c>
      <c r="AA13" s="15">
        <f t="shared" si="8"/>
        <v>1</v>
      </c>
      <c r="AB13" s="15">
        <f>COUNTIFS('Prod Bugs'!$D:$D,CONCATENATE("&gt;=",AB$1),'Prod Bugs'!$D:$D,CONCATENATE("&lt;",AI$1),'Prod Bugs'!$G:$G,CONCATENATE("=",$A13),'Prod Bugs'!$C:$C,CONCATENATE("=",AE$1))</f>
        <v>0</v>
      </c>
      <c r="AC13" s="15">
        <f>COUNTIFS('Prod Bugs'!$D:$D,CONCATENATE("&gt;=",AE$1),'Prod Bugs'!$D:$D,CONCATENATE("&lt;",AI$1),'Prod Bugs'!$G:$G,CONCATENATE("=",$A13),'Prod Bugs'!$C:$C,CONCATENATE("=",AC$1))</f>
        <v>0</v>
      </c>
      <c r="AD13" s="15">
        <f>COUNTIFS('Prod Bugs'!$D:$D,CONCATENATE("&gt;=",AE$1),'Prod Bugs'!$D:$D,CONCATENATE("&lt;",AI$1),'Prod Bugs'!$G:$G,CONCATENATE("=",$A13),'Prod Bugs'!$C:$C,CONCATENATE("=",AD$1))</f>
        <v>3</v>
      </c>
      <c r="AE13" s="15">
        <f t="shared" si="9"/>
        <v>3</v>
      </c>
    </row>
    <row r="14" spans="1:43" s="15" customFormat="1" x14ac:dyDescent="0.25">
      <c r="A14" s="15" t="str">
        <f>'Validation Data'!B9</f>
        <v>Control Panel/Dashboard</v>
      </c>
      <c r="B14" s="15">
        <f t="shared" si="0"/>
        <v>25</v>
      </c>
      <c r="C14" s="15">
        <f>COUNTIF('Prod Bugs'!G:G,CONCATENATE("=",A14))</f>
        <v>25</v>
      </c>
      <c r="D14" s="18">
        <f t="shared" si="1"/>
        <v>7.2674418604651167E-2</v>
      </c>
      <c r="E14" s="44">
        <f>COUNTIFS('Prod Bugs'!$G:$G,CONCATENATE("=",$A14),'Prod Bugs'!$C:$C,CONCATENATE("=",E$1))</f>
        <v>0</v>
      </c>
      <c r="F14" s="44">
        <f>COUNTIFS('Prod Bugs'!$G:$G,CONCATENATE("=",$A14),'Prod Bugs'!$C:$C,CONCATENATE("=",F$1))</f>
        <v>0</v>
      </c>
      <c r="G14" s="44">
        <f>COUNTIFS('Prod Bugs'!$G:$G,CONCATENATE("=",$A14),'Prod Bugs'!$C:$C,CONCATENATE("=",G$1))</f>
        <v>12</v>
      </c>
      <c r="H14" s="44">
        <f t="shared" si="2"/>
        <v>12</v>
      </c>
      <c r="I14" s="41">
        <f t="shared" si="3"/>
        <v>0.12371134020618557</v>
      </c>
      <c r="J14" s="41">
        <f t="shared" si="4"/>
        <v>0.48</v>
      </c>
      <c r="L14" s="15">
        <f>COUNTIFS('Prod Bugs'!$D:$D,CONCATENATE("&gt;=",L$1),'Prod Bugs'!$D:$D,CONCATENATE("&lt;",S$1),'Prod Bugs'!$G:$G,CONCATENATE("=",$A14),'Prod Bugs'!$C:$C,CONCATENATE("=",O$1))</f>
        <v>0</v>
      </c>
      <c r="M14" s="15">
        <f>COUNTIFS('Prod Bugs'!$D:$D,CONCATENATE("&gt;=",O$1),'Prod Bugs'!$D:$D,CONCATENATE("&lt;",S$1),'Prod Bugs'!$G:$G,CONCATENATE("=",$A14),'Prod Bugs'!$C:$C,CONCATENATE("=",M$1))</f>
        <v>0</v>
      </c>
      <c r="N14" s="15">
        <f>COUNTIFS('Prod Bugs'!$D:$D,CONCATENATE("&gt;=",O$1),'Prod Bugs'!$D:$D,CONCATENATE("&lt;",S$1),'Prod Bugs'!$G:$G,CONCATENATE("=",$A14),'Prod Bugs'!$C:$C,CONCATENATE("=",N$1))</f>
        <v>0</v>
      </c>
      <c r="O14" s="15">
        <f t="shared" si="5"/>
        <v>0</v>
      </c>
      <c r="P14" s="15">
        <f>COUNTIFS('Prod Bugs'!$D:$D,CONCATENATE("&gt;=",P$1),'Prod Bugs'!$D:$D,CONCATENATE("&lt;",W$1),'Prod Bugs'!$G:$G,CONCATENATE("=",$A14),'Prod Bugs'!$C:$C,CONCATENATE("=",S$1))</f>
        <v>0</v>
      </c>
      <c r="Q14" s="15">
        <f>COUNTIFS('Prod Bugs'!$D:$D,CONCATENATE("&gt;=",S$1),'Prod Bugs'!$D:$D,CONCATENATE("&lt;",W$1),'Prod Bugs'!$G:$G,CONCATENATE("=",$A14),'Prod Bugs'!$C:$C,CONCATENATE("=",Q$1))</f>
        <v>0</v>
      </c>
      <c r="R14" s="15">
        <f>COUNTIFS('Prod Bugs'!$D:$D,CONCATENATE("&gt;=",S$1),'Prod Bugs'!$D:$D,CONCATENATE("&lt;",W$1),'Prod Bugs'!$G:$G,CONCATENATE("=",$A14),'Prod Bugs'!$C:$C,CONCATENATE("=",R$1))</f>
        <v>1</v>
      </c>
      <c r="S14" s="15">
        <f t="shared" si="6"/>
        <v>1</v>
      </c>
      <c r="T14" s="15">
        <f>COUNTIFS('Prod Bugs'!$D:$D,CONCATENATE("&gt;=",T$1),'Prod Bugs'!$D:$D,CONCATENATE("&lt;",AA$1),'Prod Bugs'!$G:$G,CONCATENATE("=",$A14),'Prod Bugs'!$C:$C,CONCATENATE("=",W$1))</f>
        <v>0</v>
      </c>
      <c r="U14" s="15">
        <f>COUNTIFS('Prod Bugs'!$D:$D,CONCATENATE("&gt;=",W$1),'Prod Bugs'!$D:$D,CONCATENATE("&lt;",AA$1),'Prod Bugs'!$G:$G,CONCATENATE("=",$A14),'Prod Bugs'!$C:$C,CONCATENATE("=",U$1))</f>
        <v>0</v>
      </c>
      <c r="V14" s="15">
        <f>COUNTIFS('Prod Bugs'!$D:$D,CONCATENATE("&gt;=",W$1),'Prod Bugs'!$D:$D,CONCATENATE("&lt;",AA$1),'Prod Bugs'!$G:$G,CONCATENATE("=",$A14),'Prod Bugs'!$C:$C,CONCATENATE("=",V$1))</f>
        <v>0</v>
      </c>
      <c r="W14" s="15">
        <f t="shared" si="7"/>
        <v>0</v>
      </c>
      <c r="X14" s="15">
        <f>COUNTIFS('Prod Bugs'!$D:$D,CONCATENATE("&gt;=",X$1),'Prod Bugs'!$D:$D,CONCATENATE("&lt;",AE$1),'Prod Bugs'!$G:$G,CONCATENATE("=",$A14),'Prod Bugs'!$C:$C,CONCATENATE("=",AA$1))</f>
        <v>0</v>
      </c>
      <c r="Y14" s="15">
        <f>COUNTIFS('Prod Bugs'!$D:$D,CONCATENATE("&gt;=",AA$1),'Prod Bugs'!$D:$D,CONCATENATE("&lt;",AE$1),'Prod Bugs'!$G:$G,CONCATENATE("=",$A14),'Prod Bugs'!$C:$C,CONCATENATE("=",Y$1))</f>
        <v>0</v>
      </c>
      <c r="Z14" s="15">
        <f>COUNTIFS('Prod Bugs'!$D:$D,CONCATENATE("&gt;=",AA$1),'Prod Bugs'!$D:$D,CONCATENATE("&lt;",AE$1),'Prod Bugs'!$G:$G,CONCATENATE("=",$A14),'Prod Bugs'!$C:$C,CONCATENATE("=",Z$1))</f>
        <v>0</v>
      </c>
      <c r="AA14" s="15">
        <f t="shared" si="8"/>
        <v>0</v>
      </c>
      <c r="AB14" s="15">
        <f>COUNTIFS('Prod Bugs'!$D:$D,CONCATENATE("&gt;=",AB$1),'Prod Bugs'!$D:$D,CONCATENATE("&lt;",AI$1),'Prod Bugs'!$G:$G,CONCATENATE("=",$A14),'Prod Bugs'!$C:$C,CONCATENATE("=",AE$1))</f>
        <v>0</v>
      </c>
      <c r="AC14" s="15">
        <f>COUNTIFS('Prod Bugs'!$D:$D,CONCATENATE("&gt;=",AE$1),'Prod Bugs'!$D:$D,CONCATENATE("&lt;",AI$1),'Prod Bugs'!$G:$G,CONCATENATE("=",$A14),'Prod Bugs'!$C:$C,CONCATENATE("=",AC$1))</f>
        <v>0</v>
      </c>
      <c r="AD14" s="15">
        <f>COUNTIFS('Prod Bugs'!$D:$D,CONCATENATE("&gt;=",AE$1),'Prod Bugs'!$D:$D,CONCATENATE("&lt;",AI$1),'Prod Bugs'!$G:$G,CONCATENATE("=",$A14),'Prod Bugs'!$C:$C,CONCATENATE("=",AD$1))</f>
        <v>1</v>
      </c>
      <c r="AE14" s="15">
        <f t="shared" si="9"/>
        <v>1</v>
      </c>
    </row>
    <row r="15" spans="1:43" s="15" customFormat="1" x14ac:dyDescent="0.25">
      <c r="A15" s="15" t="str">
        <f>'Validation Data'!B20</f>
        <v>In-app Upgrade</v>
      </c>
      <c r="B15" s="15">
        <f t="shared" si="0"/>
        <v>4</v>
      </c>
      <c r="C15" s="15">
        <f>COUNTIF('Prod Bugs'!G:G,CONCATENATE("=",A15))</f>
        <v>4</v>
      </c>
      <c r="D15" s="18">
        <f t="shared" si="1"/>
        <v>1.1627906976744186E-2</v>
      </c>
      <c r="E15" s="44">
        <f>COUNTIFS('Prod Bugs'!$G:$G,CONCATENATE("=",$A15),'Prod Bugs'!$C:$C,CONCATENATE("=",E$1))</f>
        <v>1</v>
      </c>
      <c r="F15" s="44">
        <f>COUNTIFS('Prod Bugs'!$G:$G,CONCATENATE("=",$A15),'Prod Bugs'!$C:$C,CONCATENATE("=",F$1))</f>
        <v>1</v>
      </c>
      <c r="G15" s="44">
        <f>COUNTIFS('Prod Bugs'!$G:$G,CONCATENATE("=",$A15),'Prod Bugs'!$C:$C,CONCATENATE("=",G$1))</f>
        <v>1</v>
      </c>
      <c r="H15" s="44">
        <f t="shared" si="2"/>
        <v>3</v>
      </c>
      <c r="I15" s="41">
        <f t="shared" si="3"/>
        <v>3.0927835051546393E-2</v>
      </c>
      <c r="J15" s="41">
        <f t="shared" si="4"/>
        <v>0.75</v>
      </c>
      <c r="L15" s="15">
        <f>COUNTIFS('Prod Bugs'!$D:$D,CONCATENATE("&gt;=",L$1),'Prod Bugs'!$D:$D,CONCATENATE("&lt;",S$1),'Prod Bugs'!$G:$G,CONCATENATE("=",$A15),'Prod Bugs'!$C:$C,CONCATENATE("=",O$1))</f>
        <v>0</v>
      </c>
      <c r="M15" s="15">
        <f>COUNTIFS('Prod Bugs'!$D:$D,CONCATENATE("&gt;=",O$1),'Prod Bugs'!$D:$D,CONCATENATE("&lt;",S$1),'Prod Bugs'!$G:$G,CONCATENATE("=",$A15),'Prod Bugs'!$C:$C,CONCATENATE("=",M$1))</f>
        <v>0</v>
      </c>
      <c r="N15" s="15">
        <f>COUNTIFS('Prod Bugs'!$D:$D,CONCATENATE("&gt;=",O$1),'Prod Bugs'!$D:$D,CONCATENATE("&lt;",S$1),'Prod Bugs'!$G:$G,CONCATENATE("=",$A15),'Prod Bugs'!$C:$C,CONCATENATE("=",N$1))</f>
        <v>0</v>
      </c>
      <c r="O15" s="15">
        <f t="shared" si="5"/>
        <v>0</v>
      </c>
      <c r="P15" s="15">
        <f>COUNTIFS('Prod Bugs'!$D:$D,CONCATENATE("&gt;=",P$1),'Prod Bugs'!$D:$D,CONCATENATE("&lt;",W$1),'Prod Bugs'!$G:$G,CONCATENATE("=",$A15),'Prod Bugs'!$C:$C,CONCATENATE("=",S$1))</f>
        <v>0</v>
      </c>
      <c r="Q15" s="15">
        <f>COUNTIFS('Prod Bugs'!$D:$D,CONCATENATE("&gt;=",S$1),'Prod Bugs'!$D:$D,CONCATENATE("&lt;",W$1),'Prod Bugs'!$G:$G,CONCATENATE("=",$A15),'Prod Bugs'!$C:$C,CONCATENATE("=",Q$1))</f>
        <v>0</v>
      </c>
      <c r="R15" s="15">
        <f>COUNTIFS('Prod Bugs'!$D:$D,CONCATENATE("&gt;=",S$1),'Prod Bugs'!$D:$D,CONCATENATE("&lt;",W$1),'Prod Bugs'!$G:$G,CONCATENATE("=",$A15),'Prod Bugs'!$C:$C,CONCATENATE("=",R$1))</f>
        <v>1</v>
      </c>
      <c r="S15" s="15">
        <f t="shared" si="6"/>
        <v>1</v>
      </c>
      <c r="T15" s="15">
        <f>COUNTIFS('Prod Bugs'!$D:$D,CONCATENATE("&gt;=",T$1),'Prod Bugs'!$D:$D,CONCATENATE("&lt;",AA$1),'Prod Bugs'!$G:$G,CONCATENATE("=",$A15),'Prod Bugs'!$C:$C,CONCATENATE("=",W$1))</f>
        <v>0</v>
      </c>
      <c r="U15" s="15">
        <f>COUNTIFS('Prod Bugs'!$D:$D,CONCATENATE("&gt;=",W$1),'Prod Bugs'!$D:$D,CONCATENATE("&lt;",AA$1),'Prod Bugs'!$G:$G,CONCATENATE("=",$A15),'Prod Bugs'!$C:$C,CONCATENATE("=",U$1))</f>
        <v>0</v>
      </c>
      <c r="V15" s="15">
        <f>COUNTIFS('Prod Bugs'!$D:$D,CONCATENATE("&gt;=",W$1),'Prod Bugs'!$D:$D,CONCATENATE("&lt;",AA$1),'Prod Bugs'!$G:$G,CONCATENATE("=",$A15),'Prod Bugs'!$C:$C,CONCATENATE("=",V$1))</f>
        <v>0</v>
      </c>
      <c r="W15" s="15">
        <f t="shared" si="7"/>
        <v>0</v>
      </c>
      <c r="X15" s="15">
        <f>COUNTIFS('Prod Bugs'!$D:$D,CONCATENATE("&gt;=",X$1),'Prod Bugs'!$D:$D,CONCATENATE("&lt;",AE$1),'Prod Bugs'!$G:$G,CONCATENATE("=",$A15),'Prod Bugs'!$C:$C,CONCATENATE("=",AA$1))</f>
        <v>0</v>
      </c>
      <c r="Y15" s="15">
        <f>COUNTIFS('Prod Bugs'!$D:$D,CONCATENATE("&gt;=",AA$1),'Prod Bugs'!$D:$D,CONCATENATE("&lt;",AE$1),'Prod Bugs'!$G:$G,CONCATENATE("=",$A15),'Prod Bugs'!$C:$C,CONCATENATE("=",Y$1))</f>
        <v>0</v>
      </c>
      <c r="Z15" s="15">
        <f>COUNTIFS('Prod Bugs'!$D:$D,CONCATENATE("&gt;=",AA$1),'Prod Bugs'!$D:$D,CONCATENATE("&lt;",AE$1),'Prod Bugs'!$G:$G,CONCATENATE("=",$A15),'Prod Bugs'!$C:$C,CONCATENATE("=",Z$1))</f>
        <v>0</v>
      </c>
      <c r="AA15" s="15">
        <f t="shared" si="8"/>
        <v>0</v>
      </c>
      <c r="AB15" s="15">
        <f>COUNTIFS('Prod Bugs'!$D:$D,CONCATENATE("&gt;=",AB$1),'Prod Bugs'!$D:$D,CONCATENATE("&lt;",AI$1),'Prod Bugs'!$G:$G,CONCATENATE("=",$A15),'Prod Bugs'!$C:$C,CONCATENATE("=",AE$1))</f>
        <v>0</v>
      </c>
      <c r="AC15" s="15">
        <f>COUNTIFS('Prod Bugs'!$D:$D,CONCATENATE("&gt;=",AE$1),'Prod Bugs'!$D:$D,CONCATENATE("&lt;",AI$1),'Prod Bugs'!$G:$G,CONCATENATE("=",$A15),'Prod Bugs'!$C:$C,CONCATENATE("=",AC$1))</f>
        <v>0</v>
      </c>
      <c r="AD15" s="15">
        <f>COUNTIFS('Prod Bugs'!$D:$D,CONCATENATE("&gt;=",AE$1),'Prod Bugs'!$D:$D,CONCATENATE("&lt;",AI$1),'Prod Bugs'!$G:$G,CONCATENATE("=",$A15),'Prod Bugs'!$C:$C,CONCATENATE("=",AD$1))</f>
        <v>0</v>
      </c>
      <c r="AE15" s="15">
        <f t="shared" si="9"/>
        <v>0</v>
      </c>
    </row>
    <row r="16" spans="1:43" s="15" customFormat="1" x14ac:dyDescent="0.25">
      <c r="A16" s="15" t="str">
        <f>'Validation Data'!B23</f>
        <v>Map Widget</v>
      </c>
      <c r="B16" s="15" t="e">
        <f t="shared" si="0"/>
        <v>#N/A</v>
      </c>
      <c r="C16" s="15">
        <f>COUNTIF('Prod Bugs'!G:G,CONCATENATE("=",A16))</f>
        <v>1</v>
      </c>
      <c r="D16" s="18">
        <f t="shared" si="1"/>
        <v>2.9069767441860465E-3</v>
      </c>
      <c r="E16" s="44">
        <f>COUNTIFS('Prod Bugs'!$G:$G,CONCATENATE("=",$A16),'Prod Bugs'!$C:$C,CONCATENATE("=",E$1))</f>
        <v>0</v>
      </c>
      <c r="F16" s="44">
        <f>COUNTIFS('Prod Bugs'!$G:$G,CONCATENATE("=",$A16),'Prod Bugs'!$C:$C,CONCATENATE("=",F$1))</f>
        <v>0</v>
      </c>
      <c r="G16" s="44">
        <f>COUNTIFS('Prod Bugs'!$G:$G,CONCATENATE("=",$A16),'Prod Bugs'!$C:$C,CONCATENATE("=",G$1))</f>
        <v>1</v>
      </c>
      <c r="H16" s="44">
        <f t="shared" si="2"/>
        <v>1</v>
      </c>
      <c r="I16" s="41">
        <f t="shared" si="3"/>
        <v>1.0309278350515464E-2</v>
      </c>
      <c r="J16" s="41">
        <f t="shared" si="4"/>
        <v>1</v>
      </c>
      <c r="L16" s="15">
        <f>COUNTIFS('Prod Bugs'!$D:$D,CONCATENATE("&gt;=",L$1),'Prod Bugs'!$D:$D,CONCATENATE("&lt;",S$1),'Prod Bugs'!$G:$G,CONCATENATE("=",$A16),'Prod Bugs'!$C:$C,CONCATENATE("=",O$1))</f>
        <v>0</v>
      </c>
      <c r="M16" s="15">
        <f>COUNTIFS('Prod Bugs'!$D:$D,CONCATENATE("&gt;=",O$1),'Prod Bugs'!$D:$D,CONCATENATE("&lt;",S$1),'Prod Bugs'!$G:$G,CONCATENATE("=",$A16),'Prod Bugs'!$C:$C,CONCATENATE("=",M$1))</f>
        <v>0</v>
      </c>
      <c r="N16" s="15">
        <f>COUNTIFS('Prod Bugs'!$D:$D,CONCATENATE("&gt;=",O$1),'Prod Bugs'!$D:$D,CONCATENATE("&lt;",S$1),'Prod Bugs'!$G:$G,CONCATENATE("=",$A16),'Prod Bugs'!$C:$C,CONCATENATE("=",N$1))</f>
        <v>0</v>
      </c>
      <c r="O16" s="15">
        <f t="shared" si="5"/>
        <v>0</v>
      </c>
      <c r="P16" s="15">
        <f>COUNTIFS('Prod Bugs'!$D:$D,CONCATENATE("&gt;=",P$1),'Prod Bugs'!$D:$D,CONCATENATE("&lt;",W$1),'Prod Bugs'!$G:$G,CONCATENATE("=",$A16),'Prod Bugs'!$C:$C,CONCATENATE("=",S$1))</f>
        <v>0</v>
      </c>
      <c r="Q16" s="15">
        <f>COUNTIFS('Prod Bugs'!$D:$D,CONCATENATE("&gt;=",S$1),'Prod Bugs'!$D:$D,CONCATENATE("&lt;",W$1),'Prod Bugs'!$G:$G,CONCATENATE("=",$A16),'Prod Bugs'!$C:$C,CONCATENATE("=",Q$1))</f>
        <v>0</v>
      </c>
      <c r="R16" s="15">
        <f>COUNTIFS('Prod Bugs'!$D:$D,CONCATENATE("&gt;=",S$1),'Prod Bugs'!$D:$D,CONCATENATE("&lt;",W$1),'Prod Bugs'!$G:$G,CONCATENATE("=",$A16),'Prod Bugs'!$C:$C,CONCATENATE("=",R$1))</f>
        <v>0</v>
      </c>
      <c r="S16" s="15">
        <f t="shared" si="6"/>
        <v>0</v>
      </c>
      <c r="T16" s="15">
        <f>COUNTIFS('Prod Bugs'!$D:$D,CONCATENATE("&gt;=",T$1),'Prod Bugs'!$D:$D,CONCATENATE("&lt;",AA$1),'Prod Bugs'!$G:$G,CONCATENATE("=",$A16),'Prod Bugs'!$C:$C,CONCATENATE("=",W$1))</f>
        <v>0</v>
      </c>
      <c r="U16" s="15">
        <f>COUNTIFS('Prod Bugs'!$D:$D,CONCATENATE("&gt;=",W$1),'Prod Bugs'!$D:$D,CONCATENATE("&lt;",AA$1),'Prod Bugs'!$G:$G,CONCATENATE("=",$A16),'Prod Bugs'!$C:$C,CONCATENATE("=",U$1))</f>
        <v>0</v>
      </c>
      <c r="V16" s="15">
        <f>COUNTIFS('Prod Bugs'!$D:$D,CONCATENATE("&gt;=",W$1),'Prod Bugs'!$D:$D,CONCATENATE("&lt;",AA$1),'Prod Bugs'!$G:$G,CONCATENATE("=",$A16),'Prod Bugs'!$C:$C,CONCATENATE("=",V$1))</f>
        <v>1</v>
      </c>
      <c r="W16" s="15">
        <f t="shared" si="7"/>
        <v>1</v>
      </c>
      <c r="X16" s="15">
        <f>COUNTIFS('Prod Bugs'!$D:$D,CONCATENATE("&gt;=",X$1),'Prod Bugs'!$D:$D,CONCATENATE("&lt;",AE$1),'Prod Bugs'!$G:$G,CONCATENATE("=",$A16),'Prod Bugs'!$C:$C,CONCATENATE("=",AA$1))</f>
        <v>0</v>
      </c>
      <c r="Y16" s="15">
        <f>COUNTIFS('Prod Bugs'!$D:$D,CONCATENATE("&gt;=",AA$1),'Prod Bugs'!$D:$D,CONCATENATE("&lt;",AE$1),'Prod Bugs'!$G:$G,CONCATENATE("=",$A16),'Prod Bugs'!$C:$C,CONCATENATE("=",Y$1))</f>
        <v>0</v>
      </c>
      <c r="Z16" s="15">
        <f>COUNTIFS('Prod Bugs'!$D:$D,CONCATENATE("&gt;=",AA$1),'Prod Bugs'!$D:$D,CONCATENATE("&lt;",AE$1),'Prod Bugs'!$G:$G,CONCATENATE("=",$A16),'Prod Bugs'!$C:$C,CONCATENATE("=",Z$1))</f>
        <v>0</v>
      </c>
      <c r="AA16" s="15">
        <f t="shared" si="8"/>
        <v>0</v>
      </c>
      <c r="AB16" s="15">
        <f>COUNTIFS('Prod Bugs'!$D:$D,CONCATENATE("&gt;=",AB$1),'Prod Bugs'!$D:$D,CONCATENATE("&lt;",AI$1),'Prod Bugs'!$G:$G,CONCATENATE("=",$A16),'Prod Bugs'!$C:$C,CONCATENATE("=",AE$1))</f>
        <v>0</v>
      </c>
      <c r="AC16" s="15">
        <f>COUNTIFS('Prod Bugs'!$D:$D,CONCATENATE("&gt;=",AE$1),'Prod Bugs'!$D:$D,CONCATENATE("&lt;",AI$1),'Prod Bugs'!$G:$G,CONCATENATE("=",$A16),'Prod Bugs'!$C:$C,CONCATENATE("=",AC$1))</f>
        <v>0</v>
      </c>
      <c r="AD16" s="15">
        <f>COUNTIFS('Prod Bugs'!$D:$D,CONCATENATE("&gt;=",AE$1),'Prod Bugs'!$D:$D,CONCATENATE("&lt;",AI$1),'Prod Bugs'!$G:$G,CONCATENATE("=",$A16),'Prod Bugs'!$C:$C,CONCATENATE("=",AD$1))</f>
        <v>0</v>
      </c>
      <c r="AE16" s="15">
        <f t="shared" si="9"/>
        <v>0</v>
      </c>
    </row>
    <row r="17" spans="1:31" s="15" customFormat="1" x14ac:dyDescent="0.25">
      <c r="A17" s="15" t="str">
        <f>'Validation Data'!B6</f>
        <v>Backup Restore</v>
      </c>
      <c r="B17" s="15">
        <f t="shared" si="0"/>
        <v>5</v>
      </c>
      <c r="C17" s="15">
        <f>COUNTIF('Prod Bugs'!G:G,CONCATENATE("=",A17))</f>
        <v>5</v>
      </c>
      <c r="D17" s="18">
        <f t="shared" si="1"/>
        <v>1.4534883720930232E-2</v>
      </c>
      <c r="E17" s="44">
        <f>COUNTIFS('Prod Bugs'!$G:$G,CONCATENATE("=",$A17),'Prod Bugs'!$C:$C,CONCATENATE("=",E$1))</f>
        <v>0</v>
      </c>
      <c r="F17" s="44">
        <f>COUNTIFS('Prod Bugs'!$G:$G,CONCATENATE("=",$A17),'Prod Bugs'!$C:$C,CONCATENATE("=",F$1))</f>
        <v>1</v>
      </c>
      <c r="G17" s="44">
        <f>COUNTIFS('Prod Bugs'!$G:$G,CONCATENATE("=",$A17),'Prod Bugs'!$C:$C,CONCATENATE("=",G$1))</f>
        <v>3</v>
      </c>
      <c r="H17" s="44">
        <f t="shared" si="2"/>
        <v>4</v>
      </c>
      <c r="I17" s="41">
        <f t="shared" si="3"/>
        <v>4.1237113402061855E-2</v>
      </c>
      <c r="J17" s="41">
        <f t="shared" si="4"/>
        <v>0.8</v>
      </c>
      <c r="L17" s="15">
        <f>COUNTIFS('Prod Bugs'!$D:$D,CONCATENATE("&gt;=",L$1),'Prod Bugs'!$D:$D,CONCATENATE("&lt;",S$1),'Prod Bugs'!$G:$G,CONCATENATE("=",$A17),'Prod Bugs'!$C:$C,CONCATENATE("=",O$1))</f>
        <v>0</v>
      </c>
      <c r="M17" s="15">
        <f>COUNTIFS('Prod Bugs'!$D:$D,CONCATENATE("&gt;=",O$1),'Prod Bugs'!$D:$D,CONCATENATE("&lt;",S$1),'Prod Bugs'!$G:$G,CONCATENATE("=",$A17),'Prod Bugs'!$C:$C,CONCATENATE("=",M$1))</f>
        <v>0</v>
      </c>
      <c r="N17" s="15">
        <f>COUNTIFS('Prod Bugs'!$D:$D,CONCATENATE("&gt;=",O$1),'Prod Bugs'!$D:$D,CONCATENATE("&lt;",S$1),'Prod Bugs'!$G:$G,CONCATENATE("=",$A17),'Prod Bugs'!$C:$C,CONCATENATE("=",N$1))</f>
        <v>0</v>
      </c>
      <c r="O17" s="15">
        <f t="shared" si="5"/>
        <v>0</v>
      </c>
      <c r="P17" s="15">
        <f>COUNTIFS('Prod Bugs'!$D:$D,CONCATENATE("&gt;=",P$1),'Prod Bugs'!$D:$D,CONCATENATE("&lt;",W$1),'Prod Bugs'!$G:$G,CONCATENATE("=",$A17),'Prod Bugs'!$C:$C,CONCATENATE("=",S$1))</f>
        <v>0</v>
      </c>
      <c r="Q17" s="15">
        <f>COUNTIFS('Prod Bugs'!$D:$D,CONCATENATE("&gt;=",S$1),'Prod Bugs'!$D:$D,CONCATENATE("&lt;",W$1),'Prod Bugs'!$G:$G,CONCATENATE("=",$A17),'Prod Bugs'!$C:$C,CONCATENATE("=",Q$1))</f>
        <v>0</v>
      </c>
      <c r="R17" s="15">
        <f>COUNTIFS('Prod Bugs'!$D:$D,CONCATENATE("&gt;=",S$1),'Prod Bugs'!$D:$D,CONCATENATE("&lt;",W$1),'Prod Bugs'!$G:$G,CONCATENATE("=",$A17),'Prod Bugs'!$C:$C,CONCATENATE("=",R$1))</f>
        <v>1</v>
      </c>
      <c r="S17" s="15">
        <f t="shared" si="6"/>
        <v>1</v>
      </c>
      <c r="T17" s="15">
        <f>COUNTIFS('Prod Bugs'!$D:$D,CONCATENATE("&gt;=",T$1),'Prod Bugs'!$D:$D,CONCATENATE("&lt;",AA$1),'Prod Bugs'!$G:$G,CONCATENATE("=",$A17),'Prod Bugs'!$C:$C,CONCATENATE("=",W$1))</f>
        <v>0</v>
      </c>
      <c r="U17" s="15">
        <f>COUNTIFS('Prod Bugs'!$D:$D,CONCATENATE("&gt;=",W$1),'Prod Bugs'!$D:$D,CONCATENATE("&lt;",AA$1),'Prod Bugs'!$G:$G,CONCATENATE("=",$A17),'Prod Bugs'!$C:$C,CONCATENATE("=",U$1))</f>
        <v>0</v>
      </c>
      <c r="V17" s="15">
        <f>COUNTIFS('Prod Bugs'!$D:$D,CONCATENATE("&gt;=",W$1),'Prod Bugs'!$D:$D,CONCATENATE("&lt;",AA$1),'Prod Bugs'!$G:$G,CONCATENATE("=",$A17),'Prod Bugs'!$C:$C,CONCATENATE("=",V$1))</f>
        <v>0</v>
      </c>
      <c r="W17" s="15">
        <f t="shared" si="7"/>
        <v>0</v>
      </c>
      <c r="X17" s="15">
        <f>COUNTIFS('Prod Bugs'!$D:$D,CONCATENATE("&gt;=",X$1),'Prod Bugs'!$D:$D,CONCATENATE("&lt;",AE$1),'Prod Bugs'!$G:$G,CONCATENATE("=",$A17),'Prod Bugs'!$C:$C,CONCATENATE("=",AA$1))</f>
        <v>0</v>
      </c>
      <c r="Y17" s="15">
        <f>COUNTIFS('Prod Bugs'!$D:$D,CONCATENATE("&gt;=",AA$1),'Prod Bugs'!$D:$D,CONCATENATE("&lt;",AE$1),'Prod Bugs'!$G:$G,CONCATENATE("=",$A17),'Prod Bugs'!$C:$C,CONCATENATE("=",Y$1))</f>
        <v>0</v>
      </c>
      <c r="Z17" s="15">
        <f>COUNTIFS('Prod Bugs'!$D:$D,CONCATENATE("&gt;=",AA$1),'Prod Bugs'!$D:$D,CONCATENATE("&lt;",AE$1),'Prod Bugs'!$G:$G,CONCATENATE("=",$A17),'Prod Bugs'!$C:$C,CONCATENATE("=",Z$1))</f>
        <v>0</v>
      </c>
      <c r="AA17" s="15">
        <f t="shared" si="8"/>
        <v>0</v>
      </c>
      <c r="AB17" s="15">
        <f>COUNTIFS('Prod Bugs'!$D:$D,CONCATENATE("&gt;=",AB$1),'Prod Bugs'!$D:$D,CONCATENATE("&lt;",AI$1),'Prod Bugs'!$G:$G,CONCATENATE("=",$A17),'Prod Bugs'!$C:$C,CONCATENATE("=",AE$1))</f>
        <v>0</v>
      </c>
      <c r="AC17" s="15">
        <f>COUNTIFS('Prod Bugs'!$D:$D,CONCATENATE("&gt;=",AE$1),'Prod Bugs'!$D:$D,CONCATENATE("&lt;",AI$1),'Prod Bugs'!$G:$G,CONCATENATE("=",$A17),'Prod Bugs'!$C:$C,CONCATENATE("=",AC$1))</f>
        <v>0</v>
      </c>
      <c r="AD17" s="15">
        <f>COUNTIFS('Prod Bugs'!$D:$D,CONCATENATE("&gt;=",AE$1),'Prod Bugs'!$D:$D,CONCATENATE("&lt;",AI$1),'Prod Bugs'!$G:$G,CONCATENATE("=",$A17),'Prod Bugs'!$C:$C,CONCATENATE("=",AD$1))</f>
        <v>0</v>
      </c>
      <c r="AE17" s="15">
        <f t="shared" si="9"/>
        <v>0</v>
      </c>
    </row>
    <row r="18" spans="1:31" s="15" customFormat="1" x14ac:dyDescent="0.25">
      <c r="A18" s="15" t="str">
        <f>'Validation Data'!B29</f>
        <v>Performance</v>
      </c>
      <c r="B18" s="15" t="e">
        <f t="shared" si="0"/>
        <v>#N/A</v>
      </c>
      <c r="C18" s="15">
        <f>COUNTIF('Prod Bugs'!G:G,CONCATENATE("=",A18))</f>
        <v>3</v>
      </c>
      <c r="D18" s="18">
        <f t="shared" si="1"/>
        <v>8.7209302325581394E-3</v>
      </c>
      <c r="E18" s="44">
        <f>COUNTIFS('Prod Bugs'!$G:$G,CONCATENATE("=",$A18),'Prod Bugs'!$C:$C,CONCATENATE("=",E$1))</f>
        <v>0</v>
      </c>
      <c r="F18" s="44">
        <f>COUNTIFS('Prod Bugs'!$G:$G,CONCATENATE("=",$A18),'Prod Bugs'!$C:$C,CONCATENATE("=",F$1))</f>
        <v>0</v>
      </c>
      <c r="G18" s="44">
        <f>COUNTIFS('Prod Bugs'!$G:$G,CONCATENATE("=",$A18),'Prod Bugs'!$C:$C,CONCATENATE("=",G$1))</f>
        <v>1</v>
      </c>
      <c r="H18" s="44">
        <f t="shared" si="2"/>
        <v>1</v>
      </c>
      <c r="I18" s="41">
        <f t="shared" si="3"/>
        <v>1.0309278350515464E-2</v>
      </c>
      <c r="J18" s="41">
        <f t="shared" si="4"/>
        <v>0.33333333333333331</v>
      </c>
      <c r="L18" s="15">
        <f>COUNTIFS('Prod Bugs'!$D:$D,CONCATENATE("&gt;=",L$1),'Prod Bugs'!$D:$D,CONCATENATE("&lt;",S$1),'Prod Bugs'!$G:$G,CONCATENATE("=",$A18),'Prod Bugs'!$C:$C,CONCATENATE("=",O$1))</f>
        <v>0</v>
      </c>
      <c r="M18" s="15">
        <f>COUNTIFS('Prod Bugs'!$D:$D,CONCATENATE("&gt;=",O$1),'Prod Bugs'!$D:$D,CONCATENATE("&lt;",S$1),'Prod Bugs'!$G:$G,CONCATENATE("=",$A18),'Prod Bugs'!$C:$C,CONCATENATE("=",M$1))</f>
        <v>0</v>
      </c>
      <c r="N18" s="15">
        <f>COUNTIFS('Prod Bugs'!$D:$D,CONCATENATE("&gt;=",O$1),'Prod Bugs'!$D:$D,CONCATENATE("&lt;",S$1),'Prod Bugs'!$G:$G,CONCATENATE("=",$A18),'Prod Bugs'!$C:$C,CONCATENATE("=",N$1))</f>
        <v>0</v>
      </c>
      <c r="O18" s="15">
        <f t="shared" si="5"/>
        <v>0</v>
      </c>
      <c r="P18" s="15">
        <f>COUNTIFS('Prod Bugs'!$D:$D,CONCATENATE("&gt;=",P$1),'Prod Bugs'!$D:$D,CONCATENATE("&lt;",W$1),'Prod Bugs'!$G:$G,CONCATENATE("=",$A18),'Prod Bugs'!$C:$C,CONCATENATE("=",S$1))</f>
        <v>0</v>
      </c>
      <c r="Q18" s="15">
        <f>COUNTIFS('Prod Bugs'!$D:$D,CONCATENATE("&gt;=",S$1),'Prod Bugs'!$D:$D,CONCATENATE("&lt;",W$1),'Prod Bugs'!$G:$G,CONCATENATE("=",$A18),'Prod Bugs'!$C:$C,CONCATENATE("=",Q$1))</f>
        <v>0</v>
      </c>
      <c r="R18" s="15">
        <f>COUNTIFS('Prod Bugs'!$D:$D,CONCATENATE("&gt;=",S$1),'Prod Bugs'!$D:$D,CONCATENATE("&lt;",W$1),'Prod Bugs'!$G:$G,CONCATENATE("=",$A18),'Prod Bugs'!$C:$C,CONCATENATE("=",R$1))</f>
        <v>1</v>
      </c>
      <c r="S18" s="15">
        <f t="shared" si="6"/>
        <v>1</v>
      </c>
      <c r="T18" s="15">
        <f>COUNTIFS('Prod Bugs'!$D:$D,CONCATENATE("&gt;=",T$1),'Prod Bugs'!$D:$D,CONCATENATE("&lt;",AA$1),'Prod Bugs'!$G:$G,CONCATENATE("=",$A18),'Prod Bugs'!$C:$C,CONCATENATE("=",W$1))</f>
        <v>0</v>
      </c>
      <c r="U18" s="15">
        <f>COUNTIFS('Prod Bugs'!$D:$D,CONCATENATE("&gt;=",W$1),'Prod Bugs'!$D:$D,CONCATENATE("&lt;",AA$1),'Prod Bugs'!$G:$G,CONCATENATE("=",$A18),'Prod Bugs'!$C:$C,CONCATENATE("=",U$1))</f>
        <v>0</v>
      </c>
      <c r="V18" s="15">
        <f>COUNTIFS('Prod Bugs'!$D:$D,CONCATENATE("&gt;=",W$1),'Prod Bugs'!$D:$D,CONCATENATE("&lt;",AA$1),'Prod Bugs'!$G:$G,CONCATENATE("=",$A18),'Prod Bugs'!$C:$C,CONCATENATE("=",V$1))</f>
        <v>0</v>
      </c>
      <c r="W18" s="15">
        <f t="shared" si="7"/>
        <v>0</v>
      </c>
      <c r="X18" s="15">
        <f>COUNTIFS('Prod Bugs'!$D:$D,CONCATENATE("&gt;=",X$1),'Prod Bugs'!$D:$D,CONCATENATE("&lt;",AE$1),'Prod Bugs'!$G:$G,CONCATENATE("=",$A18),'Prod Bugs'!$C:$C,CONCATENATE("=",AA$1))</f>
        <v>0</v>
      </c>
      <c r="Y18" s="15">
        <f>COUNTIFS('Prod Bugs'!$D:$D,CONCATENATE("&gt;=",AA$1),'Prod Bugs'!$D:$D,CONCATENATE("&lt;",AE$1),'Prod Bugs'!$G:$G,CONCATENATE("=",$A18),'Prod Bugs'!$C:$C,CONCATENATE("=",Y$1))</f>
        <v>0</v>
      </c>
      <c r="Z18" s="15">
        <f>COUNTIFS('Prod Bugs'!$D:$D,CONCATENATE("&gt;=",AA$1),'Prod Bugs'!$D:$D,CONCATENATE("&lt;",AE$1),'Prod Bugs'!$G:$G,CONCATENATE("=",$A18),'Prod Bugs'!$C:$C,CONCATENATE("=",Z$1))</f>
        <v>0</v>
      </c>
      <c r="AA18" s="15">
        <f t="shared" si="8"/>
        <v>0</v>
      </c>
      <c r="AB18" s="15">
        <f>COUNTIFS('Prod Bugs'!$D:$D,CONCATENATE("&gt;=",AB$1),'Prod Bugs'!$D:$D,CONCATENATE("&lt;",AI$1),'Prod Bugs'!$G:$G,CONCATENATE("=",$A18),'Prod Bugs'!$C:$C,CONCATENATE("=",AE$1))</f>
        <v>0</v>
      </c>
      <c r="AC18" s="15">
        <f>COUNTIFS('Prod Bugs'!$D:$D,CONCATENATE("&gt;=",AE$1),'Prod Bugs'!$D:$D,CONCATENATE("&lt;",AI$1),'Prod Bugs'!$G:$G,CONCATENATE("=",$A18),'Prod Bugs'!$C:$C,CONCATENATE("=",AC$1))</f>
        <v>0</v>
      </c>
      <c r="AD18" s="15">
        <f>COUNTIFS('Prod Bugs'!$D:$D,CONCATENATE("&gt;=",AE$1),'Prod Bugs'!$D:$D,CONCATENATE("&lt;",AI$1),'Prod Bugs'!$G:$G,CONCATENATE("=",$A18),'Prod Bugs'!$C:$C,CONCATENATE("=",AD$1))</f>
        <v>0</v>
      </c>
      <c r="AE18" s="15">
        <f t="shared" si="9"/>
        <v>0</v>
      </c>
    </row>
    <row r="19" spans="1:31" s="15" customFormat="1" x14ac:dyDescent="0.25">
      <c r="A19" s="15" t="str">
        <f>'Validation Data'!B17</f>
        <v>HTML Widget</v>
      </c>
      <c r="B19" s="15" t="e">
        <f t="shared" si="0"/>
        <v>#N/A</v>
      </c>
      <c r="C19" s="15">
        <f>COUNTIF('Prod Bugs'!G:G,CONCATENATE("=",A19))</f>
        <v>3</v>
      </c>
      <c r="D19" s="18">
        <f t="shared" si="1"/>
        <v>8.7209302325581394E-3</v>
      </c>
      <c r="E19" s="44">
        <f>COUNTIFS('Prod Bugs'!$G:$G,CONCATENATE("=",$A19),'Prod Bugs'!$C:$C,CONCATENATE("=",E$1))</f>
        <v>0</v>
      </c>
      <c r="F19" s="44">
        <f>COUNTIFS('Prod Bugs'!$G:$G,CONCATENATE("=",$A19),'Prod Bugs'!$C:$C,CONCATENATE("=",F$1))</f>
        <v>0</v>
      </c>
      <c r="G19" s="44">
        <f>COUNTIFS('Prod Bugs'!$G:$G,CONCATENATE("=",$A19),'Prod Bugs'!$C:$C,CONCATENATE("=",G$1))</f>
        <v>1</v>
      </c>
      <c r="H19" s="44">
        <f t="shared" si="2"/>
        <v>1</v>
      </c>
      <c r="I19" s="41">
        <f t="shared" si="3"/>
        <v>1.0309278350515464E-2</v>
      </c>
      <c r="J19" s="41">
        <f t="shared" si="4"/>
        <v>0.33333333333333331</v>
      </c>
      <c r="L19" s="15">
        <f>COUNTIFS('Prod Bugs'!$D:$D,CONCATENATE("&gt;=",L$1),'Prod Bugs'!$D:$D,CONCATENATE("&lt;",S$1),'Prod Bugs'!$G:$G,CONCATENATE("=",$A19),'Prod Bugs'!$C:$C,CONCATENATE("=",O$1))</f>
        <v>0</v>
      </c>
      <c r="M19" s="15">
        <f>COUNTIFS('Prod Bugs'!$D:$D,CONCATENATE("&gt;=",O$1),'Prod Bugs'!$D:$D,CONCATENATE("&lt;",S$1),'Prod Bugs'!$G:$G,CONCATENATE("=",$A19),'Prod Bugs'!$C:$C,CONCATENATE("=",M$1))</f>
        <v>0</v>
      </c>
      <c r="N19" s="15">
        <f>COUNTIFS('Prod Bugs'!$D:$D,CONCATENATE("&gt;=",O$1),'Prod Bugs'!$D:$D,CONCATENATE("&lt;",S$1),'Prod Bugs'!$G:$G,CONCATENATE("=",$A19),'Prod Bugs'!$C:$C,CONCATENATE("=",N$1))</f>
        <v>0</v>
      </c>
      <c r="O19" s="15">
        <f t="shared" si="5"/>
        <v>0</v>
      </c>
      <c r="P19" s="15">
        <f>COUNTIFS('Prod Bugs'!$D:$D,CONCATENATE("&gt;=",P$1),'Prod Bugs'!$D:$D,CONCATENATE("&lt;",W$1),'Prod Bugs'!$G:$G,CONCATENATE("=",$A19),'Prod Bugs'!$C:$C,CONCATENATE("=",S$1))</f>
        <v>0</v>
      </c>
      <c r="Q19" s="15">
        <f>COUNTIFS('Prod Bugs'!$D:$D,CONCATENATE("&gt;=",S$1),'Prod Bugs'!$D:$D,CONCATENATE("&lt;",W$1),'Prod Bugs'!$G:$G,CONCATENATE("=",$A19),'Prod Bugs'!$C:$C,CONCATENATE("=",Q$1))</f>
        <v>0</v>
      </c>
      <c r="R19" s="15">
        <f>COUNTIFS('Prod Bugs'!$D:$D,CONCATENATE("&gt;=",S$1),'Prod Bugs'!$D:$D,CONCATENATE("&lt;",W$1),'Prod Bugs'!$G:$G,CONCATENATE("=",$A19),'Prod Bugs'!$C:$C,CONCATENATE("=",R$1))</f>
        <v>1</v>
      </c>
      <c r="S19" s="15">
        <f t="shared" si="6"/>
        <v>1</v>
      </c>
      <c r="T19" s="15">
        <f>COUNTIFS('Prod Bugs'!$D:$D,CONCATENATE("&gt;=",T$1),'Prod Bugs'!$D:$D,CONCATENATE("&lt;",AA$1),'Prod Bugs'!$G:$G,CONCATENATE("=",$A19),'Prod Bugs'!$C:$C,CONCATENATE("=",W$1))</f>
        <v>0</v>
      </c>
      <c r="U19" s="15">
        <f>COUNTIFS('Prod Bugs'!$D:$D,CONCATENATE("&gt;=",W$1),'Prod Bugs'!$D:$D,CONCATENATE("&lt;",AA$1),'Prod Bugs'!$G:$G,CONCATENATE("=",$A19),'Prod Bugs'!$C:$C,CONCATENATE("=",U$1))</f>
        <v>0</v>
      </c>
      <c r="V19" s="15">
        <f>COUNTIFS('Prod Bugs'!$D:$D,CONCATENATE("&gt;=",W$1),'Prod Bugs'!$D:$D,CONCATENATE("&lt;",AA$1),'Prod Bugs'!$G:$G,CONCATENATE("=",$A19),'Prod Bugs'!$C:$C,CONCATENATE("=",V$1))</f>
        <v>0</v>
      </c>
      <c r="W19" s="15">
        <f t="shared" si="7"/>
        <v>0</v>
      </c>
      <c r="X19" s="15">
        <f>COUNTIFS('Prod Bugs'!$D:$D,CONCATENATE("&gt;=",X$1),'Prod Bugs'!$D:$D,CONCATENATE("&lt;",AE$1),'Prod Bugs'!$G:$G,CONCATENATE("=",$A19),'Prod Bugs'!$C:$C,CONCATENATE("=",AA$1))</f>
        <v>0</v>
      </c>
      <c r="Y19" s="15">
        <f>COUNTIFS('Prod Bugs'!$D:$D,CONCATENATE("&gt;=",AA$1),'Prod Bugs'!$D:$D,CONCATENATE("&lt;",AE$1),'Prod Bugs'!$G:$G,CONCATENATE("=",$A19),'Prod Bugs'!$C:$C,CONCATENATE("=",Y$1))</f>
        <v>0</v>
      </c>
      <c r="Z19" s="15">
        <f>COUNTIFS('Prod Bugs'!$D:$D,CONCATENATE("&gt;=",AA$1),'Prod Bugs'!$D:$D,CONCATENATE("&lt;",AE$1),'Prod Bugs'!$G:$G,CONCATENATE("=",$A19),'Prod Bugs'!$C:$C,CONCATENATE("=",Z$1))</f>
        <v>0</v>
      </c>
      <c r="AA19" s="15">
        <f t="shared" si="8"/>
        <v>0</v>
      </c>
      <c r="AB19" s="15">
        <f>COUNTIFS('Prod Bugs'!$D:$D,CONCATENATE("&gt;=",AB$1),'Prod Bugs'!$D:$D,CONCATENATE("&lt;",AI$1),'Prod Bugs'!$G:$G,CONCATENATE("=",$A19),'Prod Bugs'!$C:$C,CONCATENATE("=",AE$1))</f>
        <v>0</v>
      </c>
      <c r="AC19" s="15">
        <f>COUNTIFS('Prod Bugs'!$D:$D,CONCATENATE("&gt;=",AE$1),'Prod Bugs'!$D:$D,CONCATENATE("&lt;",AI$1),'Prod Bugs'!$G:$G,CONCATENATE("=",$A19),'Prod Bugs'!$C:$C,CONCATENATE("=",AC$1))</f>
        <v>0</v>
      </c>
      <c r="AD19" s="15">
        <f>COUNTIFS('Prod Bugs'!$D:$D,CONCATENATE("&gt;=",AE$1),'Prod Bugs'!$D:$D,CONCATENATE("&lt;",AI$1),'Prod Bugs'!$G:$G,CONCATENATE("=",$A19),'Prod Bugs'!$C:$C,CONCATENATE("=",AD$1))</f>
        <v>0</v>
      </c>
      <c r="AE19" s="15">
        <f t="shared" si="9"/>
        <v>0</v>
      </c>
    </row>
    <row r="20" spans="1:31" s="15" customFormat="1" x14ac:dyDescent="0.25">
      <c r="A20" s="15" t="str">
        <f>'Validation Data'!B31</f>
        <v>Photo/File/Audio Chooser/Upload</v>
      </c>
      <c r="B20" s="15">
        <f t="shared" si="0"/>
        <v>5</v>
      </c>
      <c r="C20" s="15">
        <f>COUNTIF('Prod Bugs'!G:G,CONCATENATE("=",A20))</f>
        <v>5</v>
      </c>
      <c r="D20" s="18">
        <f t="shared" si="1"/>
        <v>1.4534883720930232E-2</v>
      </c>
      <c r="E20" s="44">
        <f>COUNTIFS('Prod Bugs'!$G:$G,CONCATENATE("=",$A20),'Prod Bugs'!$C:$C,CONCATENATE("=",E$1))</f>
        <v>0</v>
      </c>
      <c r="F20" s="44">
        <f>COUNTIFS('Prod Bugs'!$G:$G,CONCATENATE("=",$A20),'Prod Bugs'!$C:$C,CONCATENATE("=",F$1))</f>
        <v>0</v>
      </c>
      <c r="G20" s="44">
        <f>COUNTIFS('Prod Bugs'!$G:$G,CONCATENATE("=",$A20),'Prod Bugs'!$C:$C,CONCATENATE("=",G$1))</f>
        <v>1</v>
      </c>
      <c r="H20" s="44">
        <f t="shared" si="2"/>
        <v>1</v>
      </c>
      <c r="I20" s="41">
        <f t="shared" si="3"/>
        <v>1.0309278350515464E-2</v>
      </c>
      <c r="J20" s="41">
        <f t="shared" si="4"/>
        <v>0.2</v>
      </c>
      <c r="L20" s="15">
        <f>COUNTIFS('Prod Bugs'!$D:$D,CONCATENATE("&gt;=",L$1),'Prod Bugs'!$D:$D,CONCATENATE("&lt;",S$1),'Prod Bugs'!$G:$G,CONCATENATE("=",$A20),'Prod Bugs'!$C:$C,CONCATENATE("=",O$1))</f>
        <v>0</v>
      </c>
      <c r="M20" s="15">
        <f>COUNTIFS('Prod Bugs'!$D:$D,CONCATENATE("&gt;=",O$1),'Prod Bugs'!$D:$D,CONCATENATE("&lt;",S$1),'Prod Bugs'!$G:$G,CONCATENATE("=",$A20),'Prod Bugs'!$C:$C,CONCATENATE("=",M$1))</f>
        <v>0</v>
      </c>
      <c r="N20" s="15">
        <f>COUNTIFS('Prod Bugs'!$D:$D,CONCATENATE("&gt;=",O$1),'Prod Bugs'!$D:$D,CONCATENATE("&lt;",S$1),'Prod Bugs'!$G:$G,CONCATENATE("=",$A20),'Prod Bugs'!$C:$C,CONCATENATE("=",N$1))</f>
        <v>0</v>
      </c>
      <c r="O20" s="15">
        <f t="shared" si="5"/>
        <v>0</v>
      </c>
      <c r="P20" s="15">
        <f>COUNTIFS('Prod Bugs'!$D:$D,CONCATENATE("&gt;=",P$1),'Prod Bugs'!$D:$D,CONCATENATE("&lt;",W$1),'Prod Bugs'!$G:$G,CONCATENATE("=",$A20),'Prod Bugs'!$C:$C,CONCATENATE("=",S$1))</f>
        <v>0</v>
      </c>
      <c r="Q20" s="15">
        <f>COUNTIFS('Prod Bugs'!$D:$D,CONCATENATE("&gt;=",S$1),'Prod Bugs'!$D:$D,CONCATENATE("&lt;",W$1),'Prod Bugs'!$G:$G,CONCATENATE("=",$A20),'Prod Bugs'!$C:$C,CONCATENATE("=",Q$1))</f>
        <v>0</v>
      </c>
      <c r="R20" s="15">
        <f>COUNTIFS('Prod Bugs'!$D:$D,CONCATENATE("&gt;=",S$1),'Prod Bugs'!$D:$D,CONCATENATE("&lt;",W$1),'Prod Bugs'!$G:$G,CONCATENATE("=",$A20),'Prod Bugs'!$C:$C,CONCATENATE("=",R$1))</f>
        <v>1</v>
      </c>
      <c r="S20" s="15">
        <f t="shared" si="6"/>
        <v>1</v>
      </c>
      <c r="T20" s="15">
        <f>COUNTIFS('Prod Bugs'!$D:$D,CONCATENATE("&gt;=",T$1),'Prod Bugs'!$D:$D,CONCATENATE("&lt;",AA$1),'Prod Bugs'!$G:$G,CONCATENATE("=",$A20),'Prod Bugs'!$C:$C,CONCATENATE("=",W$1))</f>
        <v>0</v>
      </c>
      <c r="U20" s="15">
        <f>COUNTIFS('Prod Bugs'!$D:$D,CONCATENATE("&gt;=",W$1),'Prod Bugs'!$D:$D,CONCATENATE("&lt;",AA$1),'Prod Bugs'!$G:$G,CONCATENATE("=",$A20),'Prod Bugs'!$C:$C,CONCATENATE("=",U$1))</f>
        <v>0</v>
      </c>
      <c r="V20" s="15">
        <f>COUNTIFS('Prod Bugs'!$D:$D,CONCATENATE("&gt;=",W$1),'Prod Bugs'!$D:$D,CONCATENATE("&lt;",AA$1),'Prod Bugs'!$G:$G,CONCATENATE("=",$A20),'Prod Bugs'!$C:$C,CONCATENATE("=",V$1))</f>
        <v>0</v>
      </c>
      <c r="W20" s="15">
        <f t="shared" si="7"/>
        <v>0</v>
      </c>
      <c r="X20" s="15">
        <f>COUNTIFS('Prod Bugs'!$D:$D,CONCATENATE("&gt;=",X$1),'Prod Bugs'!$D:$D,CONCATENATE("&lt;",AE$1),'Prod Bugs'!$G:$G,CONCATENATE("=",$A20),'Prod Bugs'!$C:$C,CONCATENATE("=",AA$1))</f>
        <v>0</v>
      </c>
      <c r="Y20" s="15">
        <f>COUNTIFS('Prod Bugs'!$D:$D,CONCATENATE("&gt;=",AA$1),'Prod Bugs'!$D:$D,CONCATENATE("&lt;",AE$1),'Prod Bugs'!$G:$G,CONCATENATE("=",$A20),'Prod Bugs'!$C:$C,CONCATENATE("=",Y$1))</f>
        <v>0</v>
      </c>
      <c r="Z20" s="15">
        <f>COUNTIFS('Prod Bugs'!$D:$D,CONCATENATE("&gt;=",AA$1),'Prod Bugs'!$D:$D,CONCATENATE("&lt;",AE$1),'Prod Bugs'!$G:$G,CONCATENATE("=",$A20),'Prod Bugs'!$C:$C,CONCATENATE("=",Z$1))</f>
        <v>0</v>
      </c>
      <c r="AA20" s="15">
        <f t="shared" si="8"/>
        <v>0</v>
      </c>
      <c r="AB20" s="15">
        <f>COUNTIFS('Prod Bugs'!$D:$D,CONCATENATE("&gt;=",AB$1),'Prod Bugs'!$D:$D,CONCATENATE("&lt;",AI$1),'Prod Bugs'!$G:$G,CONCATENATE("=",$A20),'Prod Bugs'!$C:$C,CONCATENATE("=",AE$1))</f>
        <v>0</v>
      </c>
      <c r="AC20" s="15">
        <f>COUNTIFS('Prod Bugs'!$D:$D,CONCATENATE("&gt;=",AE$1),'Prod Bugs'!$D:$D,CONCATENATE("&lt;",AI$1),'Prod Bugs'!$G:$G,CONCATENATE("=",$A20),'Prod Bugs'!$C:$C,CONCATENATE("=",AC$1))</f>
        <v>0</v>
      </c>
      <c r="AD20" s="15">
        <f>COUNTIFS('Prod Bugs'!$D:$D,CONCATENATE("&gt;=",AE$1),'Prod Bugs'!$D:$D,CONCATENATE("&lt;",AI$1),'Prod Bugs'!$G:$G,CONCATENATE("=",$A20),'Prod Bugs'!$C:$C,CONCATENATE("=",AD$1))</f>
        <v>0</v>
      </c>
      <c r="AE20" s="15">
        <f t="shared" si="9"/>
        <v>0</v>
      </c>
    </row>
    <row r="21" spans="1:31" s="15" customFormat="1" x14ac:dyDescent="0.25">
      <c r="A21" s="15" t="str">
        <f>'Validation Data'!B3</f>
        <v>App Launch (Login)</v>
      </c>
      <c r="B21" s="15">
        <f t="shared" si="0"/>
        <v>4</v>
      </c>
      <c r="C21" s="15">
        <f>COUNTIF('Prod Bugs'!G:G,CONCATENATE("=",A21))</f>
        <v>4</v>
      </c>
      <c r="D21" s="18">
        <f t="shared" si="1"/>
        <v>1.1627906976744186E-2</v>
      </c>
      <c r="E21" s="44">
        <f>COUNTIFS('Prod Bugs'!$G:$G,CONCATENATE("=",$A21),'Prod Bugs'!$C:$C,CONCATENATE("=",E$1))</f>
        <v>0</v>
      </c>
      <c r="F21" s="44">
        <f>COUNTIFS('Prod Bugs'!$G:$G,CONCATENATE("=",$A21),'Prod Bugs'!$C:$C,CONCATENATE("=",F$1))</f>
        <v>0</v>
      </c>
      <c r="G21" s="44">
        <f>COUNTIFS('Prod Bugs'!$G:$G,CONCATENATE("=",$A21),'Prod Bugs'!$C:$C,CONCATENATE("=",G$1))</f>
        <v>1</v>
      </c>
      <c r="H21" s="44">
        <f t="shared" si="2"/>
        <v>1</v>
      </c>
      <c r="I21" s="41">
        <f t="shared" si="3"/>
        <v>1.0309278350515464E-2</v>
      </c>
      <c r="J21" s="41">
        <f t="shared" si="4"/>
        <v>0.25</v>
      </c>
      <c r="L21" s="15">
        <f>COUNTIFS('Prod Bugs'!$D:$D,CONCATENATE("&gt;=",L$1),'Prod Bugs'!$D:$D,CONCATENATE("&lt;",S$1),'Prod Bugs'!$G:$G,CONCATENATE("=",$A21),'Prod Bugs'!$C:$C,CONCATENATE("=",O$1))</f>
        <v>0</v>
      </c>
      <c r="M21" s="15">
        <f>COUNTIFS('Prod Bugs'!$D:$D,CONCATENATE("&gt;=",O$1),'Prod Bugs'!$D:$D,CONCATENATE("&lt;",S$1),'Prod Bugs'!$G:$G,CONCATENATE("=",$A21),'Prod Bugs'!$C:$C,CONCATENATE("=",M$1))</f>
        <v>0</v>
      </c>
      <c r="N21" s="15">
        <f>COUNTIFS('Prod Bugs'!$D:$D,CONCATENATE("&gt;=",O$1),'Prod Bugs'!$D:$D,CONCATENATE("&lt;",S$1),'Prod Bugs'!$G:$G,CONCATENATE("=",$A21),'Prod Bugs'!$C:$C,CONCATENATE("=",N$1))</f>
        <v>1</v>
      </c>
      <c r="O21" s="15">
        <f t="shared" si="5"/>
        <v>1</v>
      </c>
      <c r="P21" s="15">
        <f>COUNTIFS('Prod Bugs'!$D:$D,CONCATENATE("&gt;=",P$1),'Prod Bugs'!$D:$D,CONCATENATE("&lt;",W$1),'Prod Bugs'!$G:$G,CONCATENATE("=",$A21),'Prod Bugs'!$C:$C,CONCATENATE("=",S$1))</f>
        <v>0</v>
      </c>
      <c r="Q21" s="15">
        <f>COUNTIFS('Prod Bugs'!$D:$D,CONCATENATE("&gt;=",S$1),'Prod Bugs'!$D:$D,CONCATENATE("&lt;",W$1),'Prod Bugs'!$G:$G,CONCATENATE("=",$A21),'Prod Bugs'!$C:$C,CONCATENATE("=",Q$1))</f>
        <v>0</v>
      </c>
      <c r="R21" s="15">
        <f>COUNTIFS('Prod Bugs'!$D:$D,CONCATENATE("&gt;=",S$1),'Prod Bugs'!$D:$D,CONCATENATE("&lt;",W$1),'Prod Bugs'!$G:$G,CONCATENATE("=",$A21),'Prod Bugs'!$C:$C,CONCATENATE("=",R$1))</f>
        <v>0</v>
      </c>
      <c r="S21" s="15">
        <f t="shared" si="6"/>
        <v>0</v>
      </c>
      <c r="T21" s="15">
        <f>COUNTIFS('Prod Bugs'!$D:$D,CONCATENATE("&gt;=",T$1),'Prod Bugs'!$D:$D,CONCATENATE("&lt;",AA$1),'Prod Bugs'!$G:$G,CONCATENATE("=",$A21),'Prod Bugs'!$C:$C,CONCATENATE("=",W$1))</f>
        <v>0</v>
      </c>
      <c r="U21" s="15">
        <f>COUNTIFS('Prod Bugs'!$D:$D,CONCATENATE("&gt;=",W$1),'Prod Bugs'!$D:$D,CONCATENATE("&lt;",AA$1),'Prod Bugs'!$G:$G,CONCATENATE("=",$A21),'Prod Bugs'!$C:$C,CONCATENATE("=",U$1))</f>
        <v>0</v>
      </c>
      <c r="V21" s="15">
        <f>COUNTIFS('Prod Bugs'!$D:$D,CONCATENATE("&gt;=",W$1),'Prod Bugs'!$D:$D,CONCATENATE("&lt;",AA$1),'Prod Bugs'!$G:$G,CONCATENATE("=",$A21),'Prod Bugs'!$C:$C,CONCATENATE("=",V$1))</f>
        <v>0</v>
      </c>
      <c r="W21" s="15">
        <f t="shared" si="7"/>
        <v>0</v>
      </c>
      <c r="X21" s="15">
        <f>COUNTIFS('Prod Bugs'!$D:$D,CONCATENATE("&gt;=",X$1),'Prod Bugs'!$D:$D,CONCATENATE("&lt;",AE$1),'Prod Bugs'!$G:$G,CONCATENATE("=",$A21),'Prod Bugs'!$C:$C,CONCATENATE("=",AA$1))</f>
        <v>0</v>
      </c>
      <c r="Y21" s="15">
        <f>COUNTIFS('Prod Bugs'!$D:$D,CONCATENATE("&gt;=",AA$1),'Prod Bugs'!$D:$D,CONCATENATE("&lt;",AE$1),'Prod Bugs'!$G:$G,CONCATENATE("=",$A21),'Prod Bugs'!$C:$C,CONCATENATE("=",Y$1))</f>
        <v>0</v>
      </c>
      <c r="Z21" s="15">
        <f>COUNTIFS('Prod Bugs'!$D:$D,CONCATENATE("&gt;=",AA$1),'Prod Bugs'!$D:$D,CONCATENATE("&lt;",AE$1),'Prod Bugs'!$G:$G,CONCATENATE("=",$A21),'Prod Bugs'!$C:$C,CONCATENATE("=",Z$1))</f>
        <v>0</v>
      </c>
      <c r="AA21" s="15">
        <f t="shared" si="8"/>
        <v>0</v>
      </c>
      <c r="AB21" s="15">
        <f>COUNTIFS('Prod Bugs'!$D:$D,CONCATENATE("&gt;=",AB$1),'Prod Bugs'!$D:$D,CONCATENATE("&lt;",AI$1),'Prod Bugs'!$G:$G,CONCATENATE("=",$A21),'Prod Bugs'!$C:$C,CONCATENATE("=",AE$1))</f>
        <v>0</v>
      </c>
      <c r="AC21" s="15">
        <f>COUNTIFS('Prod Bugs'!$D:$D,CONCATENATE("&gt;=",AE$1),'Prod Bugs'!$D:$D,CONCATENATE("&lt;",AI$1),'Prod Bugs'!$G:$G,CONCATENATE("=",$A21),'Prod Bugs'!$C:$C,CONCATENATE("=",AC$1))</f>
        <v>0</v>
      </c>
      <c r="AD21" s="15">
        <f>COUNTIFS('Prod Bugs'!$D:$D,CONCATENATE("&gt;=",AE$1),'Prod Bugs'!$D:$D,CONCATENATE("&lt;",AI$1),'Prod Bugs'!$G:$G,CONCATENATE("=",$A21),'Prod Bugs'!$C:$C,CONCATENATE("=",AD$1))</f>
        <v>0</v>
      </c>
      <c r="AE21" s="15">
        <f t="shared" si="9"/>
        <v>0</v>
      </c>
    </row>
    <row r="22" spans="1:31" s="15" customFormat="1" x14ac:dyDescent="0.25">
      <c r="A22" s="15" t="str">
        <f>'Validation Data'!B26</f>
        <v>Navigation Widget</v>
      </c>
      <c r="B22" s="15">
        <f t="shared" si="0"/>
        <v>8</v>
      </c>
      <c r="C22" s="15">
        <f>COUNTIF('Prod Bugs'!G:G,CONCATENATE("=",A22))</f>
        <v>8</v>
      </c>
      <c r="D22" s="18">
        <f t="shared" si="1"/>
        <v>2.3255813953488372E-2</v>
      </c>
      <c r="E22" s="44">
        <f>COUNTIFS('Prod Bugs'!$G:$G,CONCATENATE("=",$A22),'Prod Bugs'!$C:$C,CONCATENATE("=",E$1))</f>
        <v>0</v>
      </c>
      <c r="F22" s="44">
        <f>COUNTIFS('Prod Bugs'!$G:$G,CONCATENATE("=",$A22),'Prod Bugs'!$C:$C,CONCATENATE("=",F$1))</f>
        <v>1</v>
      </c>
      <c r="G22" s="44">
        <f>COUNTIFS('Prod Bugs'!$G:$G,CONCATENATE("=",$A22),'Prod Bugs'!$C:$C,CONCATENATE("=",G$1))</f>
        <v>1</v>
      </c>
      <c r="H22" s="44">
        <f t="shared" si="2"/>
        <v>2</v>
      </c>
      <c r="I22" s="41">
        <f t="shared" si="3"/>
        <v>2.0618556701030927E-2</v>
      </c>
      <c r="J22" s="41">
        <f t="shared" si="4"/>
        <v>0.25</v>
      </c>
      <c r="L22" s="15">
        <f>COUNTIFS('Prod Bugs'!$D:$D,CONCATENATE("&gt;=",L$1),'Prod Bugs'!$D:$D,CONCATENATE("&lt;",S$1),'Prod Bugs'!$G:$G,CONCATENATE("=",$A22),'Prod Bugs'!$C:$C,CONCATENATE("=",O$1))</f>
        <v>0</v>
      </c>
      <c r="M22" s="15">
        <f>COUNTIFS('Prod Bugs'!$D:$D,CONCATENATE("&gt;=",O$1),'Prod Bugs'!$D:$D,CONCATENATE("&lt;",S$1),'Prod Bugs'!$G:$G,CONCATENATE("=",$A22),'Prod Bugs'!$C:$C,CONCATENATE("=",M$1))</f>
        <v>0</v>
      </c>
      <c r="N22" s="15">
        <f>COUNTIFS('Prod Bugs'!$D:$D,CONCATENATE("&gt;=",O$1),'Prod Bugs'!$D:$D,CONCATENATE("&lt;",S$1),'Prod Bugs'!$G:$G,CONCATENATE("=",$A22),'Prod Bugs'!$C:$C,CONCATENATE("=",N$1))</f>
        <v>0</v>
      </c>
      <c r="O22" s="15">
        <f t="shared" si="5"/>
        <v>0</v>
      </c>
      <c r="P22" s="15">
        <f>COUNTIFS('Prod Bugs'!$D:$D,CONCATENATE("&gt;=",P$1),'Prod Bugs'!$D:$D,CONCATENATE("&lt;",W$1),'Prod Bugs'!$G:$G,CONCATENATE("=",$A22),'Prod Bugs'!$C:$C,CONCATENATE("=",S$1))</f>
        <v>0</v>
      </c>
      <c r="Q22" s="15">
        <f>COUNTIFS('Prod Bugs'!$D:$D,CONCATENATE("&gt;=",S$1),'Prod Bugs'!$D:$D,CONCATENATE("&lt;",W$1),'Prod Bugs'!$G:$G,CONCATENATE("=",$A22),'Prod Bugs'!$C:$C,CONCATENATE("=",Q$1))</f>
        <v>0</v>
      </c>
      <c r="R22" s="15">
        <f>COUNTIFS('Prod Bugs'!$D:$D,CONCATENATE("&gt;=",S$1),'Prod Bugs'!$D:$D,CONCATENATE("&lt;",W$1),'Prod Bugs'!$G:$G,CONCATENATE("=",$A22),'Prod Bugs'!$C:$C,CONCATENATE("=",R$1))</f>
        <v>0</v>
      </c>
      <c r="S22" s="15">
        <f t="shared" si="6"/>
        <v>0</v>
      </c>
      <c r="T22" s="15">
        <f>COUNTIFS('Prod Bugs'!$D:$D,CONCATENATE("&gt;=",T$1),'Prod Bugs'!$D:$D,CONCATENATE("&lt;",AA$1),'Prod Bugs'!$G:$G,CONCATENATE("=",$A22),'Prod Bugs'!$C:$C,CONCATENATE("=",W$1))</f>
        <v>0</v>
      </c>
      <c r="U22" s="15">
        <f>COUNTIFS('Prod Bugs'!$D:$D,CONCATENATE("&gt;=",W$1),'Prod Bugs'!$D:$D,CONCATENATE("&lt;",AA$1),'Prod Bugs'!$G:$G,CONCATENATE("=",$A22),'Prod Bugs'!$C:$C,CONCATENATE("=",U$1))</f>
        <v>0</v>
      </c>
      <c r="V22" s="15">
        <f>COUNTIFS('Prod Bugs'!$D:$D,CONCATENATE("&gt;=",W$1),'Prod Bugs'!$D:$D,CONCATENATE("&lt;",AA$1),'Prod Bugs'!$G:$G,CONCATENATE("=",$A22),'Prod Bugs'!$C:$C,CONCATENATE("=",V$1))</f>
        <v>1</v>
      </c>
      <c r="W22" s="15">
        <f t="shared" si="7"/>
        <v>1</v>
      </c>
      <c r="X22" s="15">
        <f>COUNTIFS('Prod Bugs'!$D:$D,CONCATENATE("&gt;=",X$1),'Prod Bugs'!$D:$D,CONCATENATE("&lt;",AE$1),'Prod Bugs'!$G:$G,CONCATENATE("=",$A22),'Prod Bugs'!$C:$C,CONCATENATE("=",AA$1))</f>
        <v>0</v>
      </c>
      <c r="Y22" s="15">
        <f>COUNTIFS('Prod Bugs'!$D:$D,CONCATENATE("&gt;=",AA$1),'Prod Bugs'!$D:$D,CONCATENATE("&lt;",AE$1),'Prod Bugs'!$G:$G,CONCATENATE("=",$A22),'Prod Bugs'!$C:$C,CONCATENATE("=",Y$1))</f>
        <v>0</v>
      </c>
      <c r="Z22" s="15">
        <f>COUNTIFS('Prod Bugs'!$D:$D,CONCATENATE("&gt;=",AA$1),'Prod Bugs'!$D:$D,CONCATENATE("&lt;",AE$1),'Prod Bugs'!$G:$G,CONCATENATE("=",$A22),'Prod Bugs'!$C:$C,CONCATENATE("=",Z$1))</f>
        <v>0</v>
      </c>
      <c r="AA22" s="15">
        <f t="shared" si="8"/>
        <v>0</v>
      </c>
      <c r="AB22" s="15">
        <f>COUNTIFS('Prod Bugs'!$D:$D,CONCATENATE("&gt;=",AB$1),'Prod Bugs'!$D:$D,CONCATENATE("&lt;",AI$1),'Prod Bugs'!$G:$G,CONCATENATE("=",$A22),'Prod Bugs'!$C:$C,CONCATENATE("=",AE$1))</f>
        <v>0</v>
      </c>
      <c r="AC22" s="15">
        <f>COUNTIFS('Prod Bugs'!$D:$D,CONCATENATE("&gt;=",AE$1),'Prod Bugs'!$D:$D,CONCATENATE("&lt;",AI$1),'Prod Bugs'!$G:$G,CONCATENATE("=",$A22),'Prod Bugs'!$C:$C,CONCATENATE("=",AC$1))</f>
        <v>1</v>
      </c>
      <c r="AD22" s="15">
        <f>COUNTIFS('Prod Bugs'!$D:$D,CONCATENATE("&gt;=",AE$1),'Prod Bugs'!$D:$D,CONCATENATE("&lt;",AI$1),'Prod Bugs'!$G:$G,CONCATENATE("=",$A22),'Prod Bugs'!$C:$C,CONCATENATE("=",AD$1))</f>
        <v>0</v>
      </c>
      <c r="AE22" s="15">
        <f t="shared" si="9"/>
        <v>1</v>
      </c>
    </row>
    <row r="23" spans="1:31" s="15" customFormat="1" x14ac:dyDescent="0.25">
      <c r="A23" s="15" t="str">
        <f>'Validation Data'!B22</f>
        <v>Locu Widget</v>
      </c>
      <c r="B23" s="15">
        <f t="shared" si="0"/>
        <v>5</v>
      </c>
      <c r="C23" s="15">
        <f>COUNTIF('Prod Bugs'!G:G,CONCATENATE("=",A23))</f>
        <v>5</v>
      </c>
      <c r="D23" s="18">
        <f t="shared" si="1"/>
        <v>1.4534883720930232E-2</v>
      </c>
      <c r="E23" s="44">
        <f>COUNTIFS('Prod Bugs'!$G:$G,CONCATENATE("=",$A23),'Prod Bugs'!$C:$C,CONCATENATE("=",E$1))</f>
        <v>0</v>
      </c>
      <c r="F23" s="44">
        <f>COUNTIFS('Prod Bugs'!$G:$G,CONCATENATE("=",$A23),'Prod Bugs'!$C:$C,CONCATENATE("=",F$1))</f>
        <v>1</v>
      </c>
      <c r="G23" s="44">
        <f>COUNTIFS('Prod Bugs'!$G:$G,CONCATENATE("=",$A23),'Prod Bugs'!$C:$C,CONCATENATE("=",G$1))</f>
        <v>1</v>
      </c>
      <c r="H23" s="44">
        <f t="shared" si="2"/>
        <v>2</v>
      </c>
      <c r="I23" s="41">
        <f t="shared" si="3"/>
        <v>2.0618556701030927E-2</v>
      </c>
      <c r="J23" s="41">
        <f t="shared" si="4"/>
        <v>0.4</v>
      </c>
      <c r="L23" s="15">
        <f>COUNTIFS('Prod Bugs'!$D:$D,CONCATENATE("&gt;=",L$1),'Prod Bugs'!$D:$D,CONCATENATE("&lt;",S$1),'Prod Bugs'!$G:$G,CONCATENATE("=",$A23),'Prod Bugs'!$C:$C,CONCATENATE("=",O$1))</f>
        <v>0</v>
      </c>
      <c r="M23" s="15">
        <f>COUNTIFS('Prod Bugs'!$D:$D,CONCATENATE("&gt;=",O$1),'Prod Bugs'!$D:$D,CONCATENATE("&lt;",S$1),'Prod Bugs'!$G:$G,CONCATENATE("=",$A23),'Prod Bugs'!$C:$C,CONCATENATE("=",M$1))</f>
        <v>0</v>
      </c>
      <c r="N23" s="15">
        <f>COUNTIFS('Prod Bugs'!$D:$D,CONCATENATE("&gt;=",O$1),'Prod Bugs'!$D:$D,CONCATENATE("&lt;",S$1),'Prod Bugs'!$G:$G,CONCATENATE("=",$A23),'Prod Bugs'!$C:$C,CONCATENATE("=",N$1))</f>
        <v>1</v>
      </c>
      <c r="O23" s="15">
        <f t="shared" si="5"/>
        <v>1</v>
      </c>
      <c r="P23" s="15">
        <f>COUNTIFS('Prod Bugs'!$D:$D,CONCATENATE("&gt;=",P$1),'Prod Bugs'!$D:$D,CONCATENATE("&lt;",W$1),'Prod Bugs'!$G:$G,CONCATENATE("=",$A23),'Prod Bugs'!$C:$C,CONCATENATE("=",S$1))</f>
        <v>0</v>
      </c>
      <c r="Q23" s="15">
        <f>COUNTIFS('Prod Bugs'!$D:$D,CONCATENATE("&gt;=",S$1),'Prod Bugs'!$D:$D,CONCATENATE("&lt;",W$1),'Prod Bugs'!$G:$G,CONCATENATE("=",$A23),'Prod Bugs'!$C:$C,CONCATENATE("=",Q$1))</f>
        <v>0</v>
      </c>
      <c r="R23" s="15">
        <f>COUNTIFS('Prod Bugs'!$D:$D,CONCATENATE("&gt;=",S$1),'Prod Bugs'!$D:$D,CONCATENATE("&lt;",W$1),'Prod Bugs'!$G:$G,CONCATENATE("=",$A23),'Prod Bugs'!$C:$C,CONCATENATE("=",R$1))</f>
        <v>0</v>
      </c>
      <c r="S23" s="15">
        <f t="shared" si="6"/>
        <v>0</v>
      </c>
      <c r="T23" s="15">
        <f>COUNTIFS('Prod Bugs'!$D:$D,CONCATENATE("&gt;=",T$1),'Prod Bugs'!$D:$D,CONCATENATE("&lt;",AA$1),'Prod Bugs'!$G:$G,CONCATENATE("=",$A23),'Prod Bugs'!$C:$C,CONCATENATE("=",W$1))</f>
        <v>0</v>
      </c>
      <c r="U23" s="15">
        <f>COUNTIFS('Prod Bugs'!$D:$D,CONCATENATE("&gt;=",W$1),'Prod Bugs'!$D:$D,CONCATENATE("&lt;",AA$1),'Prod Bugs'!$G:$G,CONCATENATE("=",$A23),'Prod Bugs'!$C:$C,CONCATENATE("=",U$1))</f>
        <v>0</v>
      </c>
      <c r="V23" s="15">
        <f>COUNTIFS('Prod Bugs'!$D:$D,CONCATENATE("&gt;=",W$1),'Prod Bugs'!$D:$D,CONCATENATE("&lt;",AA$1),'Prod Bugs'!$G:$G,CONCATENATE("=",$A23),'Prod Bugs'!$C:$C,CONCATENATE("=",V$1))</f>
        <v>0</v>
      </c>
      <c r="W23" s="15">
        <f t="shared" si="7"/>
        <v>0</v>
      </c>
      <c r="X23" s="15">
        <f>COUNTIFS('Prod Bugs'!$D:$D,CONCATENATE("&gt;=",X$1),'Prod Bugs'!$D:$D,CONCATENATE("&lt;",AE$1),'Prod Bugs'!$G:$G,CONCATENATE("=",$A23),'Prod Bugs'!$C:$C,CONCATENATE("=",AA$1))</f>
        <v>0</v>
      </c>
      <c r="Y23" s="15">
        <f>COUNTIFS('Prod Bugs'!$D:$D,CONCATENATE("&gt;=",AA$1),'Prod Bugs'!$D:$D,CONCATENATE("&lt;",AE$1),'Prod Bugs'!$G:$G,CONCATENATE("=",$A23),'Prod Bugs'!$C:$C,CONCATENATE("=",Y$1))</f>
        <v>0</v>
      </c>
      <c r="Z23" s="15">
        <f>COUNTIFS('Prod Bugs'!$D:$D,CONCATENATE("&gt;=",AA$1),'Prod Bugs'!$D:$D,CONCATENATE("&lt;",AE$1),'Prod Bugs'!$G:$G,CONCATENATE("=",$A23),'Prod Bugs'!$C:$C,CONCATENATE("=",Z$1))</f>
        <v>0</v>
      </c>
      <c r="AA23" s="15">
        <f t="shared" si="8"/>
        <v>0</v>
      </c>
      <c r="AB23" s="15">
        <f>COUNTIFS('Prod Bugs'!$D:$D,CONCATENATE("&gt;=",AB$1),'Prod Bugs'!$D:$D,CONCATENATE("&lt;",AI$1),'Prod Bugs'!$G:$G,CONCATENATE("=",$A23),'Prod Bugs'!$C:$C,CONCATENATE("=",AE$1))</f>
        <v>0</v>
      </c>
      <c r="AC23" s="15">
        <f>COUNTIFS('Prod Bugs'!$D:$D,CONCATENATE("&gt;=",AE$1),'Prod Bugs'!$D:$D,CONCATENATE("&lt;",AI$1),'Prod Bugs'!$G:$G,CONCATENATE("=",$A23),'Prod Bugs'!$C:$C,CONCATENATE("=",AC$1))</f>
        <v>0</v>
      </c>
      <c r="AD23" s="15">
        <f>COUNTIFS('Prod Bugs'!$D:$D,CONCATENATE("&gt;=",AE$1),'Prod Bugs'!$D:$D,CONCATENATE("&lt;",AI$1),'Prod Bugs'!$G:$G,CONCATENATE("=",$A23),'Prod Bugs'!$C:$C,CONCATENATE("=",AD$1))</f>
        <v>0</v>
      </c>
      <c r="AE23" s="15">
        <f t="shared" si="9"/>
        <v>0</v>
      </c>
    </row>
    <row r="24" spans="1:31" s="15" customFormat="1" x14ac:dyDescent="0.25">
      <c r="A24" s="15" t="str">
        <f>'Validation Data'!B45</f>
        <v>UI (Dialogs/Menus/etc)</v>
      </c>
      <c r="B24" s="15">
        <f t="shared" si="0"/>
        <v>11</v>
      </c>
      <c r="C24" s="15">
        <f>COUNTIF('Prod Bugs'!G:G,CONCATENATE("=",A24))</f>
        <v>11</v>
      </c>
      <c r="D24" s="18">
        <f t="shared" si="1"/>
        <v>3.1976744186046513E-2</v>
      </c>
      <c r="E24" s="44">
        <f>COUNTIFS('Prod Bugs'!$G:$G,CONCATENATE("=",$A24),'Prod Bugs'!$C:$C,CONCATENATE("=",E$1))</f>
        <v>0</v>
      </c>
      <c r="F24" s="44">
        <f>COUNTIFS('Prod Bugs'!$G:$G,CONCATENATE("=",$A24),'Prod Bugs'!$C:$C,CONCATENATE("=",F$1))</f>
        <v>0</v>
      </c>
      <c r="G24" s="44">
        <f>COUNTIFS('Prod Bugs'!$G:$G,CONCATENATE("=",$A24),'Prod Bugs'!$C:$C,CONCATENATE("=",G$1))</f>
        <v>1</v>
      </c>
      <c r="H24" s="44">
        <f t="shared" si="2"/>
        <v>1</v>
      </c>
      <c r="I24" s="41">
        <f t="shared" si="3"/>
        <v>1.0309278350515464E-2</v>
      </c>
      <c r="J24" s="41">
        <f t="shared" si="4"/>
        <v>9.0909090909090912E-2</v>
      </c>
      <c r="L24" s="15">
        <f>COUNTIFS('Prod Bugs'!$D:$D,CONCATENATE("&gt;=",L$1),'Prod Bugs'!$D:$D,CONCATENATE("&lt;",S$1),'Prod Bugs'!$G:$G,CONCATENATE("=",$A24),'Prod Bugs'!$C:$C,CONCATENATE("=",O$1))</f>
        <v>0</v>
      </c>
      <c r="M24" s="15">
        <f>COUNTIFS('Prod Bugs'!$D:$D,CONCATENATE("&gt;=",O$1),'Prod Bugs'!$D:$D,CONCATENATE("&lt;",S$1),'Prod Bugs'!$G:$G,CONCATENATE("=",$A24),'Prod Bugs'!$C:$C,CONCATENATE("=",M$1))</f>
        <v>0</v>
      </c>
      <c r="N24" s="15">
        <f>COUNTIFS('Prod Bugs'!$D:$D,CONCATENATE("&gt;=",O$1),'Prod Bugs'!$D:$D,CONCATENATE("&lt;",S$1),'Prod Bugs'!$G:$G,CONCATENATE("=",$A24),'Prod Bugs'!$C:$C,CONCATENATE("=",N$1))</f>
        <v>0</v>
      </c>
      <c r="O24" s="15">
        <f t="shared" si="5"/>
        <v>0</v>
      </c>
      <c r="P24" s="15">
        <f>COUNTIFS('Prod Bugs'!$D:$D,CONCATENATE("&gt;=",P$1),'Prod Bugs'!$D:$D,CONCATENATE("&lt;",W$1),'Prod Bugs'!$G:$G,CONCATENATE("=",$A24),'Prod Bugs'!$C:$C,CONCATENATE("=",S$1))</f>
        <v>0</v>
      </c>
      <c r="Q24" s="15">
        <f>COUNTIFS('Prod Bugs'!$D:$D,CONCATENATE("&gt;=",S$1),'Prod Bugs'!$D:$D,CONCATENATE("&lt;",W$1),'Prod Bugs'!$G:$G,CONCATENATE("=",$A24),'Prod Bugs'!$C:$C,CONCATENATE("=",Q$1))</f>
        <v>0</v>
      </c>
      <c r="R24" s="15">
        <f>COUNTIFS('Prod Bugs'!$D:$D,CONCATENATE("&gt;=",S$1),'Prod Bugs'!$D:$D,CONCATENATE("&lt;",W$1),'Prod Bugs'!$G:$G,CONCATENATE("=",$A24),'Prod Bugs'!$C:$C,CONCATENATE("=",R$1))</f>
        <v>1</v>
      </c>
      <c r="S24" s="15">
        <f t="shared" si="6"/>
        <v>1</v>
      </c>
      <c r="T24" s="15">
        <f>COUNTIFS('Prod Bugs'!$D:$D,CONCATENATE("&gt;=",T$1),'Prod Bugs'!$D:$D,CONCATENATE("&lt;",AA$1),'Prod Bugs'!$G:$G,CONCATENATE("=",$A24),'Prod Bugs'!$C:$C,CONCATENATE("=",W$1))</f>
        <v>0</v>
      </c>
      <c r="U24" s="15">
        <f>COUNTIFS('Prod Bugs'!$D:$D,CONCATENATE("&gt;=",W$1),'Prod Bugs'!$D:$D,CONCATENATE("&lt;",AA$1),'Prod Bugs'!$G:$G,CONCATENATE("=",$A24),'Prod Bugs'!$C:$C,CONCATENATE("=",U$1))</f>
        <v>0</v>
      </c>
      <c r="V24" s="15">
        <f>COUNTIFS('Prod Bugs'!$D:$D,CONCATENATE("&gt;=",W$1),'Prod Bugs'!$D:$D,CONCATENATE("&lt;",AA$1),'Prod Bugs'!$G:$G,CONCATENATE("=",$A24),'Prod Bugs'!$C:$C,CONCATENATE("=",V$1))</f>
        <v>0</v>
      </c>
      <c r="W24" s="15">
        <f t="shared" si="7"/>
        <v>0</v>
      </c>
      <c r="X24" s="15">
        <f>COUNTIFS('Prod Bugs'!$D:$D,CONCATENATE("&gt;=",X$1),'Prod Bugs'!$D:$D,CONCATENATE("&lt;",AE$1),'Prod Bugs'!$G:$G,CONCATENATE("=",$A24),'Prod Bugs'!$C:$C,CONCATENATE("=",AA$1))</f>
        <v>0</v>
      </c>
      <c r="Y24" s="15">
        <f>COUNTIFS('Prod Bugs'!$D:$D,CONCATENATE("&gt;=",AA$1),'Prod Bugs'!$D:$D,CONCATENATE("&lt;",AE$1),'Prod Bugs'!$G:$G,CONCATENATE("=",$A24),'Prod Bugs'!$C:$C,CONCATENATE("=",Y$1))</f>
        <v>0</v>
      </c>
      <c r="Z24" s="15">
        <f>COUNTIFS('Prod Bugs'!$D:$D,CONCATENATE("&gt;=",AA$1),'Prod Bugs'!$D:$D,CONCATENATE("&lt;",AE$1),'Prod Bugs'!$G:$G,CONCATENATE("=",$A24),'Prod Bugs'!$C:$C,CONCATENATE("=",Z$1))</f>
        <v>0</v>
      </c>
      <c r="AA24" s="15">
        <f t="shared" si="8"/>
        <v>0</v>
      </c>
      <c r="AB24" s="15">
        <f>COUNTIFS('Prod Bugs'!$D:$D,CONCATENATE("&gt;=",AB$1),'Prod Bugs'!$D:$D,CONCATENATE("&lt;",AI$1),'Prod Bugs'!$G:$G,CONCATENATE("=",$A24),'Prod Bugs'!$C:$C,CONCATENATE("=",AE$1))</f>
        <v>0</v>
      </c>
      <c r="AC24" s="15">
        <f>COUNTIFS('Prod Bugs'!$D:$D,CONCATENATE("&gt;=",AE$1),'Prod Bugs'!$D:$D,CONCATENATE("&lt;",AI$1),'Prod Bugs'!$G:$G,CONCATENATE("=",$A24),'Prod Bugs'!$C:$C,CONCATENATE("=",AC$1))</f>
        <v>0</v>
      </c>
      <c r="AD24" s="15">
        <f>COUNTIFS('Prod Bugs'!$D:$D,CONCATENATE("&gt;=",AE$1),'Prod Bugs'!$D:$D,CONCATENATE("&lt;",AI$1),'Prod Bugs'!$G:$G,CONCATENATE("=",$A24),'Prod Bugs'!$C:$C,CONCATENATE("=",AD$1))</f>
        <v>0</v>
      </c>
      <c r="AE24" s="15">
        <f t="shared" si="9"/>
        <v>0</v>
      </c>
    </row>
    <row r="25" spans="1:31" s="15" customFormat="1" x14ac:dyDescent="0.25">
      <c r="A25" s="15" t="str">
        <f>'Validation Data'!B7</f>
        <v>Blog Widget</v>
      </c>
      <c r="B25" s="15" t="e">
        <f t="shared" si="0"/>
        <v>#N/A</v>
      </c>
      <c r="C25" s="15">
        <f>COUNTIF('Prod Bugs'!G:G,CONCATENATE("=",A25))</f>
        <v>2</v>
      </c>
      <c r="D25" s="18">
        <f t="shared" si="1"/>
        <v>5.8139534883720929E-3</v>
      </c>
      <c r="E25" s="44">
        <f>COUNTIFS('Prod Bugs'!$G:$G,CONCATENATE("=",$A25),'Prod Bugs'!$C:$C,CONCATENATE("=",E$1))</f>
        <v>0</v>
      </c>
      <c r="F25" s="44">
        <f>COUNTIFS('Prod Bugs'!$G:$G,CONCATENATE("=",$A25),'Prod Bugs'!$C:$C,CONCATENATE("=",F$1))</f>
        <v>0</v>
      </c>
      <c r="G25" s="44">
        <f>COUNTIFS('Prod Bugs'!$G:$G,CONCATENATE("=",$A25),'Prod Bugs'!$C:$C,CONCATENATE("=",G$1))</f>
        <v>0</v>
      </c>
      <c r="H25" s="44" t="e">
        <f t="shared" si="2"/>
        <v>#N/A</v>
      </c>
      <c r="I25" s="41">
        <f t="shared" si="3"/>
        <v>0</v>
      </c>
      <c r="J25" s="41" t="e">
        <f t="shared" si="4"/>
        <v>#N/A</v>
      </c>
      <c r="L25" s="15">
        <f>COUNTIFS('Prod Bugs'!$D:$D,CONCATENATE("&gt;=",L$1),'Prod Bugs'!$D:$D,CONCATENATE("&lt;",S$1),'Prod Bugs'!$G:$G,CONCATENATE("=",$A25),'Prod Bugs'!$C:$C,CONCATENATE("=",O$1))</f>
        <v>0</v>
      </c>
      <c r="M25" s="15">
        <f>COUNTIFS('Prod Bugs'!$D:$D,CONCATENATE("&gt;=",O$1),'Prod Bugs'!$D:$D,CONCATENATE("&lt;",S$1),'Prod Bugs'!$G:$G,CONCATENATE("=",$A25),'Prod Bugs'!$C:$C,CONCATENATE("=",M$1))</f>
        <v>0</v>
      </c>
      <c r="N25" s="15">
        <f>COUNTIFS('Prod Bugs'!$D:$D,CONCATENATE("&gt;=",O$1),'Prod Bugs'!$D:$D,CONCATENATE("&lt;",S$1),'Prod Bugs'!$G:$G,CONCATENATE("=",$A25),'Prod Bugs'!$C:$C,CONCATENATE("=",N$1))</f>
        <v>0</v>
      </c>
      <c r="O25" s="15">
        <f t="shared" si="5"/>
        <v>0</v>
      </c>
      <c r="P25" s="15">
        <f>COUNTIFS('Prod Bugs'!$D:$D,CONCATENATE("&gt;=",P$1),'Prod Bugs'!$D:$D,CONCATENATE("&lt;",W$1),'Prod Bugs'!$G:$G,CONCATENATE("=",$A25),'Prod Bugs'!$C:$C,CONCATENATE("=",S$1))</f>
        <v>0</v>
      </c>
      <c r="Q25" s="15">
        <f>COUNTIFS('Prod Bugs'!$D:$D,CONCATENATE("&gt;=",S$1),'Prod Bugs'!$D:$D,CONCATENATE("&lt;",W$1),'Prod Bugs'!$G:$G,CONCATENATE("=",$A25),'Prod Bugs'!$C:$C,CONCATENATE("=",Q$1))</f>
        <v>0</v>
      </c>
      <c r="R25" s="15">
        <f>COUNTIFS('Prod Bugs'!$D:$D,CONCATENATE("&gt;=",S$1),'Prod Bugs'!$D:$D,CONCATENATE("&lt;",W$1),'Prod Bugs'!$G:$G,CONCATENATE("=",$A25),'Prod Bugs'!$C:$C,CONCATENATE("=",R$1))</f>
        <v>0</v>
      </c>
      <c r="S25" s="15">
        <f t="shared" si="6"/>
        <v>0</v>
      </c>
      <c r="T25" s="15">
        <f>COUNTIFS('Prod Bugs'!$D:$D,CONCATENATE("&gt;=",T$1),'Prod Bugs'!$D:$D,CONCATENATE("&lt;",AA$1),'Prod Bugs'!$G:$G,CONCATENATE("=",$A25),'Prod Bugs'!$C:$C,CONCATENATE("=",W$1))</f>
        <v>0</v>
      </c>
      <c r="U25" s="15">
        <f>COUNTIFS('Prod Bugs'!$D:$D,CONCATENATE("&gt;=",W$1),'Prod Bugs'!$D:$D,CONCATENATE("&lt;",AA$1),'Prod Bugs'!$G:$G,CONCATENATE("=",$A25),'Prod Bugs'!$C:$C,CONCATENATE("=",U$1))</f>
        <v>0</v>
      </c>
      <c r="V25" s="15">
        <f>COUNTIFS('Prod Bugs'!$D:$D,CONCATENATE("&gt;=",W$1),'Prod Bugs'!$D:$D,CONCATENATE("&lt;",AA$1),'Prod Bugs'!$G:$G,CONCATENATE("=",$A25),'Prod Bugs'!$C:$C,CONCATENATE("=",V$1))</f>
        <v>0</v>
      </c>
      <c r="W25" s="15">
        <f t="shared" si="7"/>
        <v>0</v>
      </c>
      <c r="X25" s="15">
        <f>COUNTIFS('Prod Bugs'!$D:$D,CONCATENATE("&gt;=",X$1),'Prod Bugs'!$D:$D,CONCATENATE("&lt;",AE$1),'Prod Bugs'!$G:$G,CONCATENATE("=",$A25),'Prod Bugs'!$C:$C,CONCATENATE("=",AA$1))</f>
        <v>0</v>
      </c>
      <c r="Y25" s="15">
        <f>COUNTIFS('Prod Bugs'!$D:$D,CONCATENATE("&gt;=",AA$1),'Prod Bugs'!$D:$D,CONCATENATE("&lt;",AE$1),'Prod Bugs'!$G:$G,CONCATENATE("=",$A25),'Prod Bugs'!$C:$C,CONCATENATE("=",Y$1))</f>
        <v>0</v>
      </c>
      <c r="Z25" s="15">
        <f>COUNTIFS('Prod Bugs'!$D:$D,CONCATENATE("&gt;=",AA$1),'Prod Bugs'!$D:$D,CONCATENATE("&lt;",AE$1),'Prod Bugs'!$G:$G,CONCATENATE("=",$A25),'Prod Bugs'!$C:$C,CONCATENATE("=",Z$1))</f>
        <v>0</v>
      </c>
      <c r="AA25" s="15">
        <f t="shared" si="8"/>
        <v>0</v>
      </c>
      <c r="AB25" s="15">
        <f>COUNTIFS('Prod Bugs'!$D:$D,CONCATENATE("&gt;=",AB$1),'Prod Bugs'!$D:$D,CONCATENATE("&lt;",AI$1),'Prod Bugs'!$G:$G,CONCATENATE("=",$A25),'Prod Bugs'!$C:$C,CONCATENATE("=",AE$1))</f>
        <v>0</v>
      </c>
      <c r="AC25" s="15">
        <f>COUNTIFS('Prod Bugs'!$D:$D,CONCATENATE("&gt;=",AE$1),'Prod Bugs'!$D:$D,CONCATENATE("&lt;",AI$1),'Prod Bugs'!$G:$G,CONCATENATE("=",$A25),'Prod Bugs'!$C:$C,CONCATENATE("=",AC$1))</f>
        <v>0</v>
      </c>
      <c r="AD25" s="15">
        <f>COUNTIFS('Prod Bugs'!$D:$D,CONCATENATE("&gt;=",AE$1),'Prod Bugs'!$D:$D,CONCATENATE("&lt;",AI$1),'Prod Bugs'!$G:$G,CONCATENATE("=",$A25),'Prod Bugs'!$C:$C,CONCATENATE("=",AD$1))</f>
        <v>0</v>
      </c>
      <c r="AE25" s="15">
        <f t="shared" si="9"/>
        <v>0</v>
      </c>
    </row>
    <row r="26" spans="1:31" s="15" customFormat="1" x14ac:dyDescent="0.25">
      <c r="A26" s="15" t="str">
        <f>'Validation Data'!B8</f>
        <v>Button Widget</v>
      </c>
      <c r="B26" s="15" t="e">
        <f t="shared" si="0"/>
        <v>#N/A</v>
      </c>
      <c r="C26" s="15">
        <f>COUNTIF('Prod Bugs'!G:G,CONCATENATE("=",A26))</f>
        <v>1</v>
      </c>
      <c r="D26" s="18">
        <f t="shared" si="1"/>
        <v>2.9069767441860465E-3</v>
      </c>
      <c r="E26" s="44">
        <f>COUNTIFS('Prod Bugs'!$G:$G,CONCATENATE("=",$A26),'Prod Bugs'!$C:$C,CONCATENATE("=",E$1))</f>
        <v>0</v>
      </c>
      <c r="F26" s="44">
        <f>COUNTIFS('Prod Bugs'!$G:$G,CONCATENATE("=",$A26),'Prod Bugs'!$C:$C,CONCATENATE("=",F$1))</f>
        <v>0</v>
      </c>
      <c r="G26" s="44">
        <f>COUNTIFS('Prod Bugs'!$G:$G,CONCATENATE("=",$A26),'Prod Bugs'!$C:$C,CONCATENATE("=",G$1))</f>
        <v>0</v>
      </c>
      <c r="H26" s="44" t="e">
        <f t="shared" si="2"/>
        <v>#N/A</v>
      </c>
      <c r="I26" s="41">
        <f t="shared" si="3"/>
        <v>0</v>
      </c>
      <c r="J26" s="41" t="e">
        <f t="shared" si="4"/>
        <v>#N/A</v>
      </c>
      <c r="L26" s="15">
        <f>COUNTIFS('Prod Bugs'!$D:$D,CONCATENATE("&gt;=",L$1),'Prod Bugs'!$D:$D,CONCATENATE("&lt;",S$1),'Prod Bugs'!$G:$G,CONCATENATE("=",$A26),'Prod Bugs'!$C:$C,CONCATENATE("=",O$1))</f>
        <v>0</v>
      </c>
      <c r="M26" s="15">
        <f>COUNTIFS('Prod Bugs'!$D:$D,CONCATENATE("&gt;=",O$1),'Prod Bugs'!$D:$D,CONCATENATE("&lt;",S$1),'Prod Bugs'!$G:$G,CONCATENATE("=",$A26),'Prod Bugs'!$C:$C,CONCATENATE("=",M$1))</f>
        <v>0</v>
      </c>
      <c r="N26" s="15">
        <f>COUNTIFS('Prod Bugs'!$D:$D,CONCATENATE("&gt;=",O$1),'Prod Bugs'!$D:$D,CONCATENATE("&lt;",S$1),'Prod Bugs'!$G:$G,CONCATENATE("=",$A26),'Prod Bugs'!$C:$C,CONCATENATE("=",N$1))</f>
        <v>0</v>
      </c>
      <c r="O26" s="15">
        <f t="shared" si="5"/>
        <v>0</v>
      </c>
      <c r="P26" s="15">
        <f>COUNTIFS('Prod Bugs'!$D:$D,CONCATENATE("&gt;=",P$1),'Prod Bugs'!$D:$D,CONCATENATE("&lt;",W$1),'Prod Bugs'!$G:$G,CONCATENATE("=",$A26),'Prod Bugs'!$C:$C,CONCATENATE("=",S$1))</f>
        <v>0</v>
      </c>
      <c r="Q26" s="15">
        <f>COUNTIFS('Prod Bugs'!$D:$D,CONCATENATE("&gt;=",S$1),'Prod Bugs'!$D:$D,CONCATENATE("&lt;",W$1),'Prod Bugs'!$G:$G,CONCATENATE("=",$A26),'Prod Bugs'!$C:$C,CONCATENATE("=",Q$1))</f>
        <v>0</v>
      </c>
      <c r="R26" s="15">
        <f>COUNTIFS('Prod Bugs'!$D:$D,CONCATENATE("&gt;=",S$1),'Prod Bugs'!$D:$D,CONCATENATE("&lt;",W$1),'Prod Bugs'!$G:$G,CONCATENATE("=",$A26),'Prod Bugs'!$C:$C,CONCATENATE("=",R$1))</f>
        <v>0</v>
      </c>
      <c r="S26" s="15">
        <f t="shared" si="6"/>
        <v>0</v>
      </c>
      <c r="T26" s="15">
        <f>COUNTIFS('Prod Bugs'!$D:$D,CONCATENATE("&gt;=",T$1),'Prod Bugs'!$D:$D,CONCATENATE("&lt;",AA$1),'Prod Bugs'!$G:$G,CONCATENATE("=",$A26),'Prod Bugs'!$C:$C,CONCATENATE("=",W$1))</f>
        <v>0</v>
      </c>
      <c r="U26" s="15">
        <f>COUNTIFS('Prod Bugs'!$D:$D,CONCATENATE("&gt;=",W$1),'Prod Bugs'!$D:$D,CONCATENATE("&lt;",AA$1),'Prod Bugs'!$G:$G,CONCATENATE("=",$A26),'Prod Bugs'!$C:$C,CONCATENATE("=",U$1))</f>
        <v>0</v>
      </c>
      <c r="V26" s="15">
        <f>COUNTIFS('Prod Bugs'!$D:$D,CONCATENATE("&gt;=",W$1),'Prod Bugs'!$D:$D,CONCATENATE("&lt;",AA$1),'Prod Bugs'!$G:$G,CONCATENATE("=",$A26),'Prod Bugs'!$C:$C,CONCATENATE("=",V$1))</f>
        <v>0</v>
      </c>
      <c r="W26" s="15">
        <f t="shared" si="7"/>
        <v>0</v>
      </c>
      <c r="X26" s="15">
        <f>COUNTIFS('Prod Bugs'!$D:$D,CONCATENATE("&gt;=",X$1),'Prod Bugs'!$D:$D,CONCATENATE("&lt;",AE$1),'Prod Bugs'!$G:$G,CONCATENATE("=",$A26),'Prod Bugs'!$C:$C,CONCATENATE("=",AA$1))</f>
        <v>0</v>
      </c>
      <c r="Y26" s="15">
        <f>COUNTIFS('Prod Bugs'!$D:$D,CONCATENATE("&gt;=",AA$1),'Prod Bugs'!$D:$D,CONCATENATE("&lt;",AE$1),'Prod Bugs'!$G:$G,CONCATENATE("=",$A26),'Prod Bugs'!$C:$C,CONCATENATE("=",Y$1))</f>
        <v>0</v>
      </c>
      <c r="Z26" s="15">
        <f>COUNTIFS('Prod Bugs'!$D:$D,CONCATENATE("&gt;=",AA$1),'Prod Bugs'!$D:$D,CONCATENATE("&lt;",AE$1),'Prod Bugs'!$G:$G,CONCATENATE("=",$A26),'Prod Bugs'!$C:$C,CONCATENATE("=",Z$1))</f>
        <v>0</v>
      </c>
      <c r="AA26" s="15">
        <f t="shared" si="8"/>
        <v>0</v>
      </c>
      <c r="AB26" s="15">
        <f>COUNTIFS('Prod Bugs'!$D:$D,CONCATENATE("&gt;=",AB$1),'Prod Bugs'!$D:$D,CONCATENATE("&lt;",AI$1),'Prod Bugs'!$G:$G,CONCATENATE("=",$A26),'Prod Bugs'!$C:$C,CONCATENATE("=",AE$1))</f>
        <v>0</v>
      </c>
      <c r="AC26" s="15">
        <f>COUNTIFS('Prod Bugs'!$D:$D,CONCATENATE("&gt;=",AE$1),'Prod Bugs'!$D:$D,CONCATENATE("&lt;",AI$1),'Prod Bugs'!$G:$G,CONCATENATE("=",$A26),'Prod Bugs'!$C:$C,CONCATENATE("=",AC$1))</f>
        <v>0</v>
      </c>
      <c r="AD26" s="15">
        <f>COUNTIFS('Prod Bugs'!$D:$D,CONCATENATE("&gt;=",AE$1),'Prod Bugs'!$D:$D,CONCATENATE("&lt;",AI$1),'Prod Bugs'!$G:$G,CONCATENATE("=",$A26),'Prod Bugs'!$C:$C,CONCATENATE("=",AD$1))</f>
        <v>0</v>
      </c>
      <c r="AE26" s="15">
        <f t="shared" si="9"/>
        <v>0</v>
      </c>
    </row>
    <row r="27" spans="1:31" s="15" customFormat="1" x14ac:dyDescent="0.25">
      <c r="A27" s="15" t="str">
        <f>'Validation Data'!B13</f>
        <v>Domain Settings</v>
      </c>
      <c r="B27" s="15" t="e">
        <f t="shared" si="0"/>
        <v>#N/A</v>
      </c>
      <c r="C27" s="15">
        <f>COUNTIF('Prod Bugs'!G:G,CONCATENATE("=",A27))</f>
        <v>3</v>
      </c>
      <c r="D27" s="18">
        <f t="shared" si="1"/>
        <v>8.7209302325581394E-3</v>
      </c>
      <c r="E27" s="44">
        <f>COUNTIFS('Prod Bugs'!$G:$G,CONCATENATE("=",$A27),'Prod Bugs'!$C:$C,CONCATENATE("=",E$1))</f>
        <v>0</v>
      </c>
      <c r="F27" s="44">
        <f>COUNTIFS('Prod Bugs'!$G:$G,CONCATENATE("=",$A27),'Prod Bugs'!$C:$C,CONCATENATE("=",F$1))</f>
        <v>0</v>
      </c>
      <c r="G27" s="44">
        <f>COUNTIFS('Prod Bugs'!$G:$G,CONCATENATE("=",$A27),'Prod Bugs'!$C:$C,CONCATENATE("=",G$1))</f>
        <v>0</v>
      </c>
      <c r="H27" s="44" t="e">
        <f t="shared" si="2"/>
        <v>#N/A</v>
      </c>
      <c r="I27" s="41">
        <f t="shared" si="3"/>
        <v>0</v>
      </c>
      <c r="J27" s="41" t="e">
        <f t="shared" si="4"/>
        <v>#N/A</v>
      </c>
      <c r="L27" s="15">
        <f>COUNTIFS('Prod Bugs'!$D:$D,CONCATENATE("&gt;=",L$1),'Prod Bugs'!$D:$D,CONCATENATE("&lt;",S$1),'Prod Bugs'!$G:$G,CONCATENATE("=",$A27),'Prod Bugs'!$C:$C,CONCATENATE("=",O$1))</f>
        <v>0</v>
      </c>
      <c r="M27" s="15">
        <f>COUNTIFS('Prod Bugs'!$D:$D,CONCATENATE("&gt;=",O$1),'Prod Bugs'!$D:$D,CONCATENATE("&lt;",S$1),'Prod Bugs'!$G:$G,CONCATENATE("=",$A27),'Prod Bugs'!$C:$C,CONCATENATE("=",M$1))</f>
        <v>0</v>
      </c>
      <c r="N27" s="15">
        <f>COUNTIFS('Prod Bugs'!$D:$D,CONCATENATE("&gt;=",O$1),'Prod Bugs'!$D:$D,CONCATENATE("&lt;",S$1),'Prod Bugs'!$G:$G,CONCATENATE("=",$A27),'Prod Bugs'!$C:$C,CONCATENATE("=",N$1))</f>
        <v>0</v>
      </c>
      <c r="O27" s="15">
        <f t="shared" si="5"/>
        <v>0</v>
      </c>
      <c r="P27" s="15">
        <f>COUNTIFS('Prod Bugs'!$D:$D,CONCATENATE("&gt;=",P$1),'Prod Bugs'!$D:$D,CONCATENATE("&lt;",W$1),'Prod Bugs'!$G:$G,CONCATENATE("=",$A27),'Prod Bugs'!$C:$C,CONCATENATE("=",S$1))</f>
        <v>0</v>
      </c>
      <c r="Q27" s="15">
        <f>COUNTIFS('Prod Bugs'!$D:$D,CONCATENATE("&gt;=",S$1),'Prod Bugs'!$D:$D,CONCATENATE("&lt;",W$1),'Prod Bugs'!$G:$G,CONCATENATE("=",$A27),'Prod Bugs'!$C:$C,CONCATENATE("=",Q$1))</f>
        <v>0</v>
      </c>
      <c r="R27" s="15">
        <f>COUNTIFS('Prod Bugs'!$D:$D,CONCATENATE("&gt;=",S$1),'Prod Bugs'!$D:$D,CONCATENATE("&lt;",W$1),'Prod Bugs'!$G:$G,CONCATENATE("=",$A27),'Prod Bugs'!$C:$C,CONCATENATE("=",R$1))</f>
        <v>0</v>
      </c>
      <c r="S27" s="15">
        <f t="shared" si="6"/>
        <v>0</v>
      </c>
      <c r="T27" s="15">
        <f>COUNTIFS('Prod Bugs'!$D:$D,CONCATENATE("&gt;=",T$1),'Prod Bugs'!$D:$D,CONCATENATE("&lt;",AA$1),'Prod Bugs'!$G:$G,CONCATENATE("=",$A27),'Prod Bugs'!$C:$C,CONCATENATE("=",W$1))</f>
        <v>0</v>
      </c>
      <c r="U27" s="15">
        <f>COUNTIFS('Prod Bugs'!$D:$D,CONCATENATE("&gt;=",W$1),'Prod Bugs'!$D:$D,CONCATENATE("&lt;",AA$1),'Prod Bugs'!$G:$G,CONCATENATE("=",$A27),'Prod Bugs'!$C:$C,CONCATENATE("=",U$1))</f>
        <v>0</v>
      </c>
      <c r="V27" s="15">
        <f>COUNTIFS('Prod Bugs'!$D:$D,CONCATENATE("&gt;=",W$1),'Prod Bugs'!$D:$D,CONCATENATE("&lt;",AA$1),'Prod Bugs'!$G:$G,CONCATENATE("=",$A27),'Prod Bugs'!$C:$C,CONCATENATE("=",V$1))</f>
        <v>0</v>
      </c>
      <c r="W27" s="15">
        <f t="shared" si="7"/>
        <v>0</v>
      </c>
      <c r="X27" s="15">
        <f>COUNTIFS('Prod Bugs'!$D:$D,CONCATENATE("&gt;=",X$1),'Prod Bugs'!$D:$D,CONCATENATE("&lt;",AE$1),'Prod Bugs'!$G:$G,CONCATENATE("=",$A27),'Prod Bugs'!$C:$C,CONCATENATE("=",AA$1))</f>
        <v>0</v>
      </c>
      <c r="Y27" s="15">
        <f>COUNTIFS('Prod Bugs'!$D:$D,CONCATENATE("&gt;=",AA$1),'Prod Bugs'!$D:$D,CONCATENATE("&lt;",AE$1),'Prod Bugs'!$G:$G,CONCATENATE("=",$A27),'Prod Bugs'!$C:$C,CONCATENATE("=",Y$1))</f>
        <v>0</v>
      </c>
      <c r="Z27" s="15">
        <f>COUNTIFS('Prod Bugs'!$D:$D,CONCATENATE("&gt;=",AA$1),'Prod Bugs'!$D:$D,CONCATENATE("&lt;",AE$1),'Prod Bugs'!$G:$G,CONCATENATE("=",$A27),'Prod Bugs'!$C:$C,CONCATENATE("=",Z$1))</f>
        <v>0</v>
      </c>
      <c r="AA27" s="15">
        <f t="shared" si="8"/>
        <v>0</v>
      </c>
      <c r="AB27" s="15">
        <f>COUNTIFS('Prod Bugs'!$D:$D,CONCATENATE("&gt;=",AB$1),'Prod Bugs'!$D:$D,CONCATENATE("&lt;",AI$1),'Prod Bugs'!$G:$G,CONCATENATE("=",$A27),'Prod Bugs'!$C:$C,CONCATENATE("=",AE$1))</f>
        <v>0</v>
      </c>
      <c r="AC27" s="15">
        <f>COUNTIFS('Prod Bugs'!$D:$D,CONCATENATE("&gt;=",AE$1),'Prod Bugs'!$D:$D,CONCATENATE("&lt;",AI$1),'Prod Bugs'!$G:$G,CONCATENATE("=",$A27),'Prod Bugs'!$C:$C,CONCATENATE("=",AC$1))</f>
        <v>0</v>
      </c>
      <c r="AD27" s="15">
        <f>COUNTIFS('Prod Bugs'!$D:$D,CONCATENATE("&gt;=",AE$1),'Prod Bugs'!$D:$D,CONCATENATE("&lt;",AI$1),'Prod Bugs'!$G:$G,CONCATENATE("=",$A27),'Prod Bugs'!$C:$C,CONCATENATE("=",AD$1))</f>
        <v>0</v>
      </c>
      <c r="AE27" s="15">
        <f t="shared" si="9"/>
        <v>0</v>
      </c>
    </row>
    <row r="28" spans="1:31" s="15" customFormat="1" x14ac:dyDescent="0.25">
      <c r="A28" s="15" t="str">
        <f>'Validation Data'!B15</f>
        <v>Facebook Widget</v>
      </c>
      <c r="B28" s="15" t="e">
        <f t="shared" si="0"/>
        <v>#N/A</v>
      </c>
      <c r="C28" s="15">
        <f>COUNTIF('Prod Bugs'!G:G,CONCATENATE("=",A28))</f>
        <v>1</v>
      </c>
      <c r="D28" s="18">
        <f t="shared" si="1"/>
        <v>2.9069767441860465E-3</v>
      </c>
      <c r="E28" s="44">
        <f>COUNTIFS('Prod Bugs'!$G:$G,CONCATENATE("=",$A28),'Prod Bugs'!$C:$C,CONCATENATE("=",E$1))</f>
        <v>0</v>
      </c>
      <c r="F28" s="44">
        <f>COUNTIFS('Prod Bugs'!$G:$G,CONCATENATE("=",$A28),'Prod Bugs'!$C:$C,CONCATENATE("=",F$1))</f>
        <v>0</v>
      </c>
      <c r="G28" s="44">
        <f>COUNTIFS('Prod Bugs'!$G:$G,CONCATENATE("=",$A28),'Prod Bugs'!$C:$C,CONCATENATE("=",G$1))</f>
        <v>1</v>
      </c>
      <c r="H28" s="44">
        <f t="shared" si="2"/>
        <v>1</v>
      </c>
      <c r="I28" s="41">
        <f t="shared" si="3"/>
        <v>1.0309278350515464E-2</v>
      </c>
      <c r="J28" s="41">
        <f t="shared" si="4"/>
        <v>1</v>
      </c>
      <c r="L28" s="15">
        <f>COUNTIFS('Prod Bugs'!$D:$D,CONCATENATE("&gt;=",L$1),'Prod Bugs'!$D:$D,CONCATENATE("&lt;",S$1),'Prod Bugs'!$G:$G,CONCATENATE("=",$A28),'Prod Bugs'!$C:$C,CONCATENATE("=",O$1))</f>
        <v>0</v>
      </c>
      <c r="M28" s="15">
        <f>COUNTIFS('Prod Bugs'!$D:$D,CONCATENATE("&gt;=",O$1),'Prod Bugs'!$D:$D,CONCATENATE("&lt;",S$1),'Prod Bugs'!$G:$G,CONCATENATE("=",$A28),'Prod Bugs'!$C:$C,CONCATENATE("=",M$1))</f>
        <v>0</v>
      </c>
      <c r="N28" s="15">
        <f>COUNTIFS('Prod Bugs'!$D:$D,CONCATENATE("&gt;=",O$1),'Prod Bugs'!$D:$D,CONCATENATE("&lt;",S$1),'Prod Bugs'!$G:$G,CONCATENATE("=",$A28),'Prod Bugs'!$C:$C,CONCATENATE("=",N$1))</f>
        <v>0</v>
      </c>
      <c r="O28" s="15">
        <f t="shared" si="5"/>
        <v>0</v>
      </c>
      <c r="P28" s="15">
        <f>COUNTIFS('Prod Bugs'!$D:$D,CONCATENATE("&gt;=",P$1),'Prod Bugs'!$D:$D,CONCATENATE("&lt;",W$1),'Prod Bugs'!$G:$G,CONCATENATE("=",$A28),'Prod Bugs'!$C:$C,CONCATENATE("=",S$1))</f>
        <v>0</v>
      </c>
      <c r="Q28" s="15">
        <f>COUNTIFS('Prod Bugs'!$D:$D,CONCATENATE("&gt;=",S$1),'Prod Bugs'!$D:$D,CONCATENATE("&lt;",W$1),'Prod Bugs'!$G:$G,CONCATENATE("=",$A28),'Prod Bugs'!$C:$C,CONCATENATE("=",Q$1))</f>
        <v>0</v>
      </c>
      <c r="R28" s="15">
        <f>COUNTIFS('Prod Bugs'!$D:$D,CONCATENATE("&gt;=",S$1),'Prod Bugs'!$D:$D,CONCATENATE("&lt;",W$1),'Prod Bugs'!$G:$G,CONCATENATE("=",$A28),'Prod Bugs'!$C:$C,CONCATENATE("=",R$1))</f>
        <v>0</v>
      </c>
      <c r="S28" s="15">
        <f t="shared" si="6"/>
        <v>0</v>
      </c>
      <c r="T28" s="15">
        <f>COUNTIFS('Prod Bugs'!$D:$D,CONCATENATE("&gt;=",T$1),'Prod Bugs'!$D:$D,CONCATENATE("&lt;",AA$1),'Prod Bugs'!$G:$G,CONCATENATE("=",$A28),'Prod Bugs'!$C:$C,CONCATENATE("=",W$1))</f>
        <v>0</v>
      </c>
      <c r="U28" s="15">
        <f>COUNTIFS('Prod Bugs'!$D:$D,CONCATENATE("&gt;=",W$1),'Prod Bugs'!$D:$D,CONCATENATE("&lt;",AA$1),'Prod Bugs'!$G:$G,CONCATENATE("=",$A28),'Prod Bugs'!$C:$C,CONCATENATE("=",U$1))</f>
        <v>0</v>
      </c>
      <c r="V28" s="15">
        <f>COUNTIFS('Prod Bugs'!$D:$D,CONCATENATE("&gt;=",W$1),'Prod Bugs'!$D:$D,CONCATENATE("&lt;",AA$1),'Prod Bugs'!$G:$G,CONCATENATE("=",$A28),'Prod Bugs'!$C:$C,CONCATENATE("=",V$1))</f>
        <v>0</v>
      </c>
      <c r="W28" s="15">
        <f t="shared" si="7"/>
        <v>0</v>
      </c>
      <c r="X28" s="15">
        <f>COUNTIFS('Prod Bugs'!$D:$D,CONCATENATE("&gt;=",X$1),'Prod Bugs'!$D:$D,CONCATENATE("&lt;",AE$1),'Prod Bugs'!$G:$G,CONCATENATE("=",$A28),'Prod Bugs'!$C:$C,CONCATENATE("=",AA$1))</f>
        <v>0</v>
      </c>
      <c r="Y28" s="15">
        <f>COUNTIFS('Prod Bugs'!$D:$D,CONCATENATE("&gt;=",AA$1),'Prod Bugs'!$D:$D,CONCATENATE("&lt;",AE$1),'Prod Bugs'!$G:$G,CONCATENATE("=",$A28),'Prod Bugs'!$C:$C,CONCATENATE("=",Y$1))</f>
        <v>0</v>
      </c>
      <c r="Z28" s="15">
        <f>COUNTIFS('Prod Bugs'!$D:$D,CONCATENATE("&gt;=",AA$1),'Prod Bugs'!$D:$D,CONCATENATE("&lt;",AE$1),'Prod Bugs'!$G:$G,CONCATENATE("=",$A28),'Prod Bugs'!$C:$C,CONCATENATE("=",Z$1))</f>
        <v>0</v>
      </c>
      <c r="AA28" s="15">
        <f t="shared" si="8"/>
        <v>0</v>
      </c>
      <c r="AB28" s="15">
        <f>COUNTIFS('Prod Bugs'!$D:$D,CONCATENATE("&gt;=",AB$1),'Prod Bugs'!$D:$D,CONCATENATE("&lt;",AI$1),'Prod Bugs'!$G:$G,CONCATENATE("=",$A28),'Prod Bugs'!$C:$C,CONCATENATE("=",AE$1))</f>
        <v>0</v>
      </c>
      <c r="AC28" s="15">
        <f>COUNTIFS('Prod Bugs'!$D:$D,CONCATENATE("&gt;=",AE$1),'Prod Bugs'!$D:$D,CONCATENATE("&lt;",AI$1),'Prod Bugs'!$G:$G,CONCATENATE("=",$A28),'Prod Bugs'!$C:$C,CONCATENATE("=",AC$1))</f>
        <v>0</v>
      </c>
      <c r="AD28" s="15">
        <f>COUNTIFS('Prod Bugs'!$D:$D,CONCATENATE("&gt;=",AE$1),'Prod Bugs'!$D:$D,CONCATENATE("&lt;",AI$1),'Prod Bugs'!$G:$G,CONCATENATE("=",$A28),'Prod Bugs'!$C:$C,CONCATENATE("=",AD$1))</f>
        <v>0</v>
      </c>
      <c r="AE28" s="15">
        <f t="shared" si="9"/>
        <v>0</v>
      </c>
    </row>
    <row r="29" spans="1:31" s="15" customFormat="1" x14ac:dyDescent="0.25">
      <c r="A29" s="15" t="str">
        <f>'Validation Data'!B16</f>
        <v>HomeFinder Widget</v>
      </c>
      <c r="B29" s="15" t="e">
        <f t="shared" si="0"/>
        <v>#N/A</v>
      </c>
      <c r="C29" s="15">
        <f>COUNTIF('Prod Bugs'!G:G,CONCATENATE("=",A29))</f>
        <v>0</v>
      </c>
      <c r="D29" s="18">
        <f t="shared" si="1"/>
        <v>0</v>
      </c>
      <c r="E29" s="44">
        <f>COUNTIFS('Prod Bugs'!$G:$G,CONCATENATE("=",$A29),'Prod Bugs'!$C:$C,CONCATENATE("=",E$1))</f>
        <v>0</v>
      </c>
      <c r="F29" s="44">
        <f>COUNTIFS('Prod Bugs'!$G:$G,CONCATENATE("=",$A29),'Prod Bugs'!$C:$C,CONCATENATE("=",F$1))</f>
        <v>0</v>
      </c>
      <c r="G29" s="44">
        <f>COUNTIFS('Prod Bugs'!$G:$G,CONCATENATE("=",$A29),'Prod Bugs'!$C:$C,CONCATENATE("=",G$1))</f>
        <v>0</v>
      </c>
      <c r="H29" s="44" t="e">
        <f t="shared" si="2"/>
        <v>#N/A</v>
      </c>
      <c r="I29" s="41">
        <f t="shared" si="3"/>
        <v>0</v>
      </c>
      <c r="J29" s="41">
        <f t="shared" si="4"/>
        <v>0</v>
      </c>
      <c r="L29" s="15">
        <f>COUNTIFS('Prod Bugs'!$D:$D,CONCATENATE("&gt;=",L$1),'Prod Bugs'!$D:$D,CONCATENATE("&lt;",S$1),'Prod Bugs'!$G:$G,CONCATENATE("=",$A29),'Prod Bugs'!$C:$C,CONCATENATE("=",O$1))</f>
        <v>0</v>
      </c>
      <c r="M29" s="15">
        <f>COUNTIFS('Prod Bugs'!$D:$D,CONCATENATE("&gt;=",O$1),'Prod Bugs'!$D:$D,CONCATENATE("&lt;",S$1),'Prod Bugs'!$G:$G,CONCATENATE("=",$A29),'Prod Bugs'!$C:$C,CONCATENATE("=",M$1))</f>
        <v>0</v>
      </c>
      <c r="N29" s="15">
        <f>COUNTIFS('Prod Bugs'!$D:$D,CONCATENATE("&gt;=",O$1),'Prod Bugs'!$D:$D,CONCATENATE("&lt;",S$1),'Prod Bugs'!$G:$G,CONCATENATE("=",$A29),'Prod Bugs'!$C:$C,CONCATENATE("=",N$1))</f>
        <v>0</v>
      </c>
      <c r="O29" s="15">
        <f t="shared" si="5"/>
        <v>0</v>
      </c>
      <c r="P29" s="15">
        <f>COUNTIFS('Prod Bugs'!$D:$D,CONCATENATE("&gt;=",P$1),'Prod Bugs'!$D:$D,CONCATENATE("&lt;",W$1),'Prod Bugs'!$G:$G,CONCATENATE("=",$A29),'Prod Bugs'!$C:$C,CONCATENATE("=",S$1))</f>
        <v>0</v>
      </c>
      <c r="Q29" s="15">
        <f>COUNTIFS('Prod Bugs'!$D:$D,CONCATENATE("&gt;=",S$1),'Prod Bugs'!$D:$D,CONCATENATE("&lt;",W$1),'Prod Bugs'!$G:$G,CONCATENATE("=",$A29),'Prod Bugs'!$C:$C,CONCATENATE("=",Q$1))</f>
        <v>0</v>
      </c>
      <c r="R29" s="15">
        <f>COUNTIFS('Prod Bugs'!$D:$D,CONCATENATE("&gt;=",S$1),'Prod Bugs'!$D:$D,CONCATENATE("&lt;",W$1),'Prod Bugs'!$G:$G,CONCATENATE("=",$A29),'Prod Bugs'!$C:$C,CONCATENATE("=",R$1))</f>
        <v>0</v>
      </c>
      <c r="S29" s="15">
        <f t="shared" si="6"/>
        <v>0</v>
      </c>
      <c r="T29" s="15">
        <f>COUNTIFS('Prod Bugs'!$D:$D,CONCATENATE("&gt;=",T$1),'Prod Bugs'!$D:$D,CONCATENATE("&lt;",AA$1),'Prod Bugs'!$G:$G,CONCATENATE("=",$A29),'Prod Bugs'!$C:$C,CONCATENATE("=",W$1))</f>
        <v>0</v>
      </c>
      <c r="U29" s="15">
        <f>COUNTIFS('Prod Bugs'!$D:$D,CONCATENATE("&gt;=",W$1),'Prod Bugs'!$D:$D,CONCATENATE("&lt;",AA$1),'Prod Bugs'!$G:$G,CONCATENATE("=",$A29),'Prod Bugs'!$C:$C,CONCATENATE("=",U$1))</f>
        <v>0</v>
      </c>
      <c r="V29" s="15">
        <f>COUNTIFS('Prod Bugs'!$D:$D,CONCATENATE("&gt;=",W$1),'Prod Bugs'!$D:$D,CONCATENATE("&lt;",AA$1),'Prod Bugs'!$G:$G,CONCATENATE("=",$A29),'Prod Bugs'!$C:$C,CONCATENATE("=",V$1))</f>
        <v>0</v>
      </c>
      <c r="W29" s="15">
        <f t="shared" si="7"/>
        <v>0</v>
      </c>
      <c r="X29" s="15">
        <f>COUNTIFS('Prod Bugs'!$D:$D,CONCATENATE("&gt;=",X$1),'Prod Bugs'!$D:$D,CONCATENATE("&lt;",AE$1),'Prod Bugs'!$G:$G,CONCATENATE("=",$A29),'Prod Bugs'!$C:$C,CONCATENATE("=",AA$1))</f>
        <v>0</v>
      </c>
      <c r="Y29" s="15">
        <f>COUNTIFS('Prod Bugs'!$D:$D,CONCATENATE("&gt;=",AA$1),'Prod Bugs'!$D:$D,CONCATENATE("&lt;",AE$1),'Prod Bugs'!$G:$G,CONCATENATE("=",$A29),'Prod Bugs'!$C:$C,CONCATENATE("=",Y$1))</f>
        <v>0</v>
      </c>
      <c r="Z29" s="15">
        <f>COUNTIFS('Prod Bugs'!$D:$D,CONCATENATE("&gt;=",AA$1),'Prod Bugs'!$D:$D,CONCATENATE("&lt;",AE$1),'Prod Bugs'!$G:$G,CONCATENATE("=",$A29),'Prod Bugs'!$C:$C,CONCATENATE("=",Z$1))</f>
        <v>0</v>
      </c>
      <c r="AA29" s="15">
        <f t="shared" si="8"/>
        <v>0</v>
      </c>
      <c r="AB29" s="15">
        <f>COUNTIFS('Prod Bugs'!$D:$D,CONCATENATE("&gt;=",AB$1),'Prod Bugs'!$D:$D,CONCATENATE("&lt;",AI$1),'Prod Bugs'!$G:$G,CONCATENATE("=",$A29),'Prod Bugs'!$C:$C,CONCATENATE("=",AE$1))</f>
        <v>0</v>
      </c>
      <c r="AC29" s="15">
        <f>COUNTIFS('Prod Bugs'!$D:$D,CONCATENATE("&gt;=",AE$1),'Prod Bugs'!$D:$D,CONCATENATE("&lt;",AI$1),'Prod Bugs'!$G:$G,CONCATENATE("=",$A29),'Prod Bugs'!$C:$C,CONCATENATE("=",AC$1))</f>
        <v>0</v>
      </c>
      <c r="AD29" s="15">
        <f>COUNTIFS('Prod Bugs'!$D:$D,CONCATENATE("&gt;=",AE$1),'Prod Bugs'!$D:$D,CONCATENATE("&lt;",AI$1),'Prod Bugs'!$G:$G,CONCATENATE("=",$A29),'Prod Bugs'!$C:$C,CONCATENATE("=",AD$1))</f>
        <v>0</v>
      </c>
      <c r="AE29" s="15">
        <f t="shared" si="9"/>
        <v>0</v>
      </c>
    </row>
    <row r="30" spans="1:31" s="15" customFormat="1" x14ac:dyDescent="0.25">
      <c r="A30" s="15" t="str">
        <f>'Validation Data'!B21</f>
        <v>Line Widget</v>
      </c>
      <c r="B30" s="15" t="e">
        <f t="shared" si="0"/>
        <v>#N/A</v>
      </c>
      <c r="C30" s="15">
        <f>COUNTIF('Prod Bugs'!G:G,CONCATENATE("=",A30))</f>
        <v>0</v>
      </c>
      <c r="D30" s="18">
        <f t="shared" si="1"/>
        <v>0</v>
      </c>
      <c r="E30" s="44">
        <f>COUNTIFS('Prod Bugs'!$G:$G,CONCATENATE("=",$A30),'Prod Bugs'!$C:$C,CONCATENATE("=",E$1))</f>
        <v>0</v>
      </c>
      <c r="F30" s="44">
        <f>COUNTIFS('Prod Bugs'!$G:$G,CONCATENATE("=",$A30),'Prod Bugs'!$C:$C,CONCATENATE("=",F$1))</f>
        <v>0</v>
      </c>
      <c r="G30" s="44">
        <f>COUNTIFS('Prod Bugs'!$G:$G,CONCATENATE("=",$A30),'Prod Bugs'!$C:$C,CONCATENATE("=",G$1))</f>
        <v>0</v>
      </c>
      <c r="H30" s="44" t="e">
        <f t="shared" si="2"/>
        <v>#N/A</v>
      </c>
      <c r="I30" s="41">
        <f t="shared" si="3"/>
        <v>0</v>
      </c>
      <c r="J30" s="41">
        <f t="shared" si="4"/>
        <v>0</v>
      </c>
      <c r="L30" s="15">
        <f>COUNTIFS('Prod Bugs'!$D:$D,CONCATENATE("&gt;=",L$1),'Prod Bugs'!$D:$D,CONCATENATE("&lt;",S$1),'Prod Bugs'!$G:$G,CONCATENATE("=",$A30),'Prod Bugs'!$C:$C,CONCATENATE("=",O$1))</f>
        <v>0</v>
      </c>
      <c r="M30" s="15">
        <f>COUNTIFS('Prod Bugs'!$D:$D,CONCATENATE("&gt;=",O$1),'Prod Bugs'!$D:$D,CONCATENATE("&lt;",S$1),'Prod Bugs'!$G:$G,CONCATENATE("=",$A30),'Prod Bugs'!$C:$C,CONCATENATE("=",M$1))</f>
        <v>0</v>
      </c>
      <c r="N30" s="15">
        <f>COUNTIFS('Prod Bugs'!$D:$D,CONCATENATE("&gt;=",O$1),'Prod Bugs'!$D:$D,CONCATENATE("&lt;",S$1),'Prod Bugs'!$G:$G,CONCATENATE("=",$A30),'Prod Bugs'!$C:$C,CONCATENATE("=",N$1))</f>
        <v>0</v>
      </c>
      <c r="O30" s="15">
        <f t="shared" si="5"/>
        <v>0</v>
      </c>
      <c r="P30" s="15">
        <f>COUNTIFS('Prod Bugs'!$D:$D,CONCATENATE("&gt;=",P$1),'Prod Bugs'!$D:$D,CONCATENATE("&lt;",W$1),'Prod Bugs'!$G:$G,CONCATENATE("=",$A30),'Prod Bugs'!$C:$C,CONCATENATE("=",S$1))</f>
        <v>0</v>
      </c>
      <c r="Q30" s="15">
        <f>COUNTIFS('Prod Bugs'!$D:$D,CONCATENATE("&gt;=",S$1),'Prod Bugs'!$D:$D,CONCATENATE("&lt;",W$1),'Prod Bugs'!$G:$G,CONCATENATE("=",$A30),'Prod Bugs'!$C:$C,CONCATENATE("=",Q$1))</f>
        <v>0</v>
      </c>
      <c r="R30" s="15">
        <f>COUNTIFS('Prod Bugs'!$D:$D,CONCATENATE("&gt;=",S$1),'Prod Bugs'!$D:$D,CONCATENATE("&lt;",W$1),'Prod Bugs'!$G:$G,CONCATENATE("=",$A30),'Prod Bugs'!$C:$C,CONCATENATE("=",R$1))</f>
        <v>0</v>
      </c>
      <c r="S30" s="15">
        <f t="shared" si="6"/>
        <v>0</v>
      </c>
      <c r="T30" s="15">
        <f>COUNTIFS('Prod Bugs'!$D:$D,CONCATENATE("&gt;=",T$1),'Prod Bugs'!$D:$D,CONCATENATE("&lt;",AA$1),'Prod Bugs'!$G:$G,CONCATENATE("=",$A30),'Prod Bugs'!$C:$C,CONCATENATE("=",W$1))</f>
        <v>0</v>
      </c>
      <c r="U30" s="15">
        <f>COUNTIFS('Prod Bugs'!$D:$D,CONCATENATE("&gt;=",W$1),'Prod Bugs'!$D:$D,CONCATENATE("&lt;",AA$1),'Prod Bugs'!$G:$G,CONCATENATE("=",$A30),'Prod Bugs'!$C:$C,CONCATENATE("=",U$1))</f>
        <v>0</v>
      </c>
      <c r="V30" s="15">
        <f>COUNTIFS('Prod Bugs'!$D:$D,CONCATENATE("&gt;=",W$1),'Prod Bugs'!$D:$D,CONCATENATE("&lt;",AA$1),'Prod Bugs'!$G:$G,CONCATENATE("=",$A30),'Prod Bugs'!$C:$C,CONCATENATE("=",V$1))</f>
        <v>0</v>
      </c>
      <c r="W30" s="15">
        <f t="shared" si="7"/>
        <v>0</v>
      </c>
      <c r="X30" s="15">
        <f>COUNTIFS('Prod Bugs'!$D:$D,CONCATENATE("&gt;=",X$1),'Prod Bugs'!$D:$D,CONCATENATE("&lt;",AE$1),'Prod Bugs'!$G:$G,CONCATENATE("=",$A30),'Prod Bugs'!$C:$C,CONCATENATE("=",AA$1))</f>
        <v>0</v>
      </c>
      <c r="Y30" s="15">
        <f>COUNTIFS('Prod Bugs'!$D:$D,CONCATENATE("&gt;=",AA$1),'Prod Bugs'!$D:$D,CONCATENATE("&lt;",AE$1),'Prod Bugs'!$G:$G,CONCATENATE("=",$A30),'Prod Bugs'!$C:$C,CONCATENATE("=",Y$1))</f>
        <v>0</v>
      </c>
      <c r="Z30" s="15">
        <f>COUNTIFS('Prod Bugs'!$D:$D,CONCATENATE("&gt;=",AA$1),'Prod Bugs'!$D:$D,CONCATENATE("&lt;",AE$1),'Prod Bugs'!$G:$G,CONCATENATE("=",$A30),'Prod Bugs'!$C:$C,CONCATENATE("=",Z$1))</f>
        <v>0</v>
      </c>
      <c r="AA30" s="15">
        <f t="shared" si="8"/>
        <v>0</v>
      </c>
      <c r="AB30" s="15">
        <f>COUNTIFS('Prod Bugs'!$D:$D,CONCATENATE("&gt;=",AB$1),'Prod Bugs'!$D:$D,CONCATENATE("&lt;",AI$1),'Prod Bugs'!$G:$G,CONCATENATE("=",$A30),'Prod Bugs'!$C:$C,CONCATENATE("=",AE$1))</f>
        <v>0</v>
      </c>
      <c r="AC30" s="15">
        <f>COUNTIFS('Prod Bugs'!$D:$D,CONCATENATE("&gt;=",AE$1),'Prod Bugs'!$D:$D,CONCATENATE("&lt;",AI$1),'Prod Bugs'!$G:$G,CONCATENATE("=",$A30),'Prod Bugs'!$C:$C,CONCATENATE("=",AC$1))</f>
        <v>0</v>
      </c>
      <c r="AD30" s="15">
        <f>COUNTIFS('Prod Bugs'!$D:$D,CONCATENATE("&gt;=",AE$1),'Prod Bugs'!$D:$D,CONCATENATE("&lt;",AI$1),'Prod Bugs'!$G:$G,CONCATENATE("=",$A30),'Prod Bugs'!$C:$C,CONCATENATE("=",AD$1))</f>
        <v>0</v>
      </c>
      <c r="AE30" s="15">
        <f t="shared" si="9"/>
        <v>0</v>
      </c>
    </row>
    <row r="31" spans="1:31" s="15" customFormat="1" x14ac:dyDescent="0.25">
      <c r="A31" s="15" t="str">
        <f>'Validation Data'!B34</f>
        <v>SEO Wizard/SEV Import</v>
      </c>
      <c r="B31" s="15" t="e">
        <f t="shared" si="0"/>
        <v>#N/A</v>
      </c>
      <c r="C31" s="15">
        <f>COUNTIF('Prod Bugs'!G:G,CONCATENATE("=",A31))</f>
        <v>1</v>
      </c>
      <c r="D31" s="18">
        <f t="shared" si="1"/>
        <v>2.9069767441860465E-3</v>
      </c>
      <c r="E31" s="44">
        <f>COUNTIFS('Prod Bugs'!$G:$G,CONCATENATE("=",$A31),'Prod Bugs'!$C:$C,CONCATENATE("=",E$1))</f>
        <v>0</v>
      </c>
      <c r="F31" s="44">
        <f>COUNTIFS('Prod Bugs'!$G:$G,CONCATENATE("=",$A31),'Prod Bugs'!$C:$C,CONCATENATE("=",F$1))</f>
        <v>0</v>
      </c>
      <c r="G31" s="44">
        <f>COUNTIFS('Prod Bugs'!$G:$G,CONCATENATE("=",$A31),'Prod Bugs'!$C:$C,CONCATENATE("=",G$1))</f>
        <v>0</v>
      </c>
      <c r="H31" s="44" t="e">
        <f t="shared" si="2"/>
        <v>#N/A</v>
      </c>
      <c r="I31" s="41">
        <f t="shared" si="3"/>
        <v>0</v>
      </c>
      <c r="J31" s="41" t="e">
        <f t="shared" si="4"/>
        <v>#N/A</v>
      </c>
      <c r="L31" s="15">
        <f>COUNTIFS('Prod Bugs'!$D:$D,CONCATENATE("&gt;=",L$1),'Prod Bugs'!$D:$D,CONCATENATE("&lt;",S$1),'Prod Bugs'!$G:$G,CONCATENATE("=",$A31),'Prod Bugs'!$C:$C,CONCATENATE("=",O$1))</f>
        <v>0</v>
      </c>
      <c r="M31" s="15">
        <f>COUNTIFS('Prod Bugs'!$D:$D,CONCATENATE("&gt;=",O$1),'Prod Bugs'!$D:$D,CONCATENATE("&lt;",S$1),'Prod Bugs'!$G:$G,CONCATENATE("=",$A31),'Prod Bugs'!$C:$C,CONCATENATE("=",M$1))</f>
        <v>0</v>
      </c>
      <c r="N31" s="15">
        <f>COUNTIFS('Prod Bugs'!$D:$D,CONCATENATE("&gt;=",O$1),'Prod Bugs'!$D:$D,CONCATENATE("&lt;",S$1),'Prod Bugs'!$G:$G,CONCATENATE("=",$A31),'Prod Bugs'!$C:$C,CONCATENATE("=",N$1))</f>
        <v>0</v>
      </c>
      <c r="O31" s="15">
        <f t="shared" si="5"/>
        <v>0</v>
      </c>
      <c r="P31" s="15">
        <f>COUNTIFS('Prod Bugs'!$D:$D,CONCATENATE("&gt;=",P$1),'Prod Bugs'!$D:$D,CONCATENATE("&lt;",W$1),'Prod Bugs'!$G:$G,CONCATENATE("=",$A31),'Prod Bugs'!$C:$C,CONCATENATE("=",S$1))</f>
        <v>0</v>
      </c>
      <c r="Q31" s="15">
        <f>COUNTIFS('Prod Bugs'!$D:$D,CONCATENATE("&gt;=",S$1),'Prod Bugs'!$D:$D,CONCATENATE("&lt;",W$1),'Prod Bugs'!$G:$G,CONCATENATE("=",$A31),'Prod Bugs'!$C:$C,CONCATENATE("=",Q$1))</f>
        <v>0</v>
      </c>
      <c r="R31" s="15">
        <f>COUNTIFS('Prod Bugs'!$D:$D,CONCATENATE("&gt;=",S$1),'Prod Bugs'!$D:$D,CONCATENATE("&lt;",W$1),'Prod Bugs'!$G:$G,CONCATENATE("=",$A31),'Prod Bugs'!$C:$C,CONCATENATE("=",R$1))</f>
        <v>0</v>
      </c>
      <c r="S31" s="15">
        <f t="shared" si="6"/>
        <v>0</v>
      </c>
      <c r="T31" s="15">
        <f>COUNTIFS('Prod Bugs'!$D:$D,CONCATENATE("&gt;=",T$1),'Prod Bugs'!$D:$D,CONCATENATE("&lt;",AA$1),'Prod Bugs'!$G:$G,CONCATENATE("=",$A31),'Prod Bugs'!$C:$C,CONCATENATE("=",W$1))</f>
        <v>0</v>
      </c>
      <c r="U31" s="15">
        <f>COUNTIFS('Prod Bugs'!$D:$D,CONCATENATE("&gt;=",W$1),'Prod Bugs'!$D:$D,CONCATENATE("&lt;",AA$1),'Prod Bugs'!$G:$G,CONCATENATE("=",$A31),'Prod Bugs'!$C:$C,CONCATENATE("=",U$1))</f>
        <v>0</v>
      </c>
      <c r="V31" s="15">
        <f>COUNTIFS('Prod Bugs'!$D:$D,CONCATENATE("&gt;=",W$1),'Prod Bugs'!$D:$D,CONCATENATE("&lt;",AA$1),'Prod Bugs'!$G:$G,CONCATENATE("=",$A31),'Prod Bugs'!$C:$C,CONCATENATE("=",V$1))</f>
        <v>0</v>
      </c>
      <c r="W31" s="15">
        <f t="shared" si="7"/>
        <v>0</v>
      </c>
      <c r="X31" s="15">
        <f>COUNTIFS('Prod Bugs'!$D:$D,CONCATENATE("&gt;=",X$1),'Prod Bugs'!$D:$D,CONCATENATE("&lt;",AE$1),'Prod Bugs'!$G:$G,CONCATENATE("=",$A31),'Prod Bugs'!$C:$C,CONCATENATE("=",AA$1))</f>
        <v>0</v>
      </c>
      <c r="Y31" s="15">
        <f>COUNTIFS('Prod Bugs'!$D:$D,CONCATENATE("&gt;=",AA$1),'Prod Bugs'!$D:$D,CONCATENATE("&lt;",AE$1),'Prod Bugs'!$G:$G,CONCATENATE("=",$A31),'Prod Bugs'!$C:$C,CONCATENATE("=",Y$1))</f>
        <v>0</v>
      </c>
      <c r="Z31" s="15">
        <f>COUNTIFS('Prod Bugs'!$D:$D,CONCATENATE("&gt;=",AA$1),'Prod Bugs'!$D:$D,CONCATENATE("&lt;",AE$1),'Prod Bugs'!$G:$G,CONCATENATE("=",$A31),'Prod Bugs'!$C:$C,CONCATENATE("=",Z$1))</f>
        <v>0</v>
      </c>
      <c r="AA31" s="15">
        <f t="shared" si="8"/>
        <v>0</v>
      </c>
      <c r="AB31" s="15">
        <f>COUNTIFS('Prod Bugs'!$D:$D,CONCATENATE("&gt;=",AB$1),'Prod Bugs'!$D:$D,CONCATENATE("&lt;",AI$1),'Prod Bugs'!$G:$G,CONCATENATE("=",$A31),'Prod Bugs'!$C:$C,CONCATENATE("=",AE$1))</f>
        <v>0</v>
      </c>
      <c r="AC31" s="15">
        <f>COUNTIFS('Prod Bugs'!$D:$D,CONCATENATE("&gt;=",AE$1),'Prod Bugs'!$D:$D,CONCATENATE("&lt;",AI$1),'Prod Bugs'!$G:$G,CONCATENATE("=",$A31),'Prod Bugs'!$C:$C,CONCATENATE("=",AC$1))</f>
        <v>0</v>
      </c>
      <c r="AD31" s="15">
        <f>COUNTIFS('Prod Bugs'!$D:$D,CONCATENATE("&gt;=",AE$1),'Prod Bugs'!$D:$D,CONCATENATE("&lt;",AI$1),'Prod Bugs'!$G:$G,CONCATENATE("=",$A31),'Prod Bugs'!$C:$C,CONCATENATE("=",AD$1))</f>
        <v>0</v>
      </c>
      <c r="AE31" s="15">
        <f t="shared" si="9"/>
        <v>0</v>
      </c>
    </row>
    <row r="32" spans="1:31" s="15" customFormat="1" x14ac:dyDescent="0.25">
      <c r="A32" s="15" t="str">
        <f>'Validation Data'!B36</f>
        <v>Share Widget</v>
      </c>
      <c r="B32" s="15" t="e">
        <f t="shared" si="0"/>
        <v>#N/A</v>
      </c>
      <c r="C32" s="15">
        <f>COUNTIF('Prod Bugs'!G:G,CONCATENATE("=",A32))</f>
        <v>1</v>
      </c>
      <c r="D32" s="18">
        <f t="shared" si="1"/>
        <v>2.9069767441860465E-3</v>
      </c>
      <c r="E32" s="44">
        <f>COUNTIFS('Prod Bugs'!$G:$G,CONCATENATE("=",$A32),'Prod Bugs'!$C:$C,CONCATENATE("=",E$1))</f>
        <v>0</v>
      </c>
      <c r="F32" s="44">
        <f>COUNTIFS('Prod Bugs'!$G:$G,CONCATENATE("=",$A32),'Prod Bugs'!$C:$C,CONCATENATE("=",F$1))</f>
        <v>0</v>
      </c>
      <c r="G32" s="44">
        <f>COUNTIFS('Prod Bugs'!$G:$G,CONCATENATE("=",$A32),'Prod Bugs'!$C:$C,CONCATENATE("=",G$1))</f>
        <v>0</v>
      </c>
      <c r="H32" s="44" t="e">
        <f t="shared" si="2"/>
        <v>#N/A</v>
      </c>
      <c r="I32" s="41">
        <f t="shared" si="3"/>
        <v>0</v>
      </c>
      <c r="J32" s="41" t="e">
        <f t="shared" si="4"/>
        <v>#N/A</v>
      </c>
      <c r="L32" s="15">
        <f>COUNTIFS('Prod Bugs'!$D:$D,CONCATENATE("&gt;=",L$1),'Prod Bugs'!$D:$D,CONCATENATE("&lt;",S$1),'Prod Bugs'!$G:$G,CONCATENATE("=",$A32),'Prod Bugs'!$C:$C,CONCATENATE("=",O$1))</f>
        <v>0</v>
      </c>
      <c r="M32" s="15">
        <f>COUNTIFS('Prod Bugs'!$D:$D,CONCATENATE("&gt;=",O$1),'Prod Bugs'!$D:$D,CONCATENATE("&lt;",S$1),'Prod Bugs'!$G:$G,CONCATENATE("=",$A32),'Prod Bugs'!$C:$C,CONCATENATE("=",M$1))</f>
        <v>0</v>
      </c>
      <c r="N32" s="15">
        <f>COUNTIFS('Prod Bugs'!$D:$D,CONCATENATE("&gt;=",O$1),'Prod Bugs'!$D:$D,CONCATENATE("&lt;",S$1),'Prod Bugs'!$G:$G,CONCATENATE("=",$A32),'Prod Bugs'!$C:$C,CONCATENATE("=",N$1))</f>
        <v>0</v>
      </c>
      <c r="O32" s="15">
        <f t="shared" si="5"/>
        <v>0</v>
      </c>
      <c r="P32" s="15">
        <f>COUNTIFS('Prod Bugs'!$D:$D,CONCATENATE("&gt;=",P$1),'Prod Bugs'!$D:$D,CONCATENATE("&lt;",W$1),'Prod Bugs'!$G:$G,CONCATENATE("=",$A32),'Prod Bugs'!$C:$C,CONCATENATE("=",S$1))</f>
        <v>0</v>
      </c>
      <c r="Q32" s="15">
        <f>COUNTIFS('Prod Bugs'!$D:$D,CONCATENATE("&gt;=",S$1),'Prod Bugs'!$D:$D,CONCATENATE("&lt;",W$1),'Prod Bugs'!$G:$G,CONCATENATE("=",$A32),'Prod Bugs'!$C:$C,CONCATENATE("=",Q$1))</f>
        <v>0</v>
      </c>
      <c r="R32" s="15">
        <f>COUNTIFS('Prod Bugs'!$D:$D,CONCATENATE("&gt;=",S$1),'Prod Bugs'!$D:$D,CONCATENATE("&lt;",W$1),'Prod Bugs'!$G:$G,CONCATENATE("=",$A32),'Prod Bugs'!$C:$C,CONCATENATE("=",R$1))</f>
        <v>0</v>
      </c>
      <c r="S32" s="15">
        <f t="shared" si="6"/>
        <v>0</v>
      </c>
      <c r="T32" s="15">
        <f>COUNTIFS('Prod Bugs'!$D:$D,CONCATENATE("&gt;=",T$1),'Prod Bugs'!$D:$D,CONCATENATE("&lt;",AA$1),'Prod Bugs'!$G:$G,CONCATENATE("=",$A32),'Prod Bugs'!$C:$C,CONCATENATE("=",W$1))</f>
        <v>0</v>
      </c>
      <c r="U32" s="15">
        <f>COUNTIFS('Prod Bugs'!$D:$D,CONCATENATE("&gt;=",W$1),'Prod Bugs'!$D:$D,CONCATENATE("&lt;",AA$1),'Prod Bugs'!$G:$G,CONCATENATE("=",$A32),'Prod Bugs'!$C:$C,CONCATENATE("=",U$1))</f>
        <v>0</v>
      </c>
      <c r="V32" s="15">
        <f>COUNTIFS('Prod Bugs'!$D:$D,CONCATENATE("&gt;=",W$1),'Prod Bugs'!$D:$D,CONCATENATE("&lt;",AA$1),'Prod Bugs'!$G:$G,CONCATENATE("=",$A32),'Prod Bugs'!$C:$C,CONCATENATE("=",V$1))</f>
        <v>0</v>
      </c>
      <c r="W32" s="15">
        <f t="shared" si="7"/>
        <v>0</v>
      </c>
      <c r="X32" s="15">
        <f>COUNTIFS('Prod Bugs'!$D:$D,CONCATENATE("&gt;=",X$1),'Prod Bugs'!$D:$D,CONCATENATE("&lt;",AE$1),'Prod Bugs'!$G:$G,CONCATENATE("=",$A32),'Prod Bugs'!$C:$C,CONCATENATE("=",AA$1))</f>
        <v>0</v>
      </c>
      <c r="Y32" s="15">
        <f>COUNTIFS('Prod Bugs'!$D:$D,CONCATENATE("&gt;=",AA$1),'Prod Bugs'!$D:$D,CONCATENATE("&lt;",AE$1),'Prod Bugs'!$G:$G,CONCATENATE("=",$A32),'Prod Bugs'!$C:$C,CONCATENATE("=",Y$1))</f>
        <v>0</v>
      </c>
      <c r="Z32" s="15">
        <f>COUNTIFS('Prod Bugs'!$D:$D,CONCATENATE("&gt;=",AA$1),'Prod Bugs'!$D:$D,CONCATENATE("&lt;",AE$1),'Prod Bugs'!$G:$G,CONCATENATE("=",$A32),'Prod Bugs'!$C:$C,CONCATENATE("=",Z$1))</f>
        <v>0</v>
      </c>
      <c r="AA32" s="15">
        <f t="shared" si="8"/>
        <v>0</v>
      </c>
      <c r="AB32" s="15">
        <f>COUNTIFS('Prod Bugs'!$D:$D,CONCATENATE("&gt;=",AB$1),'Prod Bugs'!$D:$D,CONCATENATE("&lt;",AI$1),'Prod Bugs'!$G:$G,CONCATENATE("=",$A32),'Prod Bugs'!$C:$C,CONCATENATE("=",AE$1))</f>
        <v>0</v>
      </c>
      <c r="AC32" s="15">
        <f>COUNTIFS('Prod Bugs'!$D:$D,CONCATENATE("&gt;=",AE$1),'Prod Bugs'!$D:$D,CONCATENATE("&lt;",AI$1),'Prod Bugs'!$G:$G,CONCATENATE("=",$A32),'Prod Bugs'!$C:$C,CONCATENATE("=",AC$1))</f>
        <v>0</v>
      </c>
      <c r="AD32" s="15">
        <f>COUNTIFS('Prod Bugs'!$D:$D,CONCATENATE("&gt;=",AE$1),'Prod Bugs'!$D:$D,CONCATENATE("&lt;",AI$1),'Prod Bugs'!$G:$G,CONCATENATE("=",$A32),'Prod Bugs'!$C:$C,CONCATENATE("=",AD$1))</f>
        <v>0</v>
      </c>
      <c r="AE32" s="15">
        <f t="shared" si="9"/>
        <v>0</v>
      </c>
    </row>
    <row r="33" spans="1:31" s="15" customFormat="1" x14ac:dyDescent="0.25">
      <c r="A33" s="15" t="str">
        <f>'Validation Data'!B37</f>
        <v>Site Settings/Napsoc/Addthis</v>
      </c>
      <c r="B33" s="15" t="e">
        <f t="shared" si="0"/>
        <v>#N/A</v>
      </c>
      <c r="C33" s="15">
        <f>COUNTIF('Prod Bugs'!G:G,CONCATENATE("=",A33))</f>
        <v>1</v>
      </c>
      <c r="D33" s="18">
        <f t="shared" si="1"/>
        <v>2.9069767441860465E-3</v>
      </c>
      <c r="E33" s="44">
        <f>COUNTIFS('Prod Bugs'!$G:$G,CONCATENATE("=",$A33),'Prod Bugs'!$C:$C,CONCATENATE("=",E$1))</f>
        <v>0</v>
      </c>
      <c r="F33" s="44">
        <f>COUNTIFS('Prod Bugs'!$G:$G,CONCATENATE("=",$A33),'Prod Bugs'!$C:$C,CONCATENATE("=",F$1))</f>
        <v>0</v>
      </c>
      <c r="G33" s="44">
        <f>COUNTIFS('Prod Bugs'!$G:$G,CONCATENATE("=",$A33),'Prod Bugs'!$C:$C,CONCATENATE("=",G$1))</f>
        <v>1</v>
      </c>
      <c r="H33" s="44">
        <f t="shared" si="2"/>
        <v>1</v>
      </c>
      <c r="I33" s="41">
        <f t="shared" si="3"/>
        <v>1.0309278350515464E-2</v>
      </c>
      <c r="J33" s="41">
        <f t="shared" si="4"/>
        <v>1</v>
      </c>
      <c r="L33" s="15">
        <f>COUNTIFS('Prod Bugs'!$D:$D,CONCATENATE("&gt;=",L$1),'Prod Bugs'!$D:$D,CONCATENATE("&lt;",S$1),'Prod Bugs'!$G:$G,CONCATENATE("=",$A33),'Prod Bugs'!$C:$C,CONCATENATE("=",O$1))</f>
        <v>0</v>
      </c>
      <c r="M33" s="15">
        <f>COUNTIFS('Prod Bugs'!$D:$D,CONCATENATE("&gt;=",O$1),'Prod Bugs'!$D:$D,CONCATENATE("&lt;",S$1),'Prod Bugs'!$G:$G,CONCATENATE("=",$A33),'Prod Bugs'!$C:$C,CONCATENATE("=",M$1))</f>
        <v>0</v>
      </c>
      <c r="N33" s="15">
        <f>COUNTIFS('Prod Bugs'!$D:$D,CONCATENATE("&gt;=",O$1),'Prod Bugs'!$D:$D,CONCATENATE("&lt;",S$1),'Prod Bugs'!$G:$G,CONCATENATE("=",$A33),'Prod Bugs'!$C:$C,CONCATENATE("=",N$1))</f>
        <v>0</v>
      </c>
      <c r="O33" s="15">
        <f t="shared" si="5"/>
        <v>0</v>
      </c>
      <c r="P33" s="15">
        <f>COUNTIFS('Prod Bugs'!$D:$D,CONCATENATE("&gt;=",P$1),'Prod Bugs'!$D:$D,CONCATENATE("&lt;",W$1),'Prod Bugs'!$G:$G,CONCATENATE("=",$A33),'Prod Bugs'!$C:$C,CONCATENATE("=",S$1))</f>
        <v>0</v>
      </c>
      <c r="Q33" s="15">
        <f>COUNTIFS('Prod Bugs'!$D:$D,CONCATENATE("&gt;=",S$1),'Prod Bugs'!$D:$D,CONCATENATE("&lt;",W$1),'Prod Bugs'!$G:$G,CONCATENATE("=",$A33),'Prod Bugs'!$C:$C,CONCATENATE("=",Q$1))</f>
        <v>0</v>
      </c>
      <c r="R33" s="15">
        <f>COUNTIFS('Prod Bugs'!$D:$D,CONCATENATE("&gt;=",S$1),'Prod Bugs'!$D:$D,CONCATENATE("&lt;",W$1),'Prod Bugs'!$G:$G,CONCATENATE("=",$A33),'Prod Bugs'!$C:$C,CONCATENATE("=",R$1))</f>
        <v>0</v>
      </c>
      <c r="S33" s="15">
        <f t="shared" si="6"/>
        <v>0</v>
      </c>
      <c r="T33" s="15">
        <f>COUNTIFS('Prod Bugs'!$D:$D,CONCATENATE("&gt;=",T$1),'Prod Bugs'!$D:$D,CONCATENATE("&lt;",AA$1),'Prod Bugs'!$G:$G,CONCATENATE("=",$A33),'Prod Bugs'!$C:$C,CONCATENATE("=",W$1))</f>
        <v>0</v>
      </c>
      <c r="U33" s="15">
        <f>COUNTIFS('Prod Bugs'!$D:$D,CONCATENATE("&gt;=",W$1),'Prod Bugs'!$D:$D,CONCATENATE("&lt;",AA$1),'Prod Bugs'!$G:$G,CONCATENATE("=",$A33),'Prod Bugs'!$C:$C,CONCATENATE("=",U$1))</f>
        <v>0</v>
      </c>
      <c r="V33" s="15">
        <f>COUNTIFS('Prod Bugs'!$D:$D,CONCATENATE("&gt;=",W$1),'Prod Bugs'!$D:$D,CONCATENATE("&lt;",AA$1),'Prod Bugs'!$G:$G,CONCATENATE("=",$A33),'Prod Bugs'!$C:$C,CONCATENATE("=",V$1))</f>
        <v>0</v>
      </c>
      <c r="W33" s="15">
        <f t="shared" si="7"/>
        <v>0</v>
      </c>
      <c r="X33" s="15">
        <f>COUNTIFS('Prod Bugs'!$D:$D,CONCATENATE("&gt;=",X$1),'Prod Bugs'!$D:$D,CONCATENATE("&lt;",AE$1),'Prod Bugs'!$G:$G,CONCATENATE("=",$A33),'Prod Bugs'!$C:$C,CONCATENATE("=",AA$1))</f>
        <v>0</v>
      </c>
      <c r="Y33" s="15">
        <f>COUNTIFS('Prod Bugs'!$D:$D,CONCATENATE("&gt;=",AA$1),'Prod Bugs'!$D:$D,CONCATENATE("&lt;",AE$1),'Prod Bugs'!$G:$G,CONCATENATE("=",$A33),'Prod Bugs'!$C:$C,CONCATENATE("=",Y$1))</f>
        <v>0</v>
      </c>
      <c r="Z33" s="15">
        <f>COUNTIFS('Prod Bugs'!$D:$D,CONCATENATE("&gt;=",AA$1),'Prod Bugs'!$D:$D,CONCATENATE("&lt;",AE$1),'Prod Bugs'!$G:$G,CONCATENATE("=",$A33),'Prod Bugs'!$C:$C,CONCATENATE("=",Z$1))</f>
        <v>0</v>
      </c>
      <c r="AA33" s="15">
        <f t="shared" si="8"/>
        <v>0</v>
      </c>
      <c r="AB33" s="15">
        <f>COUNTIFS('Prod Bugs'!$D:$D,CONCATENATE("&gt;=",AB$1),'Prod Bugs'!$D:$D,CONCATENATE("&lt;",AI$1),'Prod Bugs'!$G:$G,CONCATENATE("=",$A33),'Prod Bugs'!$C:$C,CONCATENATE("=",AE$1))</f>
        <v>0</v>
      </c>
      <c r="AC33" s="15">
        <f>COUNTIFS('Prod Bugs'!$D:$D,CONCATENATE("&gt;=",AE$1),'Prod Bugs'!$D:$D,CONCATENATE("&lt;",AI$1),'Prod Bugs'!$G:$G,CONCATENATE("=",$A33),'Prod Bugs'!$C:$C,CONCATENATE("=",AC$1))</f>
        <v>0</v>
      </c>
      <c r="AD33" s="15">
        <f>COUNTIFS('Prod Bugs'!$D:$D,CONCATENATE("&gt;=",AE$1),'Prod Bugs'!$D:$D,CONCATENATE("&lt;",AI$1),'Prod Bugs'!$G:$G,CONCATENATE("=",$A33),'Prod Bugs'!$C:$C,CONCATENATE("=",AD$1))</f>
        <v>0</v>
      </c>
      <c r="AE33" s="15">
        <f t="shared" si="9"/>
        <v>0</v>
      </c>
    </row>
    <row r="34" spans="1:31" s="15" customFormat="1" x14ac:dyDescent="0.25">
      <c r="A34" s="15" t="str">
        <f>'Validation Data'!B38</f>
        <v>Slideshow Widget</v>
      </c>
      <c r="B34" s="15">
        <f t="shared" si="0"/>
        <v>5</v>
      </c>
      <c r="C34" s="15">
        <f>COUNTIF('Prod Bugs'!G:G,CONCATENATE("=",A34))</f>
        <v>5</v>
      </c>
      <c r="D34" s="18">
        <f t="shared" si="1"/>
        <v>1.4534883720930232E-2</v>
      </c>
      <c r="E34" s="44">
        <f>COUNTIFS('Prod Bugs'!$G:$G,CONCATENATE("=",$A34),'Prod Bugs'!$C:$C,CONCATENATE("=",E$1))</f>
        <v>0</v>
      </c>
      <c r="F34" s="44">
        <f>COUNTIFS('Prod Bugs'!$G:$G,CONCATENATE("=",$A34),'Prod Bugs'!$C:$C,CONCATENATE("=",F$1))</f>
        <v>0</v>
      </c>
      <c r="G34" s="44">
        <f>COUNTIFS('Prod Bugs'!$G:$G,CONCATENATE("=",$A34),'Prod Bugs'!$C:$C,CONCATENATE("=",G$1))</f>
        <v>0</v>
      </c>
      <c r="H34" s="44" t="e">
        <f t="shared" si="2"/>
        <v>#N/A</v>
      </c>
      <c r="I34" s="41">
        <f t="shared" si="3"/>
        <v>0</v>
      </c>
      <c r="J34" s="41" t="e">
        <f t="shared" si="4"/>
        <v>#N/A</v>
      </c>
      <c r="L34" s="15">
        <f>COUNTIFS('Prod Bugs'!$D:$D,CONCATENATE("&gt;=",L$1),'Prod Bugs'!$D:$D,CONCATENATE("&lt;",S$1),'Prod Bugs'!$G:$G,CONCATENATE("=",$A34),'Prod Bugs'!$C:$C,CONCATENATE("=",O$1))</f>
        <v>0</v>
      </c>
      <c r="M34" s="15">
        <f>COUNTIFS('Prod Bugs'!$D:$D,CONCATENATE("&gt;=",O$1),'Prod Bugs'!$D:$D,CONCATENATE("&lt;",S$1),'Prod Bugs'!$G:$G,CONCATENATE("=",$A34),'Prod Bugs'!$C:$C,CONCATENATE("=",M$1))</f>
        <v>0</v>
      </c>
      <c r="N34" s="15">
        <f>COUNTIFS('Prod Bugs'!$D:$D,CONCATENATE("&gt;=",O$1),'Prod Bugs'!$D:$D,CONCATENATE("&lt;",S$1),'Prod Bugs'!$G:$G,CONCATENATE("=",$A34),'Prod Bugs'!$C:$C,CONCATENATE("=",N$1))</f>
        <v>0</v>
      </c>
      <c r="O34" s="15">
        <f t="shared" si="5"/>
        <v>0</v>
      </c>
      <c r="P34" s="15">
        <f>COUNTIFS('Prod Bugs'!$D:$D,CONCATENATE("&gt;=",P$1),'Prod Bugs'!$D:$D,CONCATENATE("&lt;",W$1),'Prod Bugs'!$G:$G,CONCATENATE("=",$A34),'Prod Bugs'!$C:$C,CONCATENATE("=",S$1))</f>
        <v>0</v>
      </c>
      <c r="Q34" s="15">
        <f>COUNTIFS('Prod Bugs'!$D:$D,CONCATENATE("&gt;=",S$1),'Prod Bugs'!$D:$D,CONCATENATE("&lt;",W$1),'Prod Bugs'!$G:$G,CONCATENATE("=",$A34),'Prod Bugs'!$C:$C,CONCATENATE("=",Q$1))</f>
        <v>0</v>
      </c>
      <c r="R34" s="15">
        <f>COUNTIFS('Prod Bugs'!$D:$D,CONCATENATE("&gt;=",S$1),'Prod Bugs'!$D:$D,CONCATENATE("&lt;",W$1),'Prod Bugs'!$G:$G,CONCATENATE("=",$A34),'Prod Bugs'!$C:$C,CONCATENATE("=",R$1))</f>
        <v>0</v>
      </c>
      <c r="S34" s="15">
        <f t="shared" si="6"/>
        <v>0</v>
      </c>
      <c r="T34" s="15">
        <f>COUNTIFS('Prod Bugs'!$D:$D,CONCATENATE("&gt;=",T$1),'Prod Bugs'!$D:$D,CONCATENATE("&lt;",AA$1),'Prod Bugs'!$G:$G,CONCATENATE("=",$A34),'Prod Bugs'!$C:$C,CONCATENATE("=",W$1))</f>
        <v>0</v>
      </c>
      <c r="U34" s="15">
        <f>COUNTIFS('Prod Bugs'!$D:$D,CONCATENATE("&gt;=",W$1),'Prod Bugs'!$D:$D,CONCATENATE("&lt;",AA$1),'Prod Bugs'!$G:$G,CONCATENATE("=",$A34),'Prod Bugs'!$C:$C,CONCATENATE("=",U$1))</f>
        <v>0</v>
      </c>
      <c r="V34" s="15">
        <f>COUNTIFS('Prod Bugs'!$D:$D,CONCATENATE("&gt;=",W$1),'Prod Bugs'!$D:$D,CONCATENATE("&lt;",AA$1),'Prod Bugs'!$G:$G,CONCATENATE("=",$A34),'Prod Bugs'!$C:$C,CONCATENATE("=",V$1))</f>
        <v>0</v>
      </c>
      <c r="W34" s="15">
        <f t="shared" si="7"/>
        <v>0</v>
      </c>
      <c r="X34" s="15">
        <f>COUNTIFS('Prod Bugs'!$D:$D,CONCATENATE("&gt;=",X$1),'Prod Bugs'!$D:$D,CONCATENATE("&lt;",AE$1),'Prod Bugs'!$G:$G,CONCATENATE("=",$A34),'Prod Bugs'!$C:$C,CONCATENATE("=",AA$1))</f>
        <v>0</v>
      </c>
      <c r="Y34" s="15">
        <f>COUNTIFS('Prod Bugs'!$D:$D,CONCATENATE("&gt;=",AA$1),'Prod Bugs'!$D:$D,CONCATENATE("&lt;",AE$1),'Prod Bugs'!$G:$G,CONCATENATE("=",$A34),'Prod Bugs'!$C:$C,CONCATENATE("=",Y$1))</f>
        <v>0</v>
      </c>
      <c r="Z34" s="15">
        <f>COUNTIFS('Prod Bugs'!$D:$D,CONCATENATE("&gt;=",AA$1),'Prod Bugs'!$D:$D,CONCATENATE("&lt;",AE$1),'Prod Bugs'!$G:$G,CONCATENATE("=",$A34),'Prod Bugs'!$C:$C,CONCATENATE("=",Z$1))</f>
        <v>0</v>
      </c>
      <c r="AA34" s="15">
        <f t="shared" si="8"/>
        <v>0</v>
      </c>
      <c r="AB34" s="15">
        <f>COUNTIFS('Prod Bugs'!$D:$D,CONCATENATE("&gt;=",AB$1),'Prod Bugs'!$D:$D,CONCATENATE("&lt;",AI$1),'Prod Bugs'!$G:$G,CONCATENATE("=",$A34),'Prod Bugs'!$C:$C,CONCATENATE("=",AE$1))</f>
        <v>0</v>
      </c>
      <c r="AC34" s="15">
        <f>COUNTIFS('Prod Bugs'!$D:$D,CONCATENATE("&gt;=",AE$1),'Prod Bugs'!$D:$D,CONCATENATE("&lt;",AI$1),'Prod Bugs'!$G:$G,CONCATENATE("=",$A34),'Prod Bugs'!$C:$C,CONCATENATE("=",AC$1))</f>
        <v>0</v>
      </c>
      <c r="AD34" s="15">
        <f>COUNTIFS('Prod Bugs'!$D:$D,CONCATENATE("&gt;=",AE$1),'Prod Bugs'!$D:$D,CONCATENATE("&lt;",AI$1),'Prod Bugs'!$G:$G,CONCATENATE("=",$A34),'Prod Bugs'!$C:$C,CONCATENATE("=",AD$1))</f>
        <v>0</v>
      </c>
      <c r="AE34" s="15">
        <f t="shared" si="9"/>
        <v>0</v>
      </c>
    </row>
    <row r="35" spans="1:31" s="15" customFormat="1" x14ac:dyDescent="0.25">
      <c r="A35" s="15" t="str">
        <f>'Validation Data'!B40</f>
        <v>Subscribe Widget</v>
      </c>
      <c r="B35" s="15">
        <f t="shared" si="0"/>
        <v>9</v>
      </c>
      <c r="C35" s="15">
        <f>COUNTIF('Prod Bugs'!G:G,CONCATENATE("=",A35))</f>
        <v>9</v>
      </c>
      <c r="D35" s="18">
        <f t="shared" si="1"/>
        <v>2.616279069767442E-2</v>
      </c>
      <c r="E35" s="44">
        <f>COUNTIFS('Prod Bugs'!$G:$G,CONCATENATE("=",$A35),'Prod Bugs'!$C:$C,CONCATENATE("=",E$1))</f>
        <v>0</v>
      </c>
      <c r="F35" s="44">
        <f>COUNTIFS('Prod Bugs'!$G:$G,CONCATENATE("=",$A35),'Prod Bugs'!$C:$C,CONCATENATE("=",F$1))</f>
        <v>0</v>
      </c>
      <c r="G35" s="44">
        <f>COUNTIFS('Prod Bugs'!$G:$G,CONCATENATE("=",$A35),'Prod Bugs'!$C:$C,CONCATENATE("=",G$1))</f>
        <v>4</v>
      </c>
      <c r="H35" s="44">
        <f t="shared" si="2"/>
        <v>4</v>
      </c>
      <c r="I35" s="41">
        <f t="shared" si="3"/>
        <v>4.1237113402061855E-2</v>
      </c>
      <c r="J35" s="41">
        <f t="shared" si="4"/>
        <v>0.44444444444444442</v>
      </c>
      <c r="L35" s="15">
        <f>COUNTIFS('Prod Bugs'!$D:$D,CONCATENATE("&gt;=",L$1),'Prod Bugs'!$D:$D,CONCATENATE("&lt;",S$1),'Prod Bugs'!$G:$G,CONCATENATE("=",$A35),'Prod Bugs'!$C:$C,CONCATENATE("=",O$1))</f>
        <v>0</v>
      </c>
      <c r="M35" s="15">
        <f>COUNTIFS('Prod Bugs'!$D:$D,CONCATENATE("&gt;=",O$1),'Prod Bugs'!$D:$D,CONCATENATE("&lt;",S$1),'Prod Bugs'!$G:$G,CONCATENATE("=",$A35),'Prod Bugs'!$C:$C,CONCATENATE("=",M$1))</f>
        <v>0</v>
      </c>
      <c r="N35" s="15">
        <f>COUNTIFS('Prod Bugs'!$D:$D,CONCATENATE("&gt;=",O$1),'Prod Bugs'!$D:$D,CONCATENATE("&lt;",S$1),'Prod Bugs'!$G:$G,CONCATENATE("=",$A35),'Prod Bugs'!$C:$C,CONCATENATE("=",N$1))</f>
        <v>0</v>
      </c>
      <c r="O35" s="15">
        <f t="shared" si="5"/>
        <v>0</v>
      </c>
      <c r="P35" s="15">
        <f>COUNTIFS('Prod Bugs'!$D:$D,CONCATENATE("&gt;=",P$1),'Prod Bugs'!$D:$D,CONCATENATE("&lt;",W$1),'Prod Bugs'!$G:$G,CONCATENATE("=",$A35),'Prod Bugs'!$C:$C,CONCATENATE("=",S$1))</f>
        <v>0</v>
      </c>
      <c r="Q35" s="15">
        <f>COUNTIFS('Prod Bugs'!$D:$D,CONCATENATE("&gt;=",S$1),'Prod Bugs'!$D:$D,CONCATENATE("&lt;",W$1),'Prod Bugs'!$G:$G,CONCATENATE("=",$A35),'Prod Bugs'!$C:$C,CONCATENATE("=",Q$1))</f>
        <v>0</v>
      </c>
      <c r="R35" s="15">
        <f>COUNTIFS('Prod Bugs'!$D:$D,CONCATENATE("&gt;=",S$1),'Prod Bugs'!$D:$D,CONCATENATE("&lt;",W$1),'Prod Bugs'!$G:$G,CONCATENATE("=",$A35),'Prod Bugs'!$C:$C,CONCATENATE("=",R$1))</f>
        <v>0</v>
      </c>
      <c r="S35" s="15">
        <f t="shared" si="6"/>
        <v>0</v>
      </c>
      <c r="T35" s="15">
        <f>COUNTIFS('Prod Bugs'!$D:$D,CONCATENATE("&gt;=",T$1),'Prod Bugs'!$D:$D,CONCATENATE("&lt;",AA$1),'Prod Bugs'!$G:$G,CONCATENATE("=",$A35),'Prod Bugs'!$C:$C,CONCATENATE("=",W$1))</f>
        <v>0</v>
      </c>
      <c r="U35" s="15">
        <f>COUNTIFS('Prod Bugs'!$D:$D,CONCATENATE("&gt;=",W$1),'Prod Bugs'!$D:$D,CONCATENATE("&lt;",AA$1),'Prod Bugs'!$G:$G,CONCATENATE("=",$A35),'Prod Bugs'!$C:$C,CONCATENATE("=",U$1))</f>
        <v>0</v>
      </c>
      <c r="V35" s="15">
        <f>COUNTIFS('Prod Bugs'!$D:$D,CONCATENATE("&gt;=",W$1),'Prod Bugs'!$D:$D,CONCATENATE("&lt;",AA$1),'Prod Bugs'!$G:$G,CONCATENATE("=",$A35),'Prod Bugs'!$C:$C,CONCATENATE("=",V$1))</f>
        <v>0</v>
      </c>
      <c r="W35" s="15">
        <f t="shared" si="7"/>
        <v>0</v>
      </c>
      <c r="X35" s="15">
        <f>COUNTIFS('Prod Bugs'!$D:$D,CONCATENATE("&gt;=",X$1),'Prod Bugs'!$D:$D,CONCATENATE("&lt;",AE$1),'Prod Bugs'!$G:$G,CONCATENATE("=",$A35),'Prod Bugs'!$C:$C,CONCATENATE("=",AA$1))</f>
        <v>0</v>
      </c>
      <c r="Y35" s="15">
        <f>COUNTIFS('Prod Bugs'!$D:$D,CONCATENATE("&gt;=",AA$1),'Prod Bugs'!$D:$D,CONCATENATE("&lt;",AE$1),'Prod Bugs'!$G:$G,CONCATENATE("=",$A35),'Prod Bugs'!$C:$C,CONCATENATE("=",Y$1))</f>
        <v>0</v>
      </c>
      <c r="Z35" s="15">
        <f>COUNTIFS('Prod Bugs'!$D:$D,CONCATENATE("&gt;=",AA$1),'Prod Bugs'!$D:$D,CONCATENATE("&lt;",AE$1),'Prod Bugs'!$G:$G,CONCATENATE("=",$A35),'Prod Bugs'!$C:$C,CONCATENATE("=",Z$1))</f>
        <v>0</v>
      </c>
      <c r="AA35" s="15">
        <f t="shared" si="8"/>
        <v>0</v>
      </c>
      <c r="AB35" s="15">
        <f>COUNTIFS('Prod Bugs'!$D:$D,CONCATENATE("&gt;=",AB$1),'Prod Bugs'!$D:$D,CONCATENATE("&lt;",AI$1),'Prod Bugs'!$G:$G,CONCATENATE("=",$A35),'Prod Bugs'!$C:$C,CONCATENATE("=",AE$1))</f>
        <v>0</v>
      </c>
      <c r="AC35" s="15">
        <f>COUNTIFS('Prod Bugs'!$D:$D,CONCATENATE("&gt;=",AE$1),'Prod Bugs'!$D:$D,CONCATENATE("&lt;",AI$1),'Prod Bugs'!$G:$G,CONCATENATE("=",$A35),'Prod Bugs'!$C:$C,CONCATENATE("=",AC$1))</f>
        <v>0</v>
      </c>
      <c r="AD35" s="15">
        <f>COUNTIFS('Prod Bugs'!$D:$D,CONCATENATE("&gt;=",AE$1),'Prod Bugs'!$D:$D,CONCATENATE("&lt;",AI$1),'Prod Bugs'!$G:$G,CONCATENATE("=",$A35),'Prod Bugs'!$C:$C,CONCATENATE("=",AD$1))</f>
        <v>0</v>
      </c>
      <c r="AE35" s="15">
        <f t="shared" si="9"/>
        <v>0</v>
      </c>
    </row>
    <row r="36" spans="1:31" s="15" customFormat="1" x14ac:dyDescent="0.25">
      <c r="A36" s="15" t="str">
        <f>'Validation Data'!B43</f>
        <v>Themes Page</v>
      </c>
      <c r="B36" s="15">
        <f t="shared" si="0"/>
        <v>6</v>
      </c>
      <c r="C36" s="15">
        <f>COUNTIF('Prod Bugs'!G:G,CONCATENATE("=",A36))</f>
        <v>6</v>
      </c>
      <c r="D36" s="18">
        <f t="shared" si="1"/>
        <v>1.7441860465116279E-2</v>
      </c>
      <c r="E36" s="44">
        <f>COUNTIFS('Prod Bugs'!$G:$G,CONCATENATE("=",$A36),'Prod Bugs'!$C:$C,CONCATENATE("=",E$1))</f>
        <v>0</v>
      </c>
      <c r="F36" s="44">
        <f>COUNTIFS('Prod Bugs'!$G:$G,CONCATENATE("=",$A36),'Prod Bugs'!$C:$C,CONCATENATE("=",F$1))</f>
        <v>2</v>
      </c>
      <c r="G36" s="44">
        <f>COUNTIFS('Prod Bugs'!$G:$G,CONCATENATE("=",$A36),'Prod Bugs'!$C:$C,CONCATENATE("=",G$1))</f>
        <v>1</v>
      </c>
      <c r="H36" s="44">
        <f t="shared" si="2"/>
        <v>3</v>
      </c>
      <c r="I36" s="41">
        <f t="shared" si="3"/>
        <v>3.0927835051546393E-2</v>
      </c>
      <c r="J36" s="41">
        <f t="shared" si="4"/>
        <v>0.5</v>
      </c>
      <c r="L36" s="15">
        <f>COUNTIFS('Prod Bugs'!$D:$D,CONCATENATE("&gt;=",L$1),'Prod Bugs'!$D:$D,CONCATENATE("&lt;",S$1),'Prod Bugs'!$G:$G,CONCATENATE("=",$A36),'Prod Bugs'!$C:$C,CONCATENATE("=",O$1))</f>
        <v>0</v>
      </c>
      <c r="M36" s="15">
        <f>COUNTIFS('Prod Bugs'!$D:$D,CONCATENATE("&gt;=",O$1),'Prod Bugs'!$D:$D,CONCATENATE("&lt;",S$1),'Prod Bugs'!$G:$G,CONCATENATE("=",$A36),'Prod Bugs'!$C:$C,CONCATENATE("=",M$1))</f>
        <v>0</v>
      </c>
      <c r="N36" s="15">
        <f>COUNTIFS('Prod Bugs'!$D:$D,CONCATENATE("&gt;=",O$1),'Prod Bugs'!$D:$D,CONCATENATE("&lt;",S$1),'Prod Bugs'!$G:$G,CONCATENATE("=",$A36),'Prod Bugs'!$C:$C,CONCATENATE("=",N$1))</f>
        <v>0</v>
      </c>
      <c r="O36" s="15">
        <f t="shared" si="5"/>
        <v>0</v>
      </c>
      <c r="P36" s="15">
        <f>COUNTIFS('Prod Bugs'!$D:$D,CONCATENATE("&gt;=",P$1),'Prod Bugs'!$D:$D,CONCATENATE("&lt;",W$1),'Prod Bugs'!$G:$G,CONCATENATE("=",$A36),'Prod Bugs'!$C:$C,CONCATENATE("=",S$1))</f>
        <v>0</v>
      </c>
      <c r="Q36" s="15">
        <f>COUNTIFS('Prod Bugs'!$D:$D,CONCATENATE("&gt;=",S$1),'Prod Bugs'!$D:$D,CONCATENATE("&lt;",W$1),'Prod Bugs'!$G:$G,CONCATENATE("=",$A36),'Prod Bugs'!$C:$C,CONCATENATE("=",Q$1))</f>
        <v>0</v>
      </c>
      <c r="R36" s="15">
        <f>COUNTIFS('Prod Bugs'!$D:$D,CONCATENATE("&gt;=",S$1),'Prod Bugs'!$D:$D,CONCATENATE("&lt;",W$1),'Prod Bugs'!$G:$G,CONCATENATE("=",$A36),'Prod Bugs'!$C:$C,CONCATENATE("=",R$1))</f>
        <v>0</v>
      </c>
      <c r="S36" s="15">
        <f t="shared" si="6"/>
        <v>0</v>
      </c>
      <c r="T36" s="15">
        <f>COUNTIFS('Prod Bugs'!$D:$D,CONCATENATE("&gt;=",T$1),'Prod Bugs'!$D:$D,CONCATENATE("&lt;",AA$1),'Prod Bugs'!$G:$G,CONCATENATE("=",$A36),'Prod Bugs'!$C:$C,CONCATENATE("=",W$1))</f>
        <v>0</v>
      </c>
      <c r="U36" s="15">
        <f>COUNTIFS('Prod Bugs'!$D:$D,CONCATENATE("&gt;=",W$1),'Prod Bugs'!$D:$D,CONCATENATE("&lt;",AA$1),'Prod Bugs'!$G:$G,CONCATENATE("=",$A36),'Prod Bugs'!$C:$C,CONCATENATE("=",U$1))</f>
        <v>0</v>
      </c>
      <c r="V36" s="15">
        <f>COUNTIFS('Prod Bugs'!$D:$D,CONCATENATE("&gt;=",W$1),'Prod Bugs'!$D:$D,CONCATENATE("&lt;",AA$1),'Prod Bugs'!$G:$G,CONCATENATE("=",$A36),'Prod Bugs'!$C:$C,CONCATENATE("=",V$1))</f>
        <v>0</v>
      </c>
      <c r="W36" s="15">
        <f t="shared" si="7"/>
        <v>0</v>
      </c>
      <c r="X36" s="15">
        <f>COUNTIFS('Prod Bugs'!$D:$D,CONCATENATE("&gt;=",X$1),'Prod Bugs'!$D:$D,CONCATENATE("&lt;",AE$1),'Prod Bugs'!$G:$G,CONCATENATE("=",$A36),'Prod Bugs'!$C:$C,CONCATENATE("=",AA$1))</f>
        <v>0</v>
      </c>
      <c r="Y36" s="15">
        <f>COUNTIFS('Prod Bugs'!$D:$D,CONCATENATE("&gt;=",AA$1),'Prod Bugs'!$D:$D,CONCATENATE("&lt;",AE$1),'Prod Bugs'!$G:$G,CONCATENATE("=",$A36),'Prod Bugs'!$C:$C,CONCATENATE("=",Y$1))</f>
        <v>0</v>
      </c>
      <c r="Z36" s="15">
        <f>COUNTIFS('Prod Bugs'!$D:$D,CONCATENATE("&gt;=",AA$1),'Prod Bugs'!$D:$D,CONCATENATE("&lt;",AE$1),'Prod Bugs'!$G:$G,CONCATENATE("=",$A36),'Prod Bugs'!$C:$C,CONCATENATE("=",Z$1))</f>
        <v>0</v>
      </c>
      <c r="AA36" s="15">
        <f t="shared" si="8"/>
        <v>0</v>
      </c>
      <c r="AB36" s="15">
        <f>COUNTIFS('Prod Bugs'!$D:$D,CONCATENATE("&gt;=",AB$1),'Prod Bugs'!$D:$D,CONCATENATE("&lt;",AI$1),'Prod Bugs'!$G:$G,CONCATENATE("=",$A36),'Prod Bugs'!$C:$C,CONCATENATE("=",AE$1))</f>
        <v>0</v>
      </c>
      <c r="AC36" s="15">
        <f>COUNTIFS('Prod Bugs'!$D:$D,CONCATENATE("&gt;=",AE$1),'Prod Bugs'!$D:$D,CONCATENATE("&lt;",AI$1),'Prod Bugs'!$G:$G,CONCATENATE("=",$A36),'Prod Bugs'!$C:$C,CONCATENATE("=",AC$1))</f>
        <v>0</v>
      </c>
      <c r="AD36" s="15">
        <f>COUNTIFS('Prod Bugs'!$D:$D,CONCATENATE("&gt;=",AE$1),'Prod Bugs'!$D:$D,CONCATENATE("&lt;",AI$1),'Prod Bugs'!$G:$G,CONCATENATE("=",$A36),'Prod Bugs'!$C:$C,CONCATENATE("=",AD$1))</f>
        <v>0</v>
      </c>
      <c r="AE36" s="15">
        <f t="shared" si="9"/>
        <v>0</v>
      </c>
    </row>
    <row r="37" spans="1:31" s="15" customFormat="1" x14ac:dyDescent="0.25">
      <c r="A37" s="15" t="str">
        <f>'Validation Data'!B44</f>
        <v>Twitter Widget</v>
      </c>
      <c r="B37" s="15" t="e">
        <f t="shared" si="0"/>
        <v>#N/A</v>
      </c>
      <c r="C37" s="15">
        <f>COUNTIF('Prod Bugs'!G:G,CONCATENATE("=",A37))</f>
        <v>2</v>
      </c>
      <c r="D37" s="18">
        <f t="shared" si="1"/>
        <v>5.8139534883720929E-3</v>
      </c>
      <c r="E37" s="44">
        <f>COUNTIFS('Prod Bugs'!$G:$G,CONCATENATE("=",$A37),'Prod Bugs'!$C:$C,CONCATENATE("=",E$1))</f>
        <v>0</v>
      </c>
      <c r="F37" s="44">
        <f>COUNTIFS('Prod Bugs'!$G:$G,CONCATENATE("=",$A37),'Prod Bugs'!$C:$C,CONCATENATE("=",F$1))</f>
        <v>0</v>
      </c>
      <c r="G37" s="44">
        <f>COUNTIFS('Prod Bugs'!$G:$G,CONCATENATE("=",$A37),'Prod Bugs'!$C:$C,CONCATENATE("=",G$1))</f>
        <v>0</v>
      </c>
      <c r="H37" s="44" t="e">
        <f t="shared" si="2"/>
        <v>#N/A</v>
      </c>
      <c r="I37" s="41">
        <f t="shared" si="3"/>
        <v>0</v>
      </c>
      <c r="J37" s="41" t="e">
        <f t="shared" si="4"/>
        <v>#N/A</v>
      </c>
      <c r="L37" s="15">
        <f>COUNTIFS('Prod Bugs'!$D:$D,CONCATENATE("&gt;=",L$1),'Prod Bugs'!$D:$D,CONCATENATE("&lt;",S$1),'Prod Bugs'!$G:$G,CONCATENATE("=",$A37),'Prod Bugs'!$C:$C,CONCATENATE("=",O$1))</f>
        <v>0</v>
      </c>
      <c r="M37" s="15">
        <f>COUNTIFS('Prod Bugs'!$D:$D,CONCATENATE("&gt;=",O$1),'Prod Bugs'!$D:$D,CONCATENATE("&lt;",S$1),'Prod Bugs'!$G:$G,CONCATENATE("=",$A37),'Prod Bugs'!$C:$C,CONCATENATE("=",M$1))</f>
        <v>0</v>
      </c>
      <c r="N37" s="15">
        <f>COUNTIFS('Prod Bugs'!$D:$D,CONCATENATE("&gt;=",O$1),'Prod Bugs'!$D:$D,CONCATENATE("&lt;",S$1),'Prod Bugs'!$G:$G,CONCATENATE("=",$A37),'Prod Bugs'!$C:$C,CONCATENATE("=",N$1))</f>
        <v>0</v>
      </c>
      <c r="O37" s="15">
        <f t="shared" si="5"/>
        <v>0</v>
      </c>
      <c r="P37" s="15">
        <f>COUNTIFS('Prod Bugs'!$D:$D,CONCATENATE("&gt;=",P$1),'Prod Bugs'!$D:$D,CONCATENATE("&lt;",W$1),'Prod Bugs'!$G:$G,CONCATENATE("=",$A37),'Prod Bugs'!$C:$C,CONCATENATE("=",S$1))</f>
        <v>0</v>
      </c>
      <c r="Q37" s="15">
        <f>COUNTIFS('Prod Bugs'!$D:$D,CONCATENATE("&gt;=",S$1),'Prod Bugs'!$D:$D,CONCATENATE("&lt;",W$1),'Prod Bugs'!$G:$G,CONCATENATE("=",$A37),'Prod Bugs'!$C:$C,CONCATENATE("=",Q$1))</f>
        <v>0</v>
      </c>
      <c r="R37" s="15">
        <f>COUNTIFS('Prod Bugs'!$D:$D,CONCATENATE("&gt;=",S$1),'Prod Bugs'!$D:$D,CONCATENATE("&lt;",W$1),'Prod Bugs'!$G:$G,CONCATENATE("=",$A37),'Prod Bugs'!$C:$C,CONCATENATE("=",R$1))</f>
        <v>0</v>
      </c>
      <c r="S37" s="15">
        <f t="shared" si="6"/>
        <v>0</v>
      </c>
      <c r="T37" s="15">
        <f>COUNTIFS('Prod Bugs'!$D:$D,CONCATENATE("&gt;=",T$1),'Prod Bugs'!$D:$D,CONCATENATE("&lt;",AA$1),'Prod Bugs'!$G:$G,CONCATENATE("=",$A37),'Prod Bugs'!$C:$C,CONCATENATE("=",W$1))</f>
        <v>0</v>
      </c>
      <c r="U37" s="15">
        <f>COUNTIFS('Prod Bugs'!$D:$D,CONCATENATE("&gt;=",W$1),'Prod Bugs'!$D:$D,CONCATENATE("&lt;",AA$1),'Prod Bugs'!$G:$G,CONCATENATE("=",$A37),'Prod Bugs'!$C:$C,CONCATENATE("=",U$1))</f>
        <v>0</v>
      </c>
      <c r="V37" s="15">
        <f>COUNTIFS('Prod Bugs'!$D:$D,CONCATENATE("&gt;=",W$1),'Prod Bugs'!$D:$D,CONCATENATE("&lt;",AA$1),'Prod Bugs'!$G:$G,CONCATENATE("=",$A37),'Prod Bugs'!$C:$C,CONCATENATE("=",V$1))</f>
        <v>0</v>
      </c>
      <c r="W37" s="15">
        <f t="shared" si="7"/>
        <v>0</v>
      </c>
      <c r="X37" s="15">
        <f>COUNTIFS('Prod Bugs'!$D:$D,CONCATENATE("&gt;=",X$1),'Prod Bugs'!$D:$D,CONCATENATE("&lt;",AE$1),'Prod Bugs'!$G:$G,CONCATENATE("=",$A37),'Prod Bugs'!$C:$C,CONCATENATE("=",AA$1))</f>
        <v>0</v>
      </c>
      <c r="Y37" s="15">
        <f>COUNTIFS('Prod Bugs'!$D:$D,CONCATENATE("&gt;=",AA$1),'Prod Bugs'!$D:$D,CONCATENATE("&lt;",AE$1),'Prod Bugs'!$G:$G,CONCATENATE("=",$A37),'Prod Bugs'!$C:$C,CONCATENATE("=",Y$1))</f>
        <v>0</v>
      </c>
      <c r="Z37" s="15">
        <f>COUNTIFS('Prod Bugs'!$D:$D,CONCATENATE("&gt;=",AA$1),'Prod Bugs'!$D:$D,CONCATENATE("&lt;",AE$1),'Prod Bugs'!$G:$G,CONCATENATE("=",$A37),'Prod Bugs'!$C:$C,CONCATENATE("=",Z$1))</f>
        <v>0</v>
      </c>
      <c r="AA37" s="15">
        <f t="shared" si="8"/>
        <v>0</v>
      </c>
      <c r="AB37" s="15">
        <f>COUNTIFS('Prod Bugs'!$D:$D,CONCATENATE("&gt;=",AB$1),'Prod Bugs'!$D:$D,CONCATENATE("&lt;",AI$1),'Prod Bugs'!$G:$G,CONCATENATE("=",$A37),'Prod Bugs'!$C:$C,CONCATENATE("=",AE$1))</f>
        <v>0</v>
      </c>
      <c r="AC37" s="15">
        <f>COUNTIFS('Prod Bugs'!$D:$D,CONCATENATE("&gt;=",AE$1),'Prod Bugs'!$D:$D,CONCATENATE("&lt;",AI$1),'Prod Bugs'!$G:$G,CONCATENATE("=",$A37),'Prod Bugs'!$C:$C,CONCATENATE("=",AC$1))</f>
        <v>0</v>
      </c>
      <c r="AD37" s="15">
        <f>COUNTIFS('Prod Bugs'!$D:$D,CONCATENATE("&gt;=",AE$1),'Prod Bugs'!$D:$D,CONCATENATE("&lt;",AI$1),'Prod Bugs'!$G:$G,CONCATENATE("=",$A37),'Prod Bugs'!$C:$C,CONCATENATE("=",AD$1))</f>
        <v>0</v>
      </c>
      <c r="AE37" s="15">
        <f t="shared" si="9"/>
        <v>0</v>
      </c>
    </row>
    <row r="38" spans="1:31" s="15" customFormat="1" x14ac:dyDescent="0.25">
      <c r="A38" s="15" t="str">
        <f>'Validation Data'!B46</f>
        <v>v6</v>
      </c>
      <c r="B38" s="15">
        <f t="shared" si="0"/>
        <v>8</v>
      </c>
      <c r="C38" s="15">
        <f>COUNTIF('Prod Bugs'!G:G,CONCATENATE("=",A38))</f>
        <v>8</v>
      </c>
      <c r="D38" s="18">
        <f t="shared" si="1"/>
        <v>2.3255813953488372E-2</v>
      </c>
      <c r="E38" s="44">
        <f>COUNTIFS('Prod Bugs'!$G:$G,CONCATENATE("=",$A38),'Prod Bugs'!$C:$C,CONCATENATE("=",E$1))</f>
        <v>0</v>
      </c>
      <c r="F38" s="44">
        <f>COUNTIFS('Prod Bugs'!$G:$G,CONCATENATE("=",$A38),'Prod Bugs'!$C:$C,CONCATENATE("=",F$1))</f>
        <v>0</v>
      </c>
      <c r="G38" s="44">
        <f>COUNTIFS('Prod Bugs'!$G:$G,CONCATENATE("=",$A38),'Prod Bugs'!$C:$C,CONCATENATE("=",G$1))</f>
        <v>4</v>
      </c>
      <c r="H38" s="44">
        <f t="shared" si="2"/>
        <v>4</v>
      </c>
      <c r="I38" s="41">
        <f t="shared" si="3"/>
        <v>4.1237113402061855E-2</v>
      </c>
      <c r="J38" s="41">
        <f t="shared" si="4"/>
        <v>0.5</v>
      </c>
      <c r="L38" s="15">
        <f>COUNTIFS('Prod Bugs'!$D:$D,CONCATENATE("&gt;=",L$1),'Prod Bugs'!$D:$D,CONCATENATE("&lt;",S$1),'Prod Bugs'!$G:$G,CONCATENATE("=",$A38),'Prod Bugs'!$C:$C,CONCATENATE("=",O$1))</f>
        <v>0</v>
      </c>
      <c r="M38" s="15">
        <f>COUNTIFS('Prod Bugs'!$D:$D,CONCATENATE("&gt;=",O$1),'Prod Bugs'!$D:$D,CONCATENATE("&lt;",S$1),'Prod Bugs'!$G:$G,CONCATENATE("=",$A38),'Prod Bugs'!$C:$C,CONCATENATE("=",M$1))</f>
        <v>0</v>
      </c>
      <c r="N38" s="15">
        <f>COUNTIFS('Prod Bugs'!$D:$D,CONCATENATE("&gt;=",O$1),'Prod Bugs'!$D:$D,CONCATENATE("&lt;",S$1),'Prod Bugs'!$G:$G,CONCATENATE("=",$A38),'Prod Bugs'!$C:$C,CONCATENATE("=",N$1))</f>
        <v>0</v>
      </c>
      <c r="O38" s="15">
        <f t="shared" si="5"/>
        <v>0</v>
      </c>
      <c r="P38" s="15">
        <f>COUNTIFS('Prod Bugs'!$D:$D,CONCATENATE("&gt;=",P$1),'Prod Bugs'!$D:$D,CONCATENATE("&lt;",W$1),'Prod Bugs'!$G:$G,CONCATENATE("=",$A38),'Prod Bugs'!$C:$C,CONCATENATE("=",S$1))</f>
        <v>0</v>
      </c>
      <c r="Q38" s="15">
        <f>COUNTIFS('Prod Bugs'!$D:$D,CONCATENATE("&gt;=",S$1),'Prod Bugs'!$D:$D,CONCATENATE("&lt;",W$1),'Prod Bugs'!$G:$G,CONCATENATE("=",$A38),'Prod Bugs'!$C:$C,CONCATENATE("=",Q$1))</f>
        <v>0</v>
      </c>
      <c r="R38" s="15">
        <f>COUNTIFS('Prod Bugs'!$D:$D,CONCATENATE("&gt;=",S$1),'Prod Bugs'!$D:$D,CONCATENATE("&lt;",W$1),'Prod Bugs'!$G:$G,CONCATENATE("=",$A38),'Prod Bugs'!$C:$C,CONCATENATE("=",R$1))</f>
        <v>0</v>
      </c>
      <c r="S38" s="15">
        <f t="shared" si="6"/>
        <v>0</v>
      </c>
      <c r="T38" s="15">
        <f>COUNTIFS('Prod Bugs'!$D:$D,CONCATENATE("&gt;=",T$1),'Prod Bugs'!$D:$D,CONCATENATE("&lt;",AA$1),'Prod Bugs'!$G:$G,CONCATENATE("=",$A38),'Prod Bugs'!$C:$C,CONCATENATE("=",W$1))</f>
        <v>0</v>
      </c>
      <c r="U38" s="15">
        <f>COUNTIFS('Prod Bugs'!$D:$D,CONCATENATE("&gt;=",W$1),'Prod Bugs'!$D:$D,CONCATENATE("&lt;",AA$1),'Prod Bugs'!$G:$G,CONCATENATE("=",$A38),'Prod Bugs'!$C:$C,CONCATENATE("=",U$1))</f>
        <v>0</v>
      </c>
      <c r="V38" s="15">
        <f>COUNTIFS('Prod Bugs'!$D:$D,CONCATENATE("&gt;=",W$1),'Prod Bugs'!$D:$D,CONCATENATE("&lt;",AA$1),'Prod Bugs'!$G:$G,CONCATENATE("=",$A38),'Prod Bugs'!$C:$C,CONCATENATE("=",V$1))</f>
        <v>0</v>
      </c>
      <c r="W38" s="15">
        <f t="shared" si="7"/>
        <v>0</v>
      </c>
      <c r="X38" s="15">
        <f>COUNTIFS('Prod Bugs'!$D:$D,CONCATENATE("&gt;=",X$1),'Prod Bugs'!$D:$D,CONCATENATE("&lt;",AE$1),'Prod Bugs'!$G:$G,CONCATENATE("=",$A38),'Prod Bugs'!$C:$C,CONCATENATE("=",AA$1))</f>
        <v>0</v>
      </c>
      <c r="Y38" s="15">
        <f>COUNTIFS('Prod Bugs'!$D:$D,CONCATENATE("&gt;=",AA$1),'Prod Bugs'!$D:$D,CONCATENATE("&lt;",AE$1),'Prod Bugs'!$G:$G,CONCATENATE("=",$A38),'Prod Bugs'!$C:$C,CONCATENATE("=",Y$1))</f>
        <v>0</v>
      </c>
      <c r="Z38" s="15">
        <f>COUNTIFS('Prod Bugs'!$D:$D,CONCATENATE("&gt;=",AA$1),'Prod Bugs'!$D:$D,CONCATENATE("&lt;",AE$1),'Prod Bugs'!$G:$G,CONCATENATE("=",$A38),'Prod Bugs'!$C:$C,CONCATENATE("=",Z$1))</f>
        <v>1</v>
      </c>
      <c r="AA38" s="15">
        <f t="shared" si="8"/>
        <v>1</v>
      </c>
      <c r="AB38" s="15">
        <f>COUNTIFS('Prod Bugs'!$D:$D,CONCATENATE("&gt;=",AB$1),'Prod Bugs'!$D:$D,CONCATENATE("&lt;",AI$1),'Prod Bugs'!$G:$G,CONCATENATE("=",$A38),'Prod Bugs'!$C:$C,CONCATENATE("=",AE$1))</f>
        <v>0</v>
      </c>
      <c r="AC38" s="15">
        <f>COUNTIFS('Prod Bugs'!$D:$D,CONCATENATE("&gt;=",AE$1),'Prod Bugs'!$D:$D,CONCATENATE("&lt;",AI$1),'Prod Bugs'!$G:$G,CONCATENATE("=",$A38),'Prod Bugs'!$C:$C,CONCATENATE("=",AC$1))</f>
        <v>0</v>
      </c>
      <c r="AD38" s="15">
        <f>COUNTIFS('Prod Bugs'!$D:$D,CONCATENATE("&gt;=",AE$1),'Prod Bugs'!$D:$D,CONCATENATE("&lt;",AI$1),'Prod Bugs'!$G:$G,CONCATENATE("=",$A38),'Prod Bugs'!$C:$C,CONCATENATE("=",AD$1))</f>
        <v>0</v>
      </c>
      <c r="AE38" s="15">
        <f t="shared" si="9"/>
        <v>0</v>
      </c>
    </row>
    <row r="39" spans="1:31" s="15" customFormat="1" x14ac:dyDescent="0.25">
      <c r="A39" s="15" t="str">
        <f>'Validation Data'!B47</f>
        <v>Yelp Widget</v>
      </c>
      <c r="B39" s="15" t="e">
        <f t="shared" si="0"/>
        <v>#N/A</v>
      </c>
      <c r="C39" s="15">
        <f>COUNTIF('Prod Bugs'!G:G,CONCATENATE("=",A39))</f>
        <v>1</v>
      </c>
      <c r="D39" s="18">
        <f t="shared" si="1"/>
        <v>2.9069767441860465E-3</v>
      </c>
      <c r="E39" s="44">
        <f>COUNTIFS('Prod Bugs'!$G:$G,CONCATENATE("=",$A39),'Prod Bugs'!$C:$C,CONCATENATE("=",E$1))</f>
        <v>0</v>
      </c>
      <c r="F39" s="44">
        <f>COUNTIFS('Prod Bugs'!$G:$G,CONCATENATE("=",$A39),'Prod Bugs'!$C:$C,CONCATENATE("=",F$1))</f>
        <v>0</v>
      </c>
      <c r="G39" s="44">
        <f>COUNTIFS('Prod Bugs'!$G:$G,CONCATENATE("=",$A39),'Prod Bugs'!$C:$C,CONCATENATE("=",G$1))</f>
        <v>1</v>
      </c>
      <c r="H39" s="44">
        <f t="shared" si="2"/>
        <v>1</v>
      </c>
      <c r="I39" s="41">
        <f t="shared" si="3"/>
        <v>1.0309278350515464E-2</v>
      </c>
      <c r="J39" s="41">
        <f t="shared" si="4"/>
        <v>1</v>
      </c>
      <c r="L39" s="15">
        <f>COUNTIFS('Prod Bugs'!$D:$D,CONCATENATE("&gt;=",L$1),'Prod Bugs'!$D:$D,CONCATENATE("&lt;",S$1),'Prod Bugs'!$G:$G,CONCATENATE("=",$A39),'Prod Bugs'!$C:$C,CONCATENATE("=",O$1))</f>
        <v>0</v>
      </c>
      <c r="M39" s="15">
        <f>COUNTIFS('Prod Bugs'!$D:$D,CONCATENATE("&gt;=",O$1),'Prod Bugs'!$D:$D,CONCATENATE("&lt;",S$1),'Prod Bugs'!$G:$G,CONCATENATE("=",$A39),'Prod Bugs'!$C:$C,CONCATENATE("=",M$1))</f>
        <v>0</v>
      </c>
      <c r="N39" s="15">
        <f>COUNTIFS('Prod Bugs'!$D:$D,CONCATENATE("&gt;=",O$1),'Prod Bugs'!$D:$D,CONCATENATE("&lt;",S$1),'Prod Bugs'!$G:$G,CONCATENATE("=",$A39),'Prod Bugs'!$C:$C,CONCATENATE("=",N$1))</f>
        <v>0</v>
      </c>
      <c r="O39" s="15">
        <f t="shared" si="5"/>
        <v>0</v>
      </c>
      <c r="P39" s="15">
        <f>COUNTIFS('Prod Bugs'!$D:$D,CONCATENATE("&gt;=",P$1),'Prod Bugs'!$D:$D,CONCATENATE("&lt;",W$1),'Prod Bugs'!$G:$G,CONCATENATE("=",$A39),'Prod Bugs'!$C:$C,CONCATENATE("=",S$1))</f>
        <v>0</v>
      </c>
      <c r="Q39" s="15">
        <f>COUNTIFS('Prod Bugs'!$D:$D,CONCATENATE("&gt;=",S$1),'Prod Bugs'!$D:$D,CONCATENATE("&lt;",W$1),'Prod Bugs'!$G:$G,CONCATENATE("=",$A39),'Prod Bugs'!$C:$C,CONCATENATE("=",Q$1))</f>
        <v>0</v>
      </c>
      <c r="R39" s="15">
        <f>COUNTIFS('Prod Bugs'!$D:$D,CONCATENATE("&gt;=",S$1),'Prod Bugs'!$D:$D,CONCATENATE("&lt;",W$1),'Prod Bugs'!$G:$G,CONCATENATE("=",$A39),'Prod Bugs'!$C:$C,CONCATENATE("=",R$1))</f>
        <v>0</v>
      </c>
      <c r="S39" s="15">
        <f t="shared" si="6"/>
        <v>0</v>
      </c>
      <c r="T39" s="15">
        <f>COUNTIFS('Prod Bugs'!$D:$D,CONCATENATE("&gt;=",T$1),'Prod Bugs'!$D:$D,CONCATENATE("&lt;",AA$1),'Prod Bugs'!$G:$G,CONCATENATE("=",$A39),'Prod Bugs'!$C:$C,CONCATENATE("=",W$1))</f>
        <v>0</v>
      </c>
      <c r="U39" s="15">
        <f>COUNTIFS('Prod Bugs'!$D:$D,CONCATENATE("&gt;=",W$1),'Prod Bugs'!$D:$D,CONCATENATE("&lt;",AA$1),'Prod Bugs'!$G:$G,CONCATENATE("=",$A39),'Prod Bugs'!$C:$C,CONCATENATE("=",U$1))</f>
        <v>0</v>
      </c>
      <c r="V39" s="15">
        <f>COUNTIFS('Prod Bugs'!$D:$D,CONCATENATE("&gt;=",W$1),'Prod Bugs'!$D:$D,CONCATENATE("&lt;",AA$1),'Prod Bugs'!$G:$G,CONCATENATE("=",$A39),'Prod Bugs'!$C:$C,CONCATENATE("=",V$1))</f>
        <v>0</v>
      </c>
      <c r="W39" s="15">
        <f t="shared" si="7"/>
        <v>0</v>
      </c>
      <c r="X39" s="15">
        <f>COUNTIFS('Prod Bugs'!$D:$D,CONCATENATE("&gt;=",X$1),'Prod Bugs'!$D:$D,CONCATENATE("&lt;",AE$1),'Prod Bugs'!$G:$G,CONCATENATE("=",$A39),'Prod Bugs'!$C:$C,CONCATENATE("=",AA$1))</f>
        <v>0</v>
      </c>
      <c r="Y39" s="15">
        <f>COUNTIFS('Prod Bugs'!$D:$D,CONCATENATE("&gt;=",AA$1),'Prod Bugs'!$D:$D,CONCATENATE("&lt;",AE$1),'Prod Bugs'!$G:$G,CONCATENATE("=",$A39),'Prod Bugs'!$C:$C,CONCATENATE("=",Y$1))</f>
        <v>0</v>
      </c>
      <c r="Z39" s="15">
        <f>COUNTIFS('Prod Bugs'!$D:$D,CONCATENATE("&gt;=",AA$1),'Prod Bugs'!$D:$D,CONCATENATE("&lt;",AE$1),'Prod Bugs'!$G:$G,CONCATENATE("=",$A39),'Prod Bugs'!$C:$C,CONCATENATE("=",Z$1))</f>
        <v>1</v>
      </c>
      <c r="AA39" s="15">
        <f t="shared" si="8"/>
        <v>1</v>
      </c>
      <c r="AB39" s="15">
        <f>COUNTIFS('Prod Bugs'!$D:$D,CONCATENATE("&gt;=",AB$1),'Prod Bugs'!$D:$D,CONCATENATE("&lt;",AI$1),'Prod Bugs'!$G:$G,CONCATENATE("=",$A39),'Prod Bugs'!$C:$C,CONCATENATE("=",AE$1))</f>
        <v>0</v>
      </c>
      <c r="AC39" s="15">
        <f>COUNTIFS('Prod Bugs'!$D:$D,CONCATENATE("&gt;=",AE$1),'Prod Bugs'!$D:$D,CONCATENATE("&lt;",AI$1),'Prod Bugs'!$G:$G,CONCATENATE("=",$A39),'Prod Bugs'!$C:$C,CONCATENATE("=",AC$1))</f>
        <v>0</v>
      </c>
      <c r="AD39" s="15">
        <f>COUNTIFS('Prod Bugs'!$D:$D,CONCATENATE("&gt;=",AE$1),'Prod Bugs'!$D:$D,CONCATENATE("&lt;",AI$1),'Prod Bugs'!$G:$G,CONCATENATE("=",$A39),'Prod Bugs'!$C:$C,CONCATENATE("=",AD$1))</f>
        <v>0</v>
      </c>
      <c r="AE39" s="15">
        <f t="shared" si="9"/>
        <v>0</v>
      </c>
    </row>
    <row r="40" spans="1:31" s="15" customFormat="1" x14ac:dyDescent="0.25">
      <c r="A40" s="15" t="str">
        <f>'Validation Data'!B48</f>
        <v>YouTube Widget</v>
      </c>
      <c r="B40" s="15" t="e">
        <f t="shared" si="0"/>
        <v>#N/A</v>
      </c>
      <c r="C40" s="15">
        <f>COUNTIF('Prod Bugs'!G:G,CONCATENATE("=",A40))</f>
        <v>0</v>
      </c>
      <c r="D40" s="18">
        <f t="shared" si="1"/>
        <v>0</v>
      </c>
      <c r="E40" s="44">
        <f>COUNTIFS('Prod Bugs'!$G:$G,CONCATENATE("=",$A40),'Prod Bugs'!$C:$C,CONCATENATE("=",E$1))</f>
        <v>0</v>
      </c>
      <c r="F40" s="44">
        <f>COUNTIFS('Prod Bugs'!$G:$G,CONCATENATE("=",$A40),'Prod Bugs'!$C:$C,CONCATENATE("=",F$1))</f>
        <v>0</v>
      </c>
      <c r="G40" s="44">
        <f>COUNTIFS('Prod Bugs'!$G:$G,CONCATENATE("=",$A40),'Prod Bugs'!$C:$C,CONCATENATE("=",G$1))</f>
        <v>0</v>
      </c>
      <c r="H40" s="44" t="e">
        <f t="shared" si="2"/>
        <v>#N/A</v>
      </c>
      <c r="I40" s="41">
        <f t="shared" si="3"/>
        <v>0</v>
      </c>
      <c r="J40" s="41">
        <f t="shared" si="4"/>
        <v>0</v>
      </c>
      <c r="L40" s="15">
        <f>COUNTIFS('Prod Bugs'!$D:$D,CONCATENATE("&gt;=",L$1),'Prod Bugs'!$D:$D,CONCATENATE("&lt;",S$1),'Prod Bugs'!$G:$G,CONCATENATE("=",$A40),'Prod Bugs'!$C:$C,CONCATENATE("=",O$1))</f>
        <v>0</v>
      </c>
      <c r="M40" s="15">
        <f>COUNTIFS('Prod Bugs'!$D:$D,CONCATENATE("&gt;=",O$1),'Prod Bugs'!$D:$D,CONCATENATE("&lt;",S$1),'Prod Bugs'!$G:$G,CONCATENATE("=",$A40),'Prod Bugs'!$C:$C,CONCATENATE("=",M$1))</f>
        <v>0</v>
      </c>
      <c r="N40" s="15">
        <f>COUNTIFS('Prod Bugs'!$D:$D,CONCATENATE("&gt;=",O$1),'Prod Bugs'!$D:$D,CONCATENATE("&lt;",S$1),'Prod Bugs'!$G:$G,CONCATENATE("=",$A40),'Prod Bugs'!$C:$C,CONCATENATE("=",N$1))</f>
        <v>0</v>
      </c>
      <c r="O40" s="15">
        <f t="shared" si="5"/>
        <v>0</v>
      </c>
      <c r="P40" s="15">
        <f>COUNTIFS('Prod Bugs'!$D:$D,CONCATENATE("&gt;=",P$1),'Prod Bugs'!$D:$D,CONCATENATE("&lt;",W$1),'Prod Bugs'!$G:$G,CONCATENATE("=",$A40),'Prod Bugs'!$C:$C,CONCATENATE("=",S$1))</f>
        <v>0</v>
      </c>
      <c r="Q40" s="15">
        <f>COUNTIFS('Prod Bugs'!$D:$D,CONCATENATE("&gt;=",S$1),'Prod Bugs'!$D:$D,CONCATENATE("&lt;",W$1),'Prod Bugs'!$G:$G,CONCATENATE("=",$A40),'Prod Bugs'!$C:$C,CONCATENATE("=",Q$1))</f>
        <v>0</v>
      </c>
      <c r="R40" s="15">
        <f>COUNTIFS('Prod Bugs'!$D:$D,CONCATENATE("&gt;=",S$1),'Prod Bugs'!$D:$D,CONCATENATE("&lt;",W$1),'Prod Bugs'!$G:$G,CONCATENATE("=",$A40),'Prod Bugs'!$C:$C,CONCATENATE("=",R$1))</f>
        <v>0</v>
      </c>
      <c r="S40" s="15">
        <f t="shared" si="6"/>
        <v>0</v>
      </c>
      <c r="T40" s="15">
        <f>COUNTIFS('Prod Bugs'!$D:$D,CONCATENATE("&gt;=",T$1),'Prod Bugs'!$D:$D,CONCATENATE("&lt;",AA$1),'Prod Bugs'!$G:$G,CONCATENATE("=",$A40),'Prod Bugs'!$C:$C,CONCATENATE("=",W$1))</f>
        <v>0</v>
      </c>
      <c r="U40" s="15">
        <f>COUNTIFS('Prod Bugs'!$D:$D,CONCATENATE("&gt;=",W$1),'Prod Bugs'!$D:$D,CONCATENATE("&lt;",AA$1),'Prod Bugs'!$G:$G,CONCATENATE("=",$A40),'Prod Bugs'!$C:$C,CONCATENATE("=",U$1))</f>
        <v>0</v>
      </c>
      <c r="V40" s="15">
        <f>COUNTIFS('Prod Bugs'!$D:$D,CONCATENATE("&gt;=",W$1),'Prod Bugs'!$D:$D,CONCATENATE("&lt;",AA$1),'Prod Bugs'!$G:$G,CONCATENATE("=",$A40),'Prod Bugs'!$C:$C,CONCATENATE("=",V$1))</f>
        <v>0</v>
      </c>
      <c r="W40" s="15">
        <f t="shared" si="7"/>
        <v>0</v>
      </c>
      <c r="X40" s="15">
        <f>COUNTIFS('Prod Bugs'!$D:$D,CONCATENATE("&gt;=",X$1),'Prod Bugs'!$D:$D,CONCATENATE("&lt;",AE$1),'Prod Bugs'!$G:$G,CONCATENATE("=",$A40),'Prod Bugs'!$C:$C,CONCATENATE("=",AA$1))</f>
        <v>0</v>
      </c>
      <c r="Y40" s="15">
        <f>COUNTIFS('Prod Bugs'!$D:$D,CONCATENATE("&gt;=",AA$1),'Prod Bugs'!$D:$D,CONCATENATE("&lt;",AE$1),'Prod Bugs'!$G:$G,CONCATENATE("=",$A40),'Prod Bugs'!$C:$C,CONCATENATE("=",Y$1))</f>
        <v>0</v>
      </c>
      <c r="Z40" s="15">
        <f>COUNTIFS('Prod Bugs'!$D:$D,CONCATENATE("&gt;=",AA$1),'Prod Bugs'!$D:$D,CONCATENATE("&lt;",AE$1),'Prod Bugs'!$G:$G,CONCATENATE("=",$A40),'Prod Bugs'!$C:$C,CONCATENATE("=",Z$1))</f>
        <v>0</v>
      </c>
      <c r="AA40" s="15">
        <f t="shared" si="8"/>
        <v>0</v>
      </c>
      <c r="AB40" s="15">
        <f>COUNTIFS('Prod Bugs'!$D:$D,CONCATENATE("&gt;=",AB$1),'Prod Bugs'!$D:$D,CONCATENATE("&lt;",AI$1),'Prod Bugs'!$G:$G,CONCATENATE("=",$A40),'Prod Bugs'!$C:$C,CONCATENATE("=",AE$1))</f>
        <v>0</v>
      </c>
      <c r="AC40" s="15">
        <f>COUNTIFS('Prod Bugs'!$D:$D,CONCATENATE("&gt;=",AE$1),'Prod Bugs'!$D:$D,CONCATENATE("&lt;",AI$1),'Prod Bugs'!$G:$G,CONCATENATE("=",$A40),'Prod Bugs'!$C:$C,CONCATENATE("=",AC$1))</f>
        <v>0</v>
      </c>
      <c r="AD40" s="15">
        <f>COUNTIFS('Prod Bugs'!$D:$D,CONCATENATE("&gt;=",AE$1),'Prod Bugs'!$D:$D,CONCATENATE("&lt;",AI$1),'Prod Bugs'!$G:$G,CONCATENATE("=",$A40),'Prod Bugs'!$C:$C,CONCATENATE("=",AD$1))</f>
        <v>0</v>
      </c>
      <c r="AE40" s="15">
        <f t="shared" si="9"/>
        <v>0</v>
      </c>
    </row>
    <row r="41" spans="1:31" s="15" customFormat="1" x14ac:dyDescent="0.25">
      <c r="A41" s="15" t="str">
        <f>'Validation Data'!B24</f>
        <v>Mobile UI</v>
      </c>
      <c r="B41" s="15">
        <f t="shared" si="0"/>
        <v>14</v>
      </c>
      <c r="C41" s="15">
        <f>COUNTIF('Prod Bugs'!G:G,CONCATENATE("=",A41))</f>
        <v>14</v>
      </c>
      <c r="D41" s="18">
        <f t="shared" si="1"/>
        <v>4.0697674418604654E-2</v>
      </c>
      <c r="E41" s="44">
        <f>COUNTIFS('Prod Bugs'!$G:$G,CONCATENATE("=",$A41),'Prod Bugs'!$C:$C,CONCATENATE("=",E$1))</f>
        <v>0</v>
      </c>
      <c r="F41" s="44">
        <f>COUNTIFS('Prod Bugs'!$G:$G,CONCATENATE("=",$A41),'Prod Bugs'!$C:$C,CONCATENATE("=",F$1))</f>
        <v>0</v>
      </c>
      <c r="G41" s="44">
        <f>COUNTIFS('Prod Bugs'!$G:$G,CONCATENATE("=",$A41),'Prod Bugs'!$C:$C,CONCATENATE("=",G$1))</f>
        <v>2</v>
      </c>
      <c r="H41" s="44">
        <f t="shared" si="2"/>
        <v>2</v>
      </c>
      <c r="I41" s="41">
        <f t="shared" si="3"/>
        <v>2.0618556701030927E-2</v>
      </c>
      <c r="J41" s="41">
        <f t="shared" si="4"/>
        <v>0.14285714285714285</v>
      </c>
      <c r="L41" s="15">
        <f>COUNTIFS('Prod Bugs'!$D:$D,CONCATENATE("&gt;=",L$1),'Prod Bugs'!$D:$D,CONCATENATE("&lt;",S$1),'Prod Bugs'!$G:$G,CONCATENATE("=",$A41),'Prod Bugs'!$C:$C,CONCATENATE("=",O$1))</f>
        <v>0</v>
      </c>
      <c r="M41" s="15">
        <f>COUNTIFS('Prod Bugs'!$D:$D,CONCATENATE("&gt;=",O$1),'Prod Bugs'!$D:$D,CONCATENATE("&lt;",S$1),'Prod Bugs'!$G:$G,CONCATENATE("=",$A41),'Prod Bugs'!$C:$C,CONCATENATE("=",M$1))</f>
        <v>0</v>
      </c>
      <c r="N41" s="15">
        <f>COUNTIFS('Prod Bugs'!$D:$D,CONCATENATE("&gt;=",O$1),'Prod Bugs'!$D:$D,CONCATENATE("&lt;",S$1),'Prod Bugs'!$G:$G,CONCATENATE("=",$A41),'Prod Bugs'!$C:$C,CONCATENATE("=",N$1))</f>
        <v>0</v>
      </c>
      <c r="O41" s="15">
        <f t="shared" si="5"/>
        <v>0</v>
      </c>
      <c r="P41" s="15">
        <f>COUNTIFS('Prod Bugs'!$D:$D,CONCATENATE("&gt;=",P$1),'Prod Bugs'!$D:$D,CONCATENATE("&lt;",W$1),'Prod Bugs'!$G:$G,CONCATENATE("=",$A41),'Prod Bugs'!$C:$C,CONCATENATE("=",S$1))</f>
        <v>0</v>
      </c>
      <c r="Q41" s="15">
        <f>COUNTIFS('Prod Bugs'!$D:$D,CONCATENATE("&gt;=",S$1),'Prod Bugs'!$D:$D,CONCATENATE("&lt;",W$1),'Prod Bugs'!$G:$G,CONCATENATE("=",$A41),'Prod Bugs'!$C:$C,CONCATENATE("=",Q$1))</f>
        <v>0</v>
      </c>
      <c r="R41" s="15">
        <f>COUNTIFS('Prod Bugs'!$D:$D,CONCATENATE("&gt;=",S$1),'Prod Bugs'!$D:$D,CONCATENATE("&lt;",W$1),'Prod Bugs'!$G:$G,CONCATENATE("=",$A41),'Prod Bugs'!$C:$C,CONCATENATE("=",R$1))</f>
        <v>0</v>
      </c>
      <c r="S41" s="15">
        <f t="shared" si="6"/>
        <v>0</v>
      </c>
      <c r="T41" s="15">
        <f>COUNTIFS('Prod Bugs'!$D:$D,CONCATENATE("&gt;=",T$1),'Prod Bugs'!$D:$D,CONCATENATE("&lt;",AA$1),'Prod Bugs'!$G:$G,CONCATENATE("=",$A41),'Prod Bugs'!$C:$C,CONCATENATE("=",W$1))</f>
        <v>0</v>
      </c>
      <c r="U41" s="15">
        <f>COUNTIFS('Prod Bugs'!$D:$D,CONCATENATE("&gt;=",W$1),'Prod Bugs'!$D:$D,CONCATENATE("&lt;",AA$1),'Prod Bugs'!$G:$G,CONCATENATE("=",$A41),'Prod Bugs'!$C:$C,CONCATENATE("=",U$1))</f>
        <v>0</v>
      </c>
      <c r="V41" s="15">
        <f>COUNTIFS('Prod Bugs'!$D:$D,CONCATENATE("&gt;=",W$1),'Prod Bugs'!$D:$D,CONCATENATE("&lt;",AA$1),'Prod Bugs'!$G:$G,CONCATENATE("=",$A41),'Prod Bugs'!$C:$C,CONCATENATE("=",V$1))</f>
        <v>0</v>
      </c>
      <c r="W41" s="15">
        <f t="shared" si="7"/>
        <v>0</v>
      </c>
      <c r="X41" s="15">
        <f>COUNTIFS('Prod Bugs'!$D:$D,CONCATENATE("&gt;=",X$1),'Prod Bugs'!$D:$D,CONCATENATE("&lt;",AE$1),'Prod Bugs'!$G:$G,CONCATENATE("=",$A41),'Prod Bugs'!$C:$C,CONCATENATE("=",AA$1))</f>
        <v>0</v>
      </c>
      <c r="Y41" s="15">
        <f>COUNTIFS('Prod Bugs'!$D:$D,CONCATENATE("&gt;=",AA$1),'Prod Bugs'!$D:$D,CONCATENATE("&lt;",AE$1),'Prod Bugs'!$G:$G,CONCATENATE("=",$A41),'Prod Bugs'!$C:$C,CONCATENATE("=",Y$1))</f>
        <v>0</v>
      </c>
      <c r="Z41" s="15">
        <f>COUNTIFS('Prod Bugs'!$D:$D,CONCATENATE("&gt;=",AA$1),'Prod Bugs'!$D:$D,CONCATENATE("&lt;",AE$1),'Prod Bugs'!$G:$G,CONCATENATE("=",$A41),'Prod Bugs'!$C:$C,CONCATENATE("=",Z$1))</f>
        <v>0</v>
      </c>
      <c r="AA41" s="15">
        <f t="shared" si="8"/>
        <v>0</v>
      </c>
      <c r="AB41" s="15">
        <f>COUNTIFS('Prod Bugs'!$D:$D,CONCATENATE("&gt;=",AB$1),'Prod Bugs'!$D:$D,CONCATENATE("&lt;",AI$1),'Prod Bugs'!$G:$G,CONCATENATE("=",$A41),'Prod Bugs'!$C:$C,CONCATENATE("=",AE$1))</f>
        <v>0</v>
      </c>
      <c r="AC41" s="15">
        <f>COUNTIFS('Prod Bugs'!$D:$D,CONCATENATE("&gt;=",AE$1),'Prod Bugs'!$D:$D,CONCATENATE("&lt;",AI$1),'Prod Bugs'!$G:$G,CONCATENATE("=",$A41),'Prod Bugs'!$C:$C,CONCATENATE("=",AC$1))</f>
        <v>0</v>
      </c>
      <c r="AD41" s="15">
        <f>COUNTIFS('Prod Bugs'!$D:$D,CONCATENATE("&gt;=",AE$1),'Prod Bugs'!$D:$D,CONCATENATE("&lt;",AI$1),'Prod Bugs'!$G:$G,CONCATENATE("=",$A41),'Prod Bugs'!$C:$C,CONCATENATE("=",AD$1))</f>
        <v>1</v>
      </c>
      <c r="AE41" s="15">
        <f t="shared" si="9"/>
        <v>1</v>
      </c>
    </row>
    <row r="42" spans="1:31" s="15" customFormat="1" x14ac:dyDescent="0.25">
      <c r="A42" s="15" t="str">
        <f>'Validation Data'!B10</f>
        <v>CSS Editor</v>
      </c>
      <c r="B42" s="15">
        <f t="shared" si="0"/>
        <v>4</v>
      </c>
      <c r="C42" s="15">
        <f>COUNTIF('Prod Bugs'!G:G,CONCATENATE("=",A42))</f>
        <v>4</v>
      </c>
      <c r="D42" s="18">
        <f t="shared" si="1"/>
        <v>1.1627906976744186E-2</v>
      </c>
      <c r="E42" s="44">
        <f>COUNTIFS('Prod Bugs'!$G:$G,CONCATENATE("=",$A42),'Prod Bugs'!$C:$C,CONCATENATE("=",E$1))</f>
        <v>0</v>
      </c>
      <c r="F42" s="44">
        <f>COUNTIFS('Prod Bugs'!$G:$G,CONCATENATE("=",$A42),'Prod Bugs'!$C:$C,CONCATENATE("=",F$1))</f>
        <v>0</v>
      </c>
      <c r="G42" s="44">
        <f>COUNTIFS('Prod Bugs'!$G:$G,CONCATENATE("=",$A42),'Prod Bugs'!$C:$C,CONCATENATE("=",G$1))</f>
        <v>0</v>
      </c>
      <c r="H42" s="44" t="e">
        <f t="shared" si="2"/>
        <v>#N/A</v>
      </c>
      <c r="I42" s="41">
        <f t="shared" si="3"/>
        <v>0</v>
      </c>
      <c r="J42" s="41" t="e">
        <f t="shared" si="4"/>
        <v>#N/A</v>
      </c>
      <c r="L42" s="15">
        <f>COUNTIFS('Prod Bugs'!$D:$D,CONCATENATE("&gt;=",L$1),'Prod Bugs'!$D:$D,CONCATENATE("&lt;",S$1),'Prod Bugs'!$G:$G,CONCATENATE("=",$A42),'Prod Bugs'!$C:$C,CONCATENATE("=",O$1))</f>
        <v>0</v>
      </c>
      <c r="M42" s="15">
        <f>COUNTIFS('Prod Bugs'!$D:$D,CONCATENATE("&gt;=",O$1),'Prod Bugs'!$D:$D,CONCATENATE("&lt;",S$1),'Prod Bugs'!$G:$G,CONCATENATE("=",$A42),'Prod Bugs'!$C:$C,CONCATENATE("=",M$1))</f>
        <v>0</v>
      </c>
      <c r="N42" s="15">
        <f>COUNTIFS('Prod Bugs'!$D:$D,CONCATENATE("&gt;=",O$1),'Prod Bugs'!$D:$D,CONCATENATE("&lt;",S$1),'Prod Bugs'!$G:$G,CONCATENATE("=",$A42),'Prod Bugs'!$C:$C,CONCATENATE("=",N$1))</f>
        <v>0</v>
      </c>
      <c r="O42" s="15">
        <f t="shared" si="5"/>
        <v>0</v>
      </c>
      <c r="P42" s="15">
        <f>COUNTIFS('Prod Bugs'!$D:$D,CONCATENATE("&gt;=",P$1),'Prod Bugs'!$D:$D,CONCATENATE("&lt;",W$1),'Prod Bugs'!$G:$G,CONCATENATE("=",$A42),'Prod Bugs'!$C:$C,CONCATENATE("=",S$1))</f>
        <v>0</v>
      </c>
      <c r="Q42" s="15">
        <f>COUNTIFS('Prod Bugs'!$D:$D,CONCATENATE("&gt;=",S$1),'Prod Bugs'!$D:$D,CONCATENATE("&lt;",W$1),'Prod Bugs'!$G:$G,CONCATENATE("=",$A42),'Prod Bugs'!$C:$C,CONCATENATE("=",Q$1))</f>
        <v>0</v>
      </c>
      <c r="R42" s="15">
        <f>COUNTIFS('Prod Bugs'!$D:$D,CONCATENATE("&gt;=",S$1),'Prod Bugs'!$D:$D,CONCATENATE("&lt;",W$1),'Prod Bugs'!$G:$G,CONCATENATE("=",$A42),'Prod Bugs'!$C:$C,CONCATENATE("=",R$1))</f>
        <v>0</v>
      </c>
      <c r="S42" s="15">
        <f t="shared" si="6"/>
        <v>0</v>
      </c>
      <c r="T42" s="15">
        <f>COUNTIFS('Prod Bugs'!$D:$D,CONCATENATE("&gt;=",T$1),'Prod Bugs'!$D:$D,CONCATENATE("&lt;",AA$1),'Prod Bugs'!$G:$G,CONCATENATE("=",$A42),'Prod Bugs'!$C:$C,CONCATENATE("=",W$1))</f>
        <v>0</v>
      </c>
      <c r="U42" s="15">
        <f>COUNTIFS('Prod Bugs'!$D:$D,CONCATENATE("&gt;=",W$1),'Prod Bugs'!$D:$D,CONCATENATE("&lt;",AA$1),'Prod Bugs'!$G:$G,CONCATENATE("=",$A42),'Prod Bugs'!$C:$C,CONCATENATE("=",U$1))</f>
        <v>0</v>
      </c>
      <c r="V42" s="15">
        <f>COUNTIFS('Prod Bugs'!$D:$D,CONCATENATE("&gt;=",W$1),'Prod Bugs'!$D:$D,CONCATENATE("&lt;",AA$1),'Prod Bugs'!$G:$G,CONCATENATE("=",$A42),'Prod Bugs'!$C:$C,CONCATENATE("=",V$1))</f>
        <v>0</v>
      </c>
      <c r="W42" s="15">
        <f t="shared" si="7"/>
        <v>0</v>
      </c>
      <c r="X42" s="15">
        <f>COUNTIFS('Prod Bugs'!$D:$D,CONCATENATE("&gt;=",X$1),'Prod Bugs'!$D:$D,CONCATENATE("&lt;",AE$1),'Prod Bugs'!$G:$G,CONCATENATE("=",$A42),'Prod Bugs'!$C:$C,CONCATENATE("=",AA$1))</f>
        <v>0</v>
      </c>
      <c r="Y42" s="15">
        <f>COUNTIFS('Prod Bugs'!$D:$D,CONCATENATE("&gt;=",AA$1),'Prod Bugs'!$D:$D,CONCATENATE("&lt;",AE$1),'Prod Bugs'!$G:$G,CONCATENATE("=",$A42),'Prod Bugs'!$C:$C,CONCATENATE("=",Y$1))</f>
        <v>0</v>
      </c>
      <c r="Z42" s="15">
        <f>COUNTIFS('Prod Bugs'!$D:$D,CONCATENATE("&gt;=",AA$1),'Prod Bugs'!$D:$D,CONCATENATE("&lt;",AE$1),'Prod Bugs'!$G:$G,CONCATENATE("=",$A42),'Prod Bugs'!$C:$C,CONCATENATE("=",Z$1))</f>
        <v>0</v>
      </c>
      <c r="AA42" s="15">
        <f t="shared" si="8"/>
        <v>0</v>
      </c>
      <c r="AB42" s="15">
        <f>COUNTIFS('Prod Bugs'!$D:$D,CONCATENATE("&gt;=",AB$1),'Prod Bugs'!$D:$D,CONCATENATE("&lt;",AI$1),'Prod Bugs'!$G:$G,CONCATENATE("=",$A42),'Prod Bugs'!$C:$C,CONCATENATE("=",AE$1))</f>
        <v>0</v>
      </c>
      <c r="AC42" s="15">
        <f>COUNTIFS('Prod Bugs'!$D:$D,CONCATENATE("&gt;=",AE$1),'Prod Bugs'!$D:$D,CONCATENATE("&lt;",AI$1),'Prod Bugs'!$G:$G,CONCATENATE("=",$A42),'Prod Bugs'!$C:$C,CONCATENATE("=",AC$1))</f>
        <v>0</v>
      </c>
      <c r="AD42" s="15">
        <f>COUNTIFS('Prod Bugs'!$D:$D,CONCATENATE("&gt;=",AE$1),'Prod Bugs'!$D:$D,CONCATENATE("&lt;",AI$1),'Prod Bugs'!$G:$G,CONCATENATE("=",$A42),'Prod Bugs'!$C:$C,CONCATENATE("=",AD$1))</f>
        <v>0</v>
      </c>
      <c r="AE42" s="15">
        <f t="shared" si="9"/>
        <v>0</v>
      </c>
    </row>
    <row r="43" spans="1:31" s="15" customFormat="1" x14ac:dyDescent="0.25">
      <c r="A43" s="15" t="str">
        <f>'Validation Data'!B2</f>
        <v>Admin</v>
      </c>
      <c r="B43" s="15">
        <f t="shared" si="0"/>
        <v>11</v>
      </c>
      <c r="C43" s="15">
        <f>COUNTIF('Prod Bugs'!G:G,CONCATENATE("=",A43))</f>
        <v>11</v>
      </c>
      <c r="D43" s="18">
        <f t="shared" si="1"/>
        <v>3.1976744186046513E-2</v>
      </c>
      <c r="E43" s="44">
        <f>COUNTIFS('Prod Bugs'!$G:$G,CONCATENATE("=",$A43),'Prod Bugs'!$C:$C,CONCATENATE("=",E$1))</f>
        <v>0</v>
      </c>
      <c r="F43" s="44">
        <f>COUNTIFS('Prod Bugs'!$G:$G,CONCATENATE("=",$A43),'Prod Bugs'!$C:$C,CONCATENATE("=",F$1))</f>
        <v>0</v>
      </c>
      <c r="G43" s="44">
        <f>COUNTIFS('Prod Bugs'!$G:$G,CONCATENATE("=",$A43),'Prod Bugs'!$C:$C,CONCATENATE("=",G$1))</f>
        <v>4</v>
      </c>
      <c r="H43" s="44">
        <f t="shared" si="2"/>
        <v>4</v>
      </c>
      <c r="I43" s="41">
        <f t="shared" si="3"/>
        <v>4.1237113402061855E-2</v>
      </c>
      <c r="J43" s="41">
        <f t="shared" si="4"/>
        <v>0.36363636363636365</v>
      </c>
      <c r="L43" s="15">
        <f>COUNTIFS('Prod Bugs'!$D:$D,CONCATENATE("&gt;=",L$1),'Prod Bugs'!$D:$D,CONCATENATE("&lt;",S$1),'Prod Bugs'!$G:$G,CONCATENATE("=",$A43),'Prod Bugs'!$C:$C,CONCATENATE("=",O$1))</f>
        <v>0</v>
      </c>
      <c r="M43" s="15">
        <f>COUNTIFS('Prod Bugs'!$D:$D,CONCATENATE("&gt;=",O$1),'Prod Bugs'!$D:$D,CONCATENATE("&lt;",S$1),'Prod Bugs'!$G:$G,CONCATENATE("=",$A43),'Prod Bugs'!$C:$C,CONCATENATE("=",M$1))</f>
        <v>0</v>
      </c>
      <c r="N43" s="15">
        <f>COUNTIFS('Prod Bugs'!$D:$D,CONCATENATE("&gt;=",O$1),'Prod Bugs'!$D:$D,CONCATENATE("&lt;",S$1),'Prod Bugs'!$G:$G,CONCATENATE("=",$A43),'Prod Bugs'!$C:$C,CONCATENATE("=",N$1))</f>
        <v>0</v>
      </c>
      <c r="O43" s="15">
        <f t="shared" si="5"/>
        <v>0</v>
      </c>
      <c r="P43" s="15">
        <f>COUNTIFS('Prod Bugs'!$D:$D,CONCATENATE("&gt;=",P$1),'Prod Bugs'!$D:$D,CONCATENATE("&lt;",W$1),'Prod Bugs'!$G:$G,CONCATENATE("=",$A43),'Prod Bugs'!$C:$C,CONCATENATE("=",S$1))</f>
        <v>0</v>
      </c>
      <c r="Q43" s="15">
        <f>COUNTIFS('Prod Bugs'!$D:$D,CONCATENATE("&gt;=",S$1),'Prod Bugs'!$D:$D,CONCATENATE("&lt;",W$1),'Prod Bugs'!$G:$G,CONCATENATE("=",$A43),'Prod Bugs'!$C:$C,CONCATENATE("=",Q$1))</f>
        <v>0</v>
      </c>
      <c r="R43" s="15">
        <f>COUNTIFS('Prod Bugs'!$D:$D,CONCATENATE("&gt;=",S$1),'Prod Bugs'!$D:$D,CONCATENATE("&lt;",W$1),'Prod Bugs'!$G:$G,CONCATENATE("=",$A43),'Prod Bugs'!$C:$C,CONCATENATE("=",R$1))</f>
        <v>0</v>
      </c>
      <c r="S43" s="15">
        <f t="shared" si="6"/>
        <v>0</v>
      </c>
      <c r="T43" s="15">
        <f>COUNTIFS('Prod Bugs'!$D:$D,CONCATENATE("&gt;=",T$1),'Prod Bugs'!$D:$D,CONCATENATE("&lt;",AA$1),'Prod Bugs'!$G:$G,CONCATENATE("=",$A43),'Prod Bugs'!$C:$C,CONCATENATE("=",W$1))</f>
        <v>0</v>
      </c>
      <c r="U43" s="15">
        <f>COUNTIFS('Prod Bugs'!$D:$D,CONCATENATE("&gt;=",W$1),'Prod Bugs'!$D:$D,CONCATENATE("&lt;",AA$1),'Prod Bugs'!$G:$G,CONCATENATE("=",$A43),'Prod Bugs'!$C:$C,CONCATENATE("=",U$1))</f>
        <v>0</v>
      </c>
      <c r="V43" s="15">
        <f>COUNTIFS('Prod Bugs'!$D:$D,CONCATENATE("&gt;=",W$1),'Prod Bugs'!$D:$D,CONCATENATE("&lt;",AA$1),'Prod Bugs'!$G:$G,CONCATENATE("=",$A43),'Prod Bugs'!$C:$C,CONCATENATE("=",V$1))</f>
        <v>0</v>
      </c>
      <c r="W43" s="15">
        <f t="shared" si="7"/>
        <v>0</v>
      </c>
      <c r="X43" s="15">
        <f>COUNTIFS('Prod Bugs'!$D:$D,CONCATENATE("&gt;=",X$1),'Prod Bugs'!$D:$D,CONCATENATE("&lt;",AE$1),'Prod Bugs'!$G:$G,CONCATENATE("=",$A43),'Prod Bugs'!$C:$C,CONCATENATE("=",AA$1))</f>
        <v>0</v>
      </c>
      <c r="Y43" s="15">
        <f>COUNTIFS('Prod Bugs'!$D:$D,CONCATENATE("&gt;=",AA$1),'Prod Bugs'!$D:$D,CONCATENATE("&lt;",AE$1),'Prod Bugs'!$G:$G,CONCATENATE("=",$A43),'Prod Bugs'!$C:$C,CONCATENATE("=",Y$1))</f>
        <v>0</v>
      </c>
      <c r="Z43" s="15">
        <f>COUNTIFS('Prod Bugs'!$D:$D,CONCATENATE("&gt;=",AA$1),'Prod Bugs'!$D:$D,CONCATENATE("&lt;",AE$1),'Prod Bugs'!$G:$G,CONCATENATE("=",$A43),'Prod Bugs'!$C:$C,CONCATENATE("=",Z$1))</f>
        <v>0</v>
      </c>
      <c r="AA43" s="15">
        <f t="shared" si="8"/>
        <v>0</v>
      </c>
      <c r="AB43" s="15">
        <f>COUNTIFS('Prod Bugs'!$D:$D,CONCATENATE("&gt;=",AB$1),'Prod Bugs'!$D:$D,CONCATENATE("&lt;",AI$1),'Prod Bugs'!$G:$G,CONCATENATE("=",$A43),'Prod Bugs'!$C:$C,CONCATENATE("=",AE$1))</f>
        <v>0</v>
      </c>
      <c r="AC43" s="15">
        <f>COUNTIFS('Prod Bugs'!$D:$D,CONCATENATE("&gt;=",AE$1),'Prod Bugs'!$D:$D,CONCATENATE("&lt;",AI$1),'Prod Bugs'!$G:$G,CONCATENATE("=",$A43),'Prod Bugs'!$C:$C,CONCATENATE("=",AC$1))</f>
        <v>0</v>
      </c>
      <c r="AD43" s="15">
        <f>COUNTIFS('Prod Bugs'!$D:$D,CONCATENATE("&gt;=",AE$1),'Prod Bugs'!$D:$D,CONCATENATE("&lt;",AI$1),'Prod Bugs'!$G:$G,CONCATENATE("=",$A43),'Prod Bugs'!$C:$C,CONCATENATE("=",AD$1))</f>
        <v>1</v>
      </c>
      <c r="AE43" s="15">
        <f t="shared" si="9"/>
        <v>1</v>
      </c>
    </row>
    <row r="44" spans="1:31" s="15" customFormat="1" x14ac:dyDescent="0.25">
      <c r="A44" s="15" t="str">
        <f>'Validation Data'!B18</f>
        <v>i18n</v>
      </c>
      <c r="B44" s="15">
        <f t="shared" si="0"/>
        <v>9</v>
      </c>
      <c r="C44" s="15">
        <f>COUNTIF('Prod Bugs'!G:G,CONCATENATE("=",A44))</f>
        <v>9</v>
      </c>
      <c r="D44" s="18">
        <f t="shared" si="1"/>
        <v>2.616279069767442E-2</v>
      </c>
      <c r="E44" s="44">
        <f>COUNTIFS('Prod Bugs'!$G:$G,CONCATENATE("=",$A44),'Prod Bugs'!$C:$C,CONCATENATE("=",E$1))</f>
        <v>0</v>
      </c>
      <c r="F44" s="44">
        <f>COUNTIFS('Prod Bugs'!$G:$G,CONCATENATE("=",$A44),'Prod Bugs'!$C:$C,CONCATENATE("=",F$1))</f>
        <v>0</v>
      </c>
      <c r="G44" s="44">
        <f>COUNTIFS('Prod Bugs'!$G:$G,CONCATENATE("=",$A44),'Prod Bugs'!$C:$C,CONCATENATE("=",G$1))</f>
        <v>0</v>
      </c>
      <c r="H44" s="44" t="e">
        <f t="shared" si="2"/>
        <v>#N/A</v>
      </c>
      <c r="I44" s="41">
        <f t="shared" si="3"/>
        <v>0</v>
      </c>
      <c r="J44" s="41" t="e">
        <f t="shared" si="4"/>
        <v>#N/A</v>
      </c>
      <c r="L44" s="15">
        <f>COUNTIFS('Prod Bugs'!$D:$D,CONCATENATE("&gt;=",L$1),'Prod Bugs'!$D:$D,CONCATENATE("&lt;",S$1),'Prod Bugs'!$G:$G,CONCATENATE("=",$A44),'Prod Bugs'!$C:$C,CONCATENATE("=",O$1))</f>
        <v>0</v>
      </c>
      <c r="M44" s="15">
        <f>COUNTIFS('Prod Bugs'!$D:$D,CONCATENATE("&gt;=",O$1),'Prod Bugs'!$D:$D,CONCATENATE("&lt;",S$1),'Prod Bugs'!$G:$G,CONCATENATE("=",$A44),'Prod Bugs'!$C:$C,CONCATENATE("=",M$1))</f>
        <v>0</v>
      </c>
      <c r="N44" s="15">
        <f>COUNTIFS('Prod Bugs'!$D:$D,CONCATENATE("&gt;=",O$1),'Prod Bugs'!$D:$D,CONCATENATE("&lt;",S$1),'Prod Bugs'!$G:$G,CONCATENATE("=",$A44),'Prod Bugs'!$C:$C,CONCATENATE("=",N$1))</f>
        <v>0</v>
      </c>
      <c r="O44" s="15">
        <f t="shared" si="5"/>
        <v>0</v>
      </c>
      <c r="P44" s="15">
        <f>COUNTIFS('Prod Bugs'!$D:$D,CONCATENATE("&gt;=",P$1),'Prod Bugs'!$D:$D,CONCATENATE("&lt;",W$1),'Prod Bugs'!$G:$G,CONCATENATE("=",$A44),'Prod Bugs'!$C:$C,CONCATENATE("=",S$1))</f>
        <v>0</v>
      </c>
      <c r="Q44" s="15">
        <f>COUNTIFS('Prod Bugs'!$D:$D,CONCATENATE("&gt;=",S$1),'Prod Bugs'!$D:$D,CONCATENATE("&lt;",W$1),'Prod Bugs'!$G:$G,CONCATENATE("=",$A44),'Prod Bugs'!$C:$C,CONCATENATE("=",Q$1))</f>
        <v>0</v>
      </c>
      <c r="R44" s="15">
        <f>COUNTIFS('Prod Bugs'!$D:$D,CONCATENATE("&gt;=",S$1),'Prod Bugs'!$D:$D,CONCATENATE("&lt;",W$1),'Prod Bugs'!$G:$G,CONCATENATE("=",$A44),'Prod Bugs'!$C:$C,CONCATENATE("=",R$1))</f>
        <v>0</v>
      </c>
      <c r="S44" s="15">
        <f t="shared" si="6"/>
        <v>0</v>
      </c>
      <c r="T44" s="15">
        <f>COUNTIFS('Prod Bugs'!$D:$D,CONCATENATE("&gt;=",T$1),'Prod Bugs'!$D:$D,CONCATENATE("&lt;",AA$1),'Prod Bugs'!$G:$G,CONCATENATE("=",$A44),'Prod Bugs'!$C:$C,CONCATENATE("=",W$1))</f>
        <v>0</v>
      </c>
      <c r="U44" s="15">
        <f>COUNTIFS('Prod Bugs'!$D:$D,CONCATENATE("&gt;=",W$1),'Prod Bugs'!$D:$D,CONCATENATE("&lt;",AA$1),'Prod Bugs'!$G:$G,CONCATENATE("=",$A44),'Prod Bugs'!$C:$C,CONCATENATE("=",U$1))</f>
        <v>0</v>
      </c>
      <c r="V44" s="15">
        <f>COUNTIFS('Prod Bugs'!$D:$D,CONCATENATE("&gt;=",W$1),'Prod Bugs'!$D:$D,CONCATENATE("&lt;",AA$1),'Prod Bugs'!$G:$G,CONCATENATE("=",$A44),'Prod Bugs'!$C:$C,CONCATENATE("=",V$1))</f>
        <v>0</v>
      </c>
      <c r="W44" s="15">
        <f t="shared" si="7"/>
        <v>0</v>
      </c>
      <c r="X44" s="15">
        <f>COUNTIFS('Prod Bugs'!$D:$D,CONCATENATE("&gt;=",X$1),'Prod Bugs'!$D:$D,CONCATENATE("&lt;",AE$1),'Prod Bugs'!$G:$G,CONCATENATE("=",$A44),'Prod Bugs'!$C:$C,CONCATENATE("=",AA$1))</f>
        <v>0</v>
      </c>
      <c r="Y44" s="15">
        <f>COUNTIFS('Prod Bugs'!$D:$D,CONCATENATE("&gt;=",AA$1),'Prod Bugs'!$D:$D,CONCATENATE("&lt;",AE$1),'Prod Bugs'!$G:$G,CONCATENATE("=",$A44),'Prod Bugs'!$C:$C,CONCATENATE("=",Y$1))</f>
        <v>0</v>
      </c>
      <c r="Z44" s="15">
        <f>COUNTIFS('Prod Bugs'!$D:$D,CONCATENATE("&gt;=",AA$1),'Prod Bugs'!$D:$D,CONCATENATE("&lt;",AE$1),'Prod Bugs'!$G:$G,CONCATENATE("=",$A44),'Prod Bugs'!$C:$C,CONCATENATE("=",Z$1))</f>
        <v>0</v>
      </c>
      <c r="AA44" s="15">
        <f t="shared" si="8"/>
        <v>0</v>
      </c>
      <c r="AB44" s="15">
        <f>COUNTIFS('Prod Bugs'!$D:$D,CONCATENATE("&gt;=",AB$1),'Prod Bugs'!$D:$D,CONCATENATE("&lt;",AI$1),'Prod Bugs'!$G:$G,CONCATENATE("=",$A44),'Prod Bugs'!$C:$C,CONCATENATE("=",AE$1))</f>
        <v>0</v>
      </c>
      <c r="AC44" s="15">
        <f>COUNTIFS('Prod Bugs'!$D:$D,CONCATENATE("&gt;=",AE$1),'Prod Bugs'!$D:$D,CONCATENATE("&lt;",AI$1),'Prod Bugs'!$G:$G,CONCATENATE("=",$A44),'Prod Bugs'!$C:$C,CONCATENATE("=",AC$1))</f>
        <v>0</v>
      </c>
      <c r="AD44" s="15">
        <f>COUNTIFS('Prod Bugs'!$D:$D,CONCATENATE("&gt;=",AE$1),'Prod Bugs'!$D:$D,CONCATENATE("&lt;",AI$1),'Prod Bugs'!$G:$G,CONCATENATE("=",$A44),'Prod Bugs'!$C:$C,CONCATENATE("=",AD$1))</f>
        <v>0</v>
      </c>
      <c r="AE44" s="15">
        <f t="shared" si="9"/>
        <v>0</v>
      </c>
    </row>
    <row r="45" spans="1:31" s="15" customFormat="1" x14ac:dyDescent="0.25">
      <c r="A45" s="15" t="str">
        <f>'Validation Data'!B4</f>
        <v>Audio Widget</v>
      </c>
      <c r="B45" s="15" t="e">
        <f t="shared" si="0"/>
        <v>#N/A</v>
      </c>
      <c r="C45" s="15">
        <f>COUNTIF('Prod Bugs'!G:G,CONCATENATE("=",A45))</f>
        <v>1</v>
      </c>
      <c r="D45" s="18">
        <f t="shared" si="1"/>
        <v>2.9069767441860465E-3</v>
      </c>
      <c r="E45" s="44">
        <f>COUNTIFS('Prod Bugs'!$G:$G,CONCATENATE("=",$A45),'Prod Bugs'!$C:$C,CONCATENATE("=",E$1))</f>
        <v>0</v>
      </c>
      <c r="F45" s="44">
        <f>COUNTIFS('Prod Bugs'!$G:$G,CONCATENATE("=",$A45),'Prod Bugs'!$C:$C,CONCATENATE("=",F$1))</f>
        <v>0</v>
      </c>
      <c r="G45" s="44">
        <f>COUNTIFS('Prod Bugs'!$G:$G,CONCATENATE("=",$A45),'Prod Bugs'!$C:$C,CONCATENATE("=",G$1))</f>
        <v>0</v>
      </c>
      <c r="H45" s="44" t="e">
        <f t="shared" si="2"/>
        <v>#N/A</v>
      </c>
      <c r="I45" s="41">
        <f t="shared" si="3"/>
        <v>0</v>
      </c>
      <c r="J45" s="41" t="e">
        <f t="shared" si="4"/>
        <v>#N/A</v>
      </c>
      <c r="L45" s="15">
        <f>COUNTIFS('Prod Bugs'!$D:$D,CONCATENATE("&gt;=",L$1),'Prod Bugs'!$D:$D,CONCATENATE("&lt;",S$1),'Prod Bugs'!$G:$G,CONCATENATE("=",$A45),'Prod Bugs'!$C:$C,CONCATENATE("=",O$1))</f>
        <v>0</v>
      </c>
      <c r="M45" s="15">
        <f>COUNTIFS('Prod Bugs'!$D:$D,CONCATENATE("&gt;=",O$1),'Prod Bugs'!$D:$D,CONCATENATE("&lt;",S$1),'Prod Bugs'!$G:$G,CONCATENATE("=",$A45),'Prod Bugs'!$C:$C,CONCATENATE("=",M$1))</f>
        <v>0</v>
      </c>
      <c r="N45" s="15">
        <f>COUNTIFS('Prod Bugs'!$D:$D,CONCATENATE("&gt;=",O$1),'Prod Bugs'!$D:$D,CONCATENATE("&lt;",S$1),'Prod Bugs'!$G:$G,CONCATENATE("=",$A45),'Prod Bugs'!$C:$C,CONCATENATE("=",N$1))</f>
        <v>0</v>
      </c>
      <c r="O45" s="15">
        <f t="shared" si="5"/>
        <v>0</v>
      </c>
      <c r="P45" s="15">
        <f>COUNTIFS('Prod Bugs'!$D:$D,CONCATENATE("&gt;=",P$1),'Prod Bugs'!$D:$D,CONCATENATE("&lt;",W$1),'Prod Bugs'!$G:$G,CONCATENATE("=",$A45),'Prod Bugs'!$C:$C,CONCATENATE("=",S$1))</f>
        <v>0</v>
      </c>
      <c r="Q45" s="15">
        <f>COUNTIFS('Prod Bugs'!$D:$D,CONCATENATE("&gt;=",S$1),'Prod Bugs'!$D:$D,CONCATENATE("&lt;",W$1),'Prod Bugs'!$G:$G,CONCATENATE("=",$A45),'Prod Bugs'!$C:$C,CONCATENATE("=",Q$1))</f>
        <v>0</v>
      </c>
      <c r="R45" s="15">
        <f>COUNTIFS('Prod Bugs'!$D:$D,CONCATENATE("&gt;=",S$1),'Prod Bugs'!$D:$D,CONCATENATE("&lt;",W$1),'Prod Bugs'!$G:$G,CONCATENATE("=",$A45),'Prod Bugs'!$C:$C,CONCATENATE("=",R$1))</f>
        <v>0</v>
      </c>
      <c r="S45" s="15">
        <f t="shared" si="6"/>
        <v>0</v>
      </c>
      <c r="T45" s="15">
        <f>COUNTIFS('Prod Bugs'!$D:$D,CONCATENATE("&gt;=",T$1),'Prod Bugs'!$D:$D,CONCATENATE("&lt;",AA$1),'Prod Bugs'!$G:$G,CONCATENATE("=",$A45),'Prod Bugs'!$C:$C,CONCATENATE("=",W$1))</f>
        <v>0</v>
      </c>
      <c r="U45" s="15">
        <f>COUNTIFS('Prod Bugs'!$D:$D,CONCATENATE("&gt;=",W$1),'Prod Bugs'!$D:$D,CONCATENATE("&lt;",AA$1),'Prod Bugs'!$G:$G,CONCATENATE("=",$A45),'Prod Bugs'!$C:$C,CONCATENATE("=",U$1))</f>
        <v>0</v>
      </c>
      <c r="V45" s="15">
        <f>COUNTIFS('Prod Bugs'!$D:$D,CONCATENATE("&gt;=",W$1),'Prod Bugs'!$D:$D,CONCATENATE("&lt;",AA$1),'Prod Bugs'!$G:$G,CONCATENATE("=",$A45),'Prod Bugs'!$C:$C,CONCATENATE("=",V$1))</f>
        <v>0</v>
      </c>
      <c r="W45" s="15">
        <f t="shared" si="7"/>
        <v>0</v>
      </c>
      <c r="X45" s="15">
        <f>COUNTIFS('Prod Bugs'!$D:$D,CONCATENATE("&gt;=",X$1),'Prod Bugs'!$D:$D,CONCATENATE("&lt;",AE$1),'Prod Bugs'!$G:$G,CONCATENATE("=",$A45),'Prod Bugs'!$C:$C,CONCATENATE("=",AA$1))</f>
        <v>0</v>
      </c>
      <c r="Y45" s="15">
        <f>COUNTIFS('Prod Bugs'!$D:$D,CONCATENATE("&gt;=",AA$1),'Prod Bugs'!$D:$D,CONCATENATE("&lt;",AE$1),'Prod Bugs'!$G:$G,CONCATENATE("=",$A45),'Prod Bugs'!$C:$C,CONCATENATE("=",Y$1))</f>
        <v>0</v>
      </c>
      <c r="Z45" s="15">
        <f>COUNTIFS('Prod Bugs'!$D:$D,CONCATENATE("&gt;=",AA$1),'Prod Bugs'!$D:$D,CONCATENATE("&lt;",AE$1),'Prod Bugs'!$G:$G,CONCATENATE("=",$A45),'Prod Bugs'!$C:$C,CONCATENATE("=",Z$1))</f>
        <v>0</v>
      </c>
      <c r="AA45" s="15">
        <f t="shared" si="8"/>
        <v>0</v>
      </c>
      <c r="AB45" s="15">
        <f>COUNTIFS('Prod Bugs'!$D:$D,CONCATENATE("&gt;=",AB$1),'Prod Bugs'!$D:$D,CONCATENATE("&lt;",AI$1),'Prod Bugs'!$G:$G,CONCATENATE("=",$A45),'Prod Bugs'!$C:$C,CONCATENATE("=",AE$1))</f>
        <v>0</v>
      </c>
      <c r="AC45" s="15">
        <f>COUNTIFS('Prod Bugs'!$D:$D,CONCATENATE("&gt;=",AE$1),'Prod Bugs'!$D:$D,CONCATENATE("&lt;",AI$1),'Prod Bugs'!$G:$G,CONCATENATE("=",$A45),'Prod Bugs'!$C:$C,CONCATENATE("=",AC$1))</f>
        <v>0</v>
      </c>
      <c r="AD45" s="15">
        <f>COUNTIFS('Prod Bugs'!$D:$D,CONCATENATE("&gt;=",AE$1),'Prod Bugs'!$D:$D,CONCATENATE("&lt;",AI$1),'Prod Bugs'!$G:$G,CONCATENATE("=",$A45),'Prod Bugs'!$C:$C,CONCATENATE("=",AD$1))</f>
        <v>0</v>
      </c>
      <c r="AE45" s="15">
        <f t="shared" si="9"/>
        <v>0</v>
      </c>
    </row>
    <row r="46" spans="1:31" s="15" customFormat="1" x14ac:dyDescent="0.25">
      <c r="A46" s="15" t="str">
        <f>'Validation Data'!B27</f>
        <v>Other</v>
      </c>
      <c r="B46" s="15">
        <f t="shared" si="0"/>
        <v>11</v>
      </c>
      <c r="C46" s="15">
        <f>COUNTIF('Prod Bugs'!G:G,CONCATENATE("=",A46))</f>
        <v>11</v>
      </c>
      <c r="D46" s="18">
        <f t="shared" si="1"/>
        <v>3.1976744186046513E-2</v>
      </c>
      <c r="E46" s="44">
        <f>COUNTIFS('Prod Bugs'!$G:$G,CONCATENATE("=",$A46),'Prod Bugs'!$C:$C,CONCATENATE("=",E$1))</f>
        <v>0</v>
      </c>
      <c r="F46" s="44">
        <f>COUNTIFS('Prod Bugs'!$G:$G,CONCATENATE("=",$A46),'Prod Bugs'!$C:$C,CONCATENATE("=",F$1))</f>
        <v>0</v>
      </c>
      <c r="G46" s="44">
        <f>COUNTIFS('Prod Bugs'!$G:$G,CONCATENATE("=",$A46),'Prod Bugs'!$C:$C,CONCATENATE("=",G$1))</f>
        <v>4</v>
      </c>
      <c r="H46" s="44">
        <f t="shared" si="2"/>
        <v>4</v>
      </c>
      <c r="I46" s="41">
        <f t="shared" si="3"/>
        <v>4.1237113402061855E-2</v>
      </c>
      <c r="J46" s="41">
        <f t="shared" si="4"/>
        <v>0.36363636363636365</v>
      </c>
      <c r="L46" s="15">
        <f>COUNTIFS('Prod Bugs'!$D:$D,CONCATENATE("&gt;=",L$1),'Prod Bugs'!$D:$D,CONCATENATE("&lt;",S$1),'Prod Bugs'!$G:$G,CONCATENATE("=",$A46),'Prod Bugs'!$C:$C,CONCATENATE("=",O$1))</f>
        <v>0</v>
      </c>
      <c r="M46" s="15">
        <f>COUNTIFS('Prod Bugs'!$D:$D,CONCATENATE("&gt;=",O$1),'Prod Bugs'!$D:$D,CONCATENATE("&lt;",S$1),'Prod Bugs'!$G:$G,CONCATENATE("=",$A46),'Prod Bugs'!$C:$C,CONCATENATE("=",M$1))</f>
        <v>0</v>
      </c>
      <c r="N46" s="15">
        <f>COUNTIFS('Prod Bugs'!$D:$D,CONCATENATE("&gt;=",O$1),'Prod Bugs'!$D:$D,CONCATENATE("&lt;",S$1),'Prod Bugs'!$G:$G,CONCATENATE("=",$A46),'Prod Bugs'!$C:$C,CONCATENATE("=",N$1))</f>
        <v>0</v>
      </c>
      <c r="O46" s="15">
        <f t="shared" si="5"/>
        <v>0</v>
      </c>
      <c r="P46" s="15">
        <f>COUNTIFS('Prod Bugs'!$D:$D,CONCATENATE("&gt;=",P$1),'Prod Bugs'!$D:$D,CONCATENATE("&lt;",W$1),'Prod Bugs'!$G:$G,CONCATENATE("=",$A46),'Prod Bugs'!$C:$C,CONCATENATE("=",S$1))</f>
        <v>0</v>
      </c>
      <c r="Q46" s="15">
        <f>COUNTIFS('Prod Bugs'!$D:$D,CONCATENATE("&gt;=",S$1),'Prod Bugs'!$D:$D,CONCATENATE("&lt;",W$1),'Prod Bugs'!$G:$G,CONCATENATE("=",$A46),'Prod Bugs'!$C:$C,CONCATENATE("=",Q$1))</f>
        <v>0</v>
      </c>
      <c r="R46" s="15">
        <f>COUNTIFS('Prod Bugs'!$D:$D,CONCATENATE("&gt;=",S$1),'Prod Bugs'!$D:$D,CONCATENATE("&lt;",W$1),'Prod Bugs'!$G:$G,CONCATENATE("=",$A46),'Prod Bugs'!$C:$C,CONCATENATE("=",R$1))</f>
        <v>1</v>
      </c>
      <c r="S46" s="15">
        <f t="shared" si="6"/>
        <v>1</v>
      </c>
      <c r="T46" s="15">
        <f>COUNTIFS('Prod Bugs'!$D:$D,CONCATENATE("&gt;=",T$1),'Prod Bugs'!$D:$D,CONCATENATE("&lt;",AA$1),'Prod Bugs'!$G:$G,CONCATENATE("=",$A46),'Prod Bugs'!$C:$C,CONCATENATE("=",W$1))</f>
        <v>0</v>
      </c>
      <c r="U46" s="15">
        <f>COUNTIFS('Prod Bugs'!$D:$D,CONCATENATE("&gt;=",W$1),'Prod Bugs'!$D:$D,CONCATENATE("&lt;",AA$1),'Prod Bugs'!$G:$G,CONCATENATE("=",$A46),'Prod Bugs'!$C:$C,CONCATENATE("=",U$1))</f>
        <v>0</v>
      </c>
      <c r="V46" s="15">
        <f>COUNTIFS('Prod Bugs'!$D:$D,CONCATENATE("&gt;=",W$1),'Prod Bugs'!$D:$D,CONCATENATE("&lt;",AA$1),'Prod Bugs'!$G:$G,CONCATENATE("=",$A46),'Prod Bugs'!$C:$C,CONCATENATE("=",V$1))</f>
        <v>1</v>
      </c>
      <c r="W46" s="15">
        <f t="shared" si="7"/>
        <v>1</v>
      </c>
      <c r="X46" s="15">
        <f>COUNTIFS('Prod Bugs'!$D:$D,CONCATENATE("&gt;=",X$1),'Prod Bugs'!$D:$D,CONCATENATE("&lt;",AE$1),'Prod Bugs'!$G:$G,CONCATENATE("=",$A46),'Prod Bugs'!$C:$C,CONCATENATE("=",AA$1))</f>
        <v>0</v>
      </c>
      <c r="Y46" s="15">
        <f>COUNTIFS('Prod Bugs'!$D:$D,CONCATENATE("&gt;=",AA$1),'Prod Bugs'!$D:$D,CONCATENATE("&lt;",AE$1),'Prod Bugs'!$G:$G,CONCATENATE("=",$A46),'Prod Bugs'!$C:$C,CONCATENATE("=",Y$1))</f>
        <v>0</v>
      </c>
      <c r="Z46" s="15">
        <f>COUNTIFS('Prod Bugs'!$D:$D,CONCATENATE("&gt;=",AA$1),'Prod Bugs'!$D:$D,CONCATENATE("&lt;",AE$1),'Prod Bugs'!$G:$G,CONCATENATE("=",$A46),'Prod Bugs'!$C:$C,CONCATENATE("=",Z$1))</f>
        <v>0</v>
      </c>
      <c r="AA46" s="15">
        <f t="shared" si="8"/>
        <v>0</v>
      </c>
      <c r="AB46" s="15">
        <f>COUNTIFS('Prod Bugs'!$D:$D,CONCATENATE("&gt;=",AB$1),'Prod Bugs'!$D:$D,CONCATENATE("&lt;",AI$1),'Prod Bugs'!$G:$G,CONCATENATE("=",$A46),'Prod Bugs'!$C:$C,CONCATENATE("=",AE$1))</f>
        <v>0</v>
      </c>
      <c r="AC46" s="15">
        <f>COUNTIFS('Prod Bugs'!$D:$D,CONCATENATE("&gt;=",AE$1),'Prod Bugs'!$D:$D,CONCATENATE("&lt;",AI$1),'Prod Bugs'!$G:$G,CONCATENATE("=",$A46),'Prod Bugs'!$C:$C,CONCATENATE("=",AC$1))</f>
        <v>0</v>
      </c>
      <c r="AD46" s="15">
        <f>COUNTIFS('Prod Bugs'!$D:$D,CONCATENATE("&gt;=",AE$1),'Prod Bugs'!$D:$D,CONCATENATE("&lt;",AI$1),'Prod Bugs'!$G:$G,CONCATENATE("=",$A46),'Prod Bugs'!$C:$C,CONCATENATE("=",AD$1))</f>
        <v>0</v>
      </c>
      <c r="AE46" s="15">
        <f t="shared" si="9"/>
        <v>0</v>
      </c>
    </row>
    <row r="47" spans="1:31" s="15" customFormat="1" x14ac:dyDescent="0.25">
      <c r="A47" s="15" t="str">
        <f>'Validation Data'!B28</f>
        <v>PayPal Widget</v>
      </c>
      <c r="B47" s="15" t="e">
        <f t="shared" si="0"/>
        <v>#N/A</v>
      </c>
      <c r="C47" s="15">
        <f>COUNTIF('Prod Bugs'!G:G,CONCATENATE("=",A47))</f>
        <v>3</v>
      </c>
      <c r="D47" s="18">
        <f t="shared" si="1"/>
        <v>8.7209302325581394E-3</v>
      </c>
      <c r="E47" s="44">
        <f>COUNTIFS('Prod Bugs'!$G:$G,CONCATENATE("=",$A47),'Prod Bugs'!$C:$C,CONCATENATE("=",E$1))</f>
        <v>0</v>
      </c>
      <c r="F47" s="44">
        <f>COUNTIFS('Prod Bugs'!$G:$G,CONCATENATE("=",$A47),'Prod Bugs'!$C:$C,CONCATENATE("=",F$1))</f>
        <v>0</v>
      </c>
      <c r="G47" s="44">
        <f>COUNTIFS('Prod Bugs'!$G:$G,CONCATENATE("=",$A47),'Prod Bugs'!$C:$C,CONCATENATE("=",G$1))</f>
        <v>1</v>
      </c>
      <c r="H47" s="44">
        <f t="shared" si="2"/>
        <v>1</v>
      </c>
      <c r="I47" s="41">
        <f t="shared" si="3"/>
        <v>1.0309278350515464E-2</v>
      </c>
      <c r="J47" s="41">
        <f t="shared" si="4"/>
        <v>0.33333333333333331</v>
      </c>
      <c r="L47" s="15">
        <f>COUNTIFS('Prod Bugs'!$D:$D,CONCATENATE("&gt;=",L$1),'Prod Bugs'!$D:$D,CONCATENATE("&lt;",S$1),'Prod Bugs'!$G:$G,CONCATENATE("=",$A47),'Prod Bugs'!$C:$C,CONCATENATE("=",O$1))</f>
        <v>0</v>
      </c>
      <c r="M47" s="15">
        <f>COUNTIFS('Prod Bugs'!$D:$D,CONCATENATE("&gt;=",O$1),'Prod Bugs'!$D:$D,CONCATENATE("&lt;",S$1),'Prod Bugs'!$G:$G,CONCATENATE("=",$A47),'Prod Bugs'!$C:$C,CONCATENATE("=",M$1))</f>
        <v>0</v>
      </c>
      <c r="N47" s="15">
        <f>COUNTIFS('Prod Bugs'!$D:$D,CONCATENATE("&gt;=",O$1),'Prod Bugs'!$D:$D,CONCATENATE("&lt;",S$1),'Prod Bugs'!$G:$G,CONCATENATE("=",$A47),'Prod Bugs'!$C:$C,CONCATENATE("=",N$1))</f>
        <v>0</v>
      </c>
      <c r="O47" s="15">
        <f t="shared" si="5"/>
        <v>0</v>
      </c>
      <c r="P47" s="15">
        <f>COUNTIFS('Prod Bugs'!$D:$D,CONCATENATE("&gt;=",P$1),'Prod Bugs'!$D:$D,CONCATENATE("&lt;",W$1),'Prod Bugs'!$G:$G,CONCATENATE("=",$A47),'Prod Bugs'!$C:$C,CONCATENATE("=",S$1))</f>
        <v>0</v>
      </c>
      <c r="Q47" s="15">
        <f>COUNTIFS('Prod Bugs'!$D:$D,CONCATENATE("&gt;=",S$1),'Prod Bugs'!$D:$D,CONCATENATE("&lt;",W$1),'Prod Bugs'!$G:$G,CONCATENATE("=",$A47),'Prod Bugs'!$C:$C,CONCATENATE("=",Q$1))</f>
        <v>0</v>
      </c>
      <c r="R47" s="15">
        <f>COUNTIFS('Prod Bugs'!$D:$D,CONCATENATE("&gt;=",S$1),'Prod Bugs'!$D:$D,CONCATENATE("&lt;",W$1),'Prod Bugs'!$G:$G,CONCATENATE("=",$A47),'Prod Bugs'!$C:$C,CONCATENATE("=",R$1))</f>
        <v>0</v>
      </c>
      <c r="S47" s="15">
        <f t="shared" si="6"/>
        <v>0</v>
      </c>
      <c r="T47" s="15">
        <f>COUNTIFS('Prod Bugs'!$D:$D,CONCATENATE("&gt;=",T$1),'Prod Bugs'!$D:$D,CONCATENATE("&lt;",AA$1),'Prod Bugs'!$G:$G,CONCATENATE("=",$A47),'Prod Bugs'!$C:$C,CONCATENATE("=",W$1))</f>
        <v>0</v>
      </c>
      <c r="U47" s="15">
        <f>COUNTIFS('Prod Bugs'!$D:$D,CONCATENATE("&gt;=",W$1),'Prod Bugs'!$D:$D,CONCATENATE("&lt;",AA$1),'Prod Bugs'!$G:$G,CONCATENATE("=",$A47),'Prod Bugs'!$C:$C,CONCATENATE("=",U$1))</f>
        <v>0</v>
      </c>
      <c r="V47" s="15">
        <f>COUNTIFS('Prod Bugs'!$D:$D,CONCATENATE("&gt;=",W$1),'Prod Bugs'!$D:$D,CONCATENATE("&lt;",AA$1),'Prod Bugs'!$G:$G,CONCATENATE("=",$A47),'Prod Bugs'!$C:$C,CONCATENATE("=",V$1))</f>
        <v>0</v>
      </c>
      <c r="W47" s="15">
        <f t="shared" si="7"/>
        <v>0</v>
      </c>
      <c r="X47" s="15">
        <f>COUNTIFS('Prod Bugs'!$D:$D,CONCATENATE("&gt;=",X$1),'Prod Bugs'!$D:$D,CONCATENATE("&lt;",AE$1),'Prod Bugs'!$G:$G,CONCATENATE("=",$A47),'Prod Bugs'!$C:$C,CONCATENATE("=",AA$1))</f>
        <v>0</v>
      </c>
      <c r="Y47" s="15">
        <f>COUNTIFS('Prod Bugs'!$D:$D,CONCATENATE("&gt;=",AA$1),'Prod Bugs'!$D:$D,CONCATENATE("&lt;",AE$1),'Prod Bugs'!$G:$G,CONCATENATE("=",$A47),'Prod Bugs'!$C:$C,CONCATENATE("=",Y$1))</f>
        <v>0</v>
      </c>
      <c r="Z47" s="15">
        <f>COUNTIFS('Prod Bugs'!$D:$D,CONCATENATE("&gt;=",AA$1),'Prod Bugs'!$D:$D,CONCATENATE("&lt;",AE$1),'Prod Bugs'!$G:$G,CONCATENATE("=",$A47),'Prod Bugs'!$C:$C,CONCATENATE("=",Z$1))</f>
        <v>0</v>
      </c>
      <c r="AA47" s="15">
        <f t="shared" si="8"/>
        <v>0</v>
      </c>
      <c r="AB47" s="15">
        <f>COUNTIFS('Prod Bugs'!$D:$D,CONCATENATE("&gt;=",AB$1),'Prod Bugs'!$D:$D,CONCATENATE("&lt;",AI$1),'Prod Bugs'!$G:$G,CONCATENATE("=",$A47),'Prod Bugs'!$C:$C,CONCATENATE("=",AE$1))</f>
        <v>0</v>
      </c>
      <c r="AC47" s="15">
        <f>COUNTIFS('Prod Bugs'!$D:$D,CONCATENATE("&gt;=",AE$1),'Prod Bugs'!$D:$D,CONCATENATE("&lt;",AI$1),'Prod Bugs'!$G:$G,CONCATENATE("=",$A47),'Prod Bugs'!$C:$C,CONCATENATE("=",AC$1))</f>
        <v>0</v>
      </c>
      <c r="AD47" s="15">
        <f>COUNTIFS('Prod Bugs'!$D:$D,CONCATENATE("&gt;=",AE$1),'Prod Bugs'!$D:$D,CONCATENATE("&lt;",AI$1),'Prod Bugs'!$G:$G,CONCATENATE("=",$A47),'Prod Bugs'!$C:$C,CONCATENATE("=",AD$1))</f>
        <v>0</v>
      </c>
      <c r="AE47" s="15">
        <f t="shared" si="9"/>
        <v>0</v>
      </c>
    </row>
    <row r="48" spans="1:31" s="15" customFormat="1" x14ac:dyDescent="0.25">
      <c r="A48" s="15" t="str">
        <f>'Validation Data'!B30</f>
        <v>Photo Gallery Widget</v>
      </c>
      <c r="B48" s="15" t="e">
        <f t="shared" si="0"/>
        <v>#N/A</v>
      </c>
      <c r="C48" s="15">
        <f>COUNTIF('Prod Bugs'!G:G,CONCATENATE("=",A48))</f>
        <v>2</v>
      </c>
      <c r="D48" s="18">
        <f t="shared" si="1"/>
        <v>5.8139534883720929E-3</v>
      </c>
      <c r="E48" s="44">
        <f>COUNTIFS('Prod Bugs'!$G:$G,CONCATENATE("=",$A48),'Prod Bugs'!$C:$C,CONCATENATE("=",E$1))</f>
        <v>0</v>
      </c>
      <c r="F48" s="44">
        <f>COUNTIFS('Prod Bugs'!$G:$G,CONCATENATE("=",$A48),'Prod Bugs'!$C:$C,CONCATENATE("=",F$1))</f>
        <v>0</v>
      </c>
      <c r="G48" s="44">
        <f>COUNTIFS('Prod Bugs'!$G:$G,CONCATENATE("=",$A48),'Prod Bugs'!$C:$C,CONCATENATE("=",G$1))</f>
        <v>0</v>
      </c>
      <c r="H48" s="44" t="e">
        <f t="shared" si="2"/>
        <v>#N/A</v>
      </c>
      <c r="I48" s="41">
        <f t="shared" si="3"/>
        <v>0</v>
      </c>
      <c r="J48" s="41" t="e">
        <f t="shared" si="4"/>
        <v>#N/A</v>
      </c>
      <c r="L48" s="15">
        <f>COUNTIFS('Prod Bugs'!$D:$D,CONCATENATE("&gt;=",L$1),'Prod Bugs'!$D:$D,CONCATENATE("&lt;",S$1),'Prod Bugs'!$G:$G,CONCATENATE("=",$A48),'Prod Bugs'!$C:$C,CONCATENATE("=",O$1))</f>
        <v>0</v>
      </c>
      <c r="M48" s="15">
        <f>COUNTIFS('Prod Bugs'!$D:$D,CONCATENATE("&gt;=",O$1),'Prod Bugs'!$D:$D,CONCATENATE("&lt;",S$1),'Prod Bugs'!$G:$G,CONCATENATE("=",$A48),'Prod Bugs'!$C:$C,CONCATENATE("=",M$1))</f>
        <v>0</v>
      </c>
      <c r="N48" s="15">
        <f>COUNTIFS('Prod Bugs'!$D:$D,CONCATENATE("&gt;=",O$1),'Prod Bugs'!$D:$D,CONCATENATE("&lt;",S$1),'Prod Bugs'!$G:$G,CONCATENATE("=",$A48),'Prod Bugs'!$C:$C,CONCATENATE("=",N$1))</f>
        <v>0</v>
      </c>
      <c r="O48" s="15">
        <f t="shared" si="5"/>
        <v>0</v>
      </c>
      <c r="P48" s="15">
        <f>COUNTIFS('Prod Bugs'!$D:$D,CONCATENATE("&gt;=",P$1),'Prod Bugs'!$D:$D,CONCATENATE("&lt;",W$1),'Prod Bugs'!$G:$G,CONCATENATE("=",$A48),'Prod Bugs'!$C:$C,CONCATENATE("=",S$1))</f>
        <v>0</v>
      </c>
      <c r="Q48" s="15">
        <f>COUNTIFS('Prod Bugs'!$D:$D,CONCATENATE("&gt;=",S$1),'Prod Bugs'!$D:$D,CONCATENATE("&lt;",W$1),'Prod Bugs'!$G:$G,CONCATENATE("=",$A48),'Prod Bugs'!$C:$C,CONCATENATE("=",Q$1))</f>
        <v>0</v>
      </c>
      <c r="R48" s="15">
        <f>COUNTIFS('Prod Bugs'!$D:$D,CONCATENATE("&gt;=",S$1),'Prod Bugs'!$D:$D,CONCATENATE("&lt;",W$1),'Prod Bugs'!$G:$G,CONCATENATE("=",$A48),'Prod Bugs'!$C:$C,CONCATENATE("=",R$1))</f>
        <v>0</v>
      </c>
      <c r="S48" s="15">
        <f t="shared" si="6"/>
        <v>0</v>
      </c>
      <c r="T48" s="15">
        <f>COUNTIFS('Prod Bugs'!$D:$D,CONCATENATE("&gt;=",T$1),'Prod Bugs'!$D:$D,CONCATENATE("&lt;",AA$1),'Prod Bugs'!$G:$G,CONCATENATE("=",$A48),'Prod Bugs'!$C:$C,CONCATENATE("=",W$1))</f>
        <v>0</v>
      </c>
      <c r="U48" s="15">
        <f>COUNTIFS('Prod Bugs'!$D:$D,CONCATENATE("&gt;=",W$1),'Prod Bugs'!$D:$D,CONCATENATE("&lt;",AA$1),'Prod Bugs'!$G:$G,CONCATENATE("=",$A48),'Prod Bugs'!$C:$C,CONCATENATE("=",U$1))</f>
        <v>0</v>
      </c>
      <c r="V48" s="15">
        <f>COUNTIFS('Prod Bugs'!$D:$D,CONCATENATE("&gt;=",W$1),'Prod Bugs'!$D:$D,CONCATENATE("&lt;",AA$1),'Prod Bugs'!$G:$G,CONCATENATE("=",$A48),'Prod Bugs'!$C:$C,CONCATENATE("=",V$1))</f>
        <v>0</v>
      </c>
      <c r="W48" s="15">
        <f t="shared" si="7"/>
        <v>0</v>
      </c>
      <c r="X48" s="15">
        <f>COUNTIFS('Prod Bugs'!$D:$D,CONCATENATE("&gt;=",X$1),'Prod Bugs'!$D:$D,CONCATENATE("&lt;",AE$1),'Prod Bugs'!$G:$G,CONCATENATE("=",$A48),'Prod Bugs'!$C:$C,CONCATENATE("=",AA$1))</f>
        <v>0</v>
      </c>
      <c r="Y48" s="15">
        <f>COUNTIFS('Prod Bugs'!$D:$D,CONCATENATE("&gt;=",AA$1),'Prod Bugs'!$D:$D,CONCATENATE("&lt;",AE$1),'Prod Bugs'!$G:$G,CONCATENATE("=",$A48),'Prod Bugs'!$C:$C,CONCATENATE("=",Y$1))</f>
        <v>0</v>
      </c>
      <c r="Z48" s="15">
        <f>COUNTIFS('Prod Bugs'!$D:$D,CONCATENATE("&gt;=",AA$1),'Prod Bugs'!$D:$D,CONCATENATE("&lt;",AE$1),'Prod Bugs'!$G:$G,CONCATENATE("=",$A48),'Prod Bugs'!$C:$C,CONCATENATE("=",Z$1))</f>
        <v>0</v>
      </c>
      <c r="AA48" s="15">
        <f t="shared" si="8"/>
        <v>0</v>
      </c>
      <c r="AB48" s="15">
        <f>COUNTIFS('Prod Bugs'!$D:$D,CONCATENATE("&gt;=",AB$1),'Prod Bugs'!$D:$D,CONCATENATE("&lt;",AI$1),'Prod Bugs'!$G:$G,CONCATENATE("=",$A48),'Prod Bugs'!$C:$C,CONCATENATE("=",AE$1))</f>
        <v>0</v>
      </c>
      <c r="AC48" s="15">
        <f>COUNTIFS('Prod Bugs'!$D:$D,CONCATENATE("&gt;=",AE$1),'Prod Bugs'!$D:$D,CONCATENATE("&lt;",AI$1),'Prod Bugs'!$G:$G,CONCATENATE("=",$A48),'Prod Bugs'!$C:$C,CONCATENATE("=",AC$1))</f>
        <v>0</v>
      </c>
      <c r="AD48" s="15">
        <f>COUNTIFS('Prod Bugs'!$D:$D,CONCATENATE("&gt;=",AE$1),'Prod Bugs'!$D:$D,CONCATENATE("&lt;",AI$1),'Prod Bugs'!$G:$G,CONCATENATE("=",$A48),'Prod Bugs'!$C:$C,CONCATENATE("=",AD$1))</f>
        <v>0</v>
      </c>
      <c r="AE48" s="15">
        <f t="shared" si="9"/>
        <v>0</v>
      </c>
    </row>
    <row r="49" spans="1:38" s="15" customFormat="1" x14ac:dyDescent="0.25">
      <c r="A49" s="15" t="str">
        <f>'Validation Data'!B35</f>
        <v>Shape Widget</v>
      </c>
      <c r="B49" s="15" t="e">
        <f t="shared" si="0"/>
        <v>#N/A</v>
      </c>
      <c r="C49" s="15">
        <f>COUNTIF('Prod Bugs'!G:G,CONCATENATE("=",A49))</f>
        <v>1</v>
      </c>
      <c r="D49" s="18">
        <f t="shared" si="1"/>
        <v>2.9069767441860465E-3</v>
      </c>
      <c r="E49" s="44">
        <f>COUNTIFS('Prod Bugs'!$G:$G,CONCATENATE("=",$A49),'Prod Bugs'!$C:$C,CONCATENATE("=",E$1))</f>
        <v>0</v>
      </c>
      <c r="F49" s="44">
        <f>COUNTIFS('Prod Bugs'!$G:$G,CONCATENATE("=",$A49),'Prod Bugs'!$C:$C,CONCATENATE("=",F$1))</f>
        <v>0</v>
      </c>
      <c r="G49" s="44">
        <f>COUNTIFS('Prod Bugs'!$G:$G,CONCATENATE("=",$A49),'Prod Bugs'!$C:$C,CONCATENATE("=",G$1))</f>
        <v>0</v>
      </c>
      <c r="H49" s="44" t="e">
        <f t="shared" si="2"/>
        <v>#N/A</v>
      </c>
      <c r="I49" s="41">
        <f t="shared" si="3"/>
        <v>0</v>
      </c>
      <c r="J49" s="41" t="e">
        <f t="shared" si="4"/>
        <v>#N/A</v>
      </c>
      <c r="L49" s="15">
        <f>COUNTIFS('Prod Bugs'!$D:$D,CONCATENATE("&gt;=",L$1),'Prod Bugs'!$D:$D,CONCATENATE("&lt;",S$1),'Prod Bugs'!$G:$G,CONCATENATE("=",$A49),'Prod Bugs'!$C:$C,CONCATENATE("=",O$1))</f>
        <v>0</v>
      </c>
      <c r="M49" s="15">
        <f>COUNTIFS('Prod Bugs'!$D:$D,CONCATENATE("&gt;=",O$1),'Prod Bugs'!$D:$D,CONCATENATE("&lt;",S$1),'Prod Bugs'!$G:$G,CONCATENATE("=",$A49),'Prod Bugs'!$C:$C,CONCATENATE("=",M$1))</f>
        <v>0</v>
      </c>
      <c r="N49" s="15">
        <f>COUNTIFS('Prod Bugs'!$D:$D,CONCATENATE("&gt;=",O$1),'Prod Bugs'!$D:$D,CONCATENATE("&lt;",S$1),'Prod Bugs'!$G:$G,CONCATENATE("=",$A49),'Prod Bugs'!$C:$C,CONCATENATE("=",N$1))</f>
        <v>0</v>
      </c>
      <c r="O49" s="15">
        <f t="shared" si="5"/>
        <v>0</v>
      </c>
      <c r="P49" s="15">
        <f>COUNTIFS('Prod Bugs'!$D:$D,CONCATENATE("&gt;=",P$1),'Prod Bugs'!$D:$D,CONCATENATE("&lt;",W$1),'Prod Bugs'!$G:$G,CONCATENATE("=",$A49),'Prod Bugs'!$C:$C,CONCATENATE("=",S$1))</f>
        <v>0</v>
      </c>
      <c r="Q49" s="15">
        <f>COUNTIFS('Prod Bugs'!$D:$D,CONCATENATE("&gt;=",S$1),'Prod Bugs'!$D:$D,CONCATENATE("&lt;",W$1),'Prod Bugs'!$G:$G,CONCATENATE("=",$A49),'Prod Bugs'!$C:$C,CONCATENATE("=",Q$1))</f>
        <v>0</v>
      </c>
      <c r="R49" s="15">
        <f>COUNTIFS('Prod Bugs'!$D:$D,CONCATENATE("&gt;=",S$1),'Prod Bugs'!$D:$D,CONCATENATE("&lt;",W$1),'Prod Bugs'!$G:$G,CONCATENATE("=",$A49),'Prod Bugs'!$C:$C,CONCATENATE("=",R$1))</f>
        <v>0</v>
      </c>
      <c r="S49" s="15">
        <f t="shared" si="6"/>
        <v>0</v>
      </c>
      <c r="T49" s="15">
        <f>COUNTIFS('Prod Bugs'!$D:$D,CONCATENATE("&gt;=",T$1),'Prod Bugs'!$D:$D,CONCATENATE("&lt;",AA$1),'Prod Bugs'!$G:$G,CONCATENATE("=",$A49),'Prod Bugs'!$C:$C,CONCATENATE("=",W$1))</f>
        <v>0</v>
      </c>
      <c r="U49" s="15">
        <f>COUNTIFS('Prod Bugs'!$D:$D,CONCATENATE("&gt;=",W$1),'Prod Bugs'!$D:$D,CONCATENATE("&lt;",AA$1),'Prod Bugs'!$G:$G,CONCATENATE("=",$A49),'Prod Bugs'!$C:$C,CONCATENATE("=",U$1))</f>
        <v>0</v>
      </c>
      <c r="V49" s="15">
        <f>COUNTIFS('Prod Bugs'!$D:$D,CONCATENATE("&gt;=",W$1),'Prod Bugs'!$D:$D,CONCATENATE("&lt;",AA$1),'Prod Bugs'!$G:$G,CONCATENATE("=",$A49),'Prod Bugs'!$C:$C,CONCATENATE("=",V$1))</f>
        <v>0</v>
      </c>
      <c r="W49" s="15">
        <f t="shared" si="7"/>
        <v>0</v>
      </c>
      <c r="X49" s="15">
        <f>COUNTIFS('Prod Bugs'!$D:$D,CONCATENATE("&gt;=",X$1),'Prod Bugs'!$D:$D,CONCATENATE("&lt;",AE$1),'Prod Bugs'!$G:$G,CONCATENATE("=",$A49),'Prod Bugs'!$C:$C,CONCATENATE("=",AA$1))</f>
        <v>0</v>
      </c>
      <c r="Y49" s="15">
        <f>COUNTIFS('Prod Bugs'!$D:$D,CONCATENATE("&gt;=",AA$1),'Prod Bugs'!$D:$D,CONCATENATE("&lt;",AE$1),'Prod Bugs'!$G:$G,CONCATENATE("=",$A49),'Prod Bugs'!$C:$C,CONCATENATE("=",Y$1))</f>
        <v>0</v>
      </c>
      <c r="Z49" s="15">
        <f>COUNTIFS('Prod Bugs'!$D:$D,CONCATENATE("&gt;=",AA$1),'Prod Bugs'!$D:$D,CONCATENATE("&lt;",AE$1),'Prod Bugs'!$G:$G,CONCATENATE("=",$A49),'Prod Bugs'!$C:$C,CONCATENATE("=",Z$1))</f>
        <v>0</v>
      </c>
      <c r="AA49" s="15">
        <f t="shared" si="8"/>
        <v>0</v>
      </c>
      <c r="AB49" s="15">
        <f>COUNTIFS('Prod Bugs'!$D:$D,CONCATENATE("&gt;=",AB$1),'Prod Bugs'!$D:$D,CONCATENATE("&lt;",AI$1),'Prod Bugs'!$G:$G,CONCATENATE("=",$A49),'Prod Bugs'!$C:$C,CONCATENATE("=",AE$1))</f>
        <v>0</v>
      </c>
      <c r="AC49" s="15">
        <f>COUNTIFS('Prod Bugs'!$D:$D,CONCATENATE("&gt;=",AE$1),'Prod Bugs'!$D:$D,CONCATENATE("&lt;",AI$1),'Prod Bugs'!$G:$G,CONCATENATE("=",$A49),'Prod Bugs'!$C:$C,CONCATENATE("=",AC$1))</f>
        <v>0</v>
      </c>
      <c r="AD49" s="15">
        <f>COUNTIFS('Prod Bugs'!$D:$D,CONCATENATE("&gt;=",AE$1),'Prod Bugs'!$D:$D,CONCATENATE("&lt;",AI$1),'Prod Bugs'!$G:$G,CONCATENATE("=",$A49),'Prod Bugs'!$C:$C,CONCATENATE("=",AD$1))</f>
        <v>0</v>
      </c>
      <c r="AE49" s="15">
        <f t="shared" si="9"/>
        <v>0</v>
      </c>
    </row>
    <row r="50" spans="1:38" s="15" customFormat="1" x14ac:dyDescent="0.25">
      <c r="A50" s="14"/>
      <c r="B50" s="37"/>
      <c r="C50" s="37"/>
      <c r="D50" s="14"/>
      <c r="E50" s="42"/>
      <c r="F50" s="42"/>
      <c r="G50" s="42"/>
      <c r="H50" s="42"/>
      <c r="I50" s="42"/>
      <c r="J50" s="42"/>
    </row>
    <row r="51" spans="1:38" s="15" customFormat="1" x14ac:dyDescent="0.25">
      <c r="E51" s="45"/>
      <c r="F51" s="45"/>
      <c r="G51" s="45"/>
      <c r="H51" s="45"/>
      <c r="I51" s="45"/>
      <c r="J51" s="45"/>
      <c r="W51" s="36" t="s">
        <v>343</v>
      </c>
      <c r="X51" s="36"/>
      <c r="Y51" s="36"/>
      <c r="Z51" s="36"/>
    </row>
    <row r="52" spans="1:38" s="15" customFormat="1" x14ac:dyDescent="0.25">
      <c r="A52" s="36" t="s">
        <v>425</v>
      </c>
      <c r="B52" s="14"/>
      <c r="C52" s="15">
        <f>SUM(C2:C50)</f>
        <v>344</v>
      </c>
      <c r="D52" s="41">
        <f>C52/C53</f>
        <v>0.99710144927536237</v>
      </c>
      <c r="E52" s="44"/>
      <c r="F52" s="44"/>
      <c r="G52" s="44"/>
      <c r="H52" s="45">
        <f>SUM(H3:H24)</f>
        <v>97</v>
      </c>
      <c r="I52" s="45"/>
      <c r="J52" s="41">
        <f>H52/C52</f>
        <v>0.28197674418604651</v>
      </c>
      <c r="W52" s="36" t="s">
        <v>344</v>
      </c>
      <c r="X52" s="36"/>
      <c r="Y52" s="36"/>
      <c r="Z52" s="36"/>
      <c r="AL52" s="39" t="s">
        <v>355</v>
      </c>
    </row>
    <row r="53" spans="1:38" s="15" customFormat="1" x14ac:dyDescent="0.25">
      <c r="A53" s="15" t="s">
        <v>426</v>
      </c>
      <c r="C53" s="15">
        <f>COUNTA('Prod Bugs'!B:B)-1</f>
        <v>345</v>
      </c>
      <c r="E53" s="45"/>
      <c r="F53" s="45"/>
      <c r="G53" s="45"/>
      <c r="H53" s="45"/>
      <c r="I53" s="45"/>
      <c r="J53" s="45"/>
      <c r="L53"/>
      <c r="M53"/>
      <c r="N53"/>
      <c r="O53"/>
      <c r="P53"/>
      <c r="Q53"/>
      <c r="R53"/>
      <c r="S53"/>
      <c r="T53"/>
      <c r="U53"/>
      <c r="V53"/>
      <c r="W53" s="23" t="s">
        <v>345</v>
      </c>
      <c r="X53" s="23"/>
      <c r="Y53" s="23"/>
      <c r="Z53" s="23"/>
      <c r="AA53"/>
      <c r="AB53"/>
      <c r="AC53"/>
      <c r="AD53"/>
      <c r="AL53" s="40" t="s">
        <v>350</v>
      </c>
    </row>
    <row r="54" spans="1:38" x14ac:dyDescent="0.25">
      <c r="W54" s="23" t="s">
        <v>346</v>
      </c>
      <c r="X54" s="23"/>
      <c r="Y54" s="23"/>
      <c r="Z54" s="23"/>
      <c r="AL54" t="s">
        <v>351</v>
      </c>
    </row>
    <row r="55" spans="1:38" x14ac:dyDescent="0.25">
      <c r="W55" s="23" t="s">
        <v>347</v>
      </c>
      <c r="X55" s="23"/>
      <c r="Y55" s="23"/>
      <c r="Z55" s="23"/>
      <c r="AL55" t="s">
        <v>352</v>
      </c>
    </row>
    <row r="56" spans="1:38" x14ac:dyDescent="0.25">
      <c r="AL56" t="s">
        <v>353</v>
      </c>
    </row>
    <row r="57" spans="1:38" x14ac:dyDescent="0.25">
      <c r="AL57" s="33" t="s">
        <v>354</v>
      </c>
    </row>
  </sheetData>
  <sortState ref="A2:J49">
    <sortCondition descending="1" ref="I2:I49"/>
  </sortState>
  <pageMargins left="0.7" right="0.7" top="0.75" bottom="0.75" header="0.3" footer="0.3"/>
  <pageSetup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19857530467849B9DBC638358519E7" ma:contentTypeVersion="2" ma:contentTypeDescription="Create a new document." ma:contentTypeScope="" ma:versionID="1a7e732d7881c3653ab1831033683b9b">
  <xsd:schema xmlns:xsd="http://www.w3.org/2001/XMLSchema" xmlns:xs="http://www.w3.org/2001/XMLSchema" xmlns:p="http://schemas.microsoft.com/office/2006/metadata/properties" xmlns:ns3="ef66f42e-91a6-44b6-927a-6bef826cb6e7" targetNamespace="http://schemas.microsoft.com/office/2006/metadata/properties" ma:root="true" ma:fieldsID="1e96490eb6175a8e0da726c02b31e15c" ns3:_="">
    <xsd:import namespace="ef66f42e-91a6-44b6-927a-6bef826cb6e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6f42e-91a6-44b6-927a-6bef826cb6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66f42e-91a6-44b6-927a-6bef826cb6e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7D0BEAE-39DD-4D0D-A362-B30FD15BFF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66f42e-91a6-44b6-927a-6bef826cb6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3E20BA-7E8A-4F99-A58D-7366C5C336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943E4A-8F9A-4BAD-BDA8-119C628395C7}">
  <ds:schemaRefs>
    <ds:schemaRef ds:uri="http://schemas.microsoft.com/office/2006/documentManagement/types"/>
    <ds:schemaRef ds:uri="ef66f42e-91a6-44b6-927a-6bef826cb6e7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Prod Bugs</vt:lpstr>
      <vt:lpstr>Validation Data</vt:lpstr>
      <vt:lpstr>Analysis-App Area</vt:lpstr>
      <vt:lpstr>Analysis-Root-Fix</vt:lpstr>
      <vt:lpstr>Analysis-App Area Major+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GoDaddy JIRA</dc:title>
  <dc:subject/>
  <dc:creator>Travis Morris</dc:creator>
  <cp:keywords/>
  <dc:description/>
  <cp:lastModifiedBy>Travis Morris</cp:lastModifiedBy>
  <cp:revision/>
  <dcterms:created xsi:type="dcterms:W3CDTF">2014-06-16T23:41:57Z</dcterms:created>
  <dcterms:modified xsi:type="dcterms:W3CDTF">2015-08-21T20:57:20Z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0x0101000519857530467849B9DBC638358519E7</vt:lpwstr>
  </property>
  <property fmtid="{D5CDD505-2E9C-101B-9397-08002B2CF9AE}" pid="3" name="IsMyDocuments">
    <vt:bool>true</vt:bool>
  </property>
</Properties>
</file>