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/>
  <mc:AlternateContent xmlns:mc="http://schemas.openxmlformats.org/markup-compatibility/2006">
    <mc:Choice Requires="x15">
      <x15ac:absPath xmlns:x15ac="http://schemas.microsoft.com/office/spreadsheetml/2010/11/ac" url="D:\SPECS\FALL 2023 WORKING SPECS\"/>
    </mc:Choice>
  </mc:AlternateContent>
  <xr:revisionPtr revIDLastSave="0" documentId="13_ncr:1_{6A41B52A-DAB9-4D0E-A611-3D5B8960E1E4}" xr6:coauthVersionLast="47" xr6:coauthVersionMax="47" xr10:uidLastSave="{00000000-0000-0000-0000-000000000000}"/>
  <bookViews>
    <workbookView xWindow="-98" yWindow="-98" windowWidth="22695" windowHeight="15196" activeTab="6" xr2:uid="{00000000-000D-0000-FFFF-FFFF00000000}"/>
  </bookViews>
  <sheets>
    <sheet name="COVER" sheetId="4" state="hidden" r:id="rId1"/>
    <sheet name="STITCH" sheetId="5" state="hidden" r:id="rId2"/>
    <sheet name="DETAILS" sheetId="12" state="hidden" r:id="rId3"/>
    <sheet name="SPEC" sheetId="7" state="hidden" r:id="rId4"/>
    <sheet name="CMNTS" sheetId="8" state="hidden" r:id="rId5"/>
    <sheet name="CMNTS (2)" sheetId="13" state="hidden" r:id="rId6"/>
    <sheet name="UPDATED SPEC 5.18.23" sheetId="15" r:id="rId7"/>
    <sheet name="EDITS" sheetId="16" r:id="rId8"/>
    <sheet name="GRADED SPEC" sheetId="9" r:id="rId9"/>
    <sheet name="SIZE CHART" sheetId="14" r:id="rId10"/>
    <sheet name="PP &amp; TOP" sheetId="10" state="hidden" r:id="rId11"/>
  </sheets>
  <definedNames>
    <definedName name="DESCRIPTIION" localSheetId="0">COVER!#REF!</definedName>
    <definedName name="photo" localSheetId="0">COVER!#REF!</definedName>
    <definedName name="_xlnm.Print_Area" localSheetId="4">CMNTS!$A$1:$M$53</definedName>
    <definedName name="_xlnm.Print_Area" localSheetId="5">'CMNTS (2)'!$A$1:$M$53</definedName>
    <definedName name="_xlnm.Print_Area" localSheetId="0">COVER!$A$1:$M$53</definedName>
    <definedName name="_xlnm.Print_Area" localSheetId="2">DETAILS!$A$1:$M$53</definedName>
    <definedName name="_xlnm.Print_Area" localSheetId="8">'GRADED SPEC'!$A$1:$P$41</definedName>
    <definedName name="_xlnm.Print_Area" localSheetId="10">'PP &amp; TOP'!$A$1:$N$52</definedName>
    <definedName name="_xlnm.Print_Area" localSheetId="3">SPEC!$A$1:$M$140</definedName>
    <definedName name="_xlnm.Print_Area" localSheetId="1">STITCH!$A$1:$M$53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2" i="15" l="1"/>
  <c r="I22" i="15" s="1"/>
  <c r="J22" i="15" s="1"/>
  <c r="K22" i="15" s="1"/>
  <c r="L22" i="15" s="1"/>
  <c r="M22" i="15" s="1"/>
  <c r="E22" i="15"/>
  <c r="D14" i="16"/>
  <c r="F16" i="16"/>
  <c r="D16" i="16"/>
  <c r="D18" i="16"/>
  <c r="D22" i="16"/>
  <c r="D26" i="16"/>
  <c r="D30" i="16"/>
  <c r="D32" i="16"/>
  <c r="D34" i="16"/>
  <c r="D36" i="16"/>
  <c r="D38" i="16"/>
  <c r="J38" i="16"/>
  <c r="K38" i="16" s="1"/>
  <c r="K36" i="16"/>
  <c r="J36" i="16"/>
  <c r="J32" i="16"/>
  <c r="K32" i="16" s="1"/>
  <c r="K30" i="16"/>
  <c r="J30" i="16"/>
  <c r="J26" i="16"/>
  <c r="K26" i="16" s="1"/>
  <c r="J24" i="16"/>
  <c r="K24" i="16" s="1"/>
  <c r="K22" i="16"/>
  <c r="J22" i="16"/>
  <c r="K18" i="16"/>
  <c r="J18" i="16"/>
  <c r="K16" i="16"/>
  <c r="J16" i="16"/>
  <c r="J12" i="16"/>
  <c r="K12" i="16" s="1"/>
  <c r="D12" i="16"/>
  <c r="J8" i="16"/>
  <c r="K8" i="16" s="1"/>
  <c r="J10" i="16"/>
  <c r="K10" i="16" s="1"/>
  <c r="D10" i="16"/>
  <c r="D8" i="16" l="1"/>
  <c r="K6" i="16"/>
  <c r="J6" i="16"/>
  <c r="D6" i="16"/>
  <c r="K4" i="16"/>
  <c r="D4" i="16"/>
  <c r="F41" i="16"/>
  <c r="G41" i="16" s="1"/>
  <c r="H41" i="16" s="1"/>
  <c r="I41" i="16" s="1"/>
  <c r="J41" i="16" s="1"/>
  <c r="K41" i="16" s="1"/>
  <c r="D41" i="16"/>
  <c r="F39" i="16"/>
  <c r="G39" i="16" s="1"/>
  <c r="H39" i="16" s="1"/>
  <c r="I39" i="16" s="1"/>
  <c r="J39" i="16" s="1"/>
  <c r="K39" i="16" s="1"/>
  <c r="D39" i="16"/>
  <c r="F37" i="16"/>
  <c r="G37" i="16" s="1"/>
  <c r="H37" i="16" s="1"/>
  <c r="I37" i="16" s="1"/>
  <c r="J37" i="16" s="1"/>
  <c r="K37" i="16" s="1"/>
  <c r="D37" i="16"/>
  <c r="F35" i="16"/>
  <c r="G35" i="16" s="1"/>
  <c r="H35" i="16" s="1"/>
  <c r="I35" i="16" s="1"/>
  <c r="J35" i="16" s="1"/>
  <c r="K35" i="16" s="1"/>
  <c r="D35" i="16"/>
  <c r="F33" i="16"/>
  <c r="G33" i="16" s="1"/>
  <c r="H33" i="16" s="1"/>
  <c r="I33" i="16" s="1"/>
  <c r="J33" i="16" s="1"/>
  <c r="K33" i="16" s="1"/>
  <c r="D33" i="16"/>
  <c r="F31" i="16"/>
  <c r="G31" i="16" s="1"/>
  <c r="H31" i="16" s="1"/>
  <c r="I31" i="16" s="1"/>
  <c r="J31" i="16" s="1"/>
  <c r="K31" i="16" s="1"/>
  <c r="D31" i="16"/>
  <c r="F29" i="16"/>
  <c r="G29" i="16" s="1"/>
  <c r="H29" i="16" s="1"/>
  <c r="I29" i="16" s="1"/>
  <c r="J29" i="16" s="1"/>
  <c r="K29" i="16" s="1"/>
  <c r="D29" i="16"/>
  <c r="F27" i="16"/>
  <c r="G27" i="16" s="1"/>
  <c r="H27" i="16" s="1"/>
  <c r="I27" i="16" s="1"/>
  <c r="J27" i="16" s="1"/>
  <c r="K27" i="16" s="1"/>
  <c r="D27" i="16"/>
  <c r="F25" i="16"/>
  <c r="G25" i="16" s="1"/>
  <c r="H25" i="16" s="1"/>
  <c r="I25" i="16" s="1"/>
  <c r="J25" i="16" s="1"/>
  <c r="K25" i="16" s="1"/>
  <c r="D25" i="16"/>
  <c r="F23" i="16"/>
  <c r="G23" i="16" s="1"/>
  <c r="H23" i="16" s="1"/>
  <c r="I23" i="16" s="1"/>
  <c r="J23" i="16" s="1"/>
  <c r="K23" i="16" s="1"/>
  <c r="D23" i="16"/>
  <c r="F21" i="16"/>
  <c r="G21" i="16" s="1"/>
  <c r="H21" i="16" s="1"/>
  <c r="I21" i="16" s="1"/>
  <c r="J21" i="16" s="1"/>
  <c r="K21" i="16" s="1"/>
  <c r="D21" i="16"/>
  <c r="F19" i="16"/>
  <c r="G19" i="16" s="1"/>
  <c r="H19" i="16" s="1"/>
  <c r="I19" i="16" s="1"/>
  <c r="J19" i="16" s="1"/>
  <c r="K19" i="16" s="1"/>
  <c r="D19" i="16"/>
  <c r="F17" i="16"/>
  <c r="G17" i="16" s="1"/>
  <c r="H17" i="16" s="1"/>
  <c r="I17" i="16" s="1"/>
  <c r="J17" i="16" s="1"/>
  <c r="K17" i="16" s="1"/>
  <c r="D17" i="16"/>
  <c r="F15" i="16"/>
  <c r="G15" i="16" s="1"/>
  <c r="H15" i="16" s="1"/>
  <c r="I15" i="16" s="1"/>
  <c r="J15" i="16" s="1"/>
  <c r="K15" i="16" s="1"/>
  <c r="D15" i="16"/>
  <c r="F13" i="16"/>
  <c r="G13" i="16" s="1"/>
  <c r="H13" i="16" s="1"/>
  <c r="I13" i="16" s="1"/>
  <c r="J13" i="16" s="1"/>
  <c r="K13" i="16" s="1"/>
  <c r="D13" i="16"/>
  <c r="F11" i="16"/>
  <c r="G11" i="16" s="1"/>
  <c r="H11" i="16" s="1"/>
  <c r="I11" i="16" s="1"/>
  <c r="J11" i="16" s="1"/>
  <c r="K11" i="16" s="1"/>
  <c r="D11" i="16"/>
  <c r="F9" i="16"/>
  <c r="G9" i="16" s="1"/>
  <c r="H9" i="16" s="1"/>
  <c r="I9" i="16" s="1"/>
  <c r="J9" i="16" s="1"/>
  <c r="K9" i="16" s="1"/>
  <c r="D9" i="16"/>
  <c r="F7" i="16"/>
  <c r="G7" i="16" s="1"/>
  <c r="H7" i="16" s="1"/>
  <c r="I7" i="16" s="1"/>
  <c r="J7" i="16" s="1"/>
  <c r="K7" i="16" s="1"/>
  <c r="D7" i="16"/>
  <c r="F5" i="16"/>
  <c r="G5" i="16" s="1"/>
  <c r="H5" i="16" s="1"/>
  <c r="I5" i="16" s="1"/>
  <c r="J5" i="16" s="1"/>
  <c r="K5" i="16" s="1"/>
  <c r="D5" i="16"/>
  <c r="H21" i="15"/>
  <c r="I21" i="15" s="1"/>
  <c r="J21" i="15" s="1"/>
  <c r="K21" i="15" s="1"/>
  <c r="L21" i="15" s="1"/>
  <c r="M21" i="15" s="1"/>
  <c r="E21" i="15"/>
  <c r="H19" i="15"/>
  <c r="I19" i="15" s="1"/>
  <c r="J19" i="15" s="1"/>
  <c r="K19" i="15" s="1"/>
  <c r="L19" i="15" s="1"/>
  <c r="M19" i="15" s="1"/>
  <c r="E19" i="15"/>
  <c r="H18" i="15"/>
  <c r="I18" i="15" s="1"/>
  <c r="J18" i="15" s="1"/>
  <c r="K18" i="15" s="1"/>
  <c r="L18" i="15" s="1"/>
  <c r="M18" i="15" s="1"/>
  <c r="E18" i="15"/>
  <c r="H16" i="15"/>
  <c r="I16" i="15" s="1"/>
  <c r="J16" i="15" s="1"/>
  <c r="K16" i="15" s="1"/>
  <c r="L16" i="15" s="1"/>
  <c r="M16" i="15" s="1"/>
  <c r="E16" i="15"/>
  <c r="H15" i="15"/>
  <c r="I15" i="15" s="1"/>
  <c r="J15" i="15" s="1"/>
  <c r="K15" i="15" s="1"/>
  <c r="L15" i="15" s="1"/>
  <c r="M15" i="15" s="1"/>
  <c r="E15" i="15"/>
  <c r="H14" i="15"/>
  <c r="I14" i="15" s="1"/>
  <c r="J14" i="15" s="1"/>
  <c r="K14" i="15" s="1"/>
  <c r="L14" i="15" s="1"/>
  <c r="M14" i="15" s="1"/>
  <c r="E14" i="15"/>
  <c r="H13" i="15"/>
  <c r="I13" i="15" s="1"/>
  <c r="J13" i="15" s="1"/>
  <c r="K13" i="15" s="1"/>
  <c r="L13" i="15" s="1"/>
  <c r="M13" i="15" s="1"/>
  <c r="E13" i="15"/>
  <c r="H12" i="15"/>
  <c r="I12" i="15" s="1"/>
  <c r="J12" i="15" s="1"/>
  <c r="K12" i="15" s="1"/>
  <c r="L12" i="15" s="1"/>
  <c r="M12" i="15" s="1"/>
  <c r="E12" i="15"/>
  <c r="H11" i="15"/>
  <c r="I11" i="15" s="1"/>
  <c r="J11" i="15" s="1"/>
  <c r="K11" i="15" s="1"/>
  <c r="L11" i="15" s="1"/>
  <c r="M11" i="15" s="1"/>
  <c r="E11" i="15"/>
  <c r="H10" i="15"/>
  <c r="I10" i="15" s="1"/>
  <c r="J10" i="15" s="1"/>
  <c r="K10" i="15" s="1"/>
  <c r="L10" i="15" s="1"/>
  <c r="M10" i="15" s="1"/>
  <c r="E10" i="15"/>
  <c r="H9" i="15"/>
  <c r="I9" i="15" s="1"/>
  <c r="J9" i="15" s="1"/>
  <c r="K9" i="15" s="1"/>
  <c r="L9" i="15" s="1"/>
  <c r="M9" i="15" s="1"/>
  <c r="E9" i="15"/>
  <c r="H8" i="15"/>
  <c r="I8" i="15" s="1"/>
  <c r="J8" i="15" s="1"/>
  <c r="K8" i="15" s="1"/>
  <c r="L8" i="15" s="1"/>
  <c r="M8" i="15" s="1"/>
  <c r="E8" i="15"/>
  <c r="H7" i="15"/>
  <c r="I7" i="15" s="1"/>
  <c r="J7" i="15" s="1"/>
  <c r="K7" i="15" s="1"/>
  <c r="L7" i="15" s="1"/>
  <c r="M7" i="15" s="1"/>
  <c r="E7" i="15"/>
  <c r="H6" i="15"/>
  <c r="I6" i="15" s="1"/>
  <c r="J6" i="15" s="1"/>
  <c r="K6" i="15" s="1"/>
  <c r="L6" i="15" s="1"/>
  <c r="M6" i="15" s="1"/>
  <c r="E6" i="15"/>
  <c r="H5" i="15"/>
  <c r="I5" i="15" s="1"/>
  <c r="J5" i="15" s="1"/>
  <c r="K5" i="15" s="1"/>
  <c r="L5" i="15" s="1"/>
  <c r="M5" i="15" s="1"/>
  <c r="E5" i="15"/>
  <c r="H4" i="15"/>
  <c r="I4" i="15" s="1"/>
  <c r="J4" i="15" s="1"/>
  <c r="K4" i="15" s="1"/>
  <c r="L4" i="15" s="1"/>
  <c r="M4" i="15" s="1"/>
  <c r="E4" i="15"/>
  <c r="H47" i="10"/>
  <c r="D47" i="10"/>
  <c r="C47" i="10"/>
  <c r="B47" i="10"/>
  <c r="A47" i="10"/>
  <c r="H46" i="10"/>
  <c r="D46" i="10"/>
  <c r="C46" i="10"/>
  <c r="B46" i="10"/>
  <c r="A46" i="10"/>
  <c r="H45" i="10"/>
  <c r="D45" i="10"/>
  <c r="C45" i="10"/>
  <c r="B45" i="10"/>
  <c r="A45" i="10"/>
  <c r="H44" i="10"/>
  <c r="D44" i="10"/>
  <c r="C44" i="10"/>
  <c r="B44" i="10"/>
  <c r="A44" i="10"/>
  <c r="H43" i="10"/>
  <c r="D43" i="10"/>
  <c r="C43" i="10"/>
  <c r="B43" i="10"/>
  <c r="A43" i="10"/>
  <c r="H42" i="10"/>
  <c r="D42" i="10"/>
  <c r="C42" i="10"/>
  <c r="B42" i="10"/>
  <c r="A42" i="10"/>
  <c r="H41" i="10"/>
  <c r="D41" i="10"/>
  <c r="C41" i="10"/>
  <c r="B41" i="10"/>
  <c r="A41" i="10"/>
  <c r="H40" i="10"/>
  <c r="D40" i="10"/>
  <c r="C40" i="10"/>
  <c r="B40" i="10"/>
  <c r="A40" i="10"/>
  <c r="H39" i="10"/>
  <c r="D39" i="10"/>
  <c r="C39" i="10"/>
  <c r="B39" i="10"/>
  <c r="A39" i="10"/>
  <c r="H38" i="10"/>
  <c r="D38" i="10"/>
  <c r="C38" i="10"/>
  <c r="B38" i="10"/>
  <c r="A38" i="10"/>
  <c r="H37" i="10"/>
  <c r="D37" i="10"/>
  <c r="C37" i="10"/>
  <c r="B37" i="10"/>
  <c r="A37" i="10"/>
  <c r="H36" i="10"/>
  <c r="D36" i="10"/>
  <c r="C36" i="10"/>
  <c r="B36" i="10"/>
  <c r="A36" i="10"/>
  <c r="H35" i="10"/>
  <c r="D35" i="10"/>
  <c r="C35" i="10"/>
  <c r="B35" i="10"/>
  <c r="A35" i="10"/>
  <c r="H34" i="10"/>
  <c r="D34" i="10"/>
  <c r="C34" i="10"/>
  <c r="B34" i="10"/>
  <c r="A34" i="10"/>
  <c r="H33" i="10"/>
  <c r="D33" i="10"/>
  <c r="C33" i="10"/>
  <c r="B33" i="10"/>
  <c r="A33" i="10"/>
  <c r="H32" i="10"/>
  <c r="D32" i="10"/>
  <c r="C32" i="10"/>
  <c r="B32" i="10"/>
  <c r="A32" i="10"/>
  <c r="H31" i="10"/>
  <c r="D31" i="10"/>
  <c r="C31" i="10"/>
  <c r="B31" i="10"/>
  <c r="A31" i="10"/>
  <c r="H30" i="10"/>
  <c r="D30" i="10"/>
  <c r="C30" i="10"/>
  <c r="B30" i="10"/>
  <c r="A30" i="10"/>
  <c r="H29" i="10"/>
  <c r="D29" i="10"/>
  <c r="C29" i="10"/>
  <c r="B29" i="10"/>
  <c r="A29" i="10"/>
  <c r="H28" i="10"/>
  <c r="D28" i="10"/>
  <c r="C28" i="10"/>
  <c r="B28" i="10"/>
  <c r="A28" i="10"/>
  <c r="H27" i="10"/>
  <c r="D27" i="10"/>
  <c r="C27" i="10"/>
  <c r="B27" i="10"/>
  <c r="A27" i="10"/>
  <c r="H26" i="10"/>
  <c r="D26" i="10"/>
  <c r="C26" i="10"/>
  <c r="B26" i="10"/>
  <c r="A26" i="10"/>
  <c r="H25" i="10"/>
  <c r="D25" i="10"/>
  <c r="C25" i="10"/>
  <c r="B25" i="10"/>
  <c r="A25" i="10"/>
  <c r="H24" i="10"/>
  <c r="D24" i="10"/>
  <c r="C24" i="10"/>
  <c r="B24" i="10"/>
  <c r="A24" i="10"/>
  <c r="H23" i="10"/>
  <c r="D23" i="10"/>
  <c r="C23" i="10"/>
  <c r="B23" i="10"/>
  <c r="A23" i="10"/>
  <c r="H22" i="10"/>
  <c r="D22" i="10"/>
  <c r="C22" i="10"/>
  <c r="B22" i="10"/>
  <c r="A22" i="10"/>
  <c r="H21" i="10"/>
  <c r="D21" i="10"/>
  <c r="C21" i="10"/>
  <c r="B21" i="10"/>
  <c r="A21" i="10"/>
  <c r="H20" i="10"/>
  <c r="D20" i="10"/>
  <c r="C20" i="10"/>
  <c r="B20" i="10"/>
  <c r="A20" i="10"/>
  <c r="H19" i="10"/>
  <c r="D19" i="10"/>
  <c r="C19" i="10"/>
  <c r="B19" i="10"/>
  <c r="A19" i="10"/>
  <c r="H18" i="10"/>
  <c r="D18" i="10"/>
  <c r="C18" i="10"/>
  <c r="B18" i="10"/>
  <c r="A18" i="10"/>
  <c r="H17" i="10"/>
  <c r="D17" i="10"/>
  <c r="C17" i="10"/>
  <c r="B17" i="10"/>
  <c r="A17" i="10"/>
  <c r="H16" i="10"/>
  <c r="D16" i="10"/>
  <c r="C16" i="10"/>
  <c r="B16" i="10"/>
  <c r="A16" i="10"/>
  <c r="H15" i="10"/>
  <c r="D15" i="10"/>
  <c r="C15" i="10"/>
  <c r="B15" i="10"/>
  <c r="A15" i="10"/>
  <c r="B14" i="10"/>
  <c r="A14" i="10"/>
  <c r="H11" i="10"/>
  <c r="D11" i="10"/>
  <c r="C11" i="10"/>
  <c r="A10" i="10"/>
  <c r="M9" i="10"/>
  <c r="I9" i="10"/>
  <c r="H9" i="10"/>
  <c r="C9" i="10"/>
  <c r="A9" i="10"/>
  <c r="M8" i="10"/>
  <c r="I8" i="10"/>
  <c r="H8" i="10"/>
  <c r="C8" i="10"/>
  <c r="A8" i="10"/>
  <c r="M7" i="10"/>
  <c r="L7" i="10"/>
  <c r="I7" i="10"/>
  <c r="H7" i="10"/>
  <c r="C7" i="10"/>
  <c r="A7" i="10"/>
  <c r="M6" i="10"/>
  <c r="L6" i="10"/>
  <c r="I6" i="10"/>
  <c r="H6" i="10"/>
  <c r="C6" i="10"/>
  <c r="A6" i="10"/>
  <c r="M5" i="10"/>
  <c r="L5" i="10"/>
  <c r="I5" i="10"/>
  <c r="H5" i="10"/>
  <c r="C5" i="10"/>
  <c r="A5" i="10"/>
  <c r="M4" i="10"/>
  <c r="L4" i="10"/>
  <c r="I4" i="10"/>
  <c r="H4" i="10"/>
  <c r="M3" i="10"/>
  <c r="L3" i="10"/>
  <c r="I3" i="10"/>
  <c r="H3" i="10"/>
  <c r="C3" i="10"/>
  <c r="A3" i="10"/>
  <c r="M2" i="10"/>
  <c r="L2" i="10"/>
  <c r="M1" i="10"/>
  <c r="L1" i="10"/>
  <c r="C1" i="10"/>
  <c r="A1" i="10"/>
  <c r="J36" i="9"/>
  <c r="C36" i="9"/>
  <c r="B36" i="9"/>
  <c r="A36" i="9"/>
  <c r="J35" i="9"/>
  <c r="C35" i="9"/>
  <c r="B35" i="9"/>
  <c r="A35" i="9"/>
  <c r="J34" i="9"/>
  <c r="C34" i="9"/>
  <c r="B34" i="9"/>
  <c r="A34" i="9"/>
  <c r="J33" i="9"/>
  <c r="C33" i="9"/>
  <c r="B33" i="9"/>
  <c r="A33" i="9"/>
  <c r="J32" i="9"/>
  <c r="C32" i="9"/>
  <c r="B32" i="9"/>
  <c r="A32" i="9"/>
  <c r="J31" i="9"/>
  <c r="C31" i="9"/>
  <c r="B31" i="9"/>
  <c r="A31" i="9"/>
  <c r="J30" i="9"/>
  <c r="C30" i="9"/>
  <c r="B30" i="9"/>
  <c r="A30" i="9"/>
  <c r="J29" i="9"/>
  <c r="C29" i="9"/>
  <c r="B29" i="9"/>
  <c r="A29" i="9"/>
  <c r="J28" i="9"/>
  <c r="C28" i="9"/>
  <c r="B28" i="9"/>
  <c r="A28" i="9"/>
  <c r="J27" i="9"/>
  <c r="K27" i="9" s="1"/>
  <c r="L27" i="9" s="1"/>
  <c r="M27" i="9" s="1"/>
  <c r="C27" i="9"/>
  <c r="B27" i="9"/>
  <c r="A27" i="9"/>
  <c r="M26" i="9"/>
  <c r="A26" i="9"/>
  <c r="M25" i="9"/>
  <c r="L25" i="9"/>
  <c r="K25" i="9"/>
  <c r="D25" i="9"/>
  <c r="C25" i="9"/>
  <c r="B25" i="9"/>
  <c r="A25" i="9"/>
  <c r="L24" i="9"/>
  <c r="M24" i="9" s="1"/>
  <c r="K24" i="9"/>
  <c r="D24" i="9"/>
  <c r="C24" i="9"/>
  <c r="B24" i="9"/>
  <c r="A24" i="9"/>
  <c r="M23" i="9"/>
  <c r="D23" i="9"/>
  <c r="C23" i="9"/>
  <c r="B23" i="9"/>
  <c r="A23" i="9"/>
  <c r="L22" i="9"/>
  <c r="M22" i="9" s="1"/>
  <c r="K22" i="9"/>
  <c r="D22" i="9"/>
  <c r="C22" i="9"/>
  <c r="B22" i="9"/>
  <c r="A22" i="9"/>
  <c r="K21" i="9"/>
  <c r="L21" i="9" s="1"/>
  <c r="M21" i="9" s="1"/>
  <c r="D21" i="9"/>
  <c r="C21" i="9"/>
  <c r="B21" i="9"/>
  <c r="A21" i="9"/>
  <c r="M20" i="9"/>
  <c r="C20" i="9"/>
  <c r="B20" i="9"/>
  <c r="A20" i="9"/>
  <c r="K19" i="9"/>
  <c r="L19" i="9" s="1"/>
  <c r="M19" i="9" s="1"/>
  <c r="D19" i="9"/>
  <c r="C19" i="9"/>
  <c r="B19" i="9"/>
  <c r="A19" i="9"/>
  <c r="K18" i="9"/>
  <c r="L18" i="9" s="1"/>
  <c r="M18" i="9" s="1"/>
  <c r="C18" i="9"/>
  <c r="B18" i="9"/>
  <c r="A18" i="9"/>
  <c r="K17" i="9"/>
  <c r="L17" i="9" s="1"/>
  <c r="D17" i="9"/>
  <c r="B17" i="9"/>
  <c r="M16" i="9"/>
  <c r="C16" i="9"/>
  <c r="B16" i="9"/>
  <c r="A16" i="9"/>
  <c r="K15" i="9"/>
  <c r="L15" i="9" s="1"/>
  <c r="M15" i="9" s="1"/>
  <c r="D15" i="9"/>
  <c r="C15" i="9"/>
  <c r="B15" i="9"/>
  <c r="A15" i="9"/>
  <c r="K14" i="9"/>
  <c r="L14" i="9" s="1"/>
  <c r="M14" i="9" s="1"/>
  <c r="F14" i="9"/>
  <c r="D14" i="9"/>
  <c r="B14" i="9"/>
  <c r="A14" i="9"/>
  <c r="M13" i="9"/>
  <c r="D13" i="9"/>
  <c r="B13" i="9"/>
  <c r="A13" i="9"/>
  <c r="K12" i="9"/>
  <c r="L12" i="9" s="1"/>
  <c r="M12" i="9" s="1"/>
  <c r="D12" i="9"/>
  <c r="C12" i="9"/>
  <c r="B12" i="9"/>
  <c r="A12" i="9"/>
  <c r="L11" i="9"/>
  <c r="M11" i="9" s="1"/>
  <c r="K11" i="9"/>
  <c r="D11" i="9"/>
  <c r="C11" i="9"/>
  <c r="B11" i="9"/>
  <c r="A11" i="9"/>
  <c r="K10" i="9"/>
  <c r="L10" i="9" s="1"/>
  <c r="M10" i="9" s="1"/>
  <c r="J10" i="9"/>
  <c r="D10" i="9"/>
  <c r="B10" i="9"/>
  <c r="L9" i="9"/>
  <c r="K9" i="9"/>
  <c r="D9" i="9"/>
  <c r="L8" i="9"/>
  <c r="M8" i="9" s="1"/>
  <c r="D8" i="9"/>
  <c r="C8" i="9"/>
  <c r="B8" i="9"/>
  <c r="B7" i="9"/>
  <c r="A7" i="9"/>
  <c r="J4" i="9"/>
  <c r="C4" i="9"/>
  <c r="A10" i="13"/>
  <c r="H9" i="13"/>
  <c r="G9" i="13"/>
  <c r="C9" i="13"/>
  <c r="A9" i="13"/>
  <c r="H8" i="13"/>
  <c r="G8" i="13"/>
  <c r="C8" i="13"/>
  <c r="A8" i="13"/>
  <c r="H7" i="13"/>
  <c r="G7" i="13"/>
  <c r="C7" i="13"/>
  <c r="A7" i="13"/>
  <c r="H6" i="13"/>
  <c r="G6" i="13"/>
  <c r="C6" i="13"/>
  <c r="A6" i="13"/>
  <c r="H5" i="13"/>
  <c r="G5" i="13"/>
  <c r="C5" i="13"/>
  <c r="A5" i="13"/>
  <c r="H4" i="13"/>
  <c r="G4" i="13"/>
  <c r="H3" i="13"/>
  <c r="G3" i="13"/>
  <c r="C3" i="13"/>
  <c r="A3" i="13"/>
  <c r="C1" i="13"/>
  <c r="A1" i="13"/>
  <c r="A10" i="8"/>
  <c r="H9" i="8"/>
  <c r="G9" i="8"/>
  <c r="C9" i="8"/>
  <c r="A9" i="8"/>
  <c r="H8" i="8"/>
  <c r="G8" i="8"/>
  <c r="C8" i="8"/>
  <c r="A8" i="8"/>
  <c r="H7" i="8"/>
  <c r="G7" i="8"/>
  <c r="C7" i="8"/>
  <c r="A7" i="8"/>
  <c r="H6" i="8"/>
  <c r="G6" i="8"/>
  <c r="C6" i="8"/>
  <c r="A6" i="8"/>
  <c r="H5" i="8"/>
  <c r="G5" i="8"/>
  <c r="C5" i="8"/>
  <c r="A5" i="8"/>
  <c r="H4" i="8"/>
  <c r="G4" i="8"/>
  <c r="H3" i="8"/>
  <c r="G3" i="8"/>
  <c r="C3" i="8"/>
  <c r="A3" i="8"/>
  <c r="C1" i="8"/>
  <c r="A1" i="8"/>
  <c r="A10" i="7"/>
  <c r="L9" i="7"/>
  <c r="H9" i="7"/>
  <c r="G9" i="7"/>
  <c r="C9" i="7"/>
  <c r="A9" i="7"/>
  <c r="L8" i="7"/>
  <c r="H8" i="7"/>
  <c r="G8" i="7"/>
  <c r="C8" i="7"/>
  <c r="A8" i="7"/>
  <c r="L7" i="7"/>
  <c r="K7" i="7"/>
  <c r="H7" i="7"/>
  <c r="G7" i="7"/>
  <c r="C7" i="7"/>
  <c r="A7" i="7"/>
  <c r="L6" i="7"/>
  <c r="K6" i="7"/>
  <c r="H6" i="7"/>
  <c r="G6" i="7"/>
  <c r="C6" i="7"/>
  <c r="A6" i="7"/>
  <c r="L5" i="7"/>
  <c r="K5" i="7"/>
  <c r="H5" i="7"/>
  <c r="G5" i="7"/>
  <c r="C5" i="7"/>
  <c r="A5" i="7"/>
  <c r="L4" i="7"/>
  <c r="K4" i="7"/>
  <c r="H4" i="7"/>
  <c r="G4" i="7"/>
  <c r="L3" i="7"/>
  <c r="K3" i="7"/>
  <c r="H3" i="7"/>
  <c r="G3" i="7"/>
  <c r="C3" i="7"/>
  <c r="A3" i="7"/>
  <c r="L2" i="7"/>
  <c r="K2" i="7"/>
  <c r="L1" i="7"/>
  <c r="K1" i="7"/>
  <c r="C1" i="7"/>
  <c r="A1" i="7"/>
  <c r="A10" i="12"/>
  <c r="H9" i="12"/>
  <c r="G9" i="12"/>
  <c r="C9" i="12"/>
  <c r="A9" i="12"/>
  <c r="H8" i="12"/>
  <c r="G8" i="12"/>
  <c r="C8" i="12"/>
  <c r="A8" i="12"/>
  <c r="H7" i="12"/>
  <c r="G7" i="12"/>
  <c r="C7" i="12"/>
  <c r="A7" i="12"/>
  <c r="H6" i="12"/>
  <c r="G6" i="12"/>
  <c r="C6" i="12"/>
  <c r="A6" i="12"/>
  <c r="H5" i="12"/>
  <c r="G5" i="12"/>
  <c r="C5" i="12"/>
  <c r="A5" i="12"/>
  <c r="H4" i="12"/>
  <c r="G4" i="12"/>
  <c r="H3" i="12"/>
  <c r="G3" i="12"/>
  <c r="A3" i="12"/>
  <c r="C1" i="12"/>
  <c r="A1" i="12"/>
  <c r="A10" i="5"/>
  <c r="H9" i="5"/>
  <c r="G9" i="5"/>
  <c r="C9" i="5"/>
  <c r="A9" i="5"/>
  <c r="H8" i="5"/>
  <c r="G8" i="5"/>
  <c r="C8" i="5"/>
  <c r="A8" i="5"/>
  <c r="H7" i="5"/>
  <c r="G7" i="5"/>
  <c r="C7" i="5"/>
  <c r="A7" i="5"/>
  <c r="H6" i="5"/>
  <c r="G6" i="5"/>
  <c r="C6" i="5"/>
  <c r="A6" i="5"/>
  <c r="G5" i="5"/>
  <c r="C5" i="5"/>
  <c r="A5" i="5"/>
  <c r="G4" i="5"/>
  <c r="G3" i="5"/>
  <c r="C3" i="5"/>
  <c r="A3" i="5"/>
  <c r="C1" i="5"/>
  <c r="A1" i="5"/>
  <c r="F27" i="9" l="1"/>
  <c r="E27" i="9" s="1"/>
  <c r="D27" i="9" s="1"/>
</calcChain>
</file>

<file path=xl/sharedStrings.xml><?xml version="1.0" encoding="utf-8"?>
<sst xmlns="http://schemas.openxmlformats.org/spreadsheetml/2006/main" count="515" uniqueCount="320">
  <si>
    <t>Regent Sutton, LLC</t>
  </si>
  <si>
    <t xml:space="preserve">1411 Broadway 8th Fl. New York NY 10018 tel. 212.354.2400/ fax. 212.840.7805    </t>
  </si>
  <si>
    <t>DATE CREATED: '1/8/2014</t>
  </si>
  <si>
    <t>BOTTOM TRIM</t>
  </si>
  <si>
    <t>1X1  W/ POINTELLE SCALLOP START</t>
  </si>
  <si>
    <t>CUFF TRIM</t>
  </si>
  <si>
    <t xml:space="preserve">STYLE #: </t>
  </si>
  <si>
    <t>ACCOUNT</t>
  </si>
  <si>
    <t>SHOPKO</t>
  </si>
  <si>
    <t>NK/PLACKET TRIM</t>
  </si>
  <si>
    <t>1X1  W/ POINTELLE SCALLOP SEWN</t>
  </si>
  <si>
    <t>SEASON</t>
  </si>
  <si>
    <t>SPRING 2014</t>
  </si>
  <si>
    <t>BTTN LIGNE/QNTY</t>
  </si>
  <si>
    <t>N/A</t>
  </si>
  <si>
    <t>YARN CONTENT</t>
  </si>
  <si>
    <t>100% ACRYLIC</t>
  </si>
  <si>
    <t>LABEL</t>
  </si>
  <si>
    <t>JASON MAXWELL</t>
  </si>
  <si>
    <t>HANGER STRAP</t>
  </si>
  <si>
    <t>1/4" CLEAR ELASTIN OR DTM TAPE</t>
  </si>
  <si>
    <t>YARN SIZE</t>
  </si>
  <si>
    <t>1/28'S</t>
  </si>
  <si>
    <t>SMPL SIZE</t>
  </si>
  <si>
    <t>1X</t>
  </si>
  <si>
    <t>SHOULDER TAPE</t>
  </si>
  <si>
    <t>NUMBER OF ENDS</t>
  </si>
  <si>
    <t>5 ENDS</t>
  </si>
  <si>
    <t>SIZE SCALE</t>
  </si>
  <si>
    <t>1X-3X</t>
  </si>
  <si>
    <t>SEWING INSTRUCTIONS</t>
  </si>
  <si>
    <t>DNCS ON BACK NECK</t>
  </si>
  <si>
    <t>GAUGE</t>
  </si>
  <si>
    <t>7GG</t>
  </si>
  <si>
    <t>FACTORY</t>
  </si>
  <si>
    <t>PHIL</t>
  </si>
  <si>
    <t>ALL SEAMS MERROWED</t>
  </si>
  <si>
    <t xml:space="preserve">REF# </t>
  </si>
  <si>
    <t/>
  </si>
  <si>
    <t>APVD WT</t>
  </si>
  <si>
    <t>5 3/4 LBS/DOZ</t>
  </si>
  <si>
    <t>DESCRIPTION: S/S POINTELLE SHRUG</t>
  </si>
  <si>
    <t>DETAILS</t>
  </si>
  <si>
    <t>POM</t>
  </si>
  <si>
    <t>TOL</t>
  </si>
  <si>
    <t>PROTO REQUEST</t>
  </si>
  <si>
    <t xml:space="preserve">1ST FIT  </t>
  </si>
  <si>
    <t xml:space="preserve">2ND FIT </t>
  </si>
  <si>
    <t xml:space="preserve">3RD FIT </t>
  </si>
  <si>
    <t>DATE: '1/31/2014</t>
  </si>
  <si>
    <t>DATE:</t>
  </si>
  <si>
    <t>DATE:'1/8/2014</t>
  </si>
  <si>
    <t>GARMENT MEASURES</t>
  </si>
  <si>
    <t xml:space="preserve">REVISED </t>
  </si>
  <si>
    <t>REVISED</t>
  </si>
  <si>
    <t>A1-  FRONT BODY LENGTH FROM HPS</t>
  </si>
  <si>
    <t>1/4</t>
  </si>
  <si>
    <t xml:space="preserve">A2- BACK BODY LENGTH FROM HPS </t>
  </si>
  <si>
    <t>B1- BUST WIDTH- 1" BELOW ARMHOLE</t>
  </si>
  <si>
    <t>1/2</t>
  </si>
  <si>
    <t>C1- SHOULDER SLOPE FROM HPS</t>
  </si>
  <si>
    <t>D1- ACROSS SHOULDER (SEAM TO SEAM)</t>
  </si>
  <si>
    <t>E1- ACROSS FRONT 5 1/2" FRM HPS</t>
  </si>
  <si>
    <t>F1- ACROSS BACK 5 1/2" FRM HPS</t>
  </si>
  <si>
    <t>G1- WAIST - 15 1/2" FRM HPS</t>
  </si>
  <si>
    <t>---</t>
  </si>
  <si>
    <t>I1- SWEEP AT EDGE- STRAIGHT</t>
  </si>
  <si>
    <t>J1- BOTTOM HEM HEIGHT</t>
  </si>
  <si>
    <t>1/8</t>
  </si>
  <si>
    <t>K1- SLEEVE LENGTH FROM CTR BACK NECK - 2 point measurement</t>
  </si>
  <si>
    <t>l1- FRONT RAGLAN LENGTH TO NECKBAND SEAM</t>
  </si>
  <si>
    <t>L1- BACK RAGLAN LENGTH TO NECKBAND SEAM</t>
  </si>
  <si>
    <t>N1- MUSCLE 1" BELOW ARMHOLE</t>
  </si>
  <si>
    <t xml:space="preserve">O1- SLEEVE OPENING </t>
  </si>
  <si>
    <t>P1- CUFF HEIGHT</t>
  </si>
  <si>
    <t>Q1- NECK WIDTH- EDGE TO EDGE</t>
  </si>
  <si>
    <t>R1- FRONT NECK DROP FROM  HPS TO EDGE</t>
  </si>
  <si>
    <t>S1- BACK NECK DROP FROM HPS TO EDGE</t>
  </si>
  <si>
    <t>T1- NECK TRIM HEIGHT</t>
  </si>
  <si>
    <t>A1- FRONT BODY LENGTH- FRM HPS AT SEAM</t>
  </si>
  <si>
    <t>A2- BACK BODY LENGTH- FRM HSP AT SEAM</t>
  </si>
  <si>
    <t>A3- FRONT PANEL LENGTH ALONG PANEL EDGE- EDGE TO EDGE</t>
  </si>
  <si>
    <t>A4- FRONT BODY LENGTH ALONG PLACKET FRM HSP</t>
  </si>
  <si>
    <t>A5- SIDE BODY LENGTH- FRM HSP AT SEAM</t>
  </si>
  <si>
    <t>A6- BLANKET BODY LENGTH- AT CB- TOP EDGE TO BTM EDGE (FLAT)</t>
  </si>
  <si>
    <t>B1- BUST WIDTH 1" BELOW ARMHOLE</t>
  </si>
  <si>
    <t>B2- BUST WIDTH AT ARMHOLE- EDGE TO EDGE</t>
  </si>
  <si>
    <t>B3- FRONT BUST WIDTH 1" BELOW AH- SEAM TO SEAM</t>
  </si>
  <si>
    <t>B4- BACK BUST WIDTH 1" BELOW AH -SEAM TO SEAM</t>
  </si>
  <si>
    <t>B5- FRONT PANEL WIDTH 1" BELOW AH TO SEAM</t>
  </si>
  <si>
    <t>B6- FRONT PANEL WIDTH 1" BELOW AH TO EDGE</t>
  </si>
  <si>
    <t>B7- BLANKET BUST- AT ARMHOLE (FOLDED)</t>
  </si>
  <si>
    <t>C1- SHOULDER SLOPE TO SEAM</t>
  </si>
  <si>
    <t>C2- SHOULDER SLOPE TO EDGE</t>
  </si>
  <si>
    <t>C3- SHOULDER SLOPE 8" FRM CB</t>
  </si>
  <si>
    <t>D1- SHOULDER WIDTH SEAM TO SEAM</t>
  </si>
  <si>
    <t>D2- SHOULDER WIDTH EDGE TO EDGE</t>
  </si>
  <si>
    <t>D3- BLANKET SHOULDER (FOLDED)</t>
  </si>
  <si>
    <t>E1- ACROSS FRONT 5" FRM HPS</t>
  </si>
  <si>
    <t>E2- ACROSS FRONT 6" FRM HSP</t>
  </si>
  <si>
    <t>E3- FRONT RAGLAN PLACEMENT FROM HSP</t>
  </si>
  <si>
    <t>F1- ACROSS BACK 5" FRM HPS</t>
  </si>
  <si>
    <t>F2- ACROSS BACK 6" FRM HSP</t>
  </si>
  <si>
    <t>F3- BACK RAGLAN PLACEMENT FROM HSP</t>
  </si>
  <si>
    <t>F4- BLANKET ACROSS BACK (FOLDED)</t>
  </si>
  <si>
    <t>G1- WAIST - 15 1/2" FRM HSP</t>
  </si>
  <si>
    <t>G2- WAIST WIDTH 16 1/2" FRM HSP</t>
  </si>
  <si>
    <t>G3- WAIST PLACEMENT FRM HSP</t>
  </si>
  <si>
    <t>G4- BELT LOOP PLACEMENT FRM HSP</t>
  </si>
  <si>
    <t>G5- STITCH TRANSFER LINE/SEAM PLACEMENT FRM HSP</t>
  </si>
  <si>
    <t>H1- HIP  22" FRM HSP</t>
  </si>
  <si>
    <t>H2- HIP 23" FRM HSP</t>
  </si>
  <si>
    <t>H3- HIP PLACEMENT FRM HSP</t>
  </si>
  <si>
    <t>I2- BACK SWEEP AT SEAM- STRAIGHT</t>
  </si>
  <si>
    <t>I3- FRONT SWEEP AT EDGE- STRAIGHT SEAM TO SEAM</t>
  </si>
  <si>
    <t>I4- BACK SWEEP AT EDGE- STRAIGHT SEAM TO SEAM</t>
  </si>
  <si>
    <t>I5- FRONT PANEL SWEEP SIDE SEAM TO SEAM</t>
  </si>
  <si>
    <t>I6- FRONT PANEL SWEEP SIDE SEAM TO EDGE</t>
  </si>
  <si>
    <t>I7- FRONT PANEL ___" FROM BOTTOM EDGE SIDE SEAM TO SEAM</t>
  </si>
  <si>
    <t>I8- BLANKET BODY WIDTH- AT CENTER- EDGE TO EDGE (FLAT)</t>
  </si>
  <si>
    <t>J1- BOTTOM TRIM HEIGHT</t>
  </si>
  <si>
    <t xml:space="preserve">K1- SLEEVE LENGTH FROM SHOULDER </t>
  </si>
  <si>
    <t>K2- SLEEVE LENGTH FRM CB (3 POINT MEAS.)</t>
  </si>
  <si>
    <t>K3- RAGLAN SLV LENGTH FRM CB (3 POINT MEAS.)</t>
  </si>
  <si>
    <t>K4- RAGLAN SLV LENGTH FRM HSP</t>
  </si>
  <si>
    <t>L1- ARMHOLE-STRAIGHT</t>
  </si>
  <si>
    <t>L2- ARMHOLE DEPTH FRM HSP</t>
  </si>
  <si>
    <t>L3- RAGLAN FRONT AH LENGTH TO NK TRIM SEAM</t>
  </si>
  <si>
    <t>L4- RAGLAN BACK AH LENGTH TO NK TRIM SEAM</t>
  </si>
  <si>
    <t>L5- BLANKET- ARMHOLE DISTANCE FROM TOP EDGE</t>
  </si>
  <si>
    <t>L6- BLANKET ARMHOLE- STRAIGHT (FOLDED)</t>
  </si>
  <si>
    <t>M1- CAP HEIGHT</t>
  </si>
  <si>
    <t>M2- CAP WIDTH ___" FRM SHOULDER</t>
  </si>
  <si>
    <t>N2- DOLMAN MUSCLE WIDTH ___" FRM CUFF EDGE</t>
  </si>
  <si>
    <t>N3- ELBOW WIDTH 7" BELOW AH</t>
  </si>
  <si>
    <t>N4- FOREARM WIDTH 12" BELOW AH</t>
  </si>
  <si>
    <t>O1- SHORT SLEEVE OPENING</t>
  </si>
  <si>
    <t xml:space="preserve">O3- 3/4 LENGTH SLEEVE OPENING </t>
  </si>
  <si>
    <t xml:space="preserve">O3- LONG SLEEVE OPENING </t>
  </si>
  <si>
    <t>P1- CUFF TRIM HEIGHT</t>
  </si>
  <si>
    <t>Q1- NECK WIDTH- SEAM TO SEAM</t>
  </si>
  <si>
    <t>Q2- NECK WIDTH EDGE TO EDGE</t>
  </si>
  <si>
    <t>R1- FRONT NECK DROP- HPS TO SEAM</t>
  </si>
  <si>
    <t>R2- FRONT NECK DROP- HSP TO EDGE</t>
  </si>
  <si>
    <t>R3- FRONT NECK DROP- HSP TO CROSSOVER</t>
  </si>
  <si>
    <t>R4- FRONT NECK DROP- HSP TO CENTER OF TOP BTN</t>
  </si>
  <si>
    <t>R5- FRONT NECK DROP- HSP TO CENTER OF BUCKLE</t>
  </si>
  <si>
    <t>S1- BACK NECK DROP- HPS TO SEAM</t>
  </si>
  <si>
    <t>S2- BACK NECK DROP- HSP TO EDGE</t>
  </si>
  <si>
    <t>T2- COWL HEIGHT AT CB</t>
  </si>
  <si>
    <t>T3- COWL HEIGHT AT CF</t>
  </si>
  <si>
    <t>T4- NECK/PLACKET TRIM HEIGHT</t>
  </si>
  <si>
    <t xml:space="preserve">U1- HANGER STRAP </t>
  </si>
  <si>
    <t>V1- FORWARD SHOULDER SEAM</t>
  </si>
  <si>
    <t>W- HOOD HEIGHT- CF TOP FOLD TO FRNT NK DROP</t>
  </si>
  <si>
    <t>X- HOOD WIDTH- FOLD TO EDGE AT WIDEST PART</t>
  </si>
  <si>
    <t>Y1- COWL LENGTH ALONG TOP EDGE</t>
  </si>
  <si>
    <t>Y2- PLACKET LENGTH ALONG EDGE</t>
  </si>
  <si>
    <t>Z1-BELT LENGTH- BAR TO MIDDLE HOLE</t>
  </si>
  <si>
    <t>Z2- BELT LENGTH- BAR TO END</t>
  </si>
  <si>
    <t>Z3- BELT WIDTH</t>
  </si>
  <si>
    <t>AA1- FRONT YOKE HEIGHT FRM HSP</t>
  </si>
  <si>
    <t>AA2- BACK YOKE HEIGHT FROM HSP</t>
  </si>
  <si>
    <t>BB1- POCKET PLACEMENT FROM HSP</t>
  </si>
  <si>
    <t>BB2-POCKET PLACEMENT FRM BTM EDGE</t>
  </si>
  <si>
    <t>BB3- POCKET PLACEMENT FROM CF</t>
  </si>
  <si>
    <t>BB4- POCKET OPENING</t>
  </si>
  <si>
    <t>BB5- POCKET LENGTH</t>
  </si>
  <si>
    <t>CC1- PRINCESS SEAM PLACEMENT AT ARMHOLE</t>
  </si>
  <si>
    <t>CC2- PRINCESS SEAM PLACEMENT AT SWEEP</t>
  </si>
  <si>
    <t>COMMENTS</t>
  </si>
  <si>
    <t>1/31/2014</t>
  </si>
  <si>
    <t>PROTO COMMENTS</t>
  </si>
  <si>
    <t>BODY LENGTH IS 1" TOO SHORT, PLS GO BACK.</t>
  </si>
  <si>
    <t xml:space="preserve">REDUCE AMOUNT OF PLACKET AMOUNT BY </t>
  </si>
  <si>
    <t xml:space="preserve">ABOUT 4" TOTAL, IT IS MAKING GARMENT </t>
  </si>
  <si>
    <t>UNBALANCED.</t>
  </si>
  <si>
    <t xml:space="preserve">REDUCE CAP WIDTH BY TO BE 5 1/2", ITS VERY </t>
  </si>
  <si>
    <t>WIDE RIGHT NOW, NEEDS TO BE RESHAPED.</t>
  </si>
  <si>
    <t xml:space="preserve">"LINE" OF SHOULDER SLOPE SHOULD CONTINUE  </t>
  </si>
  <si>
    <t>THROUGH THE NK TRIM. BASICALLY TOO MUCH</t>
  </si>
  <si>
    <t xml:space="preserve"> PLCKET/NK TRIM. WATCH THIS IN PRESSING. </t>
  </si>
  <si>
    <t xml:space="preserve">SHLDR SLOPE MEASUREMENT IS OK, JUST FIX </t>
  </si>
  <si>
    <t>TRIM.</t>
  </si>
  <si>
    <t>LOWER ARMHOLE 1/2" BACK TO 9 3/4".</t>
  </si>
  <si>
    <t>PLS SEND ANOTHER SAMPLE WITH ABOVE</t>
  </si>
  <si>
    <t xml:space="preserve"> CORRECTIONS. I AM GIVING YOU GRADING </t>
  </si>
  <si>
    <t>TO GET STARTED, BUT NEED TO SEE A</t>
  </si>
  <si>
    <t xml:space="preserve"> CORRECTED SAMPLE.</t>
  </si>
  <si>
    <t>THANKS,</t>
  </si>
  <si>
    <t>REBEKAH</t>
  </si>
  <si>
    <t>3/10/2014</t>
  </si>
  <si>
    <t>PP COMMENTS 5 3/4 LBS/DOZ</t>
  </si>
  <si>
    <t>OVERALL SAMPLE LOOKS BETTER BUT STILL</t>
  </si>
  <si>
    <t xml:space="preserve">NEED TO REMOVE 1 MORE SCALLOP TO MAKE </t>
  </si>
  <si>
    <t xml:space="preserve"> MORE BALANCED.</t>
  </si>
  <si>
    <t>CAP WIDTH IS STILL 1" BIG, PLS GO BACK TO SPEC.</t>
  </si>
  <si>
    <t xml:space="preserve">REDUCE TRIM HEIGHT 1/2" BACK TO 2 1/4" AS </t>
  </si>
  <si>
    <t>LAST FIT.</t>
  </si>
  <si>
    <t xml:space="preserve">NOT SURE WHAT YOU MEAN THAT THE #'S </t>
  </si>
  <si>
    <t>DON'T MAKE SENSE ON THE SPEC SHEET?</t>
  </si>
  <si>
    <t>PLS MAKE ALL ABOVE CORRECTIONS &amp; SAMPLE</t>
  </si>
  <si>
    <t xml:space="preserve">IS APVD WITH CORRECTIONS. </t>
  </si>
  <si>
    <t>GRADED SPEC - WOMENS LONG SLEEVE CREW TOP</t>
  </si>
  <si>
    <t>S</t>
  </si>
  <si>
    <t>M</t>
  </si>
  <si>
    <t>L</t>
  </si>
  <si>
    <t>XL</t>
  </si>
  <si>
    <t>XXL</t>
  </si>
  <si>
    <t>2X</t>
  </si>
  <si>
    <t>3X</t>
  </si>
  <si>
    <t>前衣长高肩点量</t>
  </si>
  <si>
    <t>后衣长高肩点量</t>
  </si>
  <si>
    <t>A2- BACK BODY LENTH FROM HPS</t>
  </si>
  <si>
    <t>袖笼下一英寸胸围</t>
  </si>
  <si>
    <t>31 1.2</t>
  </si>
  <si>
    <t>T2 - THUMBHOLE OPENING - 1/2" FROM CUFF EDGE</t>
  </si>
  <si>
    <t>PP COMMENTS</t>
  </si>
  <si>
    <t>TOP COMMENTS</t>
  </si>
  <si>
    <t>LADIES DRY FIT CREW LS</t>
  </si>
  <si>
    <t>REGULAR</t>
  </si>
  <si>
    <t>PLUS</t>
  </si>
  <si>
    <t>4/6</t>
  </si>
  <si>
    <t>8/10</t>
  </si>
  <si>
    <t>12/14</t>
  </si>
  <si>
    <t>14/16</t>
  </si>
  <si>
    <t>16/18</t>
  </si>
  <si>
    <t>18/20</t>
  </si>
  <si>
    <t>20/22</t>
  </si>
  <si>
    <t>CHEST</t>
  </si>
  <si>
    <t>34-35</t>
  </si>
  <si>
    <t>36-37</t>
  </si>
  <si>
    <t>38-40</t>
  </si>
  <si>
    <t>40-42</t>
  </si>
  <si>
    <t>43-45</t>
  </si>
  <si>
    <t>46-48</t>
  </si>
  <si>
    <t>49-51</t>
  </si>
  <si>
    <t>WAIST</t>
  </si>
  <si>
    <t>30-32</t>
  </si>
  <si>
    <t>32-34</t>
  </si>
  <si>
    <t>34-36</t>
  </si>
  <si>
    <t>36-38</t>
  </si>
  <si>
    <t>42-44</t>
  </si>
  <si>
    <t>HIP</t>
  </si>
  <si>
    <t>50-52</t>
  </si>
  <si>
    <t>54-56</t>
  </si>
  <si>
    <t>REAL ESSENTIALS - WOMENS LONG SLEEVE CREW TOP</t>
  </si>
  <si>
    <t>GRADE S-2XL</t>
  </si>
  <si>
    <t>GRADE 1X-3X</t>
  </si>
  <si>
    <t>SIZE (INCH)</t>
  </si>
  <si>
    <t>TOL +/-</t>
  </si>
  <si>
    <t>A1</t>
  </si>
  <si>
    <t xml:space="preserve">FRONT BODY LENGTH -  (from HPS) </t>
  </si>
  <si>
    <t>A2</t>
  </si>
  <si>
    <t xml:space="preserve">BACK BODY LENGTH -  (from HPS) </t>
  </si>
  <si>
    <t>B1</t>
  </si>
  <si>
    <t>CHEST- 1" BELOW ARMHOLE</t>
  </si>
  <si>
    <t>E1</t>
  </si>
  <si>
    <t>ACROSS FRONT 5 1/2" DOWN FROM HPS (SM TO SM)</t>
  </si>
  <si>
    <t>E2</t>
  </si>
  <si>
    <t>ACROSS BACK 5 1/2" DOWN FROM HPS (SM TO SM)</t>
  </si>
  <si>
    <t>G1</t>
  </si>
  <si>
    <t>WAIST -15 1/2"FROM HPS</t>
  </si>
  <si>
    <t>I1</t>
  </si>
  <si>
    <t>SWEEP - STRAIGHT</t>
  </si>
  <si>
    <t>J1</t>
  </si>
  <si>
    <t>BOTTOM HEM HEIGHT</t>
  </si>
  <si>
    <t>K1</t>
  </si>
  <si>
    <t xml:space="preserve">SLEEVE LENGTH FROM CTR BACK NECK - 2 POINT MEASUREMENT </t>
  </si>
  <si>
    <t>FRONT RAGLAN LENGTH TO NECKBAND SEAM</t>
  </si>
  <si>
    <t>L1</t>
  </si>
  <si>
    <t>BACK RAGLAN LENGTH TO NECKBAND SEAM</t>
  </si>
  <si>
    <t>N1</t>
  </si>
  <si>
    <t>BICEP - 1" BLW AH</t>
  </si>
  <si>
    <t>O1</t>
  </si>
  <si>
    <t>SLEEVE OPENING - (SHORT)</t>
  </si>
  <si>
    <t>P1</t>
  </si>
  <si>
    <t>CUFF HEIGHT</t>
  </si>
  <si>
    <t>Q1</t>
  </si>
  <si>
    <t xml:space="preserve">NECK WIDTH- (EDGE TO EDGE) </t>
  </si>
  <si>
    <t>R1</t>
  </si>
  <si>
    <t>FRONT NECK DROP FROM HPS (TO EDGE)</t>
  </si>
  <si>
    <t>S1</t>
  </si>
  <si>
    <t>BACK NECK DROP FROM HPS (TO EDGE)</t>
  </si>
  <si>
    <t>T1</t>
  </si>
  <si>
    <t>NECK TRIM HEIGHT</t>
  </si>
  <si>
    <t>T2</t>
  </si>
  <si>
    <t>THUMBHOLE OPENING - 1/2" FROM CUFF EDGE</t>
  </si>
  <si>
    <t>CUSTOMER COMMENTS FITTING TOO BIG ACROSS ALL SIZES</t>
  </si>
  <si>
    <t xml:space="preserve">PLUS SIZE GRADE REDUCED &amp; SPECS MARKED IN RED SUGGESTED REDUCTION </t>
  </si>
  <si>
    <t>OUR SIZE CHART</t>
  </si>
  <si>
    <t>XS</t>
  </si>
  <si>
    <t>M 6.15.23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</si>
  <si>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</si>
  <si>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</si>
  <si>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</si>
  <si>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</si>
  <si>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</si>
  <si>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</si>
  <si>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</si>
  <si>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</si>
  <si>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</si>
  <si>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</si>
  <si>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</t>
  </si>
  <si>
    <t>O</t>
  </si>
  <si>
    <t>P</t>
  </si>
  <si>
    <t>Q</t>
  </si>
  <si>
    <t>R</t>
  </si>
  <si>
    <t>BACK SLIT PLACEMENT FROM HEM</t>
  </si>
  <si>
    <t>BACK SLIT HEM HEIGHT</t>
  </si>
  <si>
    <t>T</t>
  </si>
  <si>
    <t>POINT OF BACK SLIT SEPERATING FROM CB</t>
  </si>
  <si>
    <t>U</t>
  </si>
  <si>
    <t>BACK PANEL LENGTH</t>
  </si>
  <si>
    <t>LADIES DRY FIT LS TIE BACK W/ MESH INSERT</t>
  </si>
  <si>
    <t>V</t>
  </si>
  <si>
    <t>W</t>
  </si>
  <si>
    <t xml:space="preserve">MESH INSERT LENGTH FROM CB </t>
  </si>
  <si>
    <t>MESH INSERT TOP WIDTH AT CB NECKLINE</t>
  </si>
  <si>
    <t>NEW FRONT NECK DROP FROM HPS (TO EDGE)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</si>
</sst>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$-409]#,##0.00;[Red]&quot;-&quot;[$$-409]#,##0.00"/>
    <numFmt numFmtId="165" formatCode="[$-409]General"/>
    <numFmt numFmtId="166" formatCode="[$-409]#\ ?/?"/>
    <numFmt numFmtId="167" formatCode="[$-409]d\-mmm\-yy"/>
  </numFmts>
  <fonts count="51">
    <font>
      <sz val="11"/>
      <color theme="1"/>
      <name val="Calibri"/>
      <charset val="134"/>
      <scheme val="minor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pperplate Gothic Bold"/>
      <family val="5"/>
    </font>
    <font>
      <sz val="10"/>
      <color indexed="8"/>
      <name val="Helvetica"/>
      <family val="2"/>
    </font>
    <font>
      <sz val="26"/>
      <name val="Helvetica"/>
      <family val="2"/>
    </font>
    <font>
      <sz val="11"/>
      <color indexed="8"/>
      <name val="Helvetica"/>
      <family val="2"/>
    </font>
    <font>
      <sz val="26"/>
      <color indexed="8"/>
      <name val="Helvetica"/>
      <family val="2"/>
    </font>
    <font>
      <sz val="12"/>
      <color indexed="8"/>
      <name val="Helvetica"/>
      <family val="2"/>
    </font>
    <font>
      <sz val="12"/>
      <name val="Helvetica"/>
      <family val="2"/>
    </font>
    <font>
      <b/>
      <sz val="10"/>
      <color indexed="8"/>
      <name val="Helvetica"/>
      <family val="2"/>
    </font>
    <font>
      <b/>
      <sz val="12"/>
      <color indexed="8"/>
      <name val="Helvetica"/>
      <family val="2"/>
    </font>
    <font>
      <b/>
      <sz val="8"/>
      <color indexed="8"/>
      <name val="Helvetica"/>
      <family val="2"/>
    </font>
    <font>
      <b/>
      <sz val="14"/>
      <color indexed="8"/>
      <name val="Helvetica"/>
      <family val="2"/>
    </font>
    <font>
      <sz val="14"/>
      <color indexed="8"/>
      <name val="Helvetica"/>
      <family val="2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b/>
      <sz val="16"/>
      <color indexed="8"/>
      <name val="Helvetica"/>
      <family val="2"/>
    </font>
    <font>
      <b/>
      <sz val="14"/>
      <color indexed="8"/>
      <name val="Helvetica"/>
      <family val="2"/>
    </font>
    <font>
      <sz val="12"/>
      <color rgb="FF000000"/>
      <name val="宋体"/>
      <charset val="134"/>
    </font>
    <font>
      <sz val="12"/>
      <color theme="0"/>
      <name val="Helvetica"/>
      <family val="2"/>
    </font>
    <font>
      <sz val="24"/>
      <name val="Helvetica"/>
      <family val="2"/>
    </font>
    <font>
      <b/>
      <sz val="11"/>
      <color indexed="8"/>
      <name val="Helvetica"/>
      <family val="2"/>
    </font>
    <font>
      <sz val="10"/>
      <name val="Helvetica"/>
      <family val="2"/>
    </font>
    <font>
      <sz val="16"/>
      <name val="Copperplate Gothic Bold"/>
      <family val="5"/>
    </font>
    <font>
      <sz val="10"/>
      <color indexed="8"/>
      <name val="Calibri"/>
      <family val="2"/>
    </font>
    <font>
      <sz val="11"/>
      <color theme="1"/>
      <name val="Helvetica"/>
      <family val="2"/>
    </font>
    <font>
      <b/>
      <i/>
      <u/>
      <sz val="11"/>
      <color indexed="8"/>
      <name val="Arial"/>
      <family val="2"/>
    </font>
    <font>
      <b/>
      <i/>
      <sz val="16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20"/>
      <color rgb="FF006100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2"/>
      <name val="新細明體"/>
      <family val="1"/>
      <charset val="136"/>
    </font>
    <font>
      <b/>
      <sz val="10"/>
      <name val="Microsoft Sans Serif"/>
      <family val="2"/>
    </font>
    <font>
      <b/>
      <sz val="11"/>
      <name val="Microsoft Sans Serif"/>
      <family val="2"/>
    </font>
    <font>
      <sz val="12"/>
      <name val="Calibri"/>
      <family val="2"/>
      <scheme val="minor"/>
    </font>
    <font>
      <sz val="9"/>
      <name val="Arial"/>
      <family val="2"/>
    </font>
    <font>
      <sz val="18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rgb="FF33CCCC"/>
      </patternFill>
    </fill>
    <fill>
      <patternFill patternType="solid">
        <fgColor theme="0" tint="-0.14996795556505021"/>
        <bgColor rgb="FF23B8DC"/>
      </patternFill>
    </fill>
    <fill>
      <patternFill patternType="solid">
        <fgColor theme="0" tint="-0.249977111117893"/>
        <bgColor rgb="FF23B8DC"/>
      </patternFill>
    </fill>
    <fill>
      <patternFill patternType="solid">
        <fgColor theme="0" tint="-0.499984740745262"/>
        <bgColor rgb="FF23B8DC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33CCCC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medium">
        <color rgb="FF000000"/>
      </top>
      <bottom style="thin">
        <color auto="1"/>
      </bottom>
      <diagonal/>
    </border>
    <border>
      <left style="medium">
        <color rgb="FF000000"/>
      </left>
      <right/>
      <top style="medium">
        <color rgb="FF000000"/>
      </top>
      <bottom style="thin">
        <color auto="1"/>
      </bottom>
      <diagonal/>
    </border>
  </borders>
  <cellStyleXfs count="16">
    <xf numFmtId="0" fontId="0" fillId="0" borderId="0"/>
    <xf numFmtId="0" fontId="31" fillId="0" borderId="0">
      <alignment horizontal="center"/>
    </xf>
    <xf numFmtId="165" fontId="18" fillId="0" borderId="0"/>
    <xf numFmtId="165" fontId="2" fillId="0" borderId="0"/>
    <xf numFmtId="0" fontId="31" fillId="0" borderId="0">
      <alignment horizontal="center" textRotation="90"/>
    </xf>
    <xf numFmtId="0" fontId="5" fillId="0" borderId="0"/>
    <xf numFmtId="0" fontId="30" fillId="0" borderId="0"/>
    <xf numFmtId="164" fontId="30" fillId="0" borderId="0"/>
    <xf numFmtId="0" fontId="32" fillId="0" borderId="0"/>
    <xf numFmtId="0" fontId="39" fillId="10" borderId="0" applyNumberFormat="0" applyBorder="0" applyAlignment="0" applyProtection="0"/>
    <xf numFmtId="0" fontId="32" fillId="0" borderId="0"/>
    <xf numFmtId="0" fontId="43" fillId="0" borderId="0"/>
    <xf numFmtId="0" fontId="43" fillId="0" borderId="0"/>
    <xf numFmtId="0" fontId="32" fillId="0" borderId="0"/>
    <xf numFmtId="0" fontId="43" fillId="0" borderId="0"/>
    <xf numFmtId="0" fontId="41" fillId="0" borderId="0"/>
  </cellStyleXfs>
  <cellXfs count="396">
    <xf numFmtId="0" fontId="0" fillId="0" borderId="0" xfId="0"/>
    <xf numFmtId="165" fontId="2" fillId="0" borderId="0" xfId="3"/>
    <xf numFmtId="165" fontId="3" fillId="0" borderId="0" xfId="3" applyFont="1"/>
    <xf numFmtId="165" fontId="4" fillId="0" borderId="0" xfId="3" applyFont="1"/>
    <xf numFmtId="0" fontId="4" fillId="0" borderId="0" xfId="5" applyFont="1"/>
    <xf numFmtId="0" fontId="5" fillId="0" borderId="0" xfId="5"/>
    <xf numFmtId="165" fontId="11" fillId="2" borderId="6" xfId="2" applyFont="1" applyFill="1" applyBorder="1" applyAlignment="1">
      <alignment horizontal="right"/>
    </xf>
    <xf numFmtId="165" fontId="11" fillId="2" borderId="9" xfId="2" applyFont="1" applyFill="1" applyBorder="1" applyAlignment="1">
      <alignment horizontal="right"/>
    </xf>
    <xf numFmtId="165" fontId="11" fillId="2" borderId="10" xfId="2" applyFont="1" applyFill="1" applyBorder="1" applyAlignment="1">
      <alignment horizontal="right"/>
    </xf>
    <xf numFmtId="165" fontId="13" fillId="5" borderId="21" xfId="3" applyFont="1" applyFill="1" applyBorder="1" applyAlignment="1">
      <alignment horizontal="left" vertical="center"/>
    </xf>
    <xf numFmtId="165" fontId="13" fillId="5" borderId="22" xfId="3" applyFont="1" applyFill="1" applyBorder="1"/>
    <xf numFmtId="165" fontId="13" fillId="5" borderId="23" xfId="3" applyFont="1" applyFill="1" applyBorder="1"/>
    <xf numFmtId="165" fontId="11" fillId="0" borderId="24" xfId="3" applyFont="1" applyBorder="1" applyAlignment="1">
      <alignment horizontal="center" vertical="center"/>
    </xf>
    <xf numFmtId="0" fontId="12" fillId="0" borderId="15" xfId="5" applyFont="1" applyBorder="1"/>
    <xf numFmtId="12" fontId="11" fillId="0" borderId="25" xfId="2" applyNumberFormat="1" applyFont="1" applyBorder="1" applyAlignment="1">
      <alignment horizontal="center"/>
    </xf>
    <xf numFmtId="12" fontId="14" fillId="0" borderId="26" xfId="3" applyNumberFormat="1" applyFont="1" applyBorder="1" applyAlignment="1">
      <alignment horizontal="center" vertical="center"/>
    </xf>
    <xf numFmtId="12" fontId="11" fillId="0" borderId="20" xfId="3" applyNumberFormat="1" applyFont="1" applyBorder="1" applyAlignment="1">
      <alignment horizontal="center" vertical="center"/>
    </xf>
    <xf numFmtId="12" fontId="14" fillId="0" borderId="19" xfId="3" applyNumberFormat="1" applyFont="1" applyBorder="1" applyAlignment="1">
      <alignment horizontal="center" vertical="center"/>
    </xf>
    <xf numFmtId="12" fontId="11" fillId="0" borderId="27" xfId="3" applyNumberFormat="1" applyFont="1" applyBorder="1" applyAlignment="1">
      <alignment horizontal="center" vertical="center"/>
    </xf>
    <xf numFmtId="12" fontId="14" fillId="0" borderId="27" xfId="2" applyNumberFormat="1" applyFont="1" applyBorder="1" applyAlignment="1">
      <alignment horizontal="center" vertical="center"/>
    </xf>
    <xf numFmtId="12" fontId="11" fillId="0" borderId="27" xfId="2" applyNumberFormat="1" applyFont="1" applyBorder="1" applyAlignment="1">
      <alignment horizontal="center" vertical="center"/>
    </xf>
    <xf numFmtId="0" fontId="7" fillId="2" borderId="1" xfId="5" applyFont="1" applyFill="1" applyBorder="1" applyAlignment="1">
      <alignment horizontal="right"/>
    </xf>
    <xf numFmtId="165" fontId="18" fillId="0" borderId="0" xfId="2"/>
    <xf numFmtId="0" fontId="7" fillId="2" borderId="7" xfId="5" applyFont="1" applyFill="1" applyBorder="1" applyAlignment="1">
      <alignment horizontal="right"/>
    </xf>
    <xf numFmtId="12" fontId="11" fillId="0" borderId="26" xfId="3" applyNumberFormat="1" applyFont="1" applyBorder="1" applyAlignment="1">
      <alignment horizontal="center" vertical="center"/>
    </xf>
    <xf numFmtId="12" fontId="11" fillId="0" borderId="25" xfId="3" applyNumberFormat="1" applyFont="1" applyBorder="1" applyAlignment="1">
      <alignment horizontal="center" vertical="center"/>
    </xf>
    <xf numFmtId="12" fontId="14" fillId="0" borderId="25" xfId="3" applyNumberFormat="1" applyFont="1" applyBorder="1" applyAlignment="1">
      <alignment horizontal="center" vertical="center"/>
    </xf>
    <xf numFmtId="12" fontId="14" fillId="0" borderId="25" xfId="2" applyNumberFormat="1" applyFont="1" applyBorder="1" applyAlignment="1">
      <alignment horizontal="center" vertical="center"/>
    </xf>
    <xf numFmtId="12" fontId="11" fillId="0" borderId="25" xfId="2" applyNumberFormat="1" applyFont="1" applyBorder="1" applyAlignment="1">
      <alignment horizontal="center" vertical="center"/>
    </xf>
    <xf numFmtId="165" fontId="6" fillId="2" borderId="1" xfId="3" applyFont="1" applyFill="1" applyBorder="1"/>
    <xf numFmtId="165" fontId="6" fillId="2" borderId="4" xfId="3" applyFont="1" applyFill="1" applyBorder="1"/>
    <xf numFmtId="165" fontId="22" fillId="0" borderId="24" xfId="3" applyFont="1" applyBorder="1" applyAlignment="1">
      <alignment horizontal="center" vertical="center"/>
    </xf>
    <xf numFmtId="12" fontId="12" fillId="0" borderId="26" xfId="3" applyNumberFormat="1" applyFont="1" applyBorder="1" applyAlignment="1">
      <alignment horizontal="center" vertical="center"/>
    </xf>
    <xf numFmtId="12" fontId="12" fillId="0" borderId="25" xfId="3" applyNumberFormat="1" applyFont="1" applyBorder="1" applyAlignment="1">
      <alignment horizontal="center" vertical="center"/>
    </xf>
    <xf numFmtId="12" fontId="12" fillId="0" borderId="25" xfId="2" applyNumberFormat="1" applyFont="1" applyBorder="1" applyAlignment="1">
      <alignment horizontal="center" vertical="center"/>
    </xf>
    <xf numFmtId="165" fontId="17" fillId="6" borderId="6" xfId="3" applyFont="1" applyFill="1" applyBorder="1" applyAlignment="1">
      <alignment horizontal="center" vertical="center"/>
    </xf>
    <xf numFmtId="165" fontId="17" fillId="6" borderId="9" xfId="3" applyFont="1" applyFill="1" applyBorder="1" applyAlignment="1">
      <alignment horizontal="center" vertical="center"/>
    </xf>
    <xf numFmtId="165" fontId="17" fillId="6" borderId="10" xfId="3" applyFont="1" applyFill="1" applyBorder="1" applyAlignment="1">
      <alignment horizontal="center" vertical="center"/>
    </xf>
    <xf numFmtId="12" fontId="12" fillId="7" borderId="26" xfId="3" applyNumberFormat="1" applyFont="1" applyFill="1" applyBorder="1" applyAlignment="1">
      <alignment horizontal="center" vertical="center"/>
    </xf>
    <xf numFmtId="12" fontId="23" fillId="0" borderId="20" xfId="3" applyNumberFormat="1" applyFont="1" applyBorder="1" applyAlignment="1">
      <alignment horizontal="center" vertical="center"/>
    </xf>
    <xf numFmtId="12" fontId="23" fillId="0" borderId="27" xfId="3" applyNumberFormat="1" applyFont="1" applyBorder="1" applyAlignment="1">
      <alignment horizontal="center" vertical="center"/>
    </xf>
    <xf numFmtId="12" fontId="12" fillId="0" borderId="20" xfId="3" applyNumberFormat="1" applyFont="1" applyBorder="1" applyAlignment="1">
      <alignment horizontal="center" vertical="center"/>
    </xf>
    <xf numFmtId="165" fontId="11" fillId="2" borderId="9" xfId="3" applyFont="1" applyFill="1" applyBorder="1" applyAlignment="1">
      <alignment horizontal="right"/>
    </xf>
    <xf numFmtId="165" fontId="11" fillId="2" borderId="0" xfId="3" applyFont="1" applyFill="1" applyAlignment="1">
      <alignment horizontal="left"/>
    </xf>
    <xf numFmtId="165" fontId="11" fillId="2" borderId="10" xfId="3" applyFont="1" applyFill="1" applyBorder="1" applyAlignment="1">
      <alignment horizontal="right"/>
    </xf>
    <xf numFmtId="165" fontId="11" fillId="2" borderId="8" xfId="3" applyFont="1" applyFill="1" applyBorder="1" applyAlignment="1">
      <alignment horizontal="left"/>
    </xf>
    <xf numFmtId="165" fontId="7" fillId="2" borderId="15" xfId="3" applyFont="1" applyFill="1" applyBorder="1" applyAlignment="1">
      <alignment horizontal="center" vertical="center" wrapText="1"/>
    </xf>
    <xf numFmtId="165" fontId="7" fillId="2" borderId="35" xfId="3" applyFont="1" applyFill="1" applyBorder="1" applyAlignment="1">
      <alignment horizontal="center" vertical="center" wrapText="1"/>
    </xf>
    <xf numFmtId="165" fontId="26" fillId="2" borderId="36" xfId="3" applyFont="1" applyFill="1" applyBorder="1" applyAlignment="1">
      <alignment horizontal="center" vertical="center" wrapText="1"/>
    </xf>
    <xf numFmtId="165" fontId="7" fillId="2" borderId="19" xfId="3" applyFont="1" applyFill="1" applyBorder="1" applyAlignment="1">
      <alignment horizontal="center" vertical="center" wrapText="1"/>
    </xf>
    <xf numFmtId="165" fontId="26" fillId="2" borderId="26" xfId="3" applyFont="1" applyFill="1" applyBorder="1" applyAlignment="1">
      <alignment horizontal="center" vertical="center" wrapText="1"/>
    </xf>
    <xf numFmtId="165" fontId="13" fillId="5" borderId="23" xfId="3" applyFont="1" applyFill="1" applyBorder="1" applyAlignment="1">
      <alignment horizontal="center"/>
    </xf>
    <xf numFmtId="0" fontId="12" fillId="2" borderId="15" xfId="5" applyFont="1" applyFill="1" applyBorder="1"/>
    <xf numFmtId="12" fontId="11" fillId="0" borderId="25" xfId="3" applyNumberFormat="1" applyFont="1" applyBorder="1" applyAlignment="1">
      <alignment horizontal="center"/>
    </xf>
    <xf numFmtId="12" fontId="11" fillId="0" borderId="25" xfId="2" applyNumberFormat="1" applyFont="1" applyBorder="1" applyAlignment="1">
      <alignment horizontal="center" wrapText="1"/>
    </xf>
    <xf numFmtId="12" fontId="11" fillId="8" borderId="25" xfId="3" applyNumberFormat="1" applyFont="1" applyFill="1" applyBorder="1" applyAlignment="1">
      <alignment horizontal="center"/>
    </xf>
    <xf numFmtId="165" fontId="12" fillId="0" borderId="22" xfId="3" applyFont="1" applyBorder="1" applyAlignment="1">
      <alignment horizontal="left"/>
    </xf>
    <xf numFmtId="12" fontId="11" fillId="8" borderId="38" xfId="3" applyNumberFormat="1" applyFont="1" applyFill="1" applyBorder="1" applyAlignment="1">
      <alignment horizontal="center"/>
    </xf>
    <xf numFmtId="49" fontId="11" fillId="8" borderId="27" xfId="3" applyNumberFormat="1" applyFont="1" applyFill="1" applyBorder="1" applyAlignment="1">
      <alignment horizontal="left"/>
    </xf>
    <xf numFmtId="0" fontId="12" fillId="0" borderId="0" xfId="5" applyFont="1"/>
    <xf numFmtId="12" fontId="11" fillId="0" borderId="25" xfId="2" applyNumberFormat="1" applyFont="1" applyBorder="1" applyAlignment="1">
      <alignment horizontal="left"/>
    </xf>
    <xf numFmtId="165" fontId="7" fillId="2" borderId="26" xfId="3" applyFont="1" applyFill="1" applyBorder="1" applyAlignment="1">
      <alignment horizontal="center" vertical="center" wrapText="1"/>
    </xf>
    <xf numFmtId="165" fontId="26" fillId="2" borderId="20" xfId="3" applyFont="1" applyFill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0" fillId="0" borderId="4" xfId="0" applyBorder="1"/>
    <xf numFmtId="0" fontId="0" fillId="0" borderId="28" xfId="0" applyBorder="1"/>
    <xf numFmtId="0" fontId="0" fillId="0" borderId="5" xfId="0" applyBorder="1"/>
    <xf numFmtId="165" fontId="2" fillId="0" borderId="28" xfId="3" applyBorder="1"/>
    <xf numFmtId="165" fontId="12" fillId="2" borderId="9" xfId="2" applyFont="1" applyFill="1" applyBorder="1" applyAlignment="1">
      <alignment horizontal="right"/>
    </xf>
    <xf numFmtId="165" fontId="5" fillId="0" borderId="0" xfId="2" applyFont="1"/>
    <xf numFmtId="165" fontId="0" fillId="0" borderId="0" xfId="3" applyFont="1" applyAlignment="1">
      <alignment vertical="top"/>
    </xf>
    <xf numFmtId="165" fontId="5" fillId="0" borderId="0" xfId="3" applyFont="1"/>
    <xf numFmtId="165" fontId="0" fillId="0" borderId="0" xfId="3" applyFont="1"/>
    <xf numFmtId="165" fontId="5" fillId="0" borderId="0" xfId="3" applyFont="1" applyAlignment="1">
      <alignment vertical="center" wrapText="1" shrinkToFit="1"/>
    </xf>
    <xf numFmtId="165" fontId="7" fillId="2" borderId="1" xfId="3" applyFont="1" applyFill="1" applyBorder="1" applyAlignment="1">
      <alignment horizontal="right"/>
    </xf>
    <xf numFmtId="165" fontId="7" fillId="2" borderId="3" xfId="3" applyFont="1" applyFill="1" applyBorder="1" applyAlignment="1">
      <alignment horizontal="left"/>
    </xf>
    <xf numFmtId="165" fontId="7" fillId="2" borderId="2" xfId="3" applyFont="1" applyFill="1" applyBorder="1" applyAlignment="1">
      <alignment horizontal="left"/>
    </xf>
    <xf numFmtId="165" fontId="7" fillId="2" borderId="7" xfId="3" applyFont="1" applyFill="1" applyBorder="1" applyAlignment="1">
      <alignment horizontal="right"/>
    </xf>
    <xf numFmtId="165" fontId="7" fillId="2" borderId="0" xfId="3" applyFont="1" applyFill="1" applyAlignment="1">
      <alignment horizontal="right"/>
    </xf>
    <xf numFmtId="165" fontId="7" fillId="2" borderId="3" xfId="3" quotePrefix="1" applyFont="1" applyFill="1" applyBorder="1" applyAlignment="1">
      <alignment horizontal="left"/>
    </xf>
    <xf numFmtId="165" fontId="13" fillId="5" borderId="21" xfId="3" quotePrefix="1" applyFont="1" applyFill="1" applyBorder="1" applyAlignment="1">
      <alignment horizontal="left" vertical="center"/>
    </xf>
    <xf numFmtId="165" fontId="11" fillId="0" borderId="24" xfId="3" quotePrefix="1" applyFont="1" applyBorder="1" applyAlignment="1">
      <alignment horizontal="center" vertical="center"/>
    </xf>
    <xf numFmtId="12" fontId="11" fillId="0" borderId="25" xfId="2" quotePrefix="1" applyNumberFormat="1" applyFont="1" applyBorder="1" applyAlignment="1">
      <alignment horizontal="center" vertical="center"/>
    </xf>
    <xf numFmtId="165" fontId="12" fillId="2" borderId="25" xfId="3" quotePrefix="1" applyFont="1" applyFill="1" applyBorder="1"/>
    <xf numFmtId="12" fontId="11" fillId="8" borderId="25" xfId="3" quotePrefix="1" applyNumberFormat="1" applyFont="1" applyFill="1" applyBorder="1" applyAlignment="1">
      <alignment horizontal="center"/>
    </xf>
    <xf numFmtId="12" fontId="11" fillId="0" borderId="27" xfId="3" quotePrefix="1" applyNumberFormat="1" applyFont="1" applyBorder="1" applyAlignment="1">
      <alignment horizontal="center" vertical="center"/>
    </xf>
    <xf numFmtId="49" fontId="11" fillId="8" borderId="25" xfId="3" quotePrefix="1" applyNumberFormat="1" applyFont="1" applyFill="1" applyBorder="1" applyAlignment="1">
      <alignment horizontal="left"/>
    </xf>
    <xf numFmtId="12" fontId="11" fillId="0" borderId="25" xfId="2" quotePrefix="1" applyNumberFormat="1" applyFont="1" applyBorder="1" applyAlignment="1">
      <alignment horizontal="center"/>
    </xf>
    <xf numFmtId="165" fontId="12" fillId="0" borderId="22" xfId="3" quotePrefix="1" applyFont="1" applyBorder="1" applyAlignment="1">
      <alignment horizontal="left"/>
    </xf>
    <xf numFmtId="12" fontId="11" fillId="8" borderId="38" xfId="3" quotePrefix="1" applyNumberFormat="1" applyFont="1" applyFill="1" applyBorder="1" applyAlignment="1">
      <alignment horizontal="center"/>
    </xf>
    <xf numFmtId="0" fontId="12" fillId="2" borderId="15" xfId="5" quotePrefix="1" applyFont="1" applyFill="1" applyBorder="1"/>
    <xf numFmtId="49" fontId="11" fillId="8" borderId="27" xfId="3" quotePrefix="1" applyNumberFormat="1" applyFont="1" applyFill="1" applyBorder="1" applyAlignment="1">
      <alignment horizontal="left"/>
    </xf>
    <xf numFmtId="165" fontId="11" fillId="2" borderId="9" xfId="3" quotePrefix="1" applyFont="1" applyFill="1" applyBorder="1" applyAlignment="1">
      <alignment horizontal="right"/>
    </xf>
    <xf numFmtId="0" fontId="32" fillId="0" borderId="0" xfId="8"/>
    <xf numFmtId="0" fontId="33" fillId="0" borderId="15" xfId="8" applyFont="1" applyBorder="1" applyAlignment="1">
      <alignment horizontal="center"/>
    </xf>
    <xf numFmtId="165" fontId="34" fillId="0" borderId="15" xfId="3" applyFont="1" applyBorder="1" applyAlignment="1">
      <alignment horizontal="center"/>
    </xf>
    <xf numFmtId="165" fontId="34" fillId="0" borderId="15" xfId="3" applyFont="1" applyBorder="1" applyAlignment="1">
      <alignment horizontal="center" vertical="center"/>
    </xf>
    <xf numFmtId="165" fontId="34" fillId="0" borderId="15" xfId="3" quotePrefix="1" applyFont="1" applyBorder="1" applyAlignment="1">
      <alignment horizontal="center" vertical="center"/>
    </xf>
    <xf numFmtId="0" fontId="35" fillId="0" borderId="15" xfId="5" applyFont="1" applyBorder="1"/>
    <xf numFmtId="12" fontId="35" fillId="0" borderId="15" xfId="3" applyNumberFormat="1" applyFont="1" applyBorder="1" applyAlignment="1">
      <alignment horizontal="center" vertical="center"/>
    </xf>
    <xf numFmtId="12" fontId="36" fillId="0" borderId="15" xfId="3" applyNumberFormat="1" applyFont="1" applyBorder="1" applyAlignment="1">
      <alignment horizontal="center" vertical="center"/>
    </xf>
    <xf numFmtId="0" fontId="37" fillId="0" borderId="15" xfId="8" applyFont="1" applyBorder="1" applyAlignment="1">
      <alignment horizontal="center" vertical="center"/>
    </xf>
    <xf numFmtId="0" fontId="37" fillId="0" borderId="0" xfId="8" applyFont="1"/>
    <xf numFmtId="0" fontId="40" fillId="10" borderId="0" xfId="9" applyFont="1" applyBorder="1" applyAlignment="1">
      <alignment horizontal="center"/>
    </xf>
    <xf numFmtId="0" fontId="32" fillId="0" borderId="0" xfId="10"/>
    <xf numFmtId="0" fontId="46" fillId="0" borderId="15" xfId="14" applyFont="1" applyBorder="1" applyAlignment="1">
      <alignment horizontal="center" vertical="center"/>
    </xf>
    <xf numFmtId="0" fontId="46" fillId="0" borderId="15" xfId="15" applyFont="1" applyBorder="1" applyAlignment="1">
      <alignment vertical="center"/>
    </xf>
    <xf numFmtId="13" fontId="38" fillId="0" borderId="15" xfId="15" applyNumberFormat="1" applyFont="1" applyBorder="1" applyAlignment="1">
      <alignment vertical="center"/>
    </xf>
    <xf numFmtId="13" fontId="1" fillId="0" borderId="15" xfId="10" applyNumberFormat="1" applyFont="1" applyBorder="1"/>
    <xf numFmtId="13" fontId="1" fillId="12" borderId="15" xfId="10" applyNumberFormat="1" applyFont="1" applyFill="1" applyBorder="1" applyAlignment="1">
      <alignment vertical="center"/>
    </xf>
    <xf numFmtId="13" fontId="1" fillId="0" borderId="15" xfId="10" applyNumberFormat="1" applyFont="1" applyBorder="1" applyAlignment="1" applyProtection="1">
      <alignment horizontal="center" vertical="center" wrapText="1"/>
      <protection locked="0"/>
    </xf>
    <xf numFmtId="13" fontId="1" fillId="11" borderId="15" xfId="10" applyNumberFormat="1" applyFont="1" applyFill="1" applyBorder="1" applyAlignment="1" applyProtection="1">
      <alignment horizontal="center" vertical="center" wrapText="1"/>
      <protection locked="0"/>
    </xf>
    <xf numFmtId="13" fontId="47" fillId="0" borderId="15" xfId="10" applyNumberFormat="1" applyFont="1" applyBorder="1" applyAlignment="1">
      <alignment horizontal="center"/>
    </xf>
    <xf numFmtId="13" fontId="47" fillId="11" borderId="15" xfId="10" applyNumberFormat="1" applyFont="1" applyFill="1" applyBorder="1" applyAlignment="1">
      <alignment horizontal="center"/>
    </xf>
    <xf numFmtId="12" fontId="46" fillId="0" borderId="0" xfId="15" applyNumberFormat="1" applyFont="1" applyAlignment="1">
      <alignment horizontal="center" vertical="center"/>
    </xf>
    <xf numFmtId="13" fontId="38" fillId="12" borderId="15" xfId="10" applyNumberFormat="1" applyFont="1" applyFill="1" applyBorder="1" applyAlignment="1">
      <alignment vertical="center"/>
    </xf>
    <xf numFmtId="12" fontId="1" fillId="0" borderId="0" xfId="10" applyNumberFormat="1" applyFont="1" applyAlignment="1">
      <alignment horizontal="center" vertical="center"/>
    </xf>
    <xf numFmtId="0" fontId="49" fillId="0" borderId="0" xfId="10" applyFont="1"/>
    <xf numFmtId="0" fontId="44" fillId="13" borderId="15" xfId="11" applyFont="1" applyFill="1" applyBorder="1" applyAlignment="1">
      <alignment horizontal="center" vertical="center"/>
    </xf>
    <xf numFmtId="0" fontId="44" fillId="13" borderId="15" xfId="12" applyFont="1" applyFill="1" applyBorder="1" applyAlignment="1">
      <alignment horizontal="left" vertical="center" wrapText="1"/>
    </xf>
    <xf numFmtId="49" fontId="45" fillId="13" borderId="15" xfId="13" applyNumberFormat="1" applyFont="1" applyFill="1" applyBorder="1" applyAlignment="1">
      <alignment horizontal="center" vertical="center"/>
    </xf>
    <xf numFmtId="49" fontId="45" fillId="13" borderId="0" xfId="13" applyNumberFormat="1" applyFont="1" applyFill="1" applyAlignment="1">
      <alignment horizontal="center" vertical="center"/>
    </xf>
    <xf numFmtId="0" fontId="48" fillId="12" borderId="0" xfId="10" applyFont="1" applyFill="1"/>
    <xf numFmtId="0" fontId="32" fillId="12" borderId="0" xfId="10" applyFill="1"/>
    <xf numFmtId="49" fontId="45" fillId="0" borderId="0" xfId="13" applyNumberFormat="1" applyFont="1" applyAlignment="1">
      <alignment horizontal="center" vertical="center"/>
    </xf>
    <xf numFmtId="0" fontId="50" fillId="0" borderId="0" xfId="8" applyFont="1"/>
    <xf numFmtId="0" fontId="44" fillId="12" borderId="15" xfId="11" applyFont="1" applyFill="1" applyBorder="1" applyAlignment="1">
      <alignment horizontal="center" vertical="center"/>
    </xf>
    <xf numFmtId="0" fontId="46" fillId="12" borderId="15" xfId="15" applyFont="1" applyFill="1" applyBorder="1" applyAlignment="1">
      <alignment vertical="center"/>
    </xf>
    <xf numFmtId="0" fontId="44" fillId="12" borderId="15" xfId="12" applyFont="1" applyFill="1" applyBorder="1" applyAlignment="1">
      <alignment horizontal="left" vertical="center" wrapText="1"/>
    </xf>
    <xf numFmtId="12" fontId="12" fillId="12" borderId="26" xfId="3" applyNumberFormat="1" applyFont="1" applyFill="1" applyBorder="1" applyAlignment="1">
      <alignment horizontal="center" vertical="center"/>
    </xf>
    <xf numFmtId="12" fontId="14" fillId="12" borderId="26" xfId="3" applyNumberFormat="1" applyFont="1" applyFill="1" applyBorder="1" applyAlignment="1">
      <alignment horizontal="center" vertical="center"/>
    </xf>
    <xf numFmtId="12" fontId="11" fillId="12" borderId="26" xfId="3" applyNumberFormat="1" applyFont="1" applyFill="1" applyBorder="1" applyAlignment="1">
      <alignment horizontal="center" vertical="center"/>
    </xf>
    <xf numFmtId="49" fontId="41" fillId="12" borderId="15" xfId="10" applyNumberFormat="1" applyFont="1" applyFill="1" applyBorder="1" applyAlignment="1" applyProtection="1">
      <alignment horizontal="center" vertical="center" wrapText="1"/>
      <protection locked="0"/>
    </xf>
    <xf numFmtId="0" fontId="42" fillId="12" borderId="15" xfId="10" applyFont="1" applyFill="1" applyBorder="1" applyAlignment="1">
      <alignment horizontal="center" wrapText="1"/>
    </xf>
    <xf numFmtId="0" fontId="46" fillId="12" borderId="15" xfId="14" applyFont="1" applyFill="1" applyBorder="1" applyAlignment="1">
      <alignment horizontal="center" vertical="center"/>
    </xf>
    <xf numFmtId="13" fontId="38" fillId="12" borderId="15" xfId="15" applyNumberFormat="1" applyFont="1" applyFill="1" applyBorder="1" applyAlignment="1">
      <alignment vertical="center"/>
    </xf>
    <xf numFmtId="13" fontId="47" fillId="12" borderId="15" xfId="10" applyNumberFormat="1" applyFont="1" applyFill="1" applyBorder="1" applyAlignment="1">
      <alignment horizontal="center"/>
    </xf>
    <xf numFmtId="12" fontId="12" fillId="12" borderId="25" xfId="3" applyNumberFormat="1" applyFont="1" applyFill="1" applyBorder="1" applyAlignment="1">
      <alignment horizontal="center" vertical="center"/>
    </xf>
    <xf numFmtId="12" fontId="11" fillId="12" borderId="25" xfId="3" applyNumberFormat="1" applyFont="1" applyFill="1" applyBorder="1" applyAlignment="1">
      <alignment horizontal="center" vertical="center"/>
    </xf>
    <xf numFmtId="12" fontId="44" fillId="14" borderId="15" xfId="12" applyNumberFormat="1" applyFont="1" applyFill="1" applyBorder="1" applyAlignment="1">
      <alignment horizontal="center" vertical="center" wrapText="1"/>
    </xf>
    <xf numFmtId="12" fontId="46" fillId="14" borderId="15" xfId="15" applyNumberFormat="1" applyFont="1" applyFill="1" applyBorder="1" applyAlignment="1">
      <alignment horizontal="center" vertical="center"/>
    </xf>
    <xf numFmtId="13" fontId="1" fillId="15" borderId="15" xfId="10" applyNumberFormat="1" applyFont="1" applyFill="1" applyBorder="1" applyAlignment="1">
      <alignment vertical="center"/>
    </xf>
    <xf numFmtId="13" fontId="38" fillId="15" borderId="15" xfId="10" applyNumberFormat="1" applyFont="1" applyFill="1" applyBorder="1" applyAlignment="1">
      <alignment vertical="center"/>
    </xf>
    <xf numFmtId="49" fontId="45" fillId="15" borderId="15" xfId="13" applyNumberFormat="1" applyFont="1" applyFill="1" applyBorder="1" applyAlignment="1">
      <alignment horizontal="center" vertical="center" wrapText="1"/>
    </xf>
    <xf numFmtId="0" fontId="46" fillId="16" borderId="15" xfId="14" applyFont="1" applyFill="1" applyBorder="1" applyAlignment="1">
      <alignment horizontal="center" vertical="center"/>
    </xf>
    <xf numFmtId="0" fontId="46" fillId="16" borderId="15" xfId="15" applyFont="1" applyFill="1" applyBorder="1" applyAlignment="1">
      <alignment vertical="center"/>
    </xf>
    <xf numFmtId="13" fontId="38" fillId="16" borderId="15" xfId="15" applyNumberFormat="1" applyFont="1" applyFill="1" applyBorder="1" applyAlignment="1">
      <alignment vertical="center"/>
    </xf>
    <xf numFmtId="12" fontId="46" fillId="16" borderId="15" xfId="15" applyNumberFormat="1" applyFont="1" applyFill="1" applyBorder="1" applyAlignment="1">
      <alignment horizontal="center" vertical="center"/>
    </xf>
    <xf numFmtId="13" fontId="1" fillId="16" borderId="15" xfId="10" applyNumberFormat="1" applyFont="1" applyFill="1" applyBorder="1"/>
    <xf numFmtId="13" fontId="1" fillId="16" borderId="15" xfId="10" applyNumberFormat="1" applyFont="1" applyFill="1" applyBorder="1" applyAlignment="1">
      <alignment vertical="center"/>
    </xf>
    <xf numFmtId="13" fontId="1" fillId="16" borderId="15" xfId="10" applyNumberFormat="1" applyFont="1" applyFill="1" applyBorder="1" applyAlignment="1" applyProtection="1">
      <alignment horizontal="center" vertical="center" wrapText="1"/>
      <protection locked="0"/>
    </xf>
    <xf numFmtId="13" fontId="47" fillId="16" borderId="15" xfId="10" applyNumberFormat="1" applyFont="1" applyFill="1" applyBorder="1" applyAlignment="1">
      <alignment horizontal="center"/>
    </xf>
    <xf numFmtId="0" fontId="46" fillId="17" borderId="15" xfId="14" applyFont="1" applyFill="1" applyBorder="1" applyAlignment="1">
      <alignment horizontal="center" vertical="center"/>
    </xf>
    <xf numFmtId="0" fontId="46" fillId="17" borderId="15" xfId="15" applyFont="1" applyFill="1" applyBorder="1" applyAlignment="1">
      <alignment vertical="center"/>
    </xf>
    <xf numFmtId="13" fontId="38" fillId="17" borderId="15" xfId="15" applyNumberFormat="1" applyFont="1" applyFill="1" applyBorder="1" applyAlignment="1">
      <alignment vertical="center"/>
    </xf>
    <xf numFmtId="12" fontId="46" fillId="17" borderId="15" xfId="15" applyNumberFormat="1" applyFont="1" applyFill="1" applyBorder="1" applyAlignment="1">
      <alignment horizontal="center" vertical="center"/>
    </xf>
    <xf numFmtId="13" fontId="46" fillId="17" borderId="15" xfId="10" applyNumberFormat="1" applyFont="1" applyFill="1" applyBorder="1" applyAlignment="1">
      <alignment vertical="center"/>
    </xf>
    <xf numFmtId="12" fontId="1" fillId="17" borderId="15" xfId="0" applyNumberFormat="1" applyFont="1" applyFill="1" applyBorder="1" applyAlignment="1">
      <alignment horizontal="center" vertical="center"/>
    </xf>
    <xf numFmtId="12" fontId="46" fillId="17" borderId="15" xfId="0" applyNumberFormat="1" applyFont="1" applyFill="1" applyBorder="1" applyAlignment="1">
      <alignment horizontal="center" vertical="center"/>
    </xf>
    <xf numFmtId="13" fontId="47" fillId="17" borderId="15" xfId="10" applyNumberFormat="1" applyFont="1" applyFill="1" applyBorder="1" applyAlignment="1">
      <alignment horizontal="center"/>
    </xf>
    <xf numFmtId="0" fontId="46" fillId="0" borderId="15" xfId="14" applyFont="1" applyFill="1" applyBorder="1" applyAlignment="1">
      <alignment horizontal="center" vertical="center"/>
    </xf>
    <xf numFmtId="0" fontId="46" fillId="0" borderId="15" xfId="15" applyFont="1" applyFill="1" applyBorder="1" applyAlignment="1">
      <alignment vertical="center"/>
    </xf>
    <xf numFmtId="13" fontId="38" fillId="0" borderId="15" xfId="15" applyNumberFormat="1" applyFont="1" applyFill="1" applyBorder="1" applyAlignment="1">
      <alignment vertical="center"/>
    </xf>
    <xf numFmtId="12" fontId="46" fillId="0" borderId="15" xfId="15" applyNumberFormat="1" applyFont="1" applyFill="1" applyBorder="1" applyAlignment="1">
      <alignment horizontal="center" vertical="center"/>
    </xf>
    <xf numFmtId="13" fontId="1" fillId="0" borderId="15" xfId="10" applyNumberFormat="1" applyFont="1" applyFill="1" applyBorder="1"/>
    <xf numFmtId="13" fontId="1" fillId="0" borderId="15" xfId="10" applyNumberFormat="1" applyFont="1" applyFill="1" applyBorder="1" applyAlignment="1" applyProtection="1">
      <alignment horizontal="center" vertical="center" wrapText="1"/>
      <protection locked="0"/>
    </xf>
    <xf numFmtId="13" fontId="47" fillId="0" borderId="15" xfId="10" applyNumberFormat="1" applyFont="1" applyFill="1" applyBorder="1" applyAlignment="1">
      <alignment horizontal="center"/>
    </xf>
    <xf numFmtId="12" fontId="1" fillId="0" borderId="15" xfId="0" applyNumberFormat="1" applyFont="1" applyFill="1" applyBorder="1" applyAlignment="1">
      <alignment horizontal="center" vertical="center"/>
    </xf>
    <xf numFmtId="13" fontId="46" fillId="15" borderId="15" xfId="10" applyNumberFormat="1" applyFont="1" applyFill="1" applyBorder="1" applyAlignment="1">
      <alignment vertical="center"/>
    </xf>
    <xf numFmtId="12" fontId="46" fillId="12" borderId="15" xfId="15" applyNumberFormat="1" applyFont="1" applyFill="1" applyBorder="1" applyAlignment="1">
      <alignment horizontal="center" vertical="center"/>
    </xf>
    <xf numFmtId="12" fontId="46" fillId="11" borderId="15" xfId="0" applyNumberFormat="1" applyFont="1" applyFill="1" applyBorder="1" applyAlignment="1">
      <alignment horizontal="center" vertical="center"/>
    </xf>
    <xf numFmtId="165" fontId="13" fillId="3" borderId="4" xfId="3" applyFont="1" applyFill="1" applyBorder="1" applyAlignment="1">
      <alignment horizontal="left"/>
    </xf>
    <xf numFmtId="165" fontId="13" fillId="3" borderId="28" xfId="3" applyFont="1" applyFill="1" applyBorder="1" applyAlignment="1">
      <alignment horizontal="left"/>
    </xf>
    <xf numFmtId="165" fontId="13" fillId="3" borderId="5" xfId="3" applyFont="1" applyFill="1" applyBorder="1" applyAlignment="1">
      <alignment horizontal="left"/>
    </xf>
    <xf numFmtId="165" fontId="7" fillId="2" borderId="1" xfId="3" applyFont="1" applyFill="1" applyBorder="1" applyAlignment="1">
      <alignment horizontal="center" vertical="center" wrapText="1" shrinkToFit="1"/>
    </xf>
    <xf numFmtId="165" fontId="7" fillId="2" borderId="7" xfId="3" applyFont="1" applyFill="1" applyBorder="1" applyAlignment="1">
      <alignment horizontal="center" vertical="center" wrapText="1" shrinkToFit="1"/>
    </xf>
    <xf numFmtId="165" fontId="7" fillId="2" borderId="4" xfId="3" applyFont="1" applyFill="1" applyBorder="1" applyAlignment="1">
      <alignment horizontal="center" vertical="center" wrapText="1" shrinkToFit="1"/>
    </xf>
    <xf numFmtId="165" fontId="13" fillId="9" borderId="1" xfId="3" applyFont="1" applyFill="1" applyBorder="1" applyAlignment="1">
      <alignment horizontal="center"/>
    </xf>
    <xf numFmtId="165" fontId="13" fillId="9" borderId="3" xfId="3" applyFont="1" applyFill="1" applyBorder="1" applyAlignment="1">
      <alignment horizontal="center"/>
    </xf>
    <xf numFmtId="165" fontId="13" fillId="9" borderId="2" xfId="3" applyFont="1" applyFill="1" applyBorder="1" applyAlignment="1">
      <alignment horizontal="center"/>
    </xf>
    <xf numFmtId="165" fontId="13" fillId="9" borderId="7" xfId="3" applyFont="1" applyFill="1" applyBorder="1" applyAlignment="1">
      <alignment horizontal="center"/>
    </xf>
    <xf numFmtId="165" fontId="13" fillId="9" borderId="0" xfId="3" applyFont="1" applyFill="1" applyAlignment="1">
      <alignment horizontal="center"/>
    </xf>
    <xf numFmtId="165" fontId="13" fillId="9" borderId="8" xfId="3" applyFont="1" applyFill="1" applyBorder="1" applyAlignment="1">
      <alignment horizontal="center"/>
    </xf>
    <xf numFmtId="165" fontId="13" fillId="9" borderId="4" xfId="3" applyFont="1" applyFill="1" applyBorder="1" applyAlignment="1">
      <alignment horizontal="center"/>
    </xf>
    <xf numFmtId="165" fontId="13" fillId="9" borderId="28" xfId="3" applyFont="1" applyFill="1" applyBorder="1" applyAlignment="1">
      <alignment horizontal="center"/>
    </xf>
    <xf numFmtId="165" fontId="13" fillId="9" borderId="5" xfId="3" applyFont="1" applyFill="1" applyBorder="1" applyAlignment="1">
      <alignment horizontal="center"/>
    </xf>
    <xf numFmtId="165" fontId="27" fillId="2" borderId="39" xfId="3" applyFont="1" applyFill="1" applyBorder="1" applyAlignment="1">
      <alignment horizontal="center"/>
    </xf>
    <xf numFmtId="165" fontId="27" fillId="2" borderId="40" xfId="3" applyFont="1" applyFill="1" applyBorder="1" applyAlignment="1">
      <alignment horizontal="center"/>
    </xf>
    <xf numFmtId="165" fontId="27" fillId="2" borderId="41" xfId="3" applyFont="1" applyFill="1" applyBorder="1" applyAlignment="1">
      <alignment horizontal="center"/>
    </xf>
    <xf numFmtId="165" fontId="27" fillId="2" borderId="42" xfId="3" applyFont="1" applyFill="1" applyBorder="1" applyAlignment="1">
      <alignment horizontal="center"/>
    </xf>
    <xf numFmtId="165" fontId="28" fillId="2" borderId="3" xfId="2" applyFont="1" applyFill="1" applyBorder="1" applyAlignment="1">
      <alignment horizontal="left"/>
    </xf>
    <xf numFmtId="165" fontId="28" fillId="2" borderId="2" xfId="2" applyFont="1" applyFill="1" applyBorder="1" applyAlignment="1">
      <alignment horizontal="left"/>
    </xf>
    <xf numFmtId="165" fontId="28" fillId="2" borderId="28" xfId="2" applyFont="1" applyFill="1" applyBorder="1" applyAlignment="1">
      <alignment horizontal="left"/>
    </xf>
    <xf numFmtId="165" fontId="28" fillId="2" borderId="5" xfId="2" applyFont="1" applyFill="1" applyBorder="1" applyAlignment="1">
      <alignment horizontal="left"/>
    </xf>
    <xf numFmtId="165" fontId="29" fillId="0" borderId="1" xfId="3" quotePrefix="1" applyFont="1" applyBorder="1" applyAlignment="1">
      <alignment horizontal="left" wrapText="1"/>
    </xf>
    <xf numFmtId="165" fontId="29" fillId="0" borderId="2" xfId="3" applyFont="1" applyBorder="1" applyAlignment="1">
      <alignment horizontal="left" wrapText="1"/>
    </xf>
    <xf numFmtId="165" fontId="29" fillId="0" borderId="4" xfId="3" applyFont="1" applyBorder="1" applyAlignment="1">
      <alignment horizontal="left" wrapText="1"/>
    </xf>
    <xf numFmtId="165" fontId="29" fillId="0" borderId="5" xfId="3" applyFont="1" applyBorder="1" applyAlignment="1">
      <alignment horizontal="left" wrapText="1"/>
    </xf>
    <xf numFmtId="165" fontId="24" fillId="2" borderId="1" xfId="3" applyFont="1" applyFill="1" applyBorder="1" applyAlignment="1">
      <alignment horizontal="right"/>
    </xf>
    <xf numFmtId="165" fontId="24" fillId="2" borderId="2" xfId="3" applyFont="1" applyFill="1" applyBorder="1" applyAlignment="1">
      <alignment horizontal="right"/>
    </xf>
    <xf numFmtId="165" fontId="24" fillId="2" borderId="7" xfId="3" applyFont="1" applyFill="1" applyBorder="1" applyAlignment="1">
      <alignment horizontal="right"/>
    </xf>
    <xf numFmtId="165" fontId="24" fillId="2" borderId="8" xfId="3" applyFont="1" applyFill="1" applyBorder="1" applyAlignment="1">
      <alignment horizontal="right"/>
    </xf>
    <xf numFmtId="0" fontId="10" fillId="2" borderId="3" xfId="5" applyFont="1" applyFill="1" applyBorder="1" applyAlignment="1">
      <alignment horizontal="center"/>
    </xf>
    <xf numFmtId="0" fontId="10" fillId="2" borderId="2" xfId="5" applyFont="1" applyFill="1" applyBorder="1" applyAlignment="1">
      <alignment horizontal="center"/>
    </xf>
    <xf numFmtId="0" fontId="10" fillId="2" borderId="0" xfId="5" applyFont="1" applyFill="1" applyAlignment="1">
      <alignment horizontal="center"/>
    </xf>
    <xf numFmtId="0" fontId="10" fillId="2" borderId="8" xfId="5" applyFont="1" applyFill="1" applyBorder="1" applyAlignment="1">
      <alignment horizontal="center"/>
    </xf>
    <xf numFmtId="165" fontId="7" fillId="2" borderId="0" xfId="3" applyFont="1" applyFill="1" applyAlignment="1">
      <alignment horizontal="left"/>
    </xf>
    <xf numFmtId="165" fontId="7" fillId="2" borderId="8" xfId="3" applyFont="1" applyFill="1" applyBorder="1" applyAlignment="1">
      <alignment horizontal="left"/>
    </xf>
    <xf numFmtId="165" fontId="12" fillId="2" borderId="4" xfId="3" applyFont="1" applyFill="1" applyBorder="1" applyAlignment="1">
      <alignment horizontal="right"/>
    </xf>
    <xf numFmtId="165" fontId="12" fillId="2" borderId="5" xfId="3" applyFont="1" applyFill="1" applyBorder="1" applyAlignment="1">
      <alignment horizontal="right"/>
    </xf>
    <xf numFmtId="0" fontId="11" fillId="2" borderId="28" xfId="5" quotePrefix="1" applyFont="1" applyFill="1" applyBorder="1" applyAlignment="1">
      <alignment horizontal="center"/>
    </xf>
    <xf numFmtId="0" fontId="11" fillId="2" borderId="28" xfId="5" applyFont="1" applyFill="1" applyBorder="1" applyAlignment="1">
      <alignment horizontal="center"/>
    </xf>
    <xf numFmtId="0" fontId="11" fillId="2" borderId="5" xfId="5" applyFont="1" applyFill="1" applyBorder="1" applyAlignment="1">
      <alignment horizontal="center"/>
    </xf>
    <xf numFmtId="167" fontId="12" fillId="2" borderId="28" xfId="3" applyNumberFormat="1" applyFont="1" applyFill="1" applyBorder="1" applyAlignment="1">
      <alignment horizontal="center"/>
    </xf>
    <xf numFmtId="167" fontId="12" fillId="2" borderId="5" xfId="3" applyNumberFormat="1" applyFont="1" applyFill="1" applyBorder="1" applyAlignment="1">
      <alignment horizontal="center"/>
    </xf>
    <xf numFmtId="165" fontId="7" fillId="2" borderId="28" xfId="3" quotePrefix="1" applyFont="1" applyFill="1" applyBorder="1" applyAlignment="1">
      <alignment horizontal="left"/>
    </xf>
    <xf numFmtId="165" fontId="7" fillId="2" borderId="28" xfId="3" applyFont="1" applyFill="1" applyBorder="1" applyAlignment="1">
      <alignment horizontal="left"/>
    </xf>
    <xf numFmtId="165" fontId="7" fillId="2" borderId="5" xfId="3" applyFont="1" applyFill="1" applyBorder="1" applyAlignment="1">
      <alignment horizontal="left"/>
    </xf>
    <xf numFmtId="165" fontId="12" fillId="2" borderId="7" xfId="3" applyFont="1" applyFill="1" applyBorder="1" applyAlignment="1">
      <alignment horizontal="right"/>
    </xf>
    <xf numFmtId="165" fontId="12" fillId="2" borderId="8" xfId="3" applyFont="1" applyFill="1" applyBorder="1" applyAlignment="1">
      <alignment horizontal="right"/>
    </xf>
    <xf numFmtId="0" fontId="11" fillId="2" borderId="7" xfId="5" quotePrefix="1" applyFont="1" applyFill="1" applyBorder="1" applyAlignment="1">
      <alignment horizontal="center"/>
    </xf>
    <xf numFmtId="0" fontId="11" fillId="2" borderId="0" xfId="5" applyFont="1" applyFill="1" applyAlignment="1">
      <alignment horizontal="center"/>
    </xf>
    <xf numFmtId="0" fontId="11" fillId="2" borderId="8" xfId="5" applyFont="1" applyFill="1" applyBorder="1" applyAlignment="1">
      <alignment horizontal="center"/>
    </xf>
    <xf numFmtId="167" fontId="12" fillId="2" borderId="0" xfId="3" quotePrefix="1" applyNumberFormat="1" applyFont="1" applyFill="1" applyAlignment="1">
      <alignment horizontal="center"/>
    </xf>
    <xf numFmtId="167" fontId="12" fillId="2" borderId="8" xfId="3" applyNumberFormat="1" applyFont="1" applyFill="1" applyBorder="1" applyAlignment="1">
      <alignment horizontal="center"/>
    </xf>
    <xf numFmtId="165" fontId="7" fillId="2" borderId="3" xfId="3" quotePrefix="1" applyFont="1" applyFill="1" applyBorder="1" applyAlignment="1">
      <alignment horizontal="left"/>
    </xf>
    <xf numFmtId="165" fontId="7" fillId="2" borderId="3" xfId="3" applyFont="1" applyFill="1" applyBorder="1" applyAlignment="1">
      <alignment horizontal="left"/>
    </xf>
    <xf numFmtId="165" fontId="7" fillId="2" borderId="2" xfId="3" applyFont="1" applyFill="1" applyBorder="1" applyAlignment="1">
      <alignment horizontal="left"/>
    </xf>
    <xf numFmtId="165" fontId="7" fillId="2" borderId="0" xfId="3" quotePrefix="1" applyFont="1" applyFill="1" applyAlignment="1">
      <alignment horizontal="left"/>
    </xf>
    <xf numFmtId="167" fontId="12" fillId="2" borderId="3" xfId="3" quotePrefix="1" applyNumberFormat="1" applyFont="1" applyFill="1" applyBorder="1" applyAlignment="1">
      <alignment horizontal="center"/>
    </xf>
    <xf numFmtId="167" fontId="12" fillId="2" borderId="2" xfId="3" applyNumberFormat="1" applyFont="1" applyFill="1" applyBorder="1" applyAlignment="1">
      <alignment horizontal="center"/>
    </xf>
    <xf numFmtId="165" fontId="13" fillId="3" borderId="11" xfId="3" applyFont="1" applyFill="1" applyBorder="1" applyAlignment="1">
      <alignment horizontal="left"/>
    </xf>
    <xf numFmtId="165" fontId="13" fillId="3" borderId="12" xfId="3" applyFont="1" applyFill="1" applyBorder="1" applyAlignment="1">
      <alignment horizontal="left"/>
    </xf>
    <xf numFmtId="165" fontId="13" fillId="3" borderId="29" xfId="3" applyFont="1" applyFill="1" applyBorder="1" applyAlignment="1">
      <alignment horizontal="left"/>
    </xf>
    <xf numFmtId="165" fontId="13" fillId="0" borderId="11" xfId="3" applyFont="1" applyBorder="1" applyAlignment="1">
      <alignment horizontal="center"/>
    </xf>
    <xf numFmtId="165" fontId="13" fillId="0" borderId="12" xfId="3" applyFont="1" applyBorder="1" applyAlignment="1">
      <alignment horizontal="center"/>
    </xf>
    <xf numFmtId="165" fontId="13" fillId="0" borderId="29" xfId="3" applyFont="1" applyBorder="1" applyAlignment="1">
      <alignment horizontal="center"/>
    </xf>
    <xf numFmtId="165" fontId="19" fillId="0" borderId="1" xfId="3" applyFont="1" applyBorder="1" applyAlignment="1">
      <alignment horizontal="center"/>
    </xf>
    <xf numFmtId="165" fontId="19" fillId="0" borderId="3" xfId="3" applyFont="1" applyBorder="1" applyAlignment="1">
      <alignment horizontal="center"/>
    </xf>
    <xf numFmtId="165" fontId="19" fillId="0" borderId="2" xfId="3" applyFont="1" applyBorder="1" applyAlignment="1">
      <alignment horizontal="center"/>
    </xf>
    <xf numFmtId="165" fontId="19" fillId="0" borderId="7" xfId="3" applyFont="1" applyBorder="1" applyAlignment="1">
      <alignment horizontal="center"/>
    </xf>
    <xf numFmtId="165" fontId="19" fillId="0" borderId="0" xfId="3" applyFont="1" applyAlignment="1">
      <alignment horizontal="center"/>
    </xf>
    <xf numFmtId="165" fontId="19" fillId="0" borderId="8" xfId="3" applyFont="1" applyBorder="1" applyAlignment="1">
      <alignment horizontal="center"/>
    </xf>
    <xf numFmtId="165" fontId="19" fillId="0" borderId="4" xfId="3" applyFont="1" applyBorder="1" applyAlignment="1">
      <alignment horizontal="center"/>
    </xf>
    <xf numFmtId="165" fontId="19" fillId="0" borderId="28" xfId="3" applyFont="1" applyBorder="1" applyAlignment="1">
      <alignment horizontal="center"/>
    </xf>
    <xf numFmtId="165" fontId="19" fillId="0" borderId="5" xfId="3" applyFont="1" applyBorder="1" applyAlignment="1">
      <alignment horizontal="center"/>
    </xf>
    <xf numFmtId="165" fontId="6" fillId="2" borderId="1" xfId="3" applyFont="1" applyFill="1" applyBorder="1" applyAlignment="1">
      <alignment horizontal="center"/>
    </xf>
    <xf numFmtId="165" fontId="6" fillId="2" borderId="3" xfId="3" applyFont="1" applyFill="1" applyBorder="1" applyAlignment="1">
      <alignment horizontal="center"/>
    </xf>
    <xf numFmtId="165" fontId="6" fillId="2" borderId="7" xfId="3" applyFont="1" applyFill="1" applyBorder="1" applyAlignment="1">
      <alignment horizontal="center"/>
    </xf>
    <xf numFmtId="165" fontId="6" fillId="2" borderId="0" xfId="3" applyFont="1" applyFill="1" applyAlignment="1">
      <alignment horizontal="center"/>
    </xf>
    <xf numFmtId="165" fontId="7" fillId="2" borderId="3" xfId="2" applyFont="1" applyFill="1" applyBorder="1"/>
    <xf numFmtId="165" fontId="7" fillId="2" borderId="30" xfId="2" applyFont="1" applyFill="1" applyBorder="1"/>
    <xf numFmtId="165" fontId="18" fillId="0" borderId="1" xfId="2" applyBorder="1" applyAlignment="1">
      <alignment horizontal="center" vertical="top"/>
    </xf>
    <xf numFmtId="165" fontId="18" fillId="0" borderId="3" xfId="2" applyBorder="1" applyAlignment="1">
      <alignment horizontal="center" vertical="top"/>
    </xf>
    <xf numFmtId="165" fontId="18" fillId="0" borderId="2" xfId="2" applyBorder="1" applyAlignment="1">
      <alignment horizontal="center" vertical="top"/>
    </xf>
    <xf numFmtId="165" fontId="18" fillId="0" borderId="7" xfId="2" applyBorder="1" applyAlignment="1">
      <alignment horizontal="center" vertical="top"/>
    </xf>
    <xf numFmtId="165" fontId="18" fillId="0" borderId="0" xfId="2" applyAlignment="1">
      <alignment horizontal="center" vertical="top"/>
    </xf>
    <xf numFmtId="165" fontId="18" fillId="0" borderId="8" xfId="2" applyBorder="1" applyAlignment="1">
      <alignment horizontal="center" vertical="top"/>
    </xf>
    <xf numFmtId="0" fontId="10" fillId="2" borderId="1" xfId="5" applyFont="1" applyFill="1" applyBorder="1" applyAlignment="1">
      <alignment horizontal="center"/>
    </xf>
    <xf numFmtId="0" fontId="10" fillId="2" borderId="7" xfId="5" applyFont="1" applyFill="1" applyBorder="1" applyAlignment="1">
      <alignment horizontal="center"/>
    </xf>
    <xf numFmtId="0" fontId="11" fillId="2" borderId="7" xfId="5" applyFont="1" applyFill="1" applyBorder="1" applyAlignment="1">
      <alignment horizontal="center"/>
    </xf>
    <xf numFmtId="0" fontId="12" fillId="2" borderId="0" xfId="3" applyNumberFormat="1" applyFont="1" applyFill="1" applyAlignment="1">
      <alignment horizontal="center"/>
    </xf>
    <xf numFmtId="0" fontId="12" fillId="2" borderId="8" xfId="3" applyNumberFormat="1" applyFont="1" applyFill="1" applyBorder="1" applyAlignment="1">
      <alignment horizontal="center"/>
    </xf>
    <xf numFmtId="0" fontId="12" fillId="2" borderId="3" xfId="3" applyNumberFormat="1" applyFont="1" applyFill="1" applyBorder="1" applyAlignment="1">
      <alignment horizontal="center"/>
    </xf>
    <xf numFmtId="0" fontId="12" fillId="2" borderId="2" xfId="3" applyNumberFormat="1" applyFont="1" applyFill="1" applyBorder="1" applyAlignment="1">
      <alignment horizontal="center"/>
    </xf>
    <xf numFmtId="165" fontId="13" fillId="3" borderId="15" xfId="3" applyFont="1" applyFill="1" applyBorder="1" applyAlignment="1">
      <alignment horizontal="left"/>
    </xf>
    <xf numFmtId="165" fontId="6" fillId="0" borderId="1" xfId="3" applyFont="1" applyBorder="1" applyAlignment="1">
      <alignment horizontal="center"/>
    </xf>
    <xf numFmtId="165" fontId="6" fillId="0" borderId="3" xfId="3" applyFont="1" applyBorder="1" applyAlignment="1">
      <alignment horizontal="center"/>
    </xf>
    <xf numFmtId="165" fontId="6" fillId="0" borderId="7" xfId="3" applyFont="1" applyBorder="1" applyAlignment="1">
      <alignment horizontal="center"/>
    </xf>
    <xf numFmtId="165" fontId="6" fillId="0" borderId="0" xfId="3" applyFont="1" applyAlignment="1">
      <alignment horizontal="center"/>
    </xf>
    <xf numFmtId="165" fontId="7" fillId="0" borderId="3" xfId="2" applyFont="1" applyBorder="1"/>
    <xf numFmtId="165" fontId="7" fillId="0" borderId="30" xfId="2" applyFont="1" applyBorder="1"/>
    <xf numFmtId="0" fontId="12" fillId="2" borderId="7" xfId="3" applyNumberFormat="1" applyFont="1" applyFill="1" applyBorder="1" applyAlignment="1">
      <alignment horizontal="center"/>
    </xf>
    <xf numFmtId="0" fontId="12" fillId="2" borderId="1" xfId="3" applyNumberFormat="1" applyFont="1" applyFill="1" applyBorder="1" applyAlignment="1">
      <alignment horizontal="center"/>
    </xf>
    <xf numFmtId="0" fontId="5" fillId="0" borderId="15" xfId="5" applyBorder="1" applyAlignment="1">
      <alignment horizontal="center"/>
    </xf>
    <xf numFmtId="165" fontId="6" fillId="2" borderId="2" xfId="3" applyFont="1" applyFill="1" applyBorder="1" applyAlignment="1">
      <alignment horizontal="center"/>
    </xf>
    <xf numFmtId="165" fontId="6" fillId="2" borderId="4" xfId="3" applyFont="1" applyFill="1" applyBorder="1" applyAlignment="1">
      <alignment horizontal="center"/>
    </xf>
    <xf numFmtId="165" fontId="6" fillId="2" borderId="5" xfId="3" applyFont="1" applyFill="1" applyBorder="1" applyAlignment="1">
      <alignment horizontal="center"/>
    </xf>
    <xf numFmtId="165" fontId="7" fillId="2" borderId="3" xfId="2" applyFont="1" applyFill="1" applyBorder="1" applyAlignment="1">
      <alignment horizontal="left"/>
    </xf>
    <xf numFmtId="165" fontId="7" fillId="2" borderId="0" xfId="2" applyFont="1" applyFill="1" applyAlignment="1">
      <alignment horizontal="left"/>
    </xf>
    <xf numFmtId="165" fontId="8" fillId="2" borderId="1" xfId="3" applyFont="1" applyFill="1" applyBorder="1" applyAlignment="1">
      <alignment horizontal="right" vertical="center" wrapText="1"/>
    </xf>
    <xf numFmtId="0" fontId="9" fillId="2" borderId="2" xfId="5" applyFont="1" applyFill="1" applyBorder="1"/>
    <xf numFmtId="0" fontId="9" fillId="2" borderId="7" xfId="5" applyFont="1" applyFill="1" applyBorder="1"/>
    <xf numFmtId="0" fontId="9" fillId="2" borderId="8" xfId="5" applyFont="1" applyFill="1" applyBorder="1"/>
    <xf numFmtId="0" fontId="9" fillId="2" borderId="3" xfId="5" applyFont="1" applyFill="1" applyBorder="1"/>
    <xf numFmtId="0" fontId="9" fillId="2" borderId="0" xfId="5" applyFont="1" applyFill="1"/>
    <xf numFmtId="165" fontId="13" fillId="5" borderId="20" xfId="3" applyFont="1" applyFill="1" applyBorder="1" applyAlignment="1">
      <alignment horizontal="center"/>
    </xf>
    <xf numFmtId="165" fontId="13" fillId="5" borderId="37" xfId="3" applyFont="1" applyFill="1" applyBorder="1" applyAlignment="1">
      <alignment horizontal="center"/>
    </xf>
    <xf numFmtId="165" fontId="15" fillId="0" borderId="31" xfId="3" applyFont="1" applyBorder="1" applyAlignment="1">
      <alignment horizontal="center"/>
    </xf>
    <xf numFmtId="165" fontId="15" fillId="0" borderId="33" xfId="3" applyFont="1" applyBorder="1" applyAlignment="1">
      <alignment horizontal="center"/>
    </xf>
    <xf numFmtId="165" fontId="15" fillId="0" borderId="26" xfId="3" applyFont="1" applyBorder="1" applyAlignment="1">
      <alignment horizontal="center"/>
    </xf>
    <xf numFmtId="165" fontId="13" fillId="2" borderId="32" xfId="3" applyFont="1" applyFill="1" applyBorder="1" applyAlignment="1">
      <alignment horizontal="center" vertical="center" wrapText="1"/>
    </xf>
    <xf numFmtId="165" fontId="13" fillId="2" borderId="34" xfId="3" applyFont="1" applyFill="1" applyBorder="1" applyAlignment="1">
      <alignment horizontal="center" vertical="center" wrapText="1"/>
    </xf>
    <xf numFmtId="0" fontId="7" fillId="2" borderId="1" xfId="5" applyFont="1" applyFill="1" applyBorder="1" applyAlignment="1">
      <alignment horizontal="center" vertical="center" wrapText="1"/>
    </xf>
    <xf numFmtId="0" fontId="7" fillId="2" borderId="7" xfId="5" applyFont="1" applyFill="1" applyBorder="1" applyAlignment="1">
      <alignment horizontal="center" vertical="center" wrapText="1"/>
    </xf>
    <xf numFmtId="0" fontId="7" fillId="2" borderId="4" xfId="5" applyFont="1" applyFill="1" applyBorder="1" applyAlignment="1">
      <alignment horizontal="center" vertical="center" wrapText="1"/>
    </xf>
    <xf numFmtId="165" fontId="14" fillId="0" borderId="1" xfId="3" applyFont="1" applyBorder="1" applyAlignment="1">
      <alignment horizontal="center"/>
    </xf>
    <xf numFmtId="165" fontId="14" fillId="0" borderId="13" xfId="3" applyFont="1" applyBorder="1" applyAlignment="1">
      <alignment horizontal="center"/>
    </xf>
    <xf numFmtId="165" fontId="14" fillId="0" borderId="7" xfId="3" applyFont="1" applyBorder="1" applyAlignment="1">
      <alignment horizontal="center"/>
    </xf>
    <xf numFmtId="165" fontId="14" fillId="0" borderId="16" xfId="3" applyFont="1" applyBorder="1" applyAlignment="1">
      <alignment horizontal="center"/>
    </xf>
    <xf numFmtId="165" fontId="14" fillId="0" borderId="18" xfId="3" applyFont="1" applyBorder="1" applyAlignment="1">
      <alignment horizontal="center"/>
    </xf>
    <xf numFmtId="165" fontId="14" fillId="0" borderId="19" xfId="3" applyFont="1" applyBorder="1" applyAlignment="1">
      <alignment horizontal="center"/>
    </xf>
    <xf numFmtId="165" fontId="13" fillId="2" borderId="1" xfId="3" applyFont="1" applyFill="1" applyBorder="1" applyAlignment="1">
      <alignment horizontal="center" vertical="center" wrapText="1"/>
    </xf>
    <xf numFmtId="165" fontId="13" fillId="2" borderId="2" xfId="3" applyFont="1" applyFill="1" applyBorder="1" applyAlignment="1">
      <alignment horizontal="center" vertical="center" wrapText="1"/>
    </xf>
    <xf numFmtId="165" fontId="13" fillId="2" borderId="3" xfId="3" applyFont="1" applyFill="1" applyBorder="1" applyAlignment="1">
      <alignment horizontal="center" vertical="center" wrapText="1"/>
    </xf>
    <xf numFmtId="165" fontId="7" fillId="2" borderId="7" xfId="3" applyFont="1" applyFill="1" applyBorder="1" applyAlignment="1">
      <alignment horizontal="center" vertical="center" wrapText="1"/>
    </xf>
    <xf numFmtId="165" fontId="7" fillId="2" borderId="8" xfId="3" applyFont="1" applyFill="1" applyBorder="1" applyAlignment="1">
      <alignment horizontal="center" vertical="center" wrapText="1"/>
    </xf>
    <xf numFmtId="165" fontId="7" fillId="2" borderId="4" xfId="3" applyFont="1" applyFill="1" applyBorder="1" applyAlignment="1">
      <alignment horizontal="center" vertical="center" wrapText="1"/>
    </xf>
    <xf numFmtId="165" fontId="7" fillId="2" borderId="5" xfId="3" applyFont="1" applyFill="1" applyBorder="1" applyAlignment="1">
      <alignment horizontal="center" vertical="center" wrapText="1"/>
    </xf>
    <xf numFmtId="165" fontId="7" fillId="2" borderId="28" xfId="3" applyFont="1" applyFill="1" applyBorder="1" applyAlignment="1">
      <alignment horizontal="center" vertical="center" wrapText="1"/>
    </xf>
    <xf numFmtId="0" fontId="7" fillId="2" borderId="0" xfId="5" applyFont="1" applyFill="1" applyAlignment="1">
      <alignment horizontal="left"/>
    </xf>
    <xf numFmtId="0" fontId="7" fillId="2" borderId="8" xfId="5" applyFont="1" applyFill="1" applyBorder="1" applyAlignment="1">
      <alignment horizontal="left"/>
    </xf>
    <xf numFmtId="0" fontId="7" fillId="2" borderId="3" xfId="5" applyFont="1" applyFill="1" applyBorder="1" applyAlignment="1">
      <alignment horizontal="left"/>
    </xf>
    <xf numFmtId="0" fontId="7" fillId="2" borderId="2" xfId="5" applyFont="1" applyFill="1" applyBorder="1" applyAlignment="1">
      <alignment horizontal="left"/>
    </xf>
    <xf numFmtId="0" fontId="7" fillId="2" borderId="6" xfId="5" applyFont="1" applyFill="1" applyBorder="1" applyAlignment="1">
      <alignment horizontal="left"/>
    </xf>
    <xf numFmtId="165" fontId="11" fillId="2" borderId="28" xfId="3" applyFont="1" applyFill="1" applyBorder="1" applyAlignment="1">
      <alignment horizontal="left"/>
    </xf>
    <xf numFmtId="165" fontId="11" fillId="2" borderId="5" xfId="3" applyFont="1" applyFill="1" applyBorder="1" applyAlignment="1">
      <alignment horizontal="left"/>
    </xf>
    <xf numFmtId="165" fontId="9" fillId="0" borderId="3" xfId="2" applyFont="1" applyBorder="1"/>
    <xf numFmtId="165" fontId="9" fillId="0" borderId="30" xfId="2" applyFont="1" applyBorder="1"/>
    <xf numFmtId="165" fontId="11" fillId="2" borderId="0" xfId="3" applyFont="1" applyFill="1" applyAlignment="1">
      <alignment horizontal="left"/>
    </xf>
    <xf numFmtId="165" fontId="11" fillId="2" borderId="8" xfId="3" applyFont="1" applyFill="1" applyBorder="1" applyAlignment="1">
      <alignment horizontal="left"/>
    </xf>
    <xf numFmtId="165" fontId="11" fillId="2" borderId="7" xfId="3" applyFont="1" applyFill="1" applyBorder="1" applyAlignment="1">
      <alignment horizontal="left"/>
    </xf>
    <xf numFmtId="165" fontId="11" fillId="2" borderId="0" xfId="3" quotePrefix="1" applyFont="1" applyFill="1" applyAlignment="1">
      <alignment horizontal="left"/>
    </xf>
    <xf numFmtId="165" fontId="25" fillId="0" borderId="11" xfId="3" applyFont="1" applyBorder="1" applyAlignment="1">
      <alignment horizontal="center"/>
    </xf>
    <xf numFmtId="165" fontId="25" fillId="0" borderId="12" xfId="3" applyFont="1" applyBorder="1" applyAlignment="1">
      <alignment horizontal="center"/>
    </xf>
    <xf numFmtId="165" fontId="25" fillId="0" borderId="29" xfId="3" applyFont="1" applyBorder="1" applyAlignment="1">
      <alignment horizontal="center"/>
    </xf>
    <xf numFmtId="0" fontId="40" fillId="10" borderId="7" xfId="9" applyFont="1" applyBorder="1" applyAlignment="1">
      <alignment horizontal="center"/>
    </xf>
    <xf numFmtId="0" fontId="40" fillId="10" borderId="0" xfId="9" applyFont="1" applyBorder="1" applyAlignment="1">
      <alignment horizontal="center"/>
    </xf>
    <xf numFmtId="0" fontId="40" fillId="10" borderId="4" xfId="9" applyFont="1" applyBorder="1" applyAlignment="1">
      <alignment horizontal="center"/>
    </xf>
    <xf numFmtId="0" fontId="40" fillId="10" borderId="28" xfId="9" applyFont="1" applyBorder="1" applyAlignment="1">
      <alignment horizontal="center"/>
    </xf>
    <xf numFmtId="49" fontId="41" fillId="0" borderId="15" xfId="10" applyNumberFormat="1" applyFont="1" applyBorder="1" applyAlignment="1" applyProtection="1">
      <alignment horizontal="center" vertical="center" wrapText="1"/>
      <protection locked="0"/>
    </xf>
    <xf numFmtId="0" fontId="42" fillId="11" borderId="15" xfId="10" applyFont="1" applyFill="1" applyBorder="1" applyAlignment="1">
      <alignment horizontal="center" wrapText="1"/>
    </xf>
    <xf numFmtId="165" fontId="20" fillId="2" borderId="3" xfId="2" applyFont="1" applyFill="1" applyBorder="1" applyAlignment="1">
      <alignment horizontal="center" vertical="center"/>
    </xf>
    <xf numFmtId="165" fontId="20" fillId="2" borderId="2" xfId="2" applyFont="1" applyFill="1" applyBorder="1" applyAlignment="1">
      <alignment horizontal="center" vertical="center"/>
    </xf>
    <xf numFmtId="165" fontId="20" fillId="2" borderId="28" xfId="2" applyFont="1" applyFill="1" applyBorder="1" applyAlignment="1">
      <alignment horizontal="center" vertical="center"/>
    </xf>
    <xf numFmtId="165" fontId="20" fillId="2" borderId="5" xfId="2" applyFont="1" applyFill="1" applyBorder="1" applyAlignment="1">
      <alignment horizontal="center" vertical="center"/>
    </xf>
    <xf numFmtId="165" fontId="17" fillId="5" borderId="11" xfId="3" applyFont="1" applyFill="1" applyBorder="1" applyAlignment="1">
      <alignment horizontal="center" vertical="center"/>
    </xf>
    <xf numFmtId="165" fontId="17" fillId="5" borderId="12" xfId="3" applyFont="1" applyFill="1" applyBorder="1" applyAlignment="1">
      <alignment horizontal="center" vertical="center"/>
    </xf>
    <xf numFmtId="165" fontId="17" fillId="5" borderId="28" xfId="3" applyFont="1" applyFill="1" applyBorder="1" applyAlignment="1">
      <alignment horizontal="center" vertical="center"/>
    </xf>
    <xf numFmtId="165" fontId="15" fillId="0" borderId="17" xfId="3" applyFont="1" applyBorder="1" applyAlignment="1">
      <alignment horizontal="center"/>
    </xf>
    <xf numFmtId="165" fontId="15" fillId="0" borderId="20" xfId="3" applyFont="1" applyBorder="1" applyAlignment="1">
      <alignment horizontal="center"/>
    </xf>
    <xf numFmtId="165" fontId="17" fillId="4" borderId="10" xfId="3" applyFont="1" applyFill="1" applyBorder="1" applyAlignment="1">
      <alignment horizontal="center" vertical="center"/>
    </xf>
    <xf numFmtId="165" fontId="17" fillId="4" borderId="15" xfId="3" applyFont="1" applyFill="1" applyBorder="1" applyAlignment="1">
      <alignment horizontal="center" vertical="center"/>
    </xf>
    <xf numFmtId="165" fontId="21" fillId="4" borderId="10" xfId="3" applyFont="1" applyFill="1" applyBorder="1" applyAlignment="1">
      <alignment horizontal="center" vertical="center"/>
    </xf>
    <xf numFmtId="165" fontId="21" fillId="4" borderId="15" xfId="3" applyFont="1" applyFill="1" applyBorder="1" applyAlignment="1">
      <alignment horizontal="center" vertical="center"/>
    </xf>
    <xf numFmtId="165" fontId="17" fillId="4" borderId="4" xfId="3" applyFont="1" applyFill="1" applyBorder="1" applyAlignment="1">
      <alignment horizontal="center" vertical="center"/>
    </xf>
    <xf numFmtId="165" fontId="17" fillId="4" borderId="11" xfId="3" applyFont="1" applyFill="1" applyBorder="1" applyAlignment="1">
      <alignment horizontal="center" vertical="center"/>
    </xf>
    <xf numFmtId="165" fontId="17" fillId="4" borderId="6" xfId="3" applyFont="1" applyFill="1" applyBorder="1" applyAlignment="1">
      <alignment horizontal="center" vertical="center"/>
    </xf>
    <xf numFmtId="165" fontId="17" fillId="4" borderId="9" xfId="3" applyFont="1" applyFill="1" applyBorder="1" applyAlignment="1">
      <alignment horizontal="center" vertical="center"/>
    </xf>
    <xf numFmtId="165" fontId="16" fillId="4" borderId="5" xfId="3" applyFont="1" applyFill="1" applyBorder="1" applyAlignment="1">
      <alignment horizontal="center" vertical="center"/>
    </xf>
    <xf numFmtId="165" fontId="16" fillId="4" borderId="29" xfId="3" applyFont="1" applyFill="1" applyBorder="1" applyAlignment="1">
      <alignment horizontal="center" vertical="center"/>
    </xf>
    <xf numFmtId="0" fontId="33" fillId="0" borderId="0" xfId="8" applyFont="1" applyAlignment="1">
      <alignment horizontal="center"/>
    </xf>
    <xf numFmtId="0" fontId="33" fillId="0" borderId="15" xfId="8" applyFont="1" applyBorder="1" applyAlignment="1">
      <alignment horizontal="center"/>
    </xf>
    <xf numFmtId="165" fontId="19" fillId="0" borderId="7" xfId="2" applyFont="1" applyBorder="1" applyAlignment="1">
      <alignment horizontal="center"/>
    </xf>
    <xf numFmtId="165" fontId="19" fillId="0" borderId="0" xfId="2" applyFont="1" applyAlignment="1">
      <alignment horizontal="center"/>
    </xf>
    <xf numFmtId="165" fontId="19" fillId="0" borderId="8" xfId="2" applyFont="1" applyBorder="1" applyAlignment="1">
      <alignment horizontal="center"/>
    </xf>
    <xf numFmtId="165" fontId="19" fillId="0" borderId="4" xfId="2" applyFont="1" applyBorder="1" applyAlignment="1">
      <alignment horizontal="center"/>
    </xf>
    <xf numFmtId="165" fontId="19" fillId="0" borderId="28" xfId="2" applyFont="1" applyBorder="1" applyAlignment="1">
      <alignment horizontal="center"/>
    </xf>
    <xf numFmtId="165" fontId="19" fillId="0" borderId="5" xfId="2" applyFont="1" applyBorder="1" applyAlignment="1">
      <alignment horizontal="center"/>
    </xf>
    <xf numFmtId="0" fontId="5" fillId="0" borderId="1" xfId="5" applyBorder="1" applyAlignment="1">
      <alignment horizontal="center"/>
    </xf>
    <xf numFmtId="0" fontId="5" fillId="0" borderId="3" xfId="5" applyBorder="1" applyAlignment="1">
      <alignment horizontal="center"/>
    </xf>
    <xf numFmtId="0" fontId="5" fillId="0" borderId="2" xfId="5" applyBorder="1" applyAlignment="1">
      <alignment horizontal="center"/>
    </xf>
    <xf numFmtId="0" fontId="5" fillId="0" borderId="0" xfId="5" applyAlignment="1">
      <alignment horizontal="center"/>
    </xf>
    <xf numFmtId="0" fontId="5" fillId="0" borderId="8" xfId="5" applyBorder="1" applyAlignment="1">
      <alignment horizontal="center"/>
    </xf>
    <xf numFmtId="0" fontId="5" fillId="0" borderId="7" xfId="5" applyBorder="1" applyAlignment="1">
      <alignment horizontal="center"/>
    </xf>
    <xf numFmtId="0" fontId="5" fillId="0" borderId="4" xfId="5" applyBorder="1" applyAlignment="1">
      <alignment horizontal="center"/>
    </xf>
    <xf numFmtId="0" fontId="5" fillId="0" borderId="28" xfId="5" applyBorder="1" applyAlignment="1">
      <alignment horizontal="center"/>
    </xf>
    <xf numFmtId="0" fontId="5" fillId="0" borderId="5" xfId="5" applyBorder="1" applyAlignment="1">
      <alignment horizontal="center"/>
    </xf>
    <xf numFmtId="165" fontId="16" fillId="4" borderId="1" xfId="3" applyFont="1" applyFill="1" applyBorder="1" applyAlignment="1">
      <alignment horizontal="center" vertical="center"/>
    </xf>
    <xf numFmtId="165" fontId="16" fillId="4" borderId="2" xfId="3" applyFont="1" applyFill="1" applyBorder="1" applyAlignment="1">
      <alignment horizontal="center" vertical="center"/>
    </xf>
    <xf numFmtId="165" fontId="16" fillId="4" borderId="7" xfId="3" applyFont="1" applyFill="1" applyBorder="1" applyAlignment="1">
      <alignment horizontal="center" vertical="center"/>
    </xf>
    <xf numFmtId="165" fontId="16" fillId="4" borderId="8" xfId="3" applyFont="1" applyFill="1" applyBorder="1" applyAlignment="1">
      <alignment horizontal="center" vertical="center"/>
    </xf>
    <xf numFmtId="166" fontId="11" fillId="2" borderId="7" xfId="3" applyNumberFormat="1" applyFont="1" applyFill="1" applyBorder="1" applyAlignment="1">
      <alignment horizontal="left"/>
    </xf>
    <xf numFmtId="166" fontId="11" fillId="2" borderId="8" xfId="3" applyNumberFormat="1" applyFont="1" applyFill="1" applyBorder="1" applyAlignment="1">
      <alignment horizontal="left"/>
    </xf>
    <xf numFmtId="166" fontId="11" fillId="2" borderId="4" xfId="3" applyNumberFormat="1" applyFont="1" applyFill="1" applyBorder="1" applyAlignment="1">
      <alignment horizontal="left"/>
    </xf>
    <xf numFmtId="166" fontId="11" fillId="2" borderId="5" xfId="3" applyNumberFormat="1" applyFont="1" applyFill="1" applyBorder="1" applyAlignment="1">
      <alignment horizontal="left"/>
    </xf>
    <xf numFmtId="166" fontId="11" fillId="2" borderId="4" xfId="3" applyNumberFormat="1" applyFont="1" applyFill="1" applyBorder="1" applyAlignment="1">
      <alignment horizontal="center" vertical="center"/>
    </xf>
    <xf numFmtId="166" fontId="11" fillId="2" borderId="5" xfId="3" applyNumberFormat="1" applyFont="1" applyFill="1" applyBorder="1" applyAlignment="1">
      <alignment horizontal="center" vertical="center"/>
    </xf>
    <xf numFmtId="165" fontId="15" fillId="0" borderId="14" xfId="3" applyFont="1" applyBorder="1" applyAlignment="1">
      <alignment horizontal="center"/>
    </xf>
    <xf numFmtId="165" fontId="16" fillId="4" borderId="15" xfId="3" applyFont="1" applyFill="1" applyBorder="1" applyAlignment="1">
      <alignment horizontal="center" vertical="center"/>
    </xf>
    <xf numFmtId="165" fontId="7" fillId="4" borderId="6" xfId="3" applyFont="1" applyFill="1" applyBorder="1" applyAlignment="1">
      <alignment horizontal="center" vertical="center" wrapText="1"/>
    </xf>
    <xf numFmtId="165" fontId="7" fillId="4" borderId="9" xfId="3" applyFont="1" applyFill="1" applyBorder="1" applyAlignment="1">
      <alignment horizontal="center" vertical="center" wrapText="1"/>
    </xf>
    <xf numFmtId="165" fontId="7" fillId="4" borderId="10" xfId="3" applyFont="1" applyFill="1" applyBorder="1" applyAlignment="1">
      <alignment horizontal="center" vertical="center" wrapText="1"/>
    </xf>
    <xf numFmtId="0" fontId="12" fillId="2" borderId="4" xfId="3" applyNumberFormat="1" applyFont="1" applyFill="1" applyBorder="1" applyAlignment="1">
      <alignment horizontal="center"/>
    </xf>
    <xf numFmtId="0" fontId="12" fillId="2" borderId="28" xfId="3" applyNumberFormat="1" applyFont="1" applyFill="1" applyBorder="1" applyAlignment="1">
      <alignment horizontal="center"/>
    </xf>
    <xf numFmtId="0" fontId="12" fillId="2" borderId="5" xfId="3" applyNumberFormat="1" applyFont="1" applyFill="1" applyBorder="1" applyAlignment="1">
      <alignment horizontal="center"/>
    </xf>
    <xf numFmtId="0" fontId="7" fillId="2" borderId="5" xfId="5" applyFont="1" applyFill="1" applyBorder="1" applyAlignment="1">
      <alignment horizontal="left"/>
    </xf>
    <xf numFmtId="0" fontId="7" fillId="2" borderId="10" xfId="5" applyFont="1" applyFill="1" applyBorder="1" applyAlignment="1">
      <alignment horizontal="left"/>
    </xf>
    <xf numFmtId="165" fontId="17" fillId="4" borderId="5" xfId="3" applyFont="1" applyFill="1" applyBorder="1" applyAlignment="1">
      <alignment horizontal="center" vertical="center"/>
    </xf>
    <xf numFmtId="165" fontId="17" fillId="5" borderId="29" xfId="3" applyFont="1" applyFill="1" applyBorder="1" applyAlignment="1">
      <alignment horizontal="center" vertical="center"/>
    </xf>
    <xf numFmtId="166" fontId="11" fillId="2" borderId="1" xfId="3" applyNumberFormat="1" applyFont="1" applyFill="1" applyBorder="1" applyAlignment="1">
      <alignment horizontal="left"/>
    </xf>
    <xf numFmtId="166" fontId="11" fillId="2" borderId="2" xfId="3" applyNumberFormat="1" applyFont="1" applyFill="1" applyBorder="1" applyAlignment="1">
      <alignment horizontal="left"/>
    </xf>
    <xf numFmtId="0" fontId="9" fillId="2" borderId="7" xfId="5" applyFont="1" applyFill="1" applyBorder="1" applyAlignment="1">
      <alignment horizontal="center" vertical="center" wrapText="1"/>
    </xf>
    <xf numFmtId="0" fontId="9" fillId="2" borderId="4" xfId="5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left"/>
    </xf>
  </cellXfs>
  <cellStyles count="16">
    <cellStyle name="Excel Built-in Normal" xfId="2" xr:uid="{00000000-0005-0000-0000-000016000000}"/>
    <cellStyle name="Good 2" xfId="9" xr:uid="{03E18003-FDEC-2C45-BE36-C21790DF6F99}"/>
    <cellStyle name="Heading" xfId="1" xr:uid="{00000000-0005-0000-0000-000002000000}"/>
    <cellStyle name="Heading1" xfId="4" xr:uid="{00000000-0005-0000-0000-00002C000000}"/>
    <cellStyle name="Normal" xfId="0" builtinId="0"/>
    <cellStyle name="Normal 2" xfId="5" xr:uid="{00000000-0005-0000-0000-00002E000000}"/>
    <cellStyle name="Normal 2 2" xfId="3" xr:uid="{00000000-0005-0000-0000-00001C000000}"/>
    <cellStyle name="Normal 2 3" xfId="10" xr:uid="{D9598B26-C625-D04F-956E-45F29F485CD6}"/>
    <cellStyle name="Normal 3" xfId="8" xr:uid="{C2B66206-F4B4-7C47-A186-20BABF09DBA5}"/>
    <cellStyle name="Result" xfId="6" xr:uid="{00000000-0005-0000-0000-000036000000}"/>
    <cellStyle name="Result2" xfId="7" xr:uid="{00000000-0005-0000-0000-000037000000}"/>
    <cellStyle name="常规 12" xfId="13" xr:uid="{F4B86C5B-43DA-C54A-A2AA-401BBE1D850E}"/>
    <cellStyle name="常规 3 2 3" xfId="15" xr:uid="{5ECDCE7A-76A9-124D-ADDF-4D7DA57EC4E7}"/>
    <cellStyle name="常规_Sheet1 3" xfId="11" xr:uid="{369CCA6D-7A94-DC43-87D4-9646037C10F2}"/>
    <cellStyle name="常规_Sheet1 3 2" xfId="14" xr:uid="{144F24A1-5FEB-2F4B-86FF-CD6CD7E24AD1}"/>
    <cellStyle name="常规_Sheet1 4" xfId="12" xr:uid="{BD58DA73-CFDA-FC44-A43A-2B8AEF0F97A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73455</xdr:colOff>
      <xdr:row>12</xdr:row>
      <xdr:rowOff>17318</xdr:rowOff>
    </xdr:from>
    <xdr:to>
      <xdr:col>6</xdr:col>
      <xdr:colOff>510743</xdr:colOff>
      <xdr:row>48</xdr:row>
      <xdr:rowOff>38522</xdr:rowOff>
    </xdr:to>
    <xdr:pic>
      <xdr:nvPicPr>
        <xdr:cNvPr id="2" name="Picture 1" descr="2013-01-10 0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rcRect l="13436" t="6818" r="20945" b="34162"/>
        <a:stretch>
          <a:fillRect/>
        </a:stretch>
      </xdr:blipFill>
      <xdr:spPr>
        <a:xfrm>
          <a:off x="73025" y="2722245"/>
          <a:ext cx="6564630" cy="7564755"/>
        </a:xfrm>
        <a:prstGeom prst="rect">
          <a:avLst/>
        </a:prstGeom>
      </xdr:spPr>
    </xdr:pic>
    <xdr:clientData/>
  </xdr:twoCellAnchor>
  <xdr:twoCellAnchor editAs="oneCell">
    <xdr:from>
      <xdr:col>6</xdr:col>
      <xdr:colOff>554183</xdr:colOff>
      <xdr:row>12</xdr:row>
      <xdr:rowOff>29962</xdr:rowOff>
    </xdr:from>
    <xdr:to>
      <xdr:col>12</xdr:col>
      <xdr:colOff>695041</xdr:colOff>
      <xdr:row>48</xdr:row>
      <xdr:rowOff>41437</xdr:rowOff>
    </xdr:to>
    <xdr:pic>
      <xdr:nvPicPr>
        <xdr:cNvPr id="3" name="Picture 2" descr="2013-01-10 003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rcRect l="17386" t="14580" r="8711" b="20453"/>
        <a:stretch>
          <a:fillRect/>
        </a:stretch>
      </xdr:blipFill>
      <xdr:spPr>
        <a:xfrm>
          <a:off x="6680835" y="2734945"/>
          <a:ext cx="6706235" cy="7555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169719</xdr:colOff>
      <xdr:row>14</xdr:row>
      <xdr:rowOff>83128</xdr:rowOff>
    </xdr:from>
    <xdr:to>
      <xdr:col>11</xdr:col>
      <xdr:colOff>585355</xdr:colOff>
      <xdr:row>16</xdr:row>
      <xdr:rowOff>152400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9978390" y="3206750"/>
          <a:ext cx="2470150" cy="48895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/>
            <a:t>INSIDE</a:t>
          </a:r>
        </a:p>
      </xdr:txBody>
    </xdr:sp>
    <xdr:clientData/>
  </xdr:twoCellAnchor>
  <xdr:twoCellAnchor>
    <xdr:from>
      <xdr:col>1</xdr:col>
      <xdr:colOff>987139</xdr:colOff>
      <xdr:row>40</xdr:row>
      <xdr:rowOff>34636</xdr:rowOff>
    </xdr:from>
    <xdr:to>
      <xdr:col>1</xdr:col>
      <xdr:colOff>1558638</xdr:colOff>
      <xdr:row>42</xdr:row>
      <xdr:rowOff>17318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934845" y="8606790"/>
          <a:ext cx="571500" cy="4019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2 1/4"</a:t>
          </a:r>
        </a:p>
      </xdr:txBody>
    </xdr:sp>
    <xdr:clientData/>
  </xdr:twoCellAnchor>
  <xdr:twoCellAnchor>
    <xdr:from>
      <xdr:col>3</xdr:col>
      <xdr:colOff>86591</xdr:colOff>
      <xdr:row>41</xdr:row>
      <xdr:rowOff>190498</xdr:rowOff>
    </xdr:from>
    <xdr:to>
      <xdr:col>3</xdr:col>
      <xdr:colOff>658090</xdr:colOff>
      <xdr:row>43</xdr:row>
      <xdr:rowOff>173179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3589020" y="8971915"/>
          <a:ext cx="571500" cy="4019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1 1/4"</a:t>
          </a:r>
        </a:p>
      </xdr:txBody>
    </xdr:sp>
    <xdr:clientData/>
  </xdr:twoCellAnchor>
  <xdr:twoCellAnchor>
    <xdr:from>
      <xdr:col>1</xdr:col>
      <xdr:colOff>1333502</xdr:colOff>
      <xdr:row>16</xdr:row>
      <xdr:rowOff>17317</xdr:rowOff>
    </xdr:from>
    <xdr:to>
      <xdr:col>4</xdr:col>
      <xdr:colOff>467592</xdr:colOff>
      <xdr:row>18</xdr:row>
      <xdr:rowOff>86590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281555" y="3560445"/>
          <a:ext cx="2566670" cy="48831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/>
            <a:t>OUTSIDE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398318</xdr:colOff>
      <xdr:row>32</xdr:row>
      <xdr:rowOff>138545</xdr:rowOff>
    </xdr:from>
    <xdr:to>
      <xdr:col>12</xdr:col>
      <xdr:colOff>519545</xdr:colOff>
      <xdr:row>45</xdr:row>
      <xdr:rowOff>13168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rcRect t="15841" b="10698"/>
        <a:stretch>
          <a:fillRect/>
        </a:stretch>
      </xdr:blipFill>
      <xdr:spPr>
        <a:xfrm>
          <a:off x="8540750" y="7034530"/>
          <a:ext cx="4869815" cy="2598420"/>
        </a:xfrm>
        <a:prstGeom prst="rect">
          <a:avLst/>
        </a:prstGeom>
      </xdr:spPr>
    </xdr:pic>
    <xdr:clientData/>
  </xdr:twoCellAnchor>
  <xdr:twoCellAnchor>
    <xdr:from>
      <xdr:col>5</xdr:col>
      <xdr:colOff>346364</xdr:colOff>
      <xdr:row>34</xdr:row>
      <xdr:rowOff>86590</xdr:rowOff>
    </xdr:from>
    <xdr:to>
      <xdr:col>6</xdr:col>
      <xdr:colOff>571687</xdr:colOff>
      <xdr:row>49</xdr:row>
      <xdr:rowOff>13606</xdr:rowOff>
    </xdr:to>
    <xdr:sp macro="" textlink="">
      <xdr:nvSpPr>
        <xdr:cNvPr id="9" name="Freefor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605145" y="7401560"/>
          <a:ext cx="1103630" cy="3070225"/>
        </a:xfrm>
        <a:custGeom>
          <a:avLst/>
          <a:gdLst>
            <a:gd name="connsiteX0" fmla="*/ 987136 w 1056718"/>
            <a:gd name="connsiteY0" fmla="*/ 0 h 2978727"/>
            <a:gd name="connsiteX1" fmla="*/ 1056409 w 1056718"/>
            <a:gd name="connsiteY1" fmla="*/ 536864 h 2978727"/>
            <a:gd name="connsiteX2" fmla="*/ 1004455 w 1056718"/>
            <a:gd name="connsiteY2" fmla="*/ 1056409 h 2978727"/>
            <a:gd name="connsiteX3" fmla="*/ 831273 w 1056718"/>
            <a:gd name="connsiteY3" fmla="*/ 1593273 h 2978727"/>
            <a:gd name="connsiteX4" fmla="*/ 675409 w 1056718"/>
            <a:gd name="connsiteY4" fmla="*/ 2060864 h 2978727"/>
            <a:gd name="connsiteX5" fmla="*/ 363682 w 1056718"/>
            <a:gd name="connsiteY5" fmla="*/ 2476500 h 2978727"/>
            <a:gd name="connsiteX6" fmla="*/ 173182 w 1056718"/>
            <a:gd name="connsiteY6" fmla="*/ 2667000 h 2978727"/>
            <a:gd name="connsiteX7" fmla="*/ 0 w 1056718"/>
            <a:gd name="connsiteY7" fmla="*/ 2978727 h 2978727"/>
            <a:gd name="connsiteX0-1" fmla="*/ 987136 w 1056718"/>
            <a:gd name="connsiteY0-2" fmla="*/ 0 h 2978727"/>
            <a:gd name="connsiteX1-3" fmla="*/ 1056409 w 1056718"/>
            <a:gd name="connsiteY1-4" fmla="*/ 536864 h 2978727"/>
            <a:gd name="connsiteX2-5" fmla="*/ 1004455 w 1056718"/>
            <a:gd name="connsiteY2-6" fmla="*/ 1056409 h 2978727"/>
            <a:gd name="connsiteX3-7" fmla="*/ 831273 w 1056718"/>
            <a:gd name="connsiteY3-8" fmla="*/ 1593273 h 2978727"/>
            <a:gd name="connsiteX4-9" fmla="*/ 675409 w 1056718"/>
            <a:gd name="connsiteY4-10" fmla="*/ 2060864 h 2978727"/>
            <a:gd name="connsiteX5-11" fmla="*/ 398318 w 1056718"/>
            <a:gd name="connsiteY5-12" fmla="*/ 2424545 h 2978727"/>
            <a:gd name="connsiteX6-13" fmla="*/ 173182 w 1056718"/>
            <a:gd name="connsiteY6-14" fmla="*/ 2667000 h 2978727"/>
            <a:gd name="connsiteX7-15" fmla="*/ 0 w 1056718"/>
            <a:gd name="connsiteY7-16" fmla="*/ 2978727 h 2978727"/>
            <a:gd name="connsiteX0-17" fmla="*/ 987136 w 1056718"/>
            <a:gd name="connsiteY0-18" fmla="*/ 0 h 2978727"/>
            <a:gd name="connsiteX1-19" fmla="*/ 1056409 w 1056718"/>
            <a:gd name="connsiteY1-20" fmla="*/ 536864 h 2978727"/>
            <a:gd name="connsiteX2-21" fmla="*/ 1004455 w 1056718"/>
            <a:gd name="connsiteY2-22" fmla="*/ 1056409 h 2978727"/>
            <a:gd name="connsiteX3-23" fmla="*/ 831273 w 1056718"/>
            <a:gd name="connsiteY3-24" fmla="*/ 1593273 h 2978727"/>
            <a:gd name="connsiteX4-25" fmla="*/ 675409 w 1056718"/>
            <a:gd name="connsiteY4-26" fmla="*/ 2060864 h 2978727"/>
            <a:gd name="connsiteX5-27" fmla="*/ 398318 w 1056718"/>
            <a:gd name="connsiteY5-28" fmla="*/ 2424545 h 2978727"/>
            <a:gd name="connsiteX6-29" fmla="*/ 121227 w 1056718"/>
            <a:gd name="connsiteY6-30" fmla="*/ 2701636 h 2978727"/>
            <a:gd name="connsiteX7-31" fmla="*/ 0 w 1056718"/>
            <a:gd name="connsiteY7-32" fmla="*/ 2978727 h 2978727"/>
            <a:gd name="connsiteX0-33" fmla="*/ 987136 w 1056597"/>
            <a:gd name="connsiteY0-34" fmla="*/ 0 h 2978727"/>
            <a:gd name="connsiteX1-35" fmla="*/ 1056409 w 1056597"/>
            <a:gd name="connsiteY1-36" fmla="*/ 536864 h 2978727"/>
            <a:gd name="connsiteX2-37" fmla="*/ 1004455 w 1056597"/>
            <a:gd name="connsiteY2-38" fmla="*/ 1056409 h 2978727"/>
            <a:gd name="connsiteX3-39" fmla="*/ 911971 w 1056597"/>
            <a:gd name="connsiteY3-40" fmla="*/ 1620970 h 2978727"/>
            <a:gd name="connsiteX4-41" fmla="*/ 675409 w 1056597"/>
            <a:gd name="connsiteY4-42" fmla="*/ 2060864 h 2978727"/>
            <a:gd name="connsiteX5-43" fmla="*/ 398318 w 1056597"/>
            <a:gd name="connsiteY5-44" fmla="*/ 2424545 h 2978727"/>
            <a:gd name="connsiteX6-45" fmla="*/ 121227 w 1056597"/>
            <a:gd name="connsiteY6-46" fmla="*/ 2701636 h 2978727"/>
            <a:gd name="connsiteX7-47" fmla="*/ 0 w 1056597"/>
            <a:gd name="connsiteY7-48" fmla="*/ 2978727 h 2978727"/>
            <a:gd name="connsiteX0-49" fmla="*/ 987136 w 1056597"/>
            <a:gd name="connsiteY0-50" fmla="*/ 0 h 2978727"/>
            <a:gd name="connsiteX1-51" fmla="*/ 1056409 w 1056597"/>
            <a:gd name="connsiteY1-52" fmla="*/ 536864 h 2978727"/>
            <a:gd name="connsiteX2-53" fmla="*/ 1004455 w 1056597"/>
            <a:gd name="connsiteY2-54" fmla="*/ 1056409 h 2978727"/>
            <a:gd name="connsiteX3-55" fmla="*/ 911971 w 1056597"/>
            <a:gd name="connsiteY3-56" fmla="*/ 1620970 h 2978727"/>
            <a:gd name="connsiteX4-57" fmla="*/ 675409 w 1056597"/>
            <a:gd name="connsiteY4-58" fmla="*/ 2060864 h 2978727"/>
            <a:gd name="connsiteX5-59" fmla="*/ 398318 w 1056597"/>
            <a:gd name="connsiteY5-60" fmla="*/ 2424545 h 2978727"/>
            <a:gd name="connsiteX6-61" fmla="*/ 121227 w 1056597"/>
            <a:gd name="connsiteY6-62" fmla="*/ 2660950 h 2978727"/>
            <a:gd name="connsiteX7-63" fmla="*/ 0 w 1056597"/>
            <a:gd name="connsiteY7-64" fmla="*/ 2978727 h 2978727"/>
            <a:gd name="connsiteX0-65" fmla="*/ 987136 w 1056597"/>
            <a:gd name="connsiteY0-66" fmla="*/ 0 h 2978727"/>
            <a:gd name="connsiteX1-67" fmla="*/ 1056409 w 1056597"/>
            <a:gd name="connsiteY1-68" fmla="*/ 536864 h 2978727"/>
            <a:gd name="connsiteX2-69" fmla="*/ 1004455 w 1056597"/>
            <a:gd name="connsiteY2-70" fmla="*/ 1056409 h 2978727"/>
            <a:gd name="connsiteX3-71" fmla="*/ 911971 w 1056597"/>
            <a:gd name="connsiteY3-72" fmla="*/ 1620970 h 2978727"/>
            <a:gd name="connsiteX4-73" fmla="*/ 675409 w 1056597"/>
            <a:gd name="connsiteY4-74" fmla="*/ 2060864 h 2978727"/>
            <a:gd name="connsiteX5-75" fmla="*/ 425217 w 1056597"/>
            <a:gd name="connsiteY5-76" fmla="*/ 2356735 h 2978727"/>
            <a:gd name="connsiteX6-77" fmla="*/ 121227 w 1056597"/>
            <a:gd name="connsiteY6-78" fmla="*/ 2660950 h 2978727"/>
            <a:gd name="connsiteX7-79" fmla="*/ 0 w 1056597"/>
            <a:gd name="connsiteY7-80" fmla="*/ 2978727 h 2978727"/>
            <a:gd name="connsiteX0-81" fmla="*/ 987136 w 1056597"/>
            <a:gd name="connsiteY0-82" fmla="*/ 0 h 2978727"/>
            <a:gd name="connsiteX1-83" fmla="*/ 1056409 w 1056597"/>
            <a:gd name="connsiteY1-84" fmla="*/ 536864 h 2978727"/>
            <a:gd name="connsiteX2-85" fmla="*/ 1004455 w 1056597"/>
            <a:gd name="connsiteY2-86" fmla="*/ 1056409 h 2978727"/>
            <a:gd name="connsiteX3-87" fmla="*/ 911971 w 1056597"/>
            <a:gd name="connsiteY3-88" fmla="*/ 1620970 h 2978727"/>
            <a:gd name="connsiteX4-89" fmla="*/ 688859 w 1056597"/>
            <a:gd name="connsiteY4-90" fmla="*/ 1993055 h 2978727"/>
            <a:gd name="connsiteX5-91" fmla="*/ 425217 w 1056597"/>
            <a:gd name="connsiteY5-92" fmla="*/ 2356735 h 2978727"/>
            <a:gd name="connsiteX6-93" fmla="*/ 121227 w 1056597"/>
            <a:gd name="connsiteY6-94" fmla="*/ 2660950 h 2978727"/>
            <a:gd name="connsiteX7-95" fmla="*/ 0 w 1056597"/>
            <a:gd name="connsiteY7-96" fmla="*/ 2978727 h 2978727"/>
            <a:gd name="connsiteX0-97" fmla="*/ 987136 w 1056597"/>
            <a:gd name="connsiteY0-98" fmla="*/ 0 h 2978727"/>
            <a:gd name="connsiteX1-99" fmla="*/ 1056409 w 1056597"/>
            <a:gd name="connsiteY1-100" fmla="*/ 536864 h 2978727"/>
            <a:gd name="connsiteX2-101" fmla="*/ 1004455 w 1056597"/>
            <a:gd name="connsiteY2-102" fmla="*/ 1056409 h 2978727"/>
            <a:gd name="connsiteX3-103" fmla="*/ 911971 w 1056597"/>
            <a:gd name="connsiteY3-104" fmla="*/ 1566722 h 2978727"/>
            <a:gd name="connsiteX4-105" fmla="*/ 688859 w 1056597"/>
            <a:gd name="connsiteY4-106" fmla="*/ 1993055 h 2978727"/>
            <a:gd name="connsiteX5-107" fmla="*/ 425217 w 1056597"/>
            <a:gd name="connsiteY5-108" fmla="*/ 2356735 h 2978727"/>
            <a:gd name="connsiteX6-109" fmla="*/ 121227 w 1056597"/>
            <a:gd name="connsiteY6-110" fmla="*/ 2660950 h 2978727"/>
            <a:gd name="connsiteX7-111" fmla="*/ 0 w 1056597"/>
            <a:gd name="connsiteY7-112" fmla="*/ 2978727 h 2978727"/>
          </a:gdLst>
          <a:ahLst/>
          <a:cxnLst>
            <a:cxn ang="0">
              <a:pos x="connsiteX0-1" y="connsiteY0-2"/>
            </a:cxn>
            <a:cxn ang="0">
              <a:pos x="connsiteX1-3" y="connsiteY1-4"/>
            </a:cxn>
            <a:cxn ang="0">
              <a:pos x="connsiteX2-5" y="connsiteY2-6"/>
            </a:cxn>
            <a:cxn ang="0">
              <a:pos x="connsiteX3-7" y="connsiteY3-8"/>
            </a:cxn>
            <a:cxn ang="0">
              <a:pos x="connsiteX4-9" y="connsiteY4-10"/>
            </a:cxn>
            <a:cxn ang="0">
              <a:pos x="connsiteX5-11" y="connsiteY5-12"/>
            </a:cxn>
            <a:cxn ang="0">
              <a:pos x="connsiteX6-13" y="connsiteY6-14"/>
            </a:cxn>
            <a:cxn ang="0">
              <a:pos x="connsiteX7-15" y="connsiteY7-16"/>
            </a:cxn>
          </a:cxnLst>
          <a:rect l="l" t="t" r="r" b="b"/>
          <a:pathLst>
            <a:path w="1056597" h="2978727">
              <a:moveTo>
                <a:pt x="987136" y="0"/>
              </a:moveTo>
              <a:cubicBezTo>
                <a:pt x="1020329" y="180398"/>
                <a:pt x="1053523" y="360796"/>
                <a:pt x="1056409" y="536864"/>
              </a:cubicBezTo>
              <a:cubicBezTo>
                <a:pt x="1059295" y="712932"/>
                <a:pt x="1028528" y="884766"/>
                <a:pt x="1004455" y="1056409"/>
              </a:cubicBezTo>
              <a:cubicBezTo>
                <a:pt x="980382" y="1228052"/>
                <a:pt x="964570" y="1410614"/>
                <a:pt x="911971" y="1566722"/>
              </a:cubicBezTo>
              <a:cubicBezTo>
                <a:pt x="859372" y="1722830"/>
                <a:pt x="769985" y="1861386"/>
                <a:pt x="688859" y="1993055"/>
              </a:cubicBezTo>
              <a:cubicBezTo>
                <a:pt x="607733" y="2124724"/>
                <a:pt x="519822" y="2245419"/>
                <a:pt x="425217" y="2356735"/>
              </a:cubicBezTo>
              <a:cubicBezTo>
                <a:pt x="330612" y="2468051"/>
                <a:pt x="192096" y="2557285"/>
                <a:pt x="121227" y="2660950"/>
              </a:cubicBezTo>
              <a:cubicBezTo>
                <a:pt x="50358" y="2764615"/>
                <a:pt x="56284" y="2864715"/>
                <a:pt x="0" y="2978727"/>
              </a:cubicBezTo>
            </a:path>
          </a:pathLst>
        </a:custGeom>
        <a:noFill/>
        <a:ln w="28575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363682</xdr:colOff>
      <xdr:row>34</xdr:row>
      <xdr:rowOff>51955</xdr:rowOff>
    </xdr:from>
    <xdr:to>
      <xdr:col>6</xdr:col>
      <xdr:colOff>536863</xdr:colOff>
      <xdr:row>35</xdr:row>
      <xdr:rowOff>34637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>
        <a:xfrm flipH="1">
          <a:off x="5622290" y="7366635"/>
          <a:ext cx="1051560" cy="192405"/>
        </a:xfrm>
        <a:prstGeom prst="straightConnector1">
          <a:avLst/>
        </a:prstGeom>
        <a:ln>
          <a:solidFill>
            <a:sysClr val="windowText" lastClr="000000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415636</xdr:colOff>
      <xdr:row>35</xdr:row>
      <xdr:rowOff>51955</xdr:rowOff>
    </xdr:from>
    <xdr:to>
      <xdr:col>6</xdr:col>
      <xdr:colOff>121226</xdr:colOff>
      <xdr:row>44</xdr:row>
      <xdr:rowOff>121227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/>
      </xdr:nvCxnSpPr>
      <xdr:spPr>
        <a:xfrm>
          <a:off x="5674360" y="7576185"/>
          <a:ext cx="583565" cy="1955165"/>
        </a:xfrm>
        <a:prstGeom prst="straightConnector1">
          <a:avLst/>
        </a:prstGeom>
        <a:ln>
          <a:solidFill>
            <a:srgbClr val="FF0000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311728</xdr:colOff>
      <xdr:row>38</xdr:row>
      <xdr:rowOff>138545</xdr:rowOff>
    </xdr:from>
    <xdr:ext cx="57451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5570220" y="8291830"/>
          <a:ext cx="574675" cy="28003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/>
            <a:t>5 1/2"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25400</xdr:colOff>
      <xdr:row>3</xdr:row>
      <xdr:rowOff>127000</xdr:rowOff>
    </xdr:from>
    <xdr:to>
      <xdr:col>24</xdr:col>
      <xdr:colOff>444500</xdr:colOff>
      <xdr:row>27</xdr:row>
      <xdr:rowOff>81844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1E2E3-A8FF-2EA7-6F44-41964B105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41800" y="1092200"/>
          <a:ext cx="3403600" cy="6050844"/>
        </a:xfrm>
        <a:prstGeom prst="rect">
          <a:avLst/>
        </a:prstGeom>
      </xdr:spPr>
    </xdr:pic>
    <xdr:clientData/>
  </xdr:twoCellAnchor>
  <xdr:twoCellAnchor>
    <xdr:from>
      <xdr:col>19</xdr:col>
      <xdr:colOff>152400</xdr:colOff>
      <xdr:row>5</xdr:row>
      <xdr:rowOff>76200</xdr:rowOff>
    </xdr:from>
    <xdr:to>
      <xdr:col>20</xdr:col>
      <xdr:colOff>495300</xdr:colOff>
      <xdr:row>7</xdr:row>
      <xdr:rowOff>63500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B9C4995-48C9-542F-2D05-8B683F4C5FCC}"/>
            </a:ext>
          </a:extLst>
        </xdr:cNvPr>
        <xdr:cNvSpPr txBox="1"/>
      </xdr:nvSpPr>
      <xdr:spPr>
        <a:xfrm>
          <a:off x="17068800" y="1549400"/>
          <a:ext cx="939800" cy="49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 POM</a:t>
          </a:r>
        </a:p>
      </xdr:txBody>
    </xdr:sp>
    <xdr:clientData/>
  </xdr:twoCellAnchor>
  <xdr:twoCellAnchor editAs="oneCell">
    <xdr:from>
      <xdr:col>25</xdr:col>
      <xdr:colOff>76200</xdr:colOff>
      <xdr:row>3</xdr:row>
      <xdr:rowOff>203199</xdr:rowOff>
    </xdr:from>
    <xdr:to>
      <xdr:col>32</xdr:col>
      <xdr:colOff>444500</xdr:colOff>
      <xdr:row>27</xdr:row>
      <xdr:rowOff>169332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1F4EBB-B2FB-2212-3CF0-8411B96F8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574000" y="1168399"/>
          <a:ext cx="4546600" cy="6062133"/>
        </a:xfrm>
        <a:prstGeom prst="rect">
          <a:avLst/>
        </a:prstGeom>
      </xdr:spPr>
    </xdr:pic>
    <xdr:clientData/>
  </xdr:twoCellAnchor>
  <xdr:twoCellAnchor>
    <xdr:from>
      <xdr:col>29</xdr:col>
      <xdr:colOff>279400</xdr:colOff>
      <xdr:row>6</xdr:row>
      <xdr:rowOff>38100</xdr:rowOff>
    </xdr:from>
    <xdr:to>
      <xdr:col>31</xdr:col>
      <xdr:colOff>25400</xdr:colOff>
      <xdr:row>8</xdr:row>
      <xdr:rowOff>25400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7F011AD-0D5B-4A94-B31C-2662E97564D8}"/>
            </a:ext>
          </a:extLst>
        </xdr:cNvPr>
        <xdr:cNvSpPr txBox="1"/>
      </xdr:nvSpPr>
      <xdr:spPr>
        <a:xfrm>
          <a:off x="23164800" y="1765300"/>
          <a:ext cx="939800" cy="49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U POM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66"/>
    <pageSetUpPr fitToPage="1"/>
  </sheetPr>
  <dimension ref="A1:AMK59"/>
  <sheetViews>
    <sheetView zoomScale="55" zoomScaleNormal="55" zoomScaleSheetLayoutView="55" zoomScalePageLayoutView="55" workbookViewId="0">
      <selection activeCell="S18" sqref="S18"/>
    </sheetView>
  </sheetViews>
  <sheetFormatPr defaultColWidth="10" defaultRowHeight="14.25"/>
  <cols>
    <col min="1" max="1" width="13.3984375" style="22" customWidth="1"/>
    <col min="2" max="2" width="23.86328125" style="22" customWidth="1"/>
    <col min="3" max="6" width="12.3984375" style="22" customWidth="1"/>
    <col min="7" max="7" width="15.265625" style="22" customWidth="1"/>
    <col min="8" max="8" width="13.3984375" style="22" customWidth="1"/>
    <col min="9" max="9" width="24" style="22" customWidth="1"/>
    <col min="10" max="10" width="18.3984375" style="22" customWidth="1"/>
    <col min="11" max="13" width="11.265625" style="22" customWidth="1"/>
    <col min="14" max="1025" width="9.1328125" style="22" customWidth="1"/>
    <col min="1026" max="16384" width="10" style="5"/>
  </cols>
  <sheetData>
    <row r="1" spans="1:13" ht="18" customHeight="1">
      <c r="A1" s="187" t="s">
        <v>0</v>
      </c>
      <c r="B1" s="188"/>
      <c r="C1" s="191" t="s">
        <v>1</v>
      </c>
      <c r="D1" s="191"/>
      <c r="E1" s="191"/>
      <c r="F1" s="191"/>
      <c r="G1" s="192"/>
      <c r="H1" s="195" t="s">
        <v>2</v>
      </c>
      <c r="I1" s="196"/>
      <c r="J1" s="75" t="s">
        <v>3</v>
      </c>
      <c r="K1" s="226" t="s">
        <v>4</v>
      </c>
      <c r="L1" s="227"/>
      <c r="M1" s="228"/>
    </row>
    <row r="2" spans="1:13" ht="18" customHeight="1">
      <c r="A2" s="189"/>
      <c r="B2" s="190"/>
      <c r="C2" s="193"/>
      <c r="D2" s="193"/>
      <c r="E2" s="193"/>
      <c r="F2" s="193"/>
      <c r="G2" s="194"/>
      <c r="H2" s="197"/>
      <c r="I2" s="198"/>
      <c r="J2" s="78" t="s">
        <v>5</v>
      </c>
      <c r="K2" s="229" t="s">
        <v>4</v>
      </c>
      <c r="L2" s="207"/>
      <c r="M2" s="208"/>
    </row>
    <row r="3" spans="1:13" ht="18" customHeight="1">
      <c r="A3" s="199" t="s">
        <v>6</v>
      </c>
      <c r="B3" s="200"/>
      <c r="C3" s="203">
        <v>566361</v>
      </c>
      <c r="D3" s="203"/>
      <c r="E3" s="203"/>
      <c r="F3" s="204"/>
      <c r="G3" s="6" t="s">
        <v>7</v>
      </c>
      <c r="H3" s="230" t="s">
        <v>8</v>
      </c>
      <c r="I3" s="231"/>
      <c r="J3" s="79" t="s">
        <v>9</v>
      </c>
      <c r="K3" s="229" t="s">
        <v>10</v>
      </c>
      <c r="L3" s="207"/>
      <c r="M3" s="208"/>
    </row>
    <row r="4" spans="1:13" ht="18" customHeight="1">
      <c r="A4" s="201"/>
      <c r="B4" s="202"/>
      <c r="C4" s="205"/>
      <c r="D4" s="205"/>
      <c r="E4" s="205"/>
      <c r="F4" s="206"/>
      <c r="G4" s="7" t="s">
        <v>11</v>
      </c>
      <c r="H4" s="224" t="s">
        <v>12</v>
      </c>
      <c r="I4" s="225"/>
      <c r="J4" s="79" t="s">
        <v>13</v>
      </c>
      <c r="K4" s="207" t="s">
        <v>14</v>
      </c>
      <c r="L4" s="207"/>
      <c r="M4" s="208"/>
    </row>
    <row r="5" spans="1:13" ht="18" customHeight="1">
      <c r="A5" s="219" t="s">
        <v>15</v>
      </c>
      <c r="B5" s="220"/>
      <c r="C5" s="221" t="s">
        <v>16</v>
      </c>
      <c r="D5" s="222"/>
      <c r="E5" s="222"/>
      <c r="F5" s="223"/>
      <c r="G5" s="69" t="s">
        <v>17</v>
      </c>
      <c r="H5" s="224" t="s">
        <v>18</v>
      </c>
      <c r="I5" s="225"/>
      <c r="J5" s="79" t="s">
        <v>19</v>
      </c>
      <c r="K5" s="207" t="s">
        <v>20</v>
      </c>
      <c r="L5" s="207"/>
      <c r="M5" s="208"/>
    </row>
    <row r="6" spans="1:13" ht="18" customHeight="1">
      <c r="A6" s="219" t="s">
        <v>21</v>
      </c>
      <c r="B6" s="220"/>
      <c r="C6" s="221" t="s">
        <v>22</v>
      </c>
      <c r="D6" s="222"/>
      <c r="E6" s="222"/>
      <c r="F6" s="223"/>
      <c r="G6" s="69" t="s">
        <v>23</v>
      </c>
      <c r="H6" s="224" t="s">
        <v>24</v>
      </c>
      <c r="I6" s="225"/>
      <c r="J6" s="79" t="s">
        <v>25</v>
      </c>
      <c r="K6" s="207" t="s">
        <v>14</v>
      </c>
      <c r="L6" s="207"/>
      <c r="M6" s="208"/>
    </row>
    <row r="7" spans="1:13" ht="18" customHeight="1">
      <c r="A7" s="219" t="s">
        <v>26</v>
      </c>
      <c r="B7" s="220"/>
      <c r="C7" s="221" t="s">
        <v>27</v>
      </c>
      <c r="D7" s="222"/>
      <c r="E7" s="222"/>
      <c r="F7" s="223"/>
      <c r="G7" s="42" t="s">
        <v>28</v>
      </c>
      <c r="H7" s="224" t="s">
        <v>29</v>
      </c>
      <c r="I7" s="225"/>
      <c r="J7" s="175" t="s">
        <v>30</v>
      </c>
      <c r="K7" s="80" t="s">
        <v>31</v>
      </c>
      <c r="L7" s="76"/>
      <c r="M7" s="77"/>
    </row>
    <row r="8" spans="1:13" ht="18" customHeight="1">
      <c r="A8" s="219" t="s">
        <v>32</v>
      </c>
      <c r="B8" s="220"/>
      <c r="C8" s="221" t="s">
        <v>33</v>
      </c>
      <c r="D8" s="222"/>
      <c r="E8" s="222"/>
      <c r="F8" s="223"/>
      <c r="G8" s="42" t="s">
        <v>34</v>
      </c>
      <c r="H8" s="224" t="s">
        <v>35</v>
      </c>
      <c r="I8" s="225"/>
      <c r="J8" s="176"/>
      <c r="K8" s="207" t="s">
        <v>36</v>
      </c>
      <c r="L8" s="207"/>
      <c r="M8" s="208"/>
    </row>
    <row r="9" spans="1:13" ht="18" customHeight="1">
      <c r="A9" s="209" t="s">
        <v>37</v>
      </c>
      <c r="B9" s="210"/>
      <c r="C9" s="211" t="s">
        <v>38</v>
      </c>
      <c r="D9" s="212"/>
      <c r="E9" s="212"/>
      <c r="F9" s="213"/>
      <c r="G9" s="44" t="s">
        <v>39</v>
      </c>
      <c r="H9" s="214" t="s">
        <v>40</v>
      </c>
      <c r="I9" s="215"/>
      <c r="J9" s="177"/>
      <c r="K9" s="216" t="s">
        <v>38</v>
      </c>
      <c r="L9" s="217"/>
      <c r="M9" s="218"/>
    </row>
    <row r="10" spans="1:13" ht="18" customHeight="1">
      <c r="A10" s="172" t="s">
        <v>41</v>
      </c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4"/>
    </row>
    <row r="11" spans="1:13" ht="16.5" customHeight="1">
      <c r="A11" s="178"/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80"/>
    </row>
    <row r="12" spans="1:13" ht="16.5" customHeight="1">
      <c r="A12" s="181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3"/>
    </row>
    <row r="13" spans="1:13" ht="16.5" customHeight="1">
      <c r="A13" s="181"/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3"/>
    </row>
    <row r="14" spans="1:13" ht="16.5" customHeight="1">
      <c r="A14" s="181"/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3"/>
    </row>
    <row r="15" spans="1:13" ht="16.5" customHeight="1">
      <c r="A15" s="181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3"/>
    </row>
    <row r="16" spans="1:13" ht="16.5" customHeight="1">
      <c r="A16" s="181"/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3"/>
    </row>
    <row r="17" spans="1:13" ht="16.5" customHeight="1">
      <c r="A17" s="181"/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3"/>
    </row>
    <row r="18" spans="1:13" ht="16.5" customHeight="1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3"/>
    </row>
    <row r="19" spans="1:13" ht="16.5" customHeight="1">
      <c r="A19" s="181"/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3"/>
    </row>
    <row r="20" spans="1:13" ht="16.5" customHeight="1">
      <c r="A20" s="181"/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3"/>
    </row>
    <row r="21" spans="1:13" ht="16.5" customHeight="1">
      <c r="A21" s="181"/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3"/>
    </row>
    <row r="22" spans="1:13" ht="16.5" customHeight="1">
      <c r="A22" s="181"/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3"/>
    </row>
    <row r="23" spans="1:13" ht="16.5" customHeight="1">
      <c r="A23" s="181"/>
      <c r="B23" s="182"/>
      <c r="C23" s="182"/>
      <c r="D23" s="182"/>
      <c r="E23" s="182"/>
      <c r="F23" s="182"/>
      <c r="G23" s="182"/>
      <c r="H23" s="182"/>
      <c r="I23" s="182"/>
      <c r="J23" s="182"/>
      <c r="K23" s="182"/>
      <c r="L23" s="182"/>
      <c r="M23" s="183"/>
    </row>
    <row r="24" spans="1:13" ht="16.5" customHeight="1">
      <c r="A24" s="181"/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3"/>
    </row>
    <row r="25" spans="1:13" ht="16.5" customHeight="1">
      <c r="A25" s="181"/>
      <c r="B25" s="182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3"/>
    </row>
    <row r="26" spans="1:13" ht="16.5" customHeight="1">
      <c r="A26" s="181"/>
      <c r="B26" s="182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3"/>
    </row>
    <row r="27" spans="1:13" ht="16.5" customHeight="1">
      <c r="A27" s="181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3"/>
    </row>
    <row r="28" spans="1:13" ht="16.5" customHeight="1">
      <c r="A28" s="181"/>
      <c r="B28" s="182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3"/>
    </row>
    <row r="29" spans="1:13" ht="16.5" customHeight="1">
      <c r="A29" s="181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3"/>
    </row>
    <row r="30" spans="1:13" ht="16.5" customHeight="1">
      <c r="A30" s="181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3"/>
    </row>
    <row r="31" spans="1:13" ht="16.5" customHeight="1">
      <c r="A31" s="181"/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3"/>
    </row>
    <row r="32" spans="1:13" ht="16.5" customHeight="1">
      <c r="A32" s="181"/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3"/>
    </row>
    <row r="33" spans="1:13" ht="16.5" customHeight="1">
      <c r="A33" s="181"/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3"/>
    </row>
    <row r="34" spans="1:13" ht="16.5" customHeight="1">
      <c r="A34" s="181"/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3"/>
    </row>
    <row r="35" spans="1:13" ht="16.5" customHeight="1">
      <c r="A35" s="181"/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3"/>
    </row>
    <row r="36" spans="1:13" ht="16.5" customHeight="1">
      <c r="A36" s="181"/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3"/>
    </row>
    <row r="37" spans="1:13" ht="16.5" customHeight="1">
      <c r="A37" s="181"/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3"/>
    </row>
    <row r="38" spans="1:13" ht="16.5" customHeight="1">
      <c r="A38" s="181"/>
      <c r="B38" s="182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3"/>
    </row>
    <row r="39" spans="1:13" ht="16.5" customHeight="1">
      <c r="A39" s="181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3"/>
    </row>
    <row r="40" spans="1:13" ht="16.5" customHeight="1">
      <c r="A40" s="181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3"/>
    </row>
    <row r="41" spans="1:13" ht="16.5" customHeight="1">
      <c r="A41" s="181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3"/>
    </row>
    <row r="42" spans="1:13" ht="16.5" customHeight="1">
      <c r="A42" s="181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3"/>
    </row>
    <row r="43" spans="1:13" ht="16.5" customHeight="1">
      <c r="A43" s="181"/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3"/>
    </row>
    <row r="44" spans="1:13" ht="16.5" customHeight="1">
      <c r="A44" s="181"/>
      <c r="B44" s="182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3"/>
    </row>
    <row r="45" spans="1:13" ht="16.5" customHeight="1">
      <c r="A45" s="181"/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3"/>
    </row>
    <row r="46" spans="1:13" ht="16.5" customHeight="1">
      <c r="A46" s="181"/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3"/>
    </row>
    <row r="47" spans="1:13" ht="16.5" customHeight="1">
      <c r="A47" s="181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3"/>
    </row>
    <row r="48" spans="1:13" ht="16.5" customHeight="1">
      <c r="A48" s="181"/>
      <c r="B48" s="182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3"/>
    </row>
    <row r="49" spans="1:14" ht="16.5" customHeight="1">
      <c r="A49" s="181"/>
      <c r="B49" s="182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3"/>
    </row>
    <row r="50" spans="1:14" ht="16.5" customHeight="1">
      <c r="A50" s="181"/>
      <c r="B50" s="182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3"/>
    </row>
    <row r="51" spans="1:14" ht="16.5" customHeight="1">
      <c r="A51" s="181"/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3"/>
    </row>
    <row r="52" spans="1:14" ht="16.5" customHeight="1">
      <c r="A52" s="181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3"/>
    </row>
    <row r="53" spans="1:14" ht="16.5" customHeight="1">
      <c r="A53" s="184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6"/>
    </row>
    <row r="54" spans="1:14" ht="16.5" customHeight="1">
      <c r="D54" s="70"/>
      <c r="E54" s="70"/>
      <c r="F54" s="70"/>
      <c r="G54" s="70"/>
      <c r="H54" s="71"/>
      <c r="I54" s="71"/>
      <c r="J54" s="70"/>
      <c r="K54" s="70"/>
      <c r="L54" s="70"/>
      <c r="M54" s="70"/>
      <c r="N54" s="72"/>
    </row>
    <row r="55" spans="1:14" ht="16.5" customHeight="1">
      <c r="D55" s="70"/>
      <c r="E55" s="70"/>
      <c r="F55" s="70"/>
      <c r="G55" s="70"/>
      <c r="H55" s="71"/>
      <c r="I55" s="71"/>
      <c r="J55" s="70"/>
      <c r="K55" s="70"/>
      <c r="L55" s="70"/>
      <c r="M55" s="70"/>
      <c r="N55" s="72"/>
    </row>
    <row r="56" spans="1:14">
      <c r="E56" s="72"/>
      <c r="F56" s="73"/>
      <c r="G56" s="72"/>
      <c r="N56" s="72"/>
    </row>
    <row r="57" spans="1:14">
      <c r="E57" s="72"/>
      <c r="F57" s="72"/>
      <c r="G57" s="72"/>
    </row>
    <row r="58" spans="1:14">
      <c r="A58" s="74"/>
      <c r="B58" s="72"/>
      <c r="C58" s="72"/>
      <c r="D58" s="72"/>
      <c r="E58" s="72"/>
      <c r="F58" s="72"/>
      <c r="G58" s="72"/>
      <c r="H58" s="74"/>
      <c r="I58" s="72"/>
      <c r="J58" s="72"/>
      <c r="K58" s="72"/>
      <c r="L58" s="72"/>
      <c r="M58" s="72"/>
    </row>
    <row r="59" spans="1:14">
      <c r="A59" s="74"/>
      <c r="B59" s="72"/>
      <c r="C59" s="72"/>
      <c r="D59" s="72"/>
      <c r="E59" s="72"/>
      <c r="F59" s="72"/>
      <c r="G59" s="72"/>
    </row>
  </sheetData>
  <mergeCells count="33">
    <mergeCell ref="K1:M1"/>
    <mergeCell ref="K2:M2"/>
    <mergeCell ref="H3:I3"/>
    <mergeCell ref="K3:M3"/>
    <mergeCell ref="H4:I4"/>
    <mergeCell ref="K4:M4"/>
    <mergeCell ref="K5:M5"/>
    <mergeCell ref="A6:B6"/>
    <mergeCell ref="C6:F6"/>
    <mergeCell ref="H6:I6"/>
    <mergeCell ref="K6:M6"/>
    <mergeCell ref="A8:B8"/>
    <mergeCell ref="C8:F8"/>
    <mergeCell ref="H8:I8"/>
    <mergeCell ref="A5:B5"/>
    <mergeCell ref="C5:F5"/>
    <mergeCell ref="H5:I5"/>
    <mergeCell ref="A10:M10"/>
    <mergeCell ref="J7:J9"/>
    <mergeCell ref="A11:M53"/>
    <mergeCell ref="A1:B2"/>
    <mergeCell ref="C1:G2"/>
    <mergeCell ref="H1:I2"/>
    <mergeCell ref="A3:B4"/>
    <mergeCell ref="C3:F4"/>
    <mergeCell ref="K8:M8"/>
    <mergeCell ref="A9:B9"/>
    <mergeCell ref="C9:F9"/>
    <mergeCell ref="H9:I9"/>
    <mergeCell ref="K9:M9"/>
    <mergeCell ref="A7:B7"/>
    <mergeCell ref="C7:F7"/>
    <mergeCell ref="H7:I7"/>
  </mergeCells>
  <printOptions horizontalCentered="1" verticalCentered="1"/>
  <pageMargins left="0.25" right="0.25" top="0.25" bottom="0.25" header="0.25" footer="0.25"/>
  <pageSetup scale="67" orientation="landscape" horizontalDpi="1200" verticalDpi="12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8A609-B168-7F47-929A-1F9F1A2DC6D4}">
  <dimension ref="A1:K10"/>
  <sheetViews>
    <sheetView zoomScaleNormal="100" workbookViewId="0">
      <selection activeCell="K1" sqref="K1"/>
    </sheetView>
  </sheetViews>
  <sheetFormatPr defaultColWidth="8.86328125" defaultRowHeight="18"/>
  <cols>
    <col min="1" max="1" width="8.265625" style="103" customWidth="1"/>
    <col min="2" max="9" width="7.1328125" style="103" bestFit="1" customWidth="1"/>
    <col min="10" max="16384" width="8.86328125" style="94"/>
  </cols>
  <sheetData>
    <row r="1" spans="1:11">
      <c r="A1" s="352" t="s">
        <v>219</v>
      </c>
      <c r="B1" s="352"/>
      <c r="C1" s="352"/>
      <c r="D1" s="352"/>
      <c r="E1" s="352"/>
      <c r="F1" s="352"/>
      <c r="G1" s="352"/>
      <c r="H1" s="352"/>
      <c r="I1" s="352"/>
      <c r="K1" s="126" t="s">
        <v>290</v>
      </c>
    </row>
    <row r="2" spans="1:11">
      <c r="A2" s="95"/>
      <c r="B2" s="353" t="s">
        <v>220</v>
      </c>
      <c r="C2" s="353"/>
      <c r="D2" s="353"/>
      <c r="E2" s="353"/>
      <c r="F2" s="353"/>
      <c r="G2" s="353" t="s">
        <v>221</v>
      </c>
      <c r="H2" s="353"/>
      <c r="I2" s="353"/>
    </row>
    <row r="3" spans="1:11" ht="15" customHeight="1">
      <c r="A3" s="96"/>
      <c r="B3" s="97" t="s">
        <v>204</v>
      </c>
      <c r="C3" s="97" t="s">
        <v>205</v>
      </c>
      <c r="D3" s="97" t="s">
        <v>206</v>
      </c>
      <c r="E3" s="97" t="s">
        <v>207</v>
      </c>
      <c r="F3" s="97" t="s">
        <v>208</v>
      </c>
      <c r="G3" s="97" t="s">
        <v>24</v>
      </c>
      <c r="H3" s="97" t="s">
        <v>209</v>
      </c>
      <c r="I3" s="97" t="s">
        <v>210</v>
      </c>
    </row>
    <row r="4" spans="1:11">
      <c r="A4" s="96"/>
      <c r="B4" s="98" t="s">
        <v>222</v>
      </c>
      <c r="C4" s="98" t="s">
        <v>223</v>
      </c>
      <c r="D4" s="98" t="s">
        <v>224</v>
      </c>
      <c r="E4" s="98" t="s">
        <v>225</v>
      </c>
      <c r="F4" s="98" t="s">
        <v>226</v>
      </c>
      <c r="G4" s="98" t="s">
        <v>226</v>
      </c>
      <c r="H4" s="98" t="s">
        <v>227</v>
      </c>
      <c r="I4" s="98" t="s">
        <v>228</v>
      </c>
    </row>
    <row r="5" spans="1:11" hidden="1">
      <c r="A5" s="99" t="s">
        <v>229</v>
      </c>
      <c r="B5" s="100">
        <v>35</v>
      </c>
      <c r="C5" s="100">
        <v>37</v>
      </c>
      <c r="D5" s="100">
        <v>40</v>
      </c>
      <c r="E5" s="100">
        <v>43</v>
      </c>
      <c r="F5" s="100">
        <v>46</v>
      </c>
      <c r="G5" s="101">
        <v>45</v>
      </c>
      <c r="H5" s="101">
        <v>49</v>
      </c>
      <c r="I5" s="101">
        <v>53</v>
      </c>
    </row>
    <row r="6" spans="1:11">
      <c r="A6" s="99" t="s">
        <v>229</v>
      </c>
      <c r="B6" s="100" t="s">
        <v>230</v>
      </c>
      <c r="C6" s="100" t="s">
        <v>231</v>
      </c>
      <c r="D6" s="100" t="s">
        <v>232</v>
      </c>
      <c r="E6" s="100" t="s">
        <v>233</v>
      </c>
      <c r="F6" s="100" t="s">
        <v>234</v>
      </c>
      <c r="G6" s="101" t="s">
        <v>234</v>
      </c>
      <c r="H6" s="101" t="s">
        <v>235</v>
      </c>
      <c r="I6" s="101" t="s">
        <v>236</v>
      </c>
    </row>
    <row r="7" spans="1:11" hidden="1">
      <c r="A7" s="99" t="s">
        <v>237</v>
      </c>
      <c r="B7" s="100">
        <v>33</v>
      </c>
      <c r="C7" s="100">
        <v>35</v>
      </c>
      <c r="D7" s="100">
        <v>38</v>
      </c>
      <c r="E7" s="100">
        <v>41</v>
      </c>
      <c r="F7" s="100">
        <v>44</v>
      </c>
      <c r="G7" s="101">
        <v>43</v>
      </c>
      <c r="H7" s="101">
        <v>47</v>
      </c>
      <c r="I7" s="101">
        <v>51</v>
      </c>
    </row>
    <row r="8" spans="1:11">
      <c r="A8" s="99" t="s">
        <v>237</v>
      </c>
      <c r="B8" s="100" t="s">
        <v>238</v>
      </c>
      <c r="C8" s="100" t="s">
        <v>239</v>
      </c>
      <c r="D8" s="100" t="s">
        <v>240</v>
      </c>
      <c r="E8" s="100" t="s">
        <v>241</v>
      </c>
      <c r="F8" s="100" t="s">
        <v>232</v>
      </c>
      <c r="G8" s="100" t="s">
        <v>232</v>
      </c>
      <c r="H8" s="101" t="s">
        <v>242</v>
      </c>
      <c r="I8" s="101" t="s">
        <v>235</v>
      </c>
    </row>
    <row r="9" spans="1:11" hidden="1">
      <c r="A9" s="99" t="s">
        <v>243</v>
      </c>
      <c r="B9" s="100">
        <v>38</v>
      </c>
      <c r="C9" s="100">
        <v>40</v>
      </c>
      <c r="D9" s="100">
        <v>43</v>
      </c>
      <c r="E9" s="100">
        <v>46</v>
      </c>
      <c r="F9" s="100">
        <v>49</v>
      </c>
      <c r="G9" s="101">
        <v>49</v>
      </c>
      <c r="H9" s="101">
        <v>53</v>
      </c>
      <c r="I9" s="101">
        <v>57</v>
      </c>
    </row>
    <row r="10" spans="1:11">
      <c r="A10" s="99" t="s">
        <v>243</v>
      </c>
      <c r="B10" s="102" t="s">
        <v>241</v>
      </c>
      <c r="C10" s="100" t="s">
        <v>232</v>
      </c>
      <c r="D10" s="100" t="s">
        <v>233</v>
      </c>
      <c r="E10" s="100" t="s">
        <v>234</v>
      </c>
      <c r="F10" s="100" t="s">
        <v>235</v>
      </c>
      <c r="G10" s="101" t="s">
        <v>235</v>
      </c>
      <c r="H10" s="101" t="s">
        <v>244</v>
      </c>
      <c r="I10" s="101" t="s">
        <v>245</v>
      </c>
    </row>
  </sheetData>
  <mergeCells count="3">
    <mergeCell ref="A1:I1"/>
    <mergeCell ref="B2:F2"/>
    <mergeCell ref="G2:I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  <pageSetUpPr fitToPage="1"/>
  </sheetPr>
  <dimension ref="A1:AMK48"/>
  <sheetViews>
    <sheetView zoomScale="55" zoomScaleNormal="55" zoomScalePageLayoutView="55" workbookViewId="0">
      <selection activeCell="F29" sqref="F29:G29"/>
    </sheetView>
  </sheetViews>
  <sheetFormatPr defaultColWidth="10" defaultRowHeight="13.5"/>
  <cols>
    <col min="1" max="1" width="6.73046875" style="1" customWidth="1"/>
    <col min="2" max="2" width="45.3984375" style="1" customWidth="1"/>
    <col min="3" max="3" width="6.3984375" style="1" customWidth="1"/>
    <col min="4" max="4" width="15.265625" style="1" customWidth="1"/>
    <col min="5" max="5" width="11.73046875" style="1" customWidth="1"/>
    <col min="6" max="7" width="18.73046875" style="1" customWidth="1"/>
    <col min="8" max="8" width="15.265625" style="1" customWidth="1"/>
    <col min="9" max="9" width="11.73046875" style="1" customWidth="1"/>
    <col min="10" max="11" width="18.73046875" style="1" customWidth="1"/>
    <col min="12" max="12" width="16.3984375" style="1" customWidth="1"/>
    <col min="13" max="14" width="17.265625" style="1" customWidth="1"/>
    <col min="15" max="1025" width="9.3984375" style="1" customWidth="1"/>
    <col min="1026" max="16384" width="10" style="5"/>
  </cols>
  <sheetData>
    <row r="1" spans="1:1025" ht="18" customHeight="1">
      <c r="A1" s="247" t="str">
        <f>COVER!A1</f>
        <v>Regent Sutton, LLC</v>
      </c>
      <c r="B1" s="276"/>
      <c r="C1" s="279" t="str">
        <f>COVER!C1</f>
        <v xml:space="preserve">1411 Broadway 8th Fl. New York NY 10018 tel. 212.354.2400/ fax. 212.840.7805    </v>
      </c>
      <c r="D1" s="279"/>
      <c r="E1" s="279"/>
      <c r="F1" s="279"/>
      <c r="G1" s="279"/>
      <c r="H1" s="279"/>
      <c r="I1" s="279"/>
      <c r="J1" s="279"/>
      <c r="K1" s="279"/>
      <c r="L1" s="21" t="str">
        <f>COVER!J1</f>
        <v>BOTTOM TRIM</v>
      </c>
      <c r="M1" s="314" t="str">
        <f>COVER!K1</f>
        <v>1X1  W/ POINTELLE SCALLOP START</v>
      </c>
      <c r="N1" s="315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  <c r="AMJ1" s="22"/>
      <c r="AMK1" s="22"/>
    </row>
    <row r="2" spans="1:1025" ht="18" customHeight="1">
      <c r="A2" s="277"/>
      <c r="B2" s="278"/>
      <c r="C2" s="280"/>
      <c r="D2" s="280"/>
      <c r="E2" s="280"/>
      <c r="F2" s="280"/>
      <c r="G2" s="280"/>
      <c r="H2" s="280"/>
      <c r="I2" s="280"/>
      <c r="J2" s="280"/>
      <c r="K2" s="280"/>
      <c r="L2" s="23" t="str">
        <f>COVER!J2</f>
        <v>CUFF TRIM</v>
      </c>
      <c r="M2" s="312" t="str">
        <f>COVER!K2</f>
        <v>1X1  W/ POINTELLE SCALLOP START</v>
      </c>
      <c r="N2" s="395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</row>
    <row r="3" spans="1:1025" ht="18" customHeight="1">
      <c r="A3" s="281" t="str">
        <f>COVER!A3</f>
        <v xml:space="preserve">STYLE #: </v>
      </c>
      <c r="B3" s="282"/>
      <c r="C3" s="259">
        <f>COVER!C3</f>
        <v>566361</v>
      </c>
      <c r="D3" s="203"/>
      <c r="E3" s="203"/>
      <c r="F3" s="203"/>
      <c r="G3" s="204"/>
      <c r="H3" s="6" t="str">
        <f>COVER!G3</f>
        <v>ACCOUNT</v>
      </c>
      <c r="I3" s="274" t="str">
        <f>COVER!H3</f>
        <v>SHOPKO</v>
      </c>
      <c r="J3" s="264"/>
      <c r="K3" s="265"/>
      <c r="L3" s="23" t="str">
        <f>COVER!J3</f>
        <v>NK/PLACKET TRIM</v>
      </c>
      <c r="M3" s="312" t="str">
        <f>COVER!K3</f>
        <v>1X1  W/ POINTELLE SCALLOP SEWN</v>
      </c>
      <c r="N3" s="39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</row>
    <row r="4" spans="1:1025" ht="18" customHeight="1">
      <c r="A4" s="283"/>
      <c r="B4" s="284"/>
      <c r="C4" s="260"/>
      <c r="D4" s="205"/>
      <c r="E4" s="205"/>
      <c r="F4" s="205"/>
      <c r="G4" s="206"/>
      <c r="H4" s="7" t="str">
        <f>COVER!G4</f>
        <v>SEASON</v>
      </c>
      <c r="I4" s="273" t="str">
        <f>COVER!H4</f>
        <v>SPRING 2014</v>
      </c>
      <c r="J4" s="262"/>
      <c r="K4" s="263"/>
      <c r="L4" s="23" t="str">
        <f>COVER!J4</f>
        <v>BTTN LIGNE/QNTY</v>
      </c>
      <c r="M4" s="312" t="str">
        <f>COVER!K4</f>
        <v>N/A</v>
      </c>
      <c r="N4" s="395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</row>
    <row r="5" spans="1:1025" ht="18" customHeight="1">
      <c r="A5" s="219" t="str">
        <f>COVER!A5</f>
        <v>YARN CONTENT</v>
      </c>
      <c r="B5" s="284"/>
      <c r="C5" s="261" t="str">
        <f>COVER!C5</f>
        <v>100% ACRYLIC</v>
      </c>
      <c r="D5" s="222"/>
      <c r="E5" s="222"/>
      <c r="F5" s="222"/>
      <c r="G5" s="223"/>
      <c r="H5" s="7" t="str">
        <f>COVER!G5</f>
        <v>LABEL</v>
      </c>
      <c r="I5" s="273" t="str">
        <f>COVER!H5</f>
        <v>JASON MAXWELL</v>
      </c>
      <c r="J5" s="262"/>
      <c r="K5" s="263"/>
      <c r="L5" s="23" t="str">
        <f>COVER!J5</f>
        <v>HANGER STRAP</v>
      </c>
      <c r="M5" s="312" t="str">
        <f>COVER!K5</f>
        <v>1/4" CLEAR ELASTIN OR DTM TAPE</v>
      </c>
      <c r="N5" s="395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</row>
    <row r="6" spans="1:1025" ht="18" customHeight="1">
      <c r="A6" s="219" t="str">
        <f>COVER!A6</f>
        <v>YARN SIZE</v>
      </c>
      <c r="B6" s="284"/>
      <c r="C6" s="261" t="str">
        <f>COVER!C6</f>
        <v>1/28'S</v>
      </c>
      <c r="D6" s="222"/>
      <c r="E6" s="222"/>
      <c r="F6" s="222"/>
      <c r="G6" s="223"/>
      <c r="H6" s="7" t="str">
        <f>COVER!G6</f>
        <v>SMPL SIZE</v>
      </c>
      <c r="I6" s="273" t="str">
        <f>COVER!H6</f>
        <v>1X</v>
      </c>
      <c r="J6" s="262"/>
      <c r="K6" s="263"/>
      <c r="L6" s="23" t="str">
        <f>COVER!J6</f>
        <v>SHOULDER TAPE</v>
      </c>
      <c r="M6" s="312" t="str">
        <f>COVER!K6</f>
        <v>N/A</v>
      </c>
      <c r="N6" s="395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</row>
    <row r="7" spans="1:1025" ht="18" customHeight="1">
      <c r="A7" s="219" t="str">
        <f>COVER!A7</f>
        <v>NUMBER OF ENDS</v>
      </c>
      <c r="B7" s="284"/>
      <c r="C7" s="261" t="str">
        <f>COVER!C7</f>
        <v>5 ENDS</v>
      </c>
      <c r="D7" s="222"/>
      <c r="E7" s="222"/>
      <c r="F7" s="222"/>
      <c r="G7" s="223"/>
      <c r="H7" s="7" t="str">
        <f>COVER!G7</f>
        <v>SIZE SCALE</v>
      </c>
      <c r="I7" s="273" t="str">
        <f>COVER!H7</f>
        <v>1X-3X</v>
      </c>
      <c r="J7" s="262"/>
      <c r="K7" s="263"/>
      <c r="L7" s="294" t="str">
        <f>COVER!J7</f>
        <v>SEWING INSTRUCTIONS</v>
      </c>
      <c r="M7" s="314" t="str">
        <f>COVER!K7</f>
        <v>DNCS ON BACK NECK</v>
      </c>
      <c r="N7" s="315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</row>
    <row r="8" spans="1:1025" ht="18" customHeight="1">
      <c r="A8" s="219" t="str">
        <f>COVER!A8</f>
        <v>GAUGE</v>
      </c>
      <c r="B8" s="284"/>
      <c r="C8" s="261" t="str">
        <f>COVER!C8</f>
        <v>7GG</v>
      </c>
      <c r="D8" s="222"/>
      <c r="E8" s="222"/>
      <c r="F8" s="222"/>
      <c r="G8" s="223"/>
      <c r="H8" s="7" t="str">
        <f>COVER!G8</f>
        <v>FACTORY</v>
      </c>
      <c r="I8" s="273" t="str">
        <f>COVER!H8</f>
        <v>PHIL</v>
      </c>
      <c r="J8" s="262"/>
      <c r="K8" s="263"/>
      <c r="L8" s="393"/>
      <c r="M8" s="312" t="str">
        <f>COVER!K8</f>
        <v>ALL SEAMS MERROWED</v>
      </c>
      <c r="N8" s="395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</row>
    <row r="9" spans="1:1025" ht="18" customHeight="1">
      <c r="A9" s="219" t="str">
        <f>COVER!A9</f>
        <v xml:space="preserve">REF# </v>
      </c>
      <c r="B9" s="284"/>
      <c r="C9" s="261" t="str">
        <f>COVER!C9</f>
        <v/>
      </c>
      <c r="D9" s="222"/>
      <c r="E9" s="222"/>
      <c r="F9" s="222"/>
      <c r="G9" s="223"/>
      <c r="H9" s="8" t="str">
        <f>COVER!G9</f>
        <v>APVD WT</v>
      </c>
      <c r="I9" s="384" t="str">
        <f>COVER!H9</f>
        <v>5 3/4 LBS/DOZ</v>
      </c>
      <c r="J9" s="385"/>
      <c r="K9" s="386"/>
      <c r="L9" s="394"/>
      <c r="M9" s="387" t="str">
        <f>COVER!K9</f>
        <v/>
      </c>
      <c r="N9" s="388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</row>
    <row r="10" spans="1:1025" s="1" customFormat="1" ht="18" customHeight="1">
      <c r="A10" s="232" t="str">
        <f>COVER!$A$10</f>
        <v>DESCRIPTION: S/S POINTELLE SHRUG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4"/>
      <c r="L10" s="360"/>
      <c r="M10" s="361"/>
      <c r="N10" s="362"/>
    </row>
    <row r="11" spans="1:1025" s="1" customFormat="1" ht="15.75" customHeight="1">
      <c r="A11" s="297"/>
      <c r="B11" s="298"/>
      <c r="C11" s="379" t="str">
        <f>SPEC!C11</f>
        <v>TOL</v>
      </c>
      <c r="D11" s="380" t="str">
        <f>SPEC!D14</f>
        <v>1X</v>
      </c>
      <c r="E11" s="381" t="s">
        <v>52</v>
      </c>
      <c r="F11" s="369" t="s">
        <v>217</v>
      </c>
      <c r="G11" s="370"/>
      <c r="H11" s="380" t="str">
        <f>SPEC!D14</f>
        <v>1X</v>
      </c>
      <c r="I11" s="381" t="s">
        <v>52</v>
      </c>
      <c r="J11" s="369" t="s">
        <v>218</v>
      </c>
      <c r="K11" s="370"/>
      <c r="L11" s="363"/>
      <c r="M11" s="363"/>
      <c r="N11" s="364"/>
    </row>
    <row r="12" spans="1:1025" s="1" customFormat="1" ht="15.75" customHeight="1">
      <c r="A12" s="299"/>
      <c r="B12" s="300"/>
      <c r="C12" s="340"/>
      <c r="D12" s="380"/>
      <c r="E12" s="382"/>
      <c r="F12" s="371"/>
      <c r="G12" s="372"/>
      <c r="H12" s="380"/>
      <c r="I12" s="382"/>
      <c r="J12" s="371"/>
      <c r="K12" s="372"/>
      <c r="L12" s="363"/>
      <c r="M12" s="363"/>
      <c r="N12" s="364"/>
    </row>
    <row r="13" spans="1:1025" s="1" customFormat="1" ht="34.5" customHeight="1">
      <c r="A13" s="301"/>
      <c r="B13" s="302"/>
      <c r="C13" s="341"/>
      <c r="D13" s="380"/>
      <c r="E13" s="383"/>
      <c r="F13" s="346" t="s">
        <v>50</v>
      </c>
      <c r="G13" s="389"/>
      <c r="H13" s="380"/>
      <c r="I13" s="383"/>
      <c r="J13" s="346" t="s">
        <v>50</v>
      </c>
      <c r="K13" s="389"/>
      <c r="L13" s="363"/>
      <c r="M13" s="363"/>
      <c r="N13" s="364"/>
    </row>
    <row r="14" spans="1:1025" s="2" customFormat="1" ht="15.75" customHeight="1">
      <c r="A14" s="9" t="str">
        <f>SPEC!A14</f>
        <v/>
      </c>
      <c r="B14" s="10" t="str">
        <f>SPEC!B14</f>
        <v>POM</v>
      </c>
      <c r="C14" s="11"/>
      <c r="D14" s="337"/>
      <c r="E14" s="338"/>
      <c r="F14" s="338"/>
      <c r="G14" s="338"/>
      <c r="H14" s="338"/>
      <c r="I14" s="338"/>
      <c r="J14" s="338"/>
      <c r="K14" s="390"/>
      <c r="L14" s="365"/>
      <c r="M14" s="363"/>
      <c r="N14" s="364"/>
    </row>
    <row r="15" spans="1:1025" s="3" customFormat="1" ht="19.350000000000001" customHeight="1">
      <c r="A15" s="12" t="str">
        <f>SPEC!A15</f>
        <v/>
      </c>
      <c r="B15" s="13" t="str">
        <f>SPEC!B15</f>
        <v>A1-  FRONT BODY LENGTH FROM HPS</v>
      </c>
      <c r="C15" s="14" t="str">
        <f>SPEC!C15</f>
        <v>1/4</v>
      </c>
      <c r="D15" s="15">
        <f>SPEC!J15</f>
        <v>20.5</v>
      </c>
      <c r="E15" s="16"/>
      <c r="F15" s="391"/>
      <c r="G15" s="392"/>
      <c r="H15" s="17">
        <f>SPEC!J15</f>
        <v>20.5</v>
      </c>
      <c r="I15" s="24"/>
      <c r="J15" s="391"/>
      <c r="K15" s="392"/>
      <c r="L15" s="365"/>
      <c r="M15" s="363"/>
      <c r="N15" s="364"/>
    </row>
    <row r="16" spans="1:1025" s="3" customFormat="1" ht="19.350000000000001" customHeight="1">
      <c r="A16" s="12" t="str">
        <f>SPEC!A17</f>
        <v/>
      </c>
      <c r="B16" s="13" t="str">
        <f>SPEC!B17</f>
        <v>B1- BUST WIDTH- 1" BELOW ARMHOLE</v>
      </c>
      <c r="C16" s="14" t="str">
        <f>SPEC!C17</f>
        <v>1/2</v>
      </c>
      <c r="D16" s="15">
        <f>SPEC!J17</f>
        <v>22.5</v>
      </c>
      <c r="E16" s="18"/>
      <c r="F16" s="373"/>
      <c r="G16" s="374"/>
      <c r="H16" s="17">
        <f>SPEC!J17</f>
        <v>22.5</v>
      </c>
      <c r="I16" s="25"/>
      <c r="J16" s="373"/>
      <c r="K16" s="374"/>
      <c r="L16" s="365"/>
      <c r="M16" s="363"/>
      <c r="N16" s="364"/>
    </row>
    <row r="17" spans="1:14" s="3" customFormat="1" ht="19.350000000000001" customHeight="1">
      <c r="A17" s="12" t="str">
        <f>SPEC!A18</f>
        <v/>
      </c>
      <c r="B17" s="13" t="str">
        <f>SPEC!B18</f>
        <v>C1- SHOULDER SLOPE FROM HPS</v>
      </c>
      <c r="C17" s="14" t="str">
        <f>SPEC!C18</f>
        <v>1/4</v>
      </c>
      <c r="D17" s="15">
        <f>SPEC!J18</f>
        <v>1.25</v>
      </c>
      <c r="E17" s="18"/>
      <c r="F17" s="373"/>
      <c r="G17" s="374"/>
      <c r="H17" s="17">
        <f>SPEC!J18</f>
        <v>1.25</v>
      </c>
      <c r="I17" s="25"/>
      <c r="J17" s="373"/>
      <c r="K17" s="374"/>
      <c r="L17" s="365"/>
      <c r="M17" s="363"/>
      <c r="N17" s="364"/>
    </row>
    <row r="18" spans="1:14" s="3" customFormat="1" ht="19.350000000000001" customHeight="1">
      <c r="A18" s="12" t="str">
        <f>SPEC!A19</f>
        <v/>
      </c>
      <c r="B18" s="13" t="str">
        <f>SPEC!B19</f>
        <v>D1- ACROSS SHOULDER (SEAM TO SEAM)</v>
      </c>
      <c r="C18" s="14" t="str">
        <f>SPEC!C19</f>
        <v>1/4</v>
      </c>
      <c r="D18" s="15">
        <f>SPEC!J19</f>
        <v>16.5</v>
      </c>
      <c r="E18" s="16"/>
      <c r="F18" s="373"/>
      <c r="G18" s="374"/>
      <c r="H18" s="17">
        <f>SPEC!J19</f>
        <v>16.5</v>
      </c>
      <c r="I18" s="24"/>
      <c r="J18" s="373"/>
      <c r="K18" s="374"/>
      <c r="L18" s="365"/>
      <c r="M18" s="363"/>
      <c r="N18" s="364"/>
    </row>
    <row r="19" spans="1:14" s="3" customFormat="1" ht="19.350000000000001" customHeight="1">
      <c r="A19" s="12" t="str">
        <f>SPEC!A20</f>
        <v/>
      </c>
      <c r="B19" s="13" t="str">
        <f>SPEC!B20</f>
        <v>E1- ACROSS FRONT 5 1/2" FRM HPS</v>
      </c>
      <c r="C19" s="14" t="str">
        <f>SPEC!C20</f>
        <v>1/4</v>
      </c>
      <c r="D19" s="15">
        <f>SPEC!J20</f>
        <v>15.5</v>
      </c>
      <c r="E19" s="16"/>
      <c r="F19" s="373"/>
      <c r="G19" s="374"/>
      <c r="H19" s="17">
        <f>SPEC!J20</f>
        <v>15.5</v>
      </c>
      <c r="I19" s="24"/>
      <c r="J19" s="373"/>
      <c r="K19" s="374"/>
      <c r="L19" s="365"/>
      <c r="M19" s="363"/>
      <c r="N19" s="364"/>
    </row>
    <row r="20" spans="1:14" s="3" customFormat="1" ht="19.350000000000001" customHeight="1">
      <c r="A20" s="12" t="str">
        <f>SPEC!A21</f>
        <v/>
      </c>
      <c r="B20" s="13" t="str">
        <f>SPEC!B21</f>
        <v>F1- ACROSS BACK 5 1/2" FRM HPS</v>
      </c>
      <c r="C20" s="14" t="str">
        <f>SPEC!C21</f>
        <v>1/4</v>
      </c>
      <c r="D20" s="15">
        <f>SPEC!J21</f>
        <v>16</v>
      </c>
      <c r="E20" s="16"/>
      <c r="F20" s="373"/>
      <c r="G20" s="374"/>
      <c r="H20" s="17">
        <f>SPEC!J21</f>
        <v>16</v>
      </c>
      <c r="I20" s="24"/>
      <c r="J20" s="373"/>
      <c r="K20" s="374"/>
      <c r="L20" s="365"/>
      <c r="M20" s="363"/>
      <c r="N20" s="364"/>
    </row>
    <row r="21" spans="1:14" s="3" customFormat="1" ht="19.350000000000001" customHeight="1">
      <c r="A21" s="12" t="str">
        <f>SPEC!A22</f>
        <v/>
      </c>
      <c r="B21" s="13" t="str">
        <f>SPEC!B22</f>
        <v>G1- WAIST - 15 1/2" FRM HPS</v>
      </c>
      <c r="C21" s="14" t="str">
        <f>SPEC!C22</f>
        <v>1/2</v>
      </c>
      <c r="D21" s="15" t="str">
        <f>SPEC!J22</f>
        <v>---</v>
      </c>
      <c r="E21" s="18"/>
      <c r="F21" s="373"/>
      <c r="G21" s="374"/>
      <c r="H21" s="17" t="str">
        <f>SPEC!J22</f>
        <v>---</v>
      </c>
      <c r="I21" s="25"/>
      <c r="J21" s="373"/>
      <c r="K21" s="374"/>
      <c r="L21" s="365"/>
      <c r="M21" s="363"/>
      <c r="N21" s="364"/>
    </row>
    <row r="22" spans="1:14" s="3" customFormat="1" ht="19.350000000000001" customHeight="1">
      <c r="A22" s="12" t="e">
        <f>SPEC!#REF!</f>
        <v>#REF!</v>
      </c>
      <c r="B22" s="13" t="e">
        <f>SPEC!#REF!</f>
        <v>#REF!</v>
      </c>
      <c r="C22" s="14" t="e">
        <f>SPEC!#REF!</f>
        <v>#REF!</v>
      </c>
      <c r="D22" s="15" t="e">
        <f>SPEC!#REF!</f>
        <v>#REF!</v>
      </c>
      <c r="E22" s="18"/>
      <c r="F22" s="373"/>
      <c r="G22" s="374"/>
      <c r="H22" s="17" t="e">
        <f>SPEC!#REF!</f>
        <v>#REF!</v>
      </c>
      <c r="I22" s="25"/>
      <c r="J22" s="373"/>
      <c r="K22" s="374"/>
      <c r="L22" s="365"/>
      <c r="M22" s="363"/>
      <c r="N22" s="364"/>
    </row>
    <row r="23" spans="1:14" s="3" customFormat="1" ht="19.350000000000001" customHeight="1">
      <c r="A23" s="12" t="str">
        <f>SPEC!A23</f>
        <v/>
      </c>
      <c r="B23" s="13" t="str">
        <f>SPEC!B23</f>
        <v>I1- SWEEP AT EDGE- STRAIGHT</v>
      </c>
      <c r="C23" s="14" t="str">
        <f>SPEC!C23</f>
        <v>1/2</v>
      </c>
      <c r="D23" s="15">
        <f>SPEC!J23</f>
        <v>22.5</v>
      </c>
      <c r="E23" s="18"/>
      <c r="F23" s="373"/>
      <c r="G23" s="374"/>
      <c r="H23" s="17">
        <f>SPEC!J23</f>
        <v>22.5</v>
      </c>
      <c r="I23" s="25"/>
      <c r="J23" s="373"/>
      <c r="K23" s="374"/>
      <c r="L23" s="365"/>
      <c r="M23" s="363"/>
      <c r="N23" s="364"/>
    </row>
    <row r="24" spans="1:14" s="3" customFormat="1" ht="19.350000000000001" customHeight="1">
      <c r="A24" s="12" t="str">
        <f>SPEC!A24</f>
        <v/>
      </c>
      <c r="B24" s="13" t="str">
        <f>SPEC!B24</f>
        <v>J1- BOTTOM HEM HEIGHT</v>
      </c>
      <c r="C24" s="14" t="str">
        <f>SPEC!C24</f>
        <v>1/8</v>
      </c>
      <c r="D24" s="15">
        <f>SPEC!J24</f>
        <v>2.5</v>
      </c>
      <c r="E24" s="18"/>
      <c r="F24" s="373"/>
      <c r="G24" s="374"/>
      <c r="H24" s="17">
        <f>SPEC!J24</f>
        <v>2.5</v>
      </c>
      <c r="I24" s="25"/>
      <c r="J24" s="373"/>
      <c r="K24" s="374"/>
      <c r="L24" s="365"/>
      <c r="M24" s="363"/>
      <c r="N24" s="364"/>
    </row>
    <row r="25" spans="1:14" s="3" customFormat="1" ht="19.350000000000001" customHeight="1">
      <c r="A25" s="12" t="str">
        <f>SPEC!A25</f>
        <v/>
      </c>
      <c r="B25" s="13" t="str">
        <f>SPEC!B25</f>
        <v>K1- SLEEVE LENGTH FROM CTR BACK NECK - 2 point measurement</v>
      </c>
      <c r="C25" s="14" t="str">
        <f>SPEC!C25</f>
        <v>1/4</v>
      </c>
      <c r="D25" s="15">
        <f>SPEC!J25</f>
        <v>9.5</v>
      </c>
      <c r="E25" s="18"/>
      <c r="F25" s="373"/>
      <c r="G25" s="374"/>
      <c r="H25" s="17">
        <f>SPEC!J25</f>
        <v>9.5</v>
      </c>
      <c r="I25" s="25"/>
      <c r="J25" s="373"/>
      <c r="K25" s="374"/>
      <c r="L25" s="365"/>
      <c r="M25" s="363"/>
      <c r="N25" s="364"/>
    </row>
    <row r="26" spans="1:14" s="3" customFormat="1" ht="19.350000000000001" customHeight="1">
      <c r="A26" s="12" t="str">
        <f>SPEC!A27</f>
        <v/>
      </c>
      <c r="B26" s="13" t="str">
        <f>SPEC!B27</f>
        <v>L1- BACK RAGLAN LENGTH TO NECKBAND SEAM</v>
      </c>
      <c r="C26" s="14" t="str">
        <f>SPEC!C27</f>
        <v>1/4</v>
      </c>
      <c r="D26" s="15">
        <f>SPEC!J27</f>
        <v>9.75</v>
      </c>
      <c r="E26" s="16"/>
      <c r="F26" s="373"/>
      <c r="G26" s="374"/>
      <c r="H26" s="17">
        <f>SPEC!J27</f>
        <v>9.75</v>
      </c>
      <c r="I26" s="24"/>
      <c r="J26" s="373"/>
      <c r="K26" s="374"/>
      <c r="L26" s="365"/>
      <c r="M26" s="363"/>
      <c r="N26" s="364"/>
    </row>
    <row r="27" spans="1:14" s="3" customFormat="1" ht="19.350000000000001" customHeight="1">
      <c r="A27" s="12" t="e">
        <f>SPEC!#REF!</f>
        <v>#REF!</v>
      </c>
      <c r="B27" s="13" t="e">
        <f>SPEC!#REF!</f>
        <v>#REF!</v>
      </c>
      <c r="C27" s="14" t="e">
        <f>SPEC!#REF!</f>
        <v>#REF!</v>
      </c>
      <c r="D27" s="15" t="e">
        <f>SPEC!#REF!</f>
        <v>#REF!</v>
      </c>
      <c r="E27" s="18"/>
      <c r="F27" s="373"/>
      <c r="G27" s="374"/>
      <c r="H27" s="17" t="e">
        <f>SPEC!#REF!</f>
        <v>#REF!</v>
      </c>
      <c r="I27" s="25"/>
      <c r="J27" s="373"/>
      <c r="K27" s="374"/>
      <c r="L27" s="365"/>
      <c r="M27" s="363"/>
      <c r="N27" s="364"/>
    </row>
    <row r="28" spans="1:14" s="3" customFormat="1" ht="19.350000000000001" customHeight="1">
      <c r="A28" s="12" t="str">
        <f>SPEC!A28</f>
        <v/>
      </c>
      <c r="B28" s="13" t="str">
        <f>SPEC!B28</f>
        <v>N1- MUSCLE 1" BELOW ARMHOLE</v>
      </c>
      <c r="C28" s="14" t="str">
        <f>SPEC!C28</f>
        <v>1/4</v>
      </c>
      <c r="D28" s="15">
        <f>SPEC!J28</f>
        <v>7.75</v>
      </c>
      <c r="E28" s="16"/>
      <c r="F28" s="373"/>
      <c r="G28" s="374"/>
      <c r="H28" s="17">
        <f>SPEC!J28</f>
        <v>7.75</v>
      </c>
      <c r="I28" s="24"/>
      <c r="J28" s="373"/>
      <c r="K28" s="374"/>
      <c r="L28" s="366"/>
      <c r="M28" s="367"/>
      <c r="N28" s="368"/>
    </row>
    <row r="29" spans="1:14" s="3" customFormat="1" ht="19.350000000000001" customHeight="1">
      <c r="A29" s="12" t="str">
        <f>SPEC!A29</f>
        <v/>
      </c>
      <c r="B29" s="13" t="str">
        <f>SPEC!B29</f>
        <v xml:space="preserve">O1- SLEEVE OPENING </v>
      </c>
      <c r="C29" s="14" t="str">
        <f>SPEC!C29</f>
        <v>1/4</v>
      </c>
      <c r="D29" s="15">
        <f>SPEC!J29</f>
        <v>7.5</v>
      </c>
      <c r="E29" s="16"/>
      <c r="F29" s="373"/>
      <c r="G29" s="374"/>
      <c r="H29" s="17">
        <f>SPEC!J29</f>
        <v>7.5</v>
      </c>
      <c r="I29" s="24"/>
      <c r="J29" s="373"/>
      <c r="K29" s="374"/>
      <c r="L29" s="354"/>
      <c r="M29" s="355"/>
      <c r="N29" s="356"/>
    </row>
    <row r="30" spans="1:14" s="3" customFormat="1" ht="19.350000000000001" customHeight="1">
      <c r="A30" s="12" t="str">
        <f>SPEC!A30</f>
        <v/>
      </c>
      <c r="B30" s="13" t="str">
        <f>SPEC!B30</f>
        <v>P1- CUFF HEIGHT</v>
      </c>
      <c r="C30" s="14" t="str">
        <f>SPEC!C30</f>
        <v>1/8</v>
      </c>
      <c r="D30" s="15">
        <f>SPEC!J30</f>
        <v>2.5</v>
      </c>
      <c r="E30" s="18"/>
      <c r="F30" s="373"/>
      <c r="G30" s="374"/>
      <c r="H30" s="17">
        <f>SPEC!J30</f>
        <v>2.5</v>
      </c>
      <c r="I30" s="25"/>
      <c r="J30" s="373"/>
      <c r="K30" s="374"/>
      <c r="L30" s="354"/>
      <c r="M30" s="355"/>
      <c r="N30" s="356"/>
    </row>
    <row r="31" spans="1:14" s="3" customFormat="1" ht="19.350000000000001" customHeight="1">
      <c r="A31" s="12" t="str">
        <f>SPEC!A31</f>
        <v/>
      </c>
      <c r="B31" s="13" t="str">
        <f>SPEC!B31</f>
        <v>Q1- NECK WIDTH- EDGE TO EDGE</v>
      </c>
      <c r="C31" s="14" t="str">
        <f>SPEC!C31</f>
        <v>1/4</v>
      </c>
      <c r="D31" s="15">
        <f>SPEC!J31</f>
        <v>8.5</v>
      </c>
      <c r="E31" s="18"/>
      <c r="F31" s="373"/>
      <c r="G31" s="374"/>
      <c r="H31" s="17">
        <f>SPEC!J31</f>
        <v>8.5</v>
      </c>
      <c r="I31" s="25"/>
      <c r="J31" s="373"/>
      <c r="K31" s="374"/>
      <c r="L31" s="354"/>
      <c r="M31" s="355"/>
      <c r="N31" s="356"/>
    </row>
    <row r="32" spans="1:14" s="3" customFormat="1" ht="19.350000000000001" customHeight="1">
      <c r="A32" s="12" t="str">
        <f>SPEC!A32</f>
        <v/>
      </c>
      <c r="B32" s="13" t="str">
        <f>SPEC!B32</f>
        <v>R1- FRONT NECK DROP FROM  HPS TO EDGE</v>
      </c>
      <c r="C32" s="14" t="str">
        <f>SPEC!C32</f>
        <v>1/4</v>
      </c>
      <c r="D32" s="15" t="str">
        <f>SPEC!J32</f>
        <v>---</v>
      </c>
      <c r="E32" s="18"/>
      <c r="F32" s="373"/>
      <c r="G32" s="374"/>
      <c r="H32" s="17" t="str">
        <f>SPEC!J32</f>
        <v>---</v>
      </c>
      <c r="I32" s="25"/>
      <c r="J32" s="373"/>
      <c r="K32" s="374"/>
      <c r="L32" s="354"/>
      <c r="M32" s="355"/>
      <c r="N32" s="356"/>
    </row>
    <row r="33" spans="1:1025" s="3" customFormat="1" ht="19.350000000000001" customHeight="1">
      <c r="A33" s="12" t="str">
        <f>SPEC!A33</f>
        <v/>
      </c>
      <c r="B33" s="13" t="str">
        <f>SPEC!B33</f>
        <v>S1- BACK NECK DROP FROM HPS TO EDGE</v>
      </c>
      <c r="C33" s="14" t="str">
        <f>SPEC!C33</f>
        <v>1/4</v>
      </c>
      <c r="D33" s="15">
        <f>SPEC!J33</f>
        <v>1.5</v>
      </c>
      <c r="E33" s="18"/>
      <c r="F33" s="373"/>
      <c r="G33" s="374"/>
      <c r="H33" s="17">
        <f>SPEC!J33</f>
        <v>1.5</v>
      </c>
      <c r="I33" s="25"/>
      <c r="J33" s="373"/>
      <c r="K33" s="374"/>
      <c r="L33" s="354"/>
      <c r="M33" s="355"/>
      <c r="N33" s="356"/>
    </row>
    <row r="34" spans="1:1025" s="3" customFormat="1" ht="19.350000000000001" customHeight="1">
      <c r="A34" s="12" t="str">
        <f>SPEC!A34</f>
        <v/>
      </c>
      <c r="B34" s="13" t="str">
        <f>SPEC!B34</f>
        <v>T1- NECK TRIM HEIGHT</v>
      </c>
      <c r="C34" s="14" t="str">
        <f>SPEC!C34</f>
        <v>1/4</v>
      </c>
      <c r="D34" s="15">
        <f>SPEC!J34</f>
        <v>2.25</v>
      </c>
      <c r="E34" s="18"/>
      <c r="F34" s="373"/>
      <c r="G34" s="374"/>
      <c r="H34" s="17">
        <f>SPEC!J34</f>
        <v>2.25</v>
      </c>
      <c r="I34" s="25"/>
      <c r="J34" s="373"/>
      <c r="K34" s="374"/>
      <c r="L34" s="354"/>
      <c r="M34" s="355"/>
      <c r="N34" s="356"/>
    </row>
    <row r="35" spans="1:1025" s="3" customFormat="1" ht="19.350000000000001" customHeight="1">
      <c r="A35" s="12" t="str">
        <f>SPEC!A35</f>
        <v/>
      </c>
      <c r="B35" s="13">
        <f>SPEC!B35</f>
        <v>0</v>
      </c>
      <c r="C35" s="14">
        <f>SPEC!C35</f>
        <v>0</v>
      </c>
      <c r="D35" s="15">
        <f>SPEC!J35</f>
        <v>0</v>
      </c>
      <c r="E35" s="18"/>
      <c r="F35" s="373"/>
      <c r="G35" s="374"/>
      <c r="H35" s="17">
        <f>SPEC!J35</f>
        <v>0</v>
      </c>
      <c r="I35" s="25"/>
      <c r="J35" s="373"/>
      <c r="K35" s="374"/>
      <c r="L35" s="354"/>
      <c r="M35" s="355"/>
      <c r="N35" s="356"/>
    </row>
    <row r="36" spans="1:1025" s="3" customFormat="1" ht="19.350000000000001" customHeight="1">
      <c r="A36" s="12" t="str">
        <f>SPEC!A36</f>
        <v/>
      </c>
      <c r="B36" s="13" t="str">
        <f>SPEC!B36</f>
        <v/>
      </c>
      <c r="C36" s="14" t="str">
        <f>SPEC!C36</f>
        <v/>
      </c>
      <c r="D36" s="15" t="str">
        <f>SPEC!J36</f>
        <v/>
      </c>
      <c r="E36" s="18"/>
      <c r="F36" s="373"/>
      <c r="G36" s="374"/>
      <c r="H36" s="17" t="str">
        <f>SPEC!J36</f>
        <v/>
      </c>
      <c r="I36" s="25"/>
      <c r="J36" s="373"/>
      <c r="K36" s="374"/>
      <c r="L36" s="354"/>
      <c r="M36" s="355"/>
      <c r="N36" s="356"/>
    </row>
    <row r="37" spans="1:1025" s="3" customFormat="1" ht="19.350000000000001" customHeight="1">
      <c r="A37" s="12" t="str">
        <f>SPEC!A37</f>
        <v/>
      </c>
      <c r="B37" s="13" t="str">
        <f>SPEC!B37</f>
        <v/>
      </c>
      <c r="C37" s="14" t="str">
        <f>SPEC!C37</f>
        <v/>
      </c>
      <c r="D37" s="15" t="str">
        <f>SPEC!J37</f>
        <v/>
      </c>
      <c r="E37" s="18"/>
      <c r="F37" s="373"/>
      <c r="G37" s="374"/>
      <c r="H37" s="17" t="str">
        <f>SPEC!J37</f>
        <v/>
      </c>
      <c r="I37" s="25"/>
      <c r="J37" s="373"/>
      <c r="K37" s="374"/>
      <c r="L37" s="354"/>
      <c r="M37" s="355"/>
      <c r="N37" s="356"/>
    </row>
    <row r="38" spans="1:1025" s="3" customFormat="1" ht="19.350000000000001" customHeight="1">
      <c r="A38" s="12" t="str">
        <f>SPEC!A38</f>
        <v/>
      </c>
      <c r="B38" s="13" t="str">
        <f>SPEC!B38</f>
        <v/>
      </c>
      <c r="C38" s="14" t="str">
        <f>SPEC!C38</f>
        <v/>
      </c>
      <c r="D38" s="15" t="str">
        <f>SPEC!J38</f>
        <v/>
      </c>
      <c r="E38" s="18"/>
      <c r="F38" s="373"/>
      <c r="G38" s="374"/>
      <c r="H38" s="17" t="str">
        <f>SPEC!J38</f>
        <v/>
      </c>
      <c r="I38" s="25"/>
      <c r="J38" s="373"/>
      <c r="K38" s="374"/>
      <c r="L38" s="354"/>
      <c r="M38" s="355"/>
      <c r="N38" s="356"/>
    </row>
    <row r="39" spans="1:1025" s="3" customFormat="1" ht="19.350000000000001" customHeight="1">
      <c r="A39" s="12" t="str">
        <f>SPEC!A39</f>
        <v/>
      </c>
      <c r="B39" s="13" t="str">
        <f>SPEC!B39</f>
        <v/>
      </c>
      <c r="C39" s="14" t="str">
        <f>SPEC!C39</f>
        <v/>
      </c>
      <c r="D39" s="15" t="str">
        <f>SPEC!J39</f>
        <v/>
      </c>
      <c r="E39" s="18"/>
      <c r="F39" s="373"/>
      <c r="G39" s="374"/>
      <c r="H39" s="17" t="str">
        <f>SPEC!J39</f>
        <v/>
      </c>
      <c r="I39" s="26"/>
      <c r="J39" s="373"/>
      <c r="K39" s="374"/>
      <c r="L39" s="354"/>
      <c r="M39" s="355"/>
      <c r="N39" s="356"/>
    </row>
    <row r="40" spans="1:1025" s="3" customFormat="1" ht="19.350000000000001" customHeight="1">
      <c r="A40" s="12" t="str">
        <f>SPEC!A40</f>
        <v/>
      </c>
      <c r="B40" s="13" t="str">
        <f>SPEC!B40</f>
        <v/>
      </c>
      <c r="C40" s="14" t="str">
        <f>SPEC!C40</f>
        <v/>
      </c>
      <c r="D40" s="15" t="str">
        <f>SPEC!J40</f>
        <v/>
      </c>
      <c r="E40" s="18"/>
      <c r="F40" s="373"/>
      <c r="G40" s="374"/>
      <c r="H40" s="17" t="str">
        <f>SPEC!J40</f>
        <v/>
      </c>
      <c r="I40" s="26"/>
      <c r="J40" s="373"/>
      <c r="K40" s="374"/>
      <c r="L40" s="354"/>
      <c r="M40" s="355"/>
      <c r="N40" s="356"/>
    </row>
    <row r="41" spans="1:1025" s="3" customFormat="1" ht="19.350000000000001" customHeight="1">
      <c r="A41" s="12" t="str">
        <f>SPEC!A41</f>
        <v/>
      </c>
      <c r="B41" s="13" t="str">
        <f>SPEC!B41</f>
        <v/>
      </c>
      <c r="C41" s="14" t="str">
        <f>SPEC!C41</f>
        <v/>
      </c>
      <c r="D41" s="15" t="str">
        <f>SPEC!J41</f>
        <v/>
      </c>
      <c r="E41" s="18"/>
      <c r="F41" s="373"/>
      <c r="G41" s="374"/>
      <c r="H41" s="17" t="str">
        <f>SPEC!J41</f>
        <v/>
      </c>
      <c r="I41" s="26"/>
      <c r="J41" s="373"/>
      <c r="K41" s="374"/>
      <c r="L41" s="354"/>
      <c r="M41" s="355"/>
      <c r="N41" s="356"/>
    </row>
    <row r="42" spans="1:1025" s="3" customFormat="1" ht="19.350000000000001" customHeight="1">
      <c r="A42" s="12" t="str">
        <f>SPEC!A42</f>
        <v/>
      </c>
      <c r="B42" s="13">
        <f>SPEC!B42</f>
        <v>0</v>
      </c>
      <c r="C42" s="14" t="str">
        <f>SPEC!C42</f>
        <v/>
      </c>
      <c r="D42" s="15" t="str">
        <f>SPEC!J42</f>
        <v/>
      </c>
      <c r="E42" s="18"/>
      <c r="F42" s="373"/>
      <c r="G42" s="374"/>
      <c r="H42" s="17" t="str">
        <f>SPEC!J42</f>
        <v/>
      </c>
      <c r="I42" s="26"/>
      <c r="J42" s="373"/>
      <c r="K42" s="374"/>
      <c r="L42" s="354"/>
      <c r="M42" s="355"/>
      <c r="N42" s="356"/>
    </row>
    <row r="43" spans="1:1025" s="3" customFormat="1" ht="19.350000000000001" customHeight="1">
      <c r="A43" s="12" t="str">
        <f>SPEC!A43</f>
        <v/>
      </c>
      <c r="B43" s="13" t="str">
        <f>SPEC!B43</f>
        <v/>
      </c>
      <c r="C43" s="14" t="str">
        <f>SPEC!C43</f>
        <v/>
      </c>
      <c r="D43" s="15" t="str">
        <f>SPEC!J43</f>
        <v/>
      </c>
      <c r="E43" s="18"/>
      <c r="F43" s="373"/>
      <c r="G43" s="374"/>
      <c r="H43" s="17" t="str">
        <f>SPEC!J43</f>
        <v/>
      </c>
      <c r="I43" s="26"/>
      <c r="J43" s="373"/>
      <c r="K43" s="374"/>
      <c r="L43" s="354"/>
      <c r="M43" s="355"/>
      <c r="N43" s="356"/>
    </row>
    <row r="44" spans="1:1025" s="3" customFormat="1" ht="19.350000000000001" customHeight="1">
      <c r="A44" s="12" t="str">
        <f>SPEC!A44</f>
        <v/>
      </c>
      <c r="B44" s="13" t="str">
        <f>SPEC!B44</f>
        <v/>
      </c>
      <c r="C44" s="14" t="str">
        <f>SPEC!C44</f>
        <v/>
      </c>
      <c r="D44" s="15" t="str">
        <f>SPEC!J44</f>
        <v/>
      </c>
      <c r="E44" s="19"/>
      <c r="F44" s="373"/>
      <c r="G44" s="374"/>
      <c r="H44" s="17" t="str">
        <f>SPEC!J44</f>
        <v/>
      </c>
      <c r="I44" s="27"/>
      <c r="J44" s="373"/>
      <c r="K44" s="374"/>
      <c r="L44" s="354"/>
      <c r="M44" s="355"/>
      <c r="N44" s="356"/>
    </row>
    <row r="45" spans="1:1025" s="3" customFormat="1" ht="19.350000000000001" customHeight="1">
      <c r="A45" s="12" t="str">
        <f>SPEC!A45</f>
        <v/>
      </c>
      <c r="B45" s="13" t="str">
        <f>SPEC!B45</f>
        <v/>
      </c>
      <c r="C45" s="14" t="str">
        <f>SPEC!C45</f>
        <v/>
      </c>
      <c r="D45" s="15" t="str">
        <f>SPEC!J45</f>
        <v/>
      </c>
      <c r="E45" s="19"/>
      <c r="F45" s="373"/>
      <c r="G45" s="374"/>
      <c r="H45" s="17" t="str">
        <f>SPEC!J45</f>
        <v/>
      </c>
      <c r="I45" s="27"/>
      <c r="J45" s="373"/>
      <c r="K45" s="374"/>
      <c r="L45" s="354"/>
      <c r="M45" s="355"/>
      <c r="N45" s="356"/>
    </row>
    <row r="46" spans="1:1025" s="3" customFormat="1" ht="19.350000000000001" customHeight="1">
      <c r="A46" s="12" t="str">
        <f>SPEC!A47</f>
        <v/>
      </c>
      <c r="B46" s="13" t="str">
        <f>SPEC!B46</f>
        <v>A1- FRONT BODY LENGTH- FRM HPS AT SEAM</v>
      </c>
      <c r="C46" s="14" t="str">
        <f>SPEC!C47</f>
        <v/>
      </c>
      <c r="D46" s="15" t="str">
        <f>SPEC!J47</f>
        <v/>
      </c>
      <c r="E46" s="19"/>
      <c r="F46" s="373"/>
      <c r="G46" s="374"/>
      <c r="H46" s="17" t="str">
        <f>SPEC!J47</f>
        <v/>
      </c>
      <c r="I46" s="27"/>
      <c r="J46" s="373"/>
      <c r="K46" s="374"/>
      <c r="L46" s="354"/>
      <c r="M46" s="355"/>
      <c r="N46" s="356"/>
    </row>
    <row r="47" spans="1:1025" s="3" customFormat="1" ht="19.350000000000001" customHeight="1">
      <c r="A47" s="12" t="str">
        <f>SPEC!A48</f>
        <v/>
      </c>
      <c r="B47" s="13" t="str">
        <f>SPEC!B47</f>
        <v>A2- BACK BODY LENGTH- FRM HSP AT SEAM</v>
      </c>
      <c r="C47" s="14" t="str">
        <f>SPEC!C48</f>
        <v/>
      </c>
      <c r="D47" s="15" t="str">
        <f>SPEC!J48</f>
        <v/>
      </c>
      <c r="E47" s="20"/>
      <c r="F47" s="375"/>
      <c r="G47" s="376"/>
      <c r="H47" s="17" t="str">
        <f>SPEC!J48</f>
        <v/>
      </c>
      <c r="I47" s="28"/>
      <c r="J47" s="377"/>
      <c r="K47" s="378"/>
      <c r="L47" s="357"/>
      <c r="M47" s="358"/>
      <c r="N47" s="359"/>
    </row>
    <row r="48" spans="1:1025" s="4" customFormat="1" ht="19.35000000000000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</row>
  </sheetData>
  <mergeCells count="111">
    <mergeCell ref="M1:N1"/>
    <mergeCell ref="M2:N2"/>
    <mergeCell ref="I3:K3"/>
    <mergeCell ref="M3:N3"/>
    <mergeCell ref="I4:K4"/>
    <mergeCell ref="M4:N4"/>
    <mergeCell ref="A5:B5"/>
    <mergeCell ref="C5:G5"/>
    <mergeCell ref="I5:K5"/>
    <mergeCell ref="M5:N5"/>
    <mergeCell ref="A6:B6"/>
    <mergeCell ref="C6:G6"/>
    <mergeCell ref="I6:K6"/>
    <mergeCell ref="M6:N6"/>
    <mergeCell ref="A7:B7"/>
    <mergeCell ref="C7:G7"/>
    <mergeCell ref="I7:K7"/>
    <mergeCell ref="M7:N7"/>
    <mergeCell ref="A8:B8"/>
    <mergeCell ref="C8:G8"/>
    <mergeCell ref="I8:K8"/>
    <mergeCell ref="M8:N8"/>
    <mergeCell ref="A9:B9"/>
    <mergeCell ref="C9:G9"/>
    <mergeCell ref="I9:K9"/>
    <mergeCell ref="M9:N9"/>
    <mergeCell ref="A10:K10"/>
    <mergeCell ref="F13:G13"/>
    <mergeCell ref="J13:K13"/>
    <mergeCell ref="D14:K14"/>
    <mergeCell ref="F15:G15"/>
    <mergeCell ref="J15:K15"/>
    <mergeCell ref="L7:L9"/>
    <mergeCell ref="F16:G16"/>
    <mergeCell ref="J16:K16"/>
    <mergeCell ref="F17:G17"/>
    <mergeCell ref="J17:K17"/>
    <mergeCell ref="F18:G18"/>
    <mergeCell ref="J18:K18"/>
    <mergeCell ref="F19:G19"/>
    <mergeCell ref="J19:K19"/>
    <mergeCell ref="F20:G20"/>
    <mergeCell ref="J20:K20"/>
    <mergeCell ref="F21:G21"/>
    <mergeCell ref="J21:K21"/>
    <mergeCell ref="F22:G22"/>
    <mergeCell ref="J22:K22"/>
    <mergeCell ref="F23:G23"/>
    <mergeCell ref="J23:K23"/>
    <mergeCell ref="F24:G24"/>
    <mergeCell ref="J24:K24"/>
    <mergeCell ref="F25:G25"/>
    <mergeCell ref="J25:K25"/>
    <mergeCell ref="F26:G26"/>
    <mergeCell ref="J26:K26"/>
    <mergeCell ref="F27:G27"/>
    <mergeCell ref="J27:K27"/>
    <mergeCell ref="F28:G28"/>
    <mergeCell ref="J28:K28"/>
    <mergeCell ref="F29:G29"/>
    <mergeCell ref="J29:K29"/>
    <mergeCell ref="F30:G30"/>
    <mergeCell ref="J30:K30"/>
    <mergeCell ref="F31:G31"/>
    <mergeCell ref="J31:K31"/>
    <mergeCell ref="F32:G32"/>
    <mergeCell ref="J32:K32"/>
    <mergeCell ref="F33:G33"/>
    <mergeCell ref="J33:K33"/>
    <mergeCell ref="F34:G34"/>
    <mergeCell ref="J34:K34"/>
    <mergeCell ref="F35:G35"/>
    <mergeCell ref="J35:K35"/>
    <mergeCell ref="F44:G44"/>
    <mergeCell ref="J44:K44"/>
    <mergeCell ref="F45:G45"/>
    <mergeCell ref="J45:K45"/>
    <mergeCell ref="F36:G36"/>
    <mergeCell ref="J36:K36"/>
    <mergeCell ref="F37:G37"/>
    <mergeCell ref="J37:K37"/>
    <mergeCell ref="F38:G38"/>
    <mergeCell ref="J38:K38"/>
    <mergeCell ref="F39:G39"/>
    <mergeCell ref="J39:K39"/>
    <mergeCell ref="F40:G40"/>
    <mergeCell ref="J40:K40"/>
    <mergeCell ref="L29:N47"/>
    <mergeCell ref="L10:N28"/>
    <mergeCell ref="A11:B13"/>
    <mergeCell ref="F11:G12"/>
    <mergeCell ref="J11:K12"/>
    <mergeCell ref="A1:B2"/>
    <mergeCell ref="C1:K2"/>
    <mergeCell ref="A3:B4"/>
    <mergeCell ref="C3:G4"/>
    <mergeCell ref="F46:G46"/>
    <mergeCell ref="J46:K46"/>
    <mergeCell ref="F47:G47"/>
    <mergeCell ref="J47:K47"/>
    <mergeCell ref="C11:C13"/>
    <mergeCell ref="D11:D13"/>
    <mergeCell ref="E11:E13"/>
    <mergeCell ref="H11:H13"/>
    <mergeCell ref="I11:I13"/>
    <mergeCell ref="F41:G41"/>
    <mergeCell ref="J41:K41"/>
    <mergeCell ref="F42:G42"/>
    <mergeCell ref="J42:K42"/>
    <mergeCell ref="F43:G43"/>
    <mergeCell ref="J43:K43"/>
  </mergeCells>
  <printOptions horizontalCentered="1" verticalCentered="1"/>
  <pageMargins left="0.25" right="0.25" top="0.25" bottom="0.25" header="0" footer="0"/>
  <pageSetup scale="55" orientation="landscape" horizontalDpi="1200" verticalDpi="12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MK53"/>
  <sheetViews>
    <sheetView zoomScale="55" zoomScaleNormal="55" zoomScaleSheetLayoutView="55" zoomScalePageLayoutView="55" workbookViewId="0">
      <selection activeCell="H4" sqref="H4:I4"/>
    </sheetView>
  </sheetViews>
  <sheetFormatPr defaultColWidth="10" defaultRowHeight="14.25"/>
  <cols>
    <col min="1" max="1" width="13.3984375" style="22" customWidth="1"/>
    <col min="2" max="2" width="24" style="22" customWidth="1"/>
    <col min="3" max="6" width="12.3984375" style="22" customWidth="1"/>
    <col min="7" max="7" width="15.265625" style="22" customWidth="1"/>
    <col min="8" max="8" width="13.3984375" style="22" customWidth="1"/>
    <col min="9" max="9" width="23.86328125" style="22" customWidth="1"/>
    <col min="10" max="13" width="14.73046875" style="22" customWidth="1"/>
    <col min="14" max="1025" width="9.1328125" style="22" customWidth="1"/>
    <col min="1026" max="16384" width="10" style="5"/>
  </cols>
  <sheetData>
    <row r="1" spans="1:13" ht="18" customHeight="1">
      <c r="A1" s="247" t="str">
        <f>COVER!A1</f>
        <v>Regent Sutton, LLC</v>
      </c>
      <c r="B1" s="248"/>
      <c r="C1" s="251" t="str">
        <f>COVER!C1</f>
        <v xml:space="preserve">1411 Broadway 8th Fl. New York NY 10018 tel. 212.354.2400/ fax. 212.840.7805    </v>
      </c>
      <c r="D1" s="251"/>
      <c r="E1" s="251"/>
      <c r="F1" s="251"/>
      <c r="G1" s="251"/>
      <c r="H1" s="251"/>
      <c r="I1" s="251"/>
      <c r="J1" s="253"/>
      <c r="K1" s="254"/>
      <c r="L1" s="254"/>
      <c r="M1" s="255"/>
    </row>
    <row r="2" spans="1:13" ht="18" customHeight="1">
      <c r="A2" s="249"/>
      <c r="B2" s="250"/>
      <c r="C2" s="252"/>
      <c r="D2" s="252"/>
      <c r="E2" s="252"/>
      <c r="F2" s="252"/>
      <c r="G2" s="252"/>
      <c r="H2" s="252"/>
      <c r="I2" s="252"/>
      <c r="J2" s="256"/>
      <c r="K2" s="257"/>
      <c r="L2" s="257"/>
      <c r="M2" s="258"/>
    </row>
    <row r="3" spans="1:13" ht="18" customHeight="1">
      <c r="A3" s="199" t="str">
        <f>COVER!A3</f>
        <v xml:space="preserve">STYLE #: </v>
      </c>
      <c r="B3" s="200"/>
      <c r="C3" s="259">
        <f>COVER!C3</f>
        <v>566361</v>
      </c>
      <c r="D3" s="203"/>
      <c r="E3" s="203"/>
      <c r="F3" s="204"/>
      <c r="G3" s="6" t="str">
        <f>COVER!G3</f>
        <v>ACCOUNT</v>
      </c>
      <c r="H3" s="264"/>
      <c r="I3" s="265"/>
      <c r="J3" s="257"/>
      <c r="K3" s="257"/>
      <c r="L3" s="257"/>
      <c r="M3" s="258"/>
    </row>
    <row r="4" spans="1:13" ht="18" customHeight="1">
      <c r="A4" s="201"/>
      <c r="B4" s="202"/>
      <c r="C4" s="260"/>
      <c r="D4" s="205"/>
      <c r="E4" s="205"/>
      <c r="F4" s="206"/>
      <c r="G4" s="7" t="str">
        <f>COVER!G4</f>
        <v>SEASON</v>
      </c>
      <c r="H4" s="262"/>
      <c r="I4" s="263"/>
      <c r="J4" s="257"/>
      <c r="K4" s="257"/>
      <c r="L4" s="257"/>
      <c r="M4" s="258"/>
    </row>
    <row r="5" spans="1:13" ht="18" customHeight="1">
      <c r="A5" s="219" t="str">
        <f>COVER!A5</f>
        <v>YARN CONTENT</v>
      </c>
      <c r="B5" s="220"/>
      <c r="C5" s="261" t="str">
        <f>COVER!C5</f>
        <v>100% ACRYLIC</v>
      </c>
      <c r="D5" s="222"/>
      <c r="E5" s="222"/>
      <c r="F5" s="223"/>
      <c r="G5" s="7" t="str">
        <f>COVER!G5</f>
        <v>LABEL</v>
      </c>
      <c r="H5" s="262"/>
      <c r="I5" s="263"/>
      <c r="J5" s="257"/>
      <c r="K5" s="257"/>
      <c r="L5" s="257"/>
      <c r="M5" s="258"/>
    </row>
    <row r="6" spans="1:13" ht="18" customHeight="1">
      <c r="A6" s="219" t="str">
        <f>COVER!A6</f>
        <v>YARN SIZE</v>
      </c>
      <c r="B6" s="220"/>
      <c r="C6" s="261" t="str">
        <f>COVER!C6</f>
        <v>1/28'S</v>
      </c>
      <c r="D6" s="222"/>
      <c r="E6" s="222"/>
      <c r="F6" s="223"/>
      <c r="G6" s="7" t="str">
        <f>COVER!G6</f>
        <v>SMPL SIZE</v>
      </c>
      <c r="H6" s="262" t="str">
        <f>COVER!H6</f>
        <v>1X</v>
      </c>
      <c r="I6" s="263"/>
      <c r="J6" s="257"/>
      <c r="K6" s="257"/>
      <c r="L6" s="257"/>
      <c r="M6" s="258"/>
    </row>
    <row r="7" spans="1:13" ht="18" customHeight="1">
      <c r="A7" s="219" t="str">
        <f>COVER!A7</f>
        <v>NUMBER OF ENDS</v>
      </c>
      <c r="B7" s="220"/>
      <c r="C7" s="261" t="str">
        <f>COVER!C7</f>
        <v>5 ENDS</v>
      </c>
      <c r="D7" s="222"/>
      <c r="E7" s="222"/>
      <c r="F7" s="223"/>
      <c r="G7" s="7" t="str">
        <f>COVER!G7</f>
        <v>SIZE SCALE</v>
      </c>
      <c r="H7" s="262" t="str">
        <f>COVER!H7</f>
        <v>1X-3X</v>
      </c>
      <c r="I7" s="263"/>
      <c r="J7" s="257"/>
      <c r="K7" s="257"/>
      <c r="L7" s="257"/>
      <c r="M7" s="258"/>
    </row>
    <row r="8" spans="1:13" ht="18" customHeight="1">
      <c r="A8" s="219" t="str">
        <f>COVER!A8</f>
        <v>GAUGE</v>
      </c>
      <c r="B8" s="220"/>
      <c r="C8" s="261" t="str">
        <f>COVER!C8</f>
        <v>7GG</v>
      </c>
      <c r="D8" s="222"/>
      <c r="E8" s="222"/>
      <c r="F8" s="223"/>
      <c r="G8" s="7" t="str">
        <f>COVER!G8</f>
        <v>FACTORY</v>
      </c>
      <c r="H8" s="262" t="str">
        <f>COVER!H8</f>
        <v>PHIL</v>
      </c>
      <c r="I8" s="263"/>
      <c r="J8" s="257"/>
      <c r="K8" s="257"/>
      <c r="L8" s="257"/>
      <c r="M8" s="258"/>
    </row>
    <row r="9" spans="1:13" ht="18" customHeight="1">
      <c r="A9" s="219" t="str">
        <f>COVER!A9</f>
        <v xml:space="preserve">REF# </v>
      </c>
      <c r="B9" s="220"/>
      <c r="C9" s="261" t="str">
        <f>COVER!C9</f>
        <v/>
      </c>
      <c r="D9" s="222"/>
      <c r="E9" s="222"/>
      <c r="F9" s="223"/>
      <c r="G9" s="7" t="str">
        <f>COVER!G9</f>
        <v>APVD WT</v>
      </c>
      <c r="H9" s="262" t="str">
        <f>COVER!H9</f>
        <v>5 3/4 LBS/DOZ</v>
      </c>
      <c r="I9" s="263"/>
      <c r="J9" s="257"/>
      <c r="K9" s="257"/>
      <c r="L9" s="257"/>
      <c r="M9" s="258"/>
    </row>
    <row r="10" spans="1:13" ht="18" customHeight="1">
      <c r="A10" s="232" t="str">
        <f>COVER!$A$10</f>
        <v>DESCRIPTION: S/S POINTELLE SHRUG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4"/>
    </row>
    <row r="11" spans="1:13" ht="16.5" customHeight="1">
      <c r="A11" s="235" t="s">
        <v>42</v>
      </c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7"/>
    </row>
    <row r="12" spans="1:13" ht="16.5" customHeight="1">
      <c r="A12" s="238"/>
      <c r="B12" s="239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40"/>
    </row>
    <row r="13" spans="1:13" ht="16.5" customHeight="1">
      <c r="A13" s="241"/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3"/>
    </row>
    <row r="14" spans="1:13" ht="16.5" customHeight="1">
      <c r="A14" s="241"/>
      <c r="B14" s="242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3"/>
    </row>
    <row r="15" spans="1:13" ht="16.5" customHeight="1">
      <c r="A15" s="241"/>
      <c r="B15" s="242"/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3"/>
    </row>
    <row r="16" spans="1:13" ht="16.5" customHeight="1">
      <c r="A16" s="241"/>
      <c r="B16" s="242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3"/>
    </row>
    <row r="17" spans="1:13" ht="16.5" customHeight="1">
      <c r="A17" s="241"/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3"/>
    </row>
    <row r="18" spans="1:13" ht="16.5" customHeight="1">
      <c r="A18" s="241"/>
      <c r="B18" s="242"/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3"/>
    </row>
    <row r="19" spans="1:13" ht="16.5" customHeight="1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3"/>
    </row>
    <row r="20" spans="1:13" ht="16.5" customHeight="1">
      <c r="A20" s="241"/>
      <c r="B20" s="242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3"/>
    </row>
    <row r="21" spans="1:13" ht="16.5" customHeight="1">
      <c r="A21" s="241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3"/>
    </row>
    <row r="22" spans="1:13" ht="16.5" customHeight="1">
      <c r="A22" s="241"/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3"/>
    </row>
    <row r="23" spans="1:13" ht="16.5" customHeight="1">
      <c r="A23" s="241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3"/>
    </row>
    <row r="24" spans="1:13" ht="16.5" customHeight="1">
      <c r="A24" s="241"/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3"/>
    </row>
    <row r="25" spans="1:13" ht="16.5" customHeight="1">
      <c r="A25" s="241"/>
      <c r="B25" s="242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3"/>
    </row>
    <row r="26" spans="1:13" ht="16.5" customHeight="1">
      <c r="A26" s="241"/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3"/>
    </row>
    <row r="27" spans="1:13" ht="16.5" customHeight="1">
      <c r="A27" s="241"/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3"/>
    </row>
    <row r="28" spans="1:13" ht="16.5" customHeight="1">
      <c r="A28" s="241"/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3"/>
    </row>
    <row r="29" spans="1:13" ht="16.5" customHeight="1">
      <c r="A29" s="241"/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3"/>
    </row>
    <row r="30" spans="1:13" ht="16.5" customHeight="1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3"/>
    </row>
    <row r="31" spans="1:13" ht="16.5" customHeight="1">
      <c r="A31" s="241"/>
      <c r="B31" s="242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3"/>
    </row>
    <row r="32" spans="1:13" ht="16.5" customHeight="1">
      <c r="A32" s="241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3"/>
    </row>
    <row r="33" spans="1:13" ht="16.5" customHeight="1">
      <c r="A33" s="241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3"/>
    </row>
    <row r="34" spans="1:13" ht="16.5" customHeight="1">
      <c r="A34" s="241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3"/>
    </row>
    <row r="35" spans="1:13" ht="16.5" customHeight="1">
      <c r="A35" s="241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3"/>
    </row>
    <row r="36" spans="1:13" ht="16.5" customHeight="1">
      <c r="A36" s="241"/>
      <c r="B36" s="242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3"/>
    </row>
    <row r="37" spans="1:13" ht="16.5" customHeight="1">
      <c r="A37" s="241"/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3"/>
    </row>
    <row r="38" spans="1:13" ht="16.5" customHeight="1">
      <c r="A38" s="241"/>
      <c r="B38" s="242"/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3"/>
    </row>
    <row r="39" spans="1:13" ht="16.5" customHeight="1">
      <c r="A39" s="241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3"/>
    </row>
    <row r="40" spans="1:13" ht="16.5" customHeight="1">
      <c r="A40" s="241"/>
      <c r="B40" s="242"/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3"/>
    </row>
    <row r="41" spans="1:13" ht="16.5" customHeight="1">
      <c r="A41" s="241"/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3"/>
    </row>
    <row r="42" spans="1:13" ht="16.5" customHeight="1">
      <c r="A42" s="241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3"/>
    </row>
    <row r="43" spans="1:13" ht="16.5" customHeight="1">
      <c r="A43" s="241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3"/>
    </row>
    <row r="44" spans="1:13" ht="16.5" customHeight="1">
      <c r="A44" s="241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3"/>
    </row>
    <row r="45" spans="1:13" ht="16.5" customHeight="1">
      <c r="A45" s="241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3"/>
    </row>
    <row r="46" spans="1:13" ht="16.5" customHeight="1">
      <c r="A46" s="241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3"/>
    </row>
    <row r="47" spans="1:13" ht="16.5" customHeight="1">
      <c r="A47" s="241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3"/>
    </row>
    <row r="48" spans="1:13" ht="16.5" customHeight="1">
      <c r="A48" s="241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3"/>
    </row>
    <row r="49" spans="1:13" ht="16.5" customHeight="1">
      <c r="A49" s="241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3"/>
    </row>
    <row r="50" spans="1:13" ht="16.5" customHeight="1">
      <c r="A50" s="241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3"/>
    </row>
    <row r="51" spans="1:13" ht="16.5" customHeight="1">
      <c r="A51" s="241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3"/>
    </row>
    <row r="52" spans="1:13" ht="16.5" customHeight="1">
      <c r="A52" s="241"/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3"/>
    </row>
    <row r="53" spans="1:13" ht="16.5" customHeight="1">
      <c r="A53" s="244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6"/>
    </row>
  </sheetData>
  <mergeCells count="25">
    <mergeCell ref="H6:I6"/>
    <mergeCell ref="A7:B7"/>
    <mergeCell ref="C7:F7"/>
    <mergeCell ref="H7:I7"/>
    <mergeCell ref="H3:I3"/>
    <mergeCell ref="H4:I4"/>
    <mergeCell ref="A5:B5"/>
    <mergeCell ref="C5:F5"/>
    <mergeCell ref="H5:I5"/>
    <mergeCell ref="A10:M10"/>
    <mergeCell ref="A11:M11"/>
    <mergeCell ref="A12:M53"/>
    <mergeCell ref="A1:B2"/>
    <mergeCell ref="C1:I2"/>
    <mergeCell ref="J1:M9"/>
    <mergeCell ref="A3:B4"/>
    <mergeCell ref="C3:F4"/>
    <mergeCell ref="A8:B8"/>
    <mergeCell ref="C8:F8"/>
    <mergeCell ref="H8:I8"/>
    <mergeCell ref="A9:B9"/>
    <mergeCell ref="C9:F9"/>
    <mergeCell ref="H9:I9"/>
    <mergeCell ref="A6:B6"/>
    <mergeCell ref="C6:F6"/>
  </mergeCells>
  <printOptions horizontalCentered="1" verticalCentered="1"/>
  <pageMargins left="0.25" right="0.25" top="0.25" bottom="0.25" header="0.25" footer="0.25"/>
  <pageSetup scale="67" orientation="landscape" horizontalDpi="1200" verticalDpi="12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MK53"/>
  <sheetViews>
    <sheetView zoomScale="55" zoomScaleNormal="55" zoomScaleSheetLayoutView="55" zoomScalePageLayoutView="55" workbookViewId="0">
      <selection activeCell="C3" sqref="C3:F4"/>
    </sheetView>
  </sheetViews>
  <sheetFormatPr defaultColWidth="10" defaultRowHeight="14.25"/>
  <cols>
    <col min="1" max="1" width="13.3984375" style="22" customWidth="1"/>
    <col min="2" max="2" width="24" style="22" customWidth="1"/>
    <col min="3" max="6" width="12.3984375" style="22" customWidth="1"/>
    <col min="7" max="7" width="15.265625" style="22" customWidth="1"/>
    <col min="8" max="8" width="13.3984375" style="22" customWidth="1"/>
    <col min="9" max="9" width="23.86328125" style="22" customWidth="1"/>
    <col min="10" max="13" width="14.73046875" style="22" customWidth="1"/>
    <col min="14" max="1025" width="9.1328125" style="22" customWidth="1"/>
    <col min="1026" max="16384" width="10" style="5"/>
  </cols>
  <sheetData>
    <row r="1" spans="1:13" ht="18" customHeight="1">
      <c r="A1" s="267" t="str">
        <f>COVER!A1</f>
        <v>Regent Sutton, LLC</v>
      </c>
      <c r="B1" s="268"/>
      <c r="C1" s="271" t="str">
        <f>COVER!C1</f>
        <v xml:space="preserve">1411 Broadway 8th Fl. New York NY 10018 tel. 212.354.2400/ fax. 212.840.7805    </v>
      </c>
      <c r="D1" s="271"/>
      <c r="E1" s="271"/>
      <c r="F1" s="271"/>
      <c r="G1" s="271"/>
      <c r="H1" s="271"/>
      <c r="I1" s="271"/>
      <c r="J1" s="253"/>
      <c r="K1" s="254"/>
      <c r="L1" s="254"/>
      <c r="M1" s="255"/>
    </row>
    <row r="2" spans="1:13" ht="18" customHeight="1">
      <c r="A2" s="269"/>
      <c r="B2" s="270"/>
      <c r="C2" s="272"/>
      <c r="D2" s="272"/>
      <c r="E2" s="272"/>
      <c r="F2" s="272"/>
      <c r="G2" s="272"/>
      <c r="H2" s="272"/>
      <c r="I2" s="272"/>
      <c r="J2" s="256"/>
      <c r="K2" s="257"/>
      <c r="L2" s="257"/>
      <c r="M2" s="258"/>
    </row>
    <row r="3" spans="1:13" ht="18" customHeight="1">
      <c r="A3" s="199" t="str">
        <f>COVER!A3</f>
        <v xml:space="preserve">STYLE #: </v>
      </c>
      <c r="B3" s="200"/>
      <c r="C3" s="259"/>
      <c r="D3" s="203"/>
      <c r="E3" s="203"/>
      <c r="F3" s="204"/>
      <c r="G3" s="6" t="str">
        <f>COVER!G3</f>
        <v>ACCOUNT</v>
      </c>
      <c r="H3" s="274" t="str">
        <f>COVER!H3</f>
        <v>SHOPKO</v>
      </c>
      <c r="I3" s="265"/>
      <c r="J3" s="257"/>
      <c r="K3" s="257"/>
      <c r="L3" s="257"/>
      <c r="M3" s="258"/>
    </row>
    <row r="4" spans="1:13" ht="18" customHeight="1">
      <c r="A4" s="201"/>
      <c r="B4" s="202"/>
      <c r="C4" s="260"/>
      <c r="D4" s="205"/>
      <c r="E4" s="205"/>
      <c r="F4" s="206"/>
      <c r="G4" s="7" t="str">
        <f>COVER!G4</f>
        <v>SEASON</v>
      </c>
      <c r="H4" s="273" t="str">
        <f>COVER!H4</f>
        <v>SPRING 2014</v>
      </c>
      <c r="I4" s="263"/>
      <c r="J4" s="257"/>
      <c r="K4" s="257"/>
      <c r="L4" s="257"/>
      <c r="M4" s="258"/>
    </row>
    <row r="5" spans="1:13" ht="18" customHeight="1">
      <c r="A5" s="219" t="str">
        <f>COVER!A5</f>
        <v>YARN CONTENT</v>
      </c>
      <c r="B5" s="220"/>
      <c r="C5" s="261" t="str">
        <f>COVER!C5</f>
        <v>100% ACRYLIC</v>
      </c>
      <c r="D5" s="222"/>
      <c r="E5" s="222"/>
      <c r="F5" s="223"/>
      <c r="G5" s="7" t="str">
        <f>COVER!G5</f>
        <v>LABEL</v>
      </c>
      <c r="H5" s="273" t="str">
        <f>COVER!H5</f>
        <v>JASON MAXWELL</v>
      </c>
      <c r="I5" s="263"/>
      <c r="J5" s="257"/>
      <c r="K5" s="257"/>
      <c r="L5" s="257"/>
      <c r="M5" s="258"/>
    </row>
    <row r="6" spans="1:13" ht="18" customHeight="1">
      <c r="A6" s="219" t="str">
        <f>COVER!A6</f>
        <v>YARN SIZE</v>
      </c>
      <c r="B6" s="220"/>
      <c r="C6" s="261" t="str">
        <f>COVER!C6</f>
        <v>1/28'S</v>
      </c>
      <c r="D6" s="222"/>
      <c r="E6" s="222"/>
      <c r="F6" s="223"/>
      <c r="G6" s="7" t="str">
        <f>COVER!G6</f>
        <v>SMPL SIZE</v>
      </c>
      <c r="H6" s="273" t="str">
        <f>COVER!H6</f>
        <v>1X</v>
      </c>
      <c r="I6" s="263"/>
      <c r="J6" s="257"/>
      <c r="K6" s="257"/>
      <c r="L6" s="257"/>
      <c r="M6" s="258"/>
    </row>
    <row r="7" spans="1:13" ht="18" customHeight="1">
      <c r="A7" s="219" t="str">
        <f>COVER!A7</f>
        <v>NUMBER OF ENDS</v>
      </c>
      <c r="B7" s="220"/>
      <c r="C7" s="261" t="str">
        <f>COVER!C7</f>
        <v>5 ENDS</v>
      </c>
      <c r="D7" s="222"/>
      <c r="E7" s="222"/>
      <c r="F7" s="223"/>
      <c r="G7" s="7" t="str">
        <f>COVER!G7</f>
        <v>SIZE SCALE</v>
      </c>
      <c r="H7" s="273" t="str">
        <f>COVER!H7</f>
        <v>1X-3X</v>
      </c>
      <c r="I7" s="263"/>
      <c r="J7" s="257"/>
      <c r="K7" s="257"/>
      <c r="L7" s="257"/>
      <c r="M7" s="258"/>
    </row>
    <row r="8" spans="1:13" ht="18" customHeight="1">
      <c r="A8" s="219" t="str">
        <f>COVER!A8</f>
        <v>GAUGE</v>
      </c>
      <c r="B8" s="220"/>
      <c r="C8" s="261" t="str">
        <f>COVER!C8</f>
        <v>7GG</v>
      </c>
      <c r="D8" s="222"/>
      <c r="E8" s="222"/>
      <c r="F8" s="223"/>
      <c r="G8" s="7" t="str">
        <f>COVER!G8</f>
        <v>FACTORY</v>
      </c>
      <c r="H8" s="273" t="str">
        <f>COVER!H8</f>
        <v>PHIL</v>
      </c>
      <c r="I8" s="263"/>
      <c r="J8" s="257"/>
      <c r="K8" s="257"/>
      <c r="L8" s="257"/>
      <c r="M8" s="258"/>
    </row>
    <row r="9" spans="1:13" ht="18" customHeight="1">
      <c r="A9" s="219" t="str">
        <f>COVER!A9</f>
        <v xml:space="preserve">REF# </v>
      </c>
      <c r="B9" s="220"/>
      <c r="C9" s="261" t="str">
        <f>COVER!C9</f>
        <v/>
      </c>
      <c r="D9" s="222"/>
      <c r="E9" s="222"/>
      <c r="F9" s="223"/>
      <c r="G9" s="7" t="str">
        <f>COVER!G9</f>
        <v>APVD WT</v>
      </c>
      <c r="H9" s="273" t="str">
        <f>COVER!H9</f>
        <v>5 3/4 LBS/DOZ</v>
      </c>
      <c r="I9" s="263"/>
      <c r="J9" s="257"/>
      <c r="K9" s="257"/>
      <c r="L9" s="257"/>
      <c r="M9" s="258"/>
    </row>
    <row r="10" spans="1:13" ht="18" customHeight="1">
      <c r="A10" s="266" t="str">
        <f>COVER!$A$10</f>
        <v>DESCRIPTION: S/S POINTELLE SHRUG</v>
      </c>
      <c r="B10" s="266"/>
      <c r="C10" s="266"/>
      <c r="D10" s="266"/>
      <c r="E10" s="266"/>
      <c r="F10" s="266"/>
      <c r="G10" s="266"/>
      <c r="H10" s="266"/>
      <c r="I10" s="266"/>
      <c r="J10" s="266"/>
      <c r="K10" s="266"/>
      <c r="L10" s="266"/>
      <c r="M10" s="266"/>
    </row>
    <row r="11" spans="1:13" ht="16.5" customHeight="1">
      <c r="A11" s="235" t="s">
        <v>43</v>
      </c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7"/>
    </row>
    <row r="12" spans="1:13" ht="16.5" customHeight="1">
      <c r="A12" s="238"/>
      <c r="B12" s="239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40"/>
    </row>
    <row r="13" spans="1:13" ht="16.5" customHeight="1">
      <c r="A13" s="241"/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3"/>
    </row>
    <row r="14" spans="1:13" ht="16.5" customHeight="1">
      <c r="A14" s="241"/>
      <c r="B14" s="242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3"/>
    </row>
    <row r="15" spans="1:13" ht="16.5" customHeight="1">
      <c r="A15" s="241"/>
      <c r="B15" s="242"/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3"/>
    </row>
    <row r="16" spans="1:13" ht="16.5" customHeight="1">
      <c r="A16" s="241"/>
      <c r="B16" s="242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3"/>
    </row>
    <row r="17" spans="1:13" ht="16.5" customHeight="1">
      <c r="A17" s="241"/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3"/>
    </row>
    <row r="18" spans="1:13" ht="16.5" customHeight="1">
      <c r="A18" s="241"/>
      <c r="B18" s="242"/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3"/>
    </row>
    <row r="19" spans="1:13" ht="16.5" customHeight="1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3"/>
    </row>
    <row r="20" spans="1:13" ht="16.5" customHeight="1">
      <c r="A20" s="241"/>
      <c r="B20" s="242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3"/>
    </row>
    <row r="21" spans="1:13" ht="16.5" customHeight="1">
      <c r="A21" s="241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3"/>
    </row>
    <row r="22" spans="1:13" ht="16.5" customHeight="1">
      <c r="A22" s="241"/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3"/>
    </row>
    <row r="23" spans="1:13" ht="16.5" customHeight="1">
      <c r="A23" s="241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3"/>
    </row>
    <row r="24" spans="1:13" ht="16.5" customHeight="1">
      <c r="A24" s="241"/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3"/>
    </row>
    <row r="25" spans="1:13" ht="16.5" customHeight="1">
      <c r="A25" s="241"/>
      <c r="B25" s="242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3"/>
    </row>
    <row r="26" spans="1:13" ht="16.5" customHeight="1">
      <c r="A26" s="241"/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3"/>
    </row>
    <row r="27" spans="1:13" ht="16.5" customHeight="1">
      <c r="A27" s="241"/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3"/>
    </row>
    <row r="28" spans="1:13" ht="16.5" customHeight="1">
      <c r="A28" s="241"/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3"/>
    </row>
    <row r="29" spans="1:13" ht="16.5" customHeight="1">
      <c r="A29" s="241"/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3"/>
    </row>
    <row r="30" spans="1:13" ht="16.5" customHeight="1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3"/>
    </row>
    <row r="31" spans="1:13" ht="16.5" customHeight="1">
      <c r="A31" s="241"/>
      <c r="B31" s="242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3"/>
    </row>
    <row r="32" spans="1:13" ht="16.5" customHeight="1">
      <c r="A32" s="241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3"/>
    </row>
    <row r="33" spans="1:13" ht="16.5" customHeight="1">
      <c r="A33" s="241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3"/>
    </row>
    <row r="34" spans="1:13" ht="16.5" customHeight="1">
      <c r="A34" s="241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3"/>
    </row>
    <row r="35" spans="1:13" ht="16.5" customHeight="1">
      <c r="A35" s="241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3"/>
    </row>
    <row r="36" spans="1:13" ht="16.5" customHeight="1">
      <c r="A36" s="241"/>
      <c r="B36" s="242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3"/>
    </row>
    <row r="37" spans="1:13" ht="16.5" customHeight="1">
      <c r="A37" s="241"/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3"/>
    </row>
    <row r="38" spans="1:13" ht="16.5" customHeight="1">
      <c r="A38" s="241"/>
      <c r="B38" s="242"/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3"/>
    </row>
    <row r="39" spans="1:13" ht="16.5" customHeight="1">
      <c r="A39" s="241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3"/>
    </row>
    <row r="40" spans="1:13" ht="16.5" customHeight="1">
      <c r="A40" s="241"/>
      <c r="B40" s="242"/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3"/>
    </row>
    <row r="41" spans="1:13" ht="16.5" customHeight="1">
      <c r="A41" s="241"/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3"/>
    </row>
    <row r="42" spans="1:13" ht="16.5" customHeight="1">
      <c r="A42" s="241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3"/>
    </row>
    <row r="43" spans="1:13" ht="16.5" customHeight="1">
      <c r="A43" s="241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3"/>
    </row>
    <row r="44" spans="1:13" ht="16.5" customHeight="1">
      <c r="A44" s="241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3"/>
    </row>
    <row r="45" spans="1:13" ht="16.5" customHeight="1">
      <c r="A45" s="241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3"/>
    </row>
    <row r="46" spans="1:13" ht="16.5" customHeight="1">
      <c r="A46" s="241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3"/>
    </row>
    <row r="47" spans="1:13" ht="16.5" customHeight="1">
      <c r="A47" s="241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3"/>
    </row>
    <row r="48" spans="1:13" ht="16.5" customHeight="1">
      <c r="A48" s="241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3"/>
    </row>
    <row r="49" spans="1:13" ht="16.5" customHeight="1">
      <c r="A49" s="241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3"/>
    </row>
    <row r="50" spans="1:13" ht="16.5" customHeight="1">
      <c r="A50" s="241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3"/>
    </row>
    <row r="51" spans="1:13" ht="16.5" customHeight="1">
      <c r="A51" s="241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3"/>
    </row>
    <row r="52" spans="1:13" ht="16.5" customHeight="1">
      <c r="A52" s="241"/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3"/>
    </row>
    <row r="53" spans="1:13" ht="16.5" customHeight="1">
      <c r="A53" s="244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6"/>
    </row>
  </sheetData>
  <mergeCells count="25">
    <mergeCell ref="H6:I6"/>
    <mergeCell ref="A7:B7"/>
    <mergeCell ref="C7:F7"/>
    <mergeCell ref="H7:I7"/>
    <mergeCell ref="H3:I3"/>
    <mergeCell ref="H4:I4"/>
    <mergeCell ref="A5:B5"/>
    <mergeCell ref="C5:F5"/>
    <mergeCell ref="H5:I5"/>
    <mergeCell ref="A12:M53"/>
    <mergeCell ref="A10:M10"/>
    <mergeCell ref="A11:M11"/>
    <mergeCell ref="A1:B2"/>
    <mergeCell ref="C1:I2"/>
    <mergeCell ref="J1:M9"/>
    <mergeCell ref="A3:B4"/>
    <mergeCell ref="C3:F4"/>
    <mergeCell ref="A8:B8"/>
    <mergeCell ref="C8:F8"/>
    <mergeCell ref="H8:I8"/>
    <mergeCell ref="A9:B9"/>
    <mergeCell ref="C9:F9"/>
    <mergeCell ref="H9:I9"/>
    <mergeCell ref="A6:B6"/>
    <mergeCell ref="C6:F6"/>
  </mergeCells>
  <printOptions horizontalCentered="1" verticalCentered="1"/>
  <pageMargins left="0.25" right="0.25" top="0.25" bottom="0.25" header="0.25" footer="0.25"/>
  <pageSetup scale="67" orientation="landscape" horizontalDpi="1200" verticalDpi="12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CC"/>
    <pageSetUpPr fitToPage="1"/>
  </sheetPr>
  <dimension ref="A1:AMI157"/>
  <sheetViews>
    <sheetView topLeftCell="A7" zoomScale="70" zoomScaleNormal="70" zoomScaleSheetLayoutView="70" zoomScalePageLayoutView="55" workbookViewId="0">
      <selection activeCell="G42" sqref="G42"/>
    </sheetView>
  </sheetViews>
  <sheetFormatPr defaultColWidth="10" defaultRowHeight="13.5"/>
  <cols>
    <col min="1" max="1" width="4.3984375" style="1" customWidth="1"/>
    <col min="2" max="2" width="69.73046875" style="1" customWidth="1"/>
    <col min="3" max="3" width="6.3984375" style="1" customWidth="1"/>
    <col min="4" max="10" width="15.265625" style="1" customWidth="1"/>
    <col min="11" max="13" width="17.3984375" style="1" customWidth="1"/>
    <col min="14" max="1023" width="9.3984375" style="1" customWidth="1"/>
    <col min="1024" max="16384" width="10" style="5"/>
  </cols>
  <sheetData>
    <row r="1" spans="1:1023" ht="18" customHeight="1">
      <c r="A1" s="247" t="str">
        <f>COVER!A1</f>
        <v>Regent Sutton, LLC</v>
      </c>
      <c r="B1" s="276"/>
      <c r="C1" s="279" t="str">
        <f>COVER!C1</f>
        <v xml:space="preserve">1411 Broadway 8th Fl. New York NY 10018 tel. 212.354.2400/ fax. 212.840.7805    </v>
      </c>
      <c r="D1" s="279"/>
      <c r="E1" s="279"/>
      <c r="F1" s="279"/>
      <c r="G1" s="279"/>
      <c r="H1" s="279"/>
      <c r="I1" s="279"/>
      <c r="J1" s="279"/>
      <c r="K1" s="21" t="str">
        <f>COVER!J1</f>
        <v>BOTTOM TRIM</v>
      </c>
      <c r="L1" s="314" t="str">
        <f>COVER!K1</f>
        <v>1X1  W/ POINTELLE SCALLOP START</v>
      </c>
      <c r="M1" s="315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</row>
    <row r="2" spans="1:1023" ht="18" customHeight="1">
      <c r="A2" s="277"/>
      <c r="B2" s="278"/>
      <c r="C2" s="280"/>
      <c r="D2" s="280"/>
      <c r="E2" s="280"/>
      <c r="F2" s="280"/>
      <c r="G2" s="280"/>
      <c r="H2" s="280"/>
      <c r="I2" s="280"/>
      <c r="J2" s="280"/>
      <c r="K2" s="23" t="str">
        <f>COVER!J2</f>
        <v>CUFF TRIM</v>
      </c>
      <c r="L2" s="311" t="str">
        <f>COVER!K2</f>
        <v>1X1  W/ POINTELLE SCALLOP START</v>
      </c>
      <c r="M2" s="31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</row>
    <row r="3" spans="1:1023" ht="18" customHeight="1">
      <c r="A3" s="281" t="str">
        <f>COVER!A3</f>
        <v xml:space="preserve">STYLE #: </v>
      </c>
      <c r="B3" s="282"/>
      <c r="C3" s="203">
        <f>COVER!C3</f>
        <v>566361</v>
      </c>
      <c r="D3" s="285"/>
      <c r="E3" s="285"/>
      <c r="F3" s="282"/>
      <c r="G3" s="6" t="str">
        <f>COVER!G3</f>
        <v>ACCOUNT</v>
      </c>
      <c r="H3" s="274" t="str">
        <f>COVER!H3</f>
        <v>SHOPKO</v>
      </c>
      <c r="I3" s="264"/>
      <c r="J3" s="265"/>
      <c r="K3" s="23" t="str">
        <f>COVER!J3</f>
        <v>NK/PLACKET TRIM</v>
      </c>
      <c r="L3" s="311" t="str">
        <f>COVER!K3</f>
        <v>1X1  W/ POINTELLE SCALLOP SEWN</v>
      </c>
      <c r="M3" s="31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</row>
    <row r="4" spans="1:1023" ht="18" customHeight="1">
      <c r="A4" s="283"/>
      <c r="B4" s="284"/>
      <c r="C4" s="286"/>
      <c r="D4" s="286"/>
      <c r="E4" s="286"/>
      <c r="F4" s="284"/>
      <c r="G4" s="7" t="str">
        <f>COVER!G4</f>
        <v>SEASON</v>
      </c>
      <c r="H4" s="273" t="str">
        <f>COVER!H4</f>
        <v>SPRING 2014</v>
      </c>
      <c r="I4" s="262"/>
      <c r="J4" s="263"/>
      <c r="K4" s="23" t="str">
        <f>COVER!J4</f>
        <v>BTTN LIGNE/QNTY</v>
      </c>
      <c r="L4" s="311" t="str">
        <f>COVER!K4</f>
        <v>N/A</v>
      </c>
      <c r="M4" s="31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</row>
    <row r="5" spans="1:1023" ht="18" customHeight="1">
      <c r="A5" s="219" t="str">
        <f>COVER!A5</f>
        <v>YARN CONTENT</v>
      </c>
      <c r="B5" s="220"/>
      <c r="C5" s="222" t="str">
        <f>COVER!C5</f>
        <v>100% ACRYLIC</v>
      </c>
      <c r="D5" s="286"/>
      <c r="E5" s="286"/>
      <c r="F5" s="284"/>
      <c r="G5" s="7" t="str">
        <f>COVER!G5</f>
        <v>LABEL</v>
      </c>
      <c r="H5" s="273" t="str">
        <f>COVER!H5</f>
        <v>JASON MAXWELL</v>
      </c>
      <c r="I5" s="262"/>
      <c r="J5" s="263"/>
      <c r="K5" s="23" t="str">
        <f>COVER!J5</f>
        <v>HANGER STRAP</v>
      </c>
      <c r="L5" s="311" t="str">
        <f>COVER!K5</f>
        <v>1/4" CLEAR ELASTIN OR DTM TAPE</v>
      </c>
      <c r="M5" s="31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</row>
    <row r="6" spans="1:1023" ht="18" customHeight="1">
      <c r="A6" s="219" t="str">
        <f>COVER!A6</f>
        <v>YARN SIZE</v>
      </c>
      <c r="B6" s="220"/>
      <c r="C6" s="222" t="str">
        <f>COVER!C6</f>
        <v>1/28'S</v>
      </c>
      <c r="D6" s="286"/>
      <c r="E6" s="286"/>
      <c r="F6" s="284"/>
      <c r="G6" s="7" t="str">
        <f>COVER!G6</f>
        <v>SMPL SIZE</v>
      </c>
      <c r="H6" s="273" t="str">
        <f>COVER!H6</f>
        <v>1X</v>
      </c>
      <c r="I6" s="262"/>
      <c r="J6" s="263"/>
      <c r="K6" s="23" t="str">
        <f>COVER!J6</f>
        <v>SHOULDER TAPE</v>
      </c>
      <c r="L6" s="311" t="str">
        <f>COVER!K6</f>
        <v>N/A</v>
      </c>
      <c r="M6" s="31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</row>
    <row r="7" spans="1:1023" ht="18" customHeight="1">
      <c r="A7" s="219" t="str">
        <f>COVER!A7</f>
        <v>NUMBER OF ENDS</v>
      </c>
      <c r="B7" s="220"/>
      <c r="C7" s="222" t="str">
        <f>COVER!C7</f>
        <v>5 ENDS</v>
      </c>
      <c r="D7" s="286"/>
      <c r="E7" s="286"/>
      <c r="F7" s="284"/>
      <c r="G7" s="7" t="str">
        <f>COVER!G7</f>
        <v>SIZE SCALE</v>
      </c>
      <c r="H7" s="273" t="str">
        <f>COVER!H7</f>
        <v>1X-3X</v>
      </c>
      <c r="I7" s="262"/>
      <c r="J7" s="263"/>
      <c r="K7" s="294" t="str">
        <f>COVER!J7</f>
        <v>SEWING INSTRUCTIONS</v>
      </c>
      <c r="L7" s="313" t="str">
        <f>COVER!K7</f>
        <v>DNCS ON BACK NECK</v>
      </c>
      <c r="M7" s="314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</row>
    <row r="8" spans="1:1023" ht="18" customHeight="1">
      <c r="A8" s="219" t="str">
        <f>COVER!A8</f>
        <v>GAUGE</v>
      </c>
      <c r="B8" s="220"/>
      <c r="C8" s="222" t="str">
        <f>COVER!C8</f>
        <v>7GG</v>
      </c>
      <c r="D8" s="286"/>
      <c r="E8" s="286"/>
      <c r="F8" s="284"/>
      <c r="G8" s="7" t="str">
        <f>COVER!G8</f>
        <v>FACTORY</v>
      </c>
      <c r="H8" s="273" t="str">
        <f>COVER!H8</f>
        <v>PHIL</v>
      </c>
      <c r="I8" s="262"/>
      <c r="J8" s="263"/>
      <c r="K8" s="295"/>
      <c r="L8" s="311" t="str">
        <f>COVER!K8</f>
        <v>ALL SEAMS MERROWED</v>
      </c>
      <c r="M8" s="31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</row>
    <row r="9" spans="1:1023" ht="18" customHeight="1">
      <c r="A9" s="209" t="str">
        <f>COVER!A9</f>
        <v xml:space="preserve">REF# </v>
      </c>
      <c r="B9" s="210"/>
      <c r="C9" s="222" t="str">
        <f>COVER!C9</f>
        <v/>
      </c>
      <c r="D9" s="286"/>
      <c r="E9" s="286"/>
      <c r="F9" s="284"/>
      <c r="G9" s="7" t="str">
        <f>COVER!G9</f>
        <v>APVD WT</v>
      </c>
      <c r="H9" s="273" t="str">
        <f>COVER!H9</f>
        <v>5 3/4 LBS/DOZ</v>
      </c>
      <c r="I9" s="262"/>
      <c r="J9" s="263"/>
      <c r="K9" s="296"/>
      <c r="L9" s="311" t="str">
        <f>COVER!K9</f>
        <v/>
      </c>
      <c r="M9" s="31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</row>
    <row r="10" spans="1:1023" s="1" customFormat="1" ht="18" customHeight="1">
      <c r="A10" s="266" t="str">
        <f>COVER!$A$10</f>
        <v>DESCRIPTION: S/S POINTELLE SHRUG</v>
      </c>
      <c r="B10" s="266"/>
      <c r="C10" s="266"/>
      <c r="D10" s="266"/>
      <c r="E10" s="266"/>
      <c r="F10" s="266"/>
      <c r="G10" s="266"/>
      <c r="H10" s="266"/>
      <c r="I10" s="266"/>
      <c r="J10" s="266"/>
      <c r="K10" s="275"/>
      <c r="L10" s="275"/>
      <c r="M10" s="275"/>
    </row>
    <row r="11" spans="1:1023" s="1" customFormat="1" ht="15.75" customHeight="1">
      <c r="A11" s="297"/>
      <c r="B11" s="298"/>
      <c r="C11" s="289" t="s">
        <v>44</v>
      </c>
      <c r="D11" s="292" t="s">
        <v>45</v>
      </c>
      <c r="E11" s="303" t="s">
        <v>46</v>
      </c>
      <c r="F11" s="304"/>
      <c r="G11" s="303" t="s">
        <v>47</v>
      </c>
      <c r="H11" s="305"/>
      <c r="I11" s="303" t="s">
        <v>48</v>
      </c>
      <c r="J11" s="305"/>
      <c r="K11" s="275"/>
      <c r="L11" s="275"/>
      <c r="M11" s="275"/>
    </row>
    <row r="12" spans="1:1023" s="1" customFormat="1" ht="15.75" customHeight="1">
      <c r="A12" s="299"/>
      <c r="B12" s="300"/>
      <c r="C12" s="290"/>
      <c r="D12" s="293"/>
      <c r="E12" s="306" t="s">
        <v>49</v>
      </c>
      <c r="F12" s="307"/>
      <c r="G12" s="308" t="s">
        <v>50</v>
      </c>
      <c r="H12" s="309"/>
      <c r="I12" s="308" t="s">
        <v>50</v>
      </c>
      <c r="J12" s="310"/>
      <c r="K12" s="275"/>
      <c r="L12" s="275"/>
      <c r="M12" s="275"/>
    </row>
    <row r="13" spans="1:1023" s="1" customFormat="1" ht="34.5" customHeight="1">
      <c r="A13" s="301"/>
      <c r="B13" s="302"/>
      <c r="C13" s="291"/>
      <c r="D13" s="46" t="s">
        <v>51</v>
      </c>
      <c r="E13" s="47" t="s">
        <v>52</v>
      </c>
      <c r="F13" s="48" t="s">
        <v>53</v>
      </c>
      <c r="G13" s="49" t="s">
        <v>52</v>
      </c>
      <c r="H13" s="50" t="s">
        <v>53</v>
      </c>
      <c r="I13" s="61" t="s">
        <v>52</v>
      </c>
      <c r="J13" s="62" t="s">
        <v>54</v>
      </c>
      <c r="K13" s="275"/>
      <c r="L13" s="275"/>
      <c r="M13" s="275"/>
    </row>
    <row r="14" spans="1:1023" s="2" customFormat="1" ht="15.75" customHeight="1">
      <c r="A14" s="81" t="s">
        <v>38</v>
      </c>
      <c r="B14" s="10" t="s">
        <v>43</v>
      </c>
      <c r="C14" s="10"/>
      <c r="D14" s="51" t="s">
        <v>24</v>
      </c>
      <c r="E14" s="287"/>
      <c r="F14" s="288"/>
      <c r="G14" s="288"/>
      <c r="H14" s="288"/>
      <c r="I14" s="288"/>
      <c r="J14" s="288"/>
      <c r="K14" s="275"/>
      <c r="L14" s="275"/>
      <c r="M14" s="275"/>
      <c r="N14" s="22"/>
      <c r="O14" s="22"/>
      <c r="P14" s="22"/>
      <c r="Q14" s="22"/>
      <c r="R14" s="22"/>
    </row>
    <row r="15" spans="1:1023" s="3" customFormat="1" ht="19.350000000000001" customHeight="1">
      <c r="A15" s="82" t="s">
        <v>38</v>
      </c>
      <c r="B15" s="13" t="s">
        <v>55</v>
      </c>
      <c r="C15" s="14" t="s">
        <v>56</v>
      </c>
      <c r="D15" s="28">
        <v>20.5</v>
      </c>
      <c r="E15" s="25">
        <v>19.5</v>
      </c>
      <c r="F15" s="25">
        <v>20.5</v>
      </c>
      <c r="G15" s="25"/>
      <c r="H15" s="25"/>
      <c r="I15" s="25"/>
      <c r="J15" s="25">
        <v>20.5</v>
      </c>
      <c r="K15" s="275"/>
      <c r="L15" s="275"/>
      <c r="M15" s="275"/>
      <c r="N15" s="22"/>
      <c r="O15" s="22"/>
      <c r="P15" s="22"/>
      <c r="Q15" s="22"/>
      <c r="R15" s="22"/>
    </row>
    <row r="16" spans="1:1023" s="3" customFormat="1" ht="19.350000000000001" customHeight="1">
      <c r="A16" s="12"/>
      <c r="B16" s="13" t="s">
        <v>57</v>
      </c>
      <c r="C16" s="14"/>
      <c r="D16" s="28"/>
      <c r="E16" s="25"/>
      <c r="F16" s="25"/>
      <c r="G16" s="25"/>
      <c r="H16" s="25"/>
      <c r="I16" s="25"/>
      <c r="J16" s="25"/>
      <c r="K16" s="275"/>
      <c r="L16" s="275"/>
      <c r="M16" s="275"/>
      <c r="N16" s="22"/>
      <c r="O16" s="22"/>
      <c r="P16" s="22"/>
      <c r="Q16" s="22"/>
      <c r="R16" s="22"/>
    </row>
    <row r="17" spans="1:18" s="3" customFormat="1" ht="18.75" customHeight="1">
      <c r="A17" s="82" t="s">
        <v>38</v>
      </c>
      <c r="B17" s="52" t="s">
        <v>58</v>
      </c>
      <c r="C17" s="53" t="s">
        <v>59</v>
      </c>
      <c r="D17" s="54">
        <v>22.5</v>
      </c>
      <c r="E17" s="25">
        <v>22.5</v>
      </c>
      <c r="F17" s="25">
        <v>22.5</v>
      </c>
      <c r="G17" s="25"/>
      <c r="H17" s="25"/>
      <c r="I17" s="25"/>
      <c r="J17" s="25">
        <v>22.5</v>
      </c>
      <c r="K17" s="275"/>
      <c r="L17" s="275"/>
      <c r="M17" s="275"/>
      <c r="N17" s="22"/>
      <c r="O17" s="22"/>
      <c r="P17" s="22"/>
      <c r="Q17" s="22"/>
      <c r="R17" s="22"/>
    </row>
    <row r="18" spans="1:18" s="3" customFormat="1" ht="19.350000000000001" customHeight="1">
      <c r="A18" s="82" t="s">
        <v>38</v>
      </c>
      <c r="B18" s="52" t="s">
        <v>60</v>
      </c>
      <c r="C18" s="14" t="s">
        <v>56</v>
      </c>
      <c r="D18" s="54">
        <v>1.25</v>
      </c>
      <c r="E18" s="25">
        <v>1.25</v>
      </c>
      <c r="F18" s="25">
        <v>1.25</v>
      </c>
      <c r="G18" s="25"/>
      <c r="H18" s="25"/>
      <c r="I18" s="25"/>
      <c r="J18" s="25">
        <v>1.25</v>
      </c>
      <c r="K18" s="275"/>
      <c r="L18" s="275"/>
      <c r="M18" s="275"/>
      <c r="N18" s="1"/>
      <c r="O18" s="1"/>
      <c r="P18" s="1"/>
      <c r="Q18" s="1"/>
      <c r="R18" s="1"/>
    </row>
    <row r="19" spans="1:18" s="3" customFormat="1" ht="19.350000000000001" customHeight="1">
      <c r="A19" s="82" t="s">
        <v>38</v>
      </c>
      <c r="B19" s="52" t="s">
        <v>61</v>
      </c>
      <c r="C19" s="14" t="s">
        <v>56</v>
      </c>
      <c r="D19" s="28">
        <v>16.5</v>
      </c>
      <c r="E19" s="25">
        <v>16.5</v>
      </c>
      <c r="F19" s="25">
        <v>16.5</v>
      </c>
      <c r="G19" s="25"/>
      <c r="H19" s="25"/>
      <c r="I19" s="25"/>
      <c r="J19" s="25">
        <v>16.5</v>
      </c>
      <c r="K19" s="275"/>
      <c r="L19" s="275"/>
      <c r="M19" s="275"/>
      <c r="N19" s="1"/>
      <c r="O19" s="1"/>
      <c r="P19" s="1"/>
      <c r="Q19" s="1"/>
      <c r="R19" s="1"/>
    </row>
    <row r="20" spans="1:18" s="3" customFormat="1" ht="19.350000000000001" customHeight="1">
      <c r="A20" s="82" t="s">
        <v>38</v>
      </c>
      <c r="B20" s="52" t="s">
        <v>62</v>
      </c>
      <c r="C20" s="14" t="s">
        <v>56</v>
      </c>
      <c r="D20" s="25">
        <v>15.5</v>
      </c>
      <c r="E20" s="25">
        <v>16</v>
      </c>
      <c r="F20" s="25">
        <v>15.5</v>
      </c>
      <c r="G20" s="25"/>
      <c r="H20" s="25"/>
      <c r="I20" s="25"/>
      <c r="J20" s="25">
        <v>15.5</v>
      </c>
      <c r="K20" s="275"/>
      <c r="L20" s="275"/>
      <c r="M20" s="275"/>
      <c r="N20" s="22"/>
      <c r="O20" s="22"/>
      <c r="P20" s="22"/>
      <c r="Q20" s="22"/>
      <c r="R20" s="22"/>
    </row>
    <row r="21" spans="1:18" s="3" customFormat="1" ht="19.350000000000001" customHeight="1">
      <c r="A21" s="82" t="s">
        <v>38</v>
      </c>
      <c r="B21" s="52" t="s">
        <v>63</v>
      </c>
      <c r="C21" s="14" t="s">
        <v>56</v>
      </c>
      <c r="D21" s="55">
        <v>16</v>
      </c>
      <c r="E21" s="55">
        <v>16.75</v>
      </c>
      <c r="F21" s="55">
        <v>16</v>
      </c>
      <c r="G21" s="55"/>
      <c r="H21" s="55"/>
      <c r="I21" s="55"/>
      <c r="J21" s="55">
        <v>16</v>
      </c>
      <c r="K21" s="275"/>
      <c r="L21" s="275"/>
      <c r="M21" s="275"/>
      <c r="N21" s="22"/>
      <c r="O21" s="22"/>
      <c r="P21" s="22"/>
      <c r="Q21" s="22"/>
      <c r="R21" s="22"/>
    </row>
    <row r="22" spans="1:18" s="3" customFormat="1" ht="19.350000000000001" customHeight="1">
      <c r="A22" s="82" t="s">
        <v>38</v>
      </c>
      <c r="B22" s="52" t="s">
        <v>64</v>
      </c>
      <c r="C22" s="14" t="s">
        <v>59</v>
      </c>
      <c r="D22" s="83" t="s">
        <v>65</v>
      </c>
      <c r="E22" s="83" t="s">
        <v>65</v>
      </c>
      <c r="F22" s="83" t="s">
        <v>65</v>
      </c>
      <c r="G22" s="25"/>
      <c r="H22" s="25"/>
      <c r="I22" s="25"/>
      <c r="J22" s="83" t="s">
        <v>65</v>
      </c>
      <c r="K22" s="275"/>
      <c r="L22" s="275"/>
      <c r="M22" s="275"/>
      <c r="N22" s="22"/>
      <c r="O22" s="22"/>
      <c r="P22" s="22"/>
      <c r="Q22" s="22"/>
      <c r="R22" s="22"/>
    </row>
    <row r="23" spans="1:18" s="3" customFormat="1" ht="19.350000000000001" customHeight="1">
      <c r="A23" s="82" t="s">
        <v>38</v>
      </c>
      <c r="B23" s="52" t="s">
        <v>66</v>
      </c>
      <c r="C23" s="14" t="s">
        <v>59</v>
      </c>
      <c r="D23" s="28">
        <v>22.5</v>
      </c>
      <c r="E23" s="25">
        <v>22.5</v>
      </c>
      <c r="F23" s="25">
        <v>22.5</v>
      </c>
      <c r="G23" s="25"/>
      <c r="H23" s="25"/>
      <c r="I23" s="25"/>
      <c r="J23" s="25">
        <v>22.5</v>
      </c>
      <c r="K23" s="275"/>
      <c r="L23" s="275"/>
      <c r="M23" s="275"/>
      <c r="N23" s="22"/>
      <c r="O23" s="22"/>
      <c r="P23" s="22"/>
      <c r="Q23" s="22"/>
      <c r="R23" s="22"/>
    </row>
    <row r="24" spans="1:18" s="3" customFormat="1" ht="19.350000000000001" customHeight="1">
      <c r="A24" s="82" t="s">
        <v>38</v>
      </c>
      <c r="B24" s="52" t="s">
        <v>67</v>
      </c>
      <c r="C24" s="14" t="s">
        <v>68</v>
      </c>
      <c r="D24" s="28">
        <v>2.25</v>
      </c>
      <c r="E24" s="25">
        <v>2.5</v>
      </c>
      <c r="F24" s="25">
        <v>2.5</v>
      </c>
      <c r="G24" s="25"/>
      <c r="H24" s="25"/>
      <c r="I24" s="25"/>
      <c r="J24" s="25">
        <v>2.5</v>
      </c>
      <c r="K24" s="275"/>
      <c r="L24" s="275"/>
      <c r="M24" s="275"/>
      <c r="N24" s="1"/>
      <c r="O24" s="1"/>
      <c r="P24" s="1"/>
      <c r="Q24" s="1"/>
      <c r="R24" s="1"/>
    </row>
    <row r="25" spans="1:18" s="3" customFormat="1" ht="19.350000000000001" customHeight="1">
      <c r="A25" s="82" t="s">
        <v>38</v>
      </c>
      <c r="B25" s="52" t="s">
        <v>69</v>
      </c>
      <c r="C25" s="14" t="s">
        <v>56</v>
      </c>
      <c r="D25" s="28">
        <v>9.25</v>
      </c>
      <c r="E25" s="25">
        <v>9.5</v>
      </c>
      <c r="F25" s="25">
        <v>9.5</v>
      </c>
      <c r="G25" s="25"/>
      <c r="H25" s="25"/>
      <c r="I25" s="25"/>
      <c r="J25" s="25">
        <v>9.5</v>
      </c>
      <c r="K25" s="275"/>
      <c r="L25" s="275"/>
      <c r="M25" s="275"/>
      <c r="N25" s="1"/>
      <c r="O25" s="1"/>
      <c r="P25" s="1"/>
      <c r="Q25" s="1"/>
      <c r="R25" s="1"/>
    </row>
    <row r="26" spans="1:18" s="3" customFormat="1" ht="19.350000000000001" customHeight="1">
      <c r="A26" s="12"/>
      <c r="B26" s="52" t="s">
        <v>70</v>
      </c>
      <c r="C26" s="14"/>
      <c r="D26" s="28"/>
      <c r="E26" s="25"/>
      <c r="F26" s="25"/>
      <c r="G26" s="25"/>
      <c r="H26" s="25"/>
      <c r="I26" s="25"/>
      <c r="J26" s="25"/>
      <c r="K26" s="275"/>
      <c r="L26" s="275"/>
      <c r="M26" s="275"/>
      <c r="N26" s="1"/>
      <c r="O26" s="1"/>
      <c r="P26" s="1"/>
      <c r="Q26" s="1"/>
      <c r="R26" s="1"/>
    </row>
    <row r="27" spans="1:18" s="3" customFormat="1" ht="19.350000000000001" customHeight="1">
      <c r="A27" s="82" t="s">
        <v>38</v>
      </c>
      <c r="B27" s="52" t="s">
        <v>71</v>
      </c>
      <c r="C27" s="14" t="s">
        <v>56</v>
      </c>
      <c r="D27" s="28">
        <v>9.75</v>
      </c>
      <c r="E27" s="25">
        <v>9.25</v>
      </c>
      <c r="F27" s="25">
        <v>9.75</v>
      </c>
      <c r="G27" s="25"/>
      <c r="H27" s="25"/>
      <c r="I27" s="25"/>
      <c r="J27" s="25">
        <v>9.75</v>
      </c>
      <c r="K27" s="275"/>
      <c r="L27" s="275"/>
      <c r="M27" s="275"/>
      <c r="N27" s="22"/>
      <c r="O27" s="22"/>
      <c r="P27" s="22"/>
      <c r="Q27" s="22"/>
      <c r="R27" s="22"/>
    </row>
    <row r="28" spans="1:18" s="3" customFormat="1" ht="19.350000000000001" customHeight="1">
      <c r="A28" s="82" t="s">
        <v>38</v>
      </c>
      <c r="B28" s="52" t="s">
        <v>72</v>
      </c>
      <c r="C28" s="14" t="s">
        <v>56</v>
      </c>
      <c r="D28" s="28">
        <v>7.75</v>
      </c>
      <c r="E28" s="25">
        <v>7.75</v>
      </c>
      <c r="F28" s="25">
        <v>7.75</v>
      </c>
      <c r="G28" s="25"/>
      <c r="H28" s="25"/>
      <c r="I28" s="25"/>
      <c r="J28" s="25">
        <v>7.75</v>
      </c>
      <c r="K28" s="275"/>
      <c r="L28" s="275"/>
      <c r="M28" s="275"/>
      <c r="N28" s="22"/>
      <c r="O28" s="22"/>
      <c r="P28" s="22"/>
      <c r="Q28" s="22"/>
      <c r="R28" s="22"/>
    </row>
    <row r="29" spans="1:18" s="3" customFormat="1" ht="19.350000000000001" customHeight="1">
      <c r="A29" s="82" t="s">
        <v>38</v>
      </c>
      <c r="B29" s="52" t="s">
        <v>73</v>
      </c>
      <c r="C29" s="14" t="s">
        <v>56</v>
      </c>
      <c r="D29" s="28">
        <v>7.5</v>
      </c>
      <c r="E29" s="25">
        <v>7.5</v>
      </c>
      <c r="F29" s="25">
        <v>7.5</v>
      </c>
      <c r="G29" s="25"/>
      <c r="H29" s="25"/>
      <c r="I29" s="25"/>
      <c r="J29" s="25">
        <v>7.5</v>
      </c>
      <c r="K29" s="275"/>
      <c r="L29" s="275"/>
      <c r="M29" s="275"/>
      <c r="N29" s="22"/>
      <c r="O29" s="22"/>
      <c r="P29" s="22"/>
      <c r="Q29" s="22"/>
      <c r="R29" s="22"/>
    </row>
    <row r="30" spans="1:18" s="3" customFormat="1" ht="19.350000000000001" customHeight="1">
      <c r="A30" s="82" t="s">
        <v>38</v>
      </c>
      <c r="B30" s="52" t="s">
        <v>74</v>
      </c>
      <c r="C30" s="55" t="s">
        <v>68</v>
      </c>
      <c r="D30" s="28">
        <v>2.25</v>
      </c>
      <c r="E30" s="25">
        <v>2.5</v>
      </c>
      <c r="F30" s="25">
        <v>2.5</v>
      </c>
      <c r="G30" s="25"/>
      <c r="H30" s="25"/>
      <c r="I30" s="25"/>
      <c r="J30" s="25">
        <v>2.5</v>
      </c>
      <c r="K30" s="275"/>
      <c r="L30" s="275"/>
      <c r="M30" s="275"/>
      <c r="N30" s="1"/>
      <c r="O30" s="1"/>
      <c r="P30" s="1"/>
      <c r="Q30" s="1"/>
      <c r="R30" s="1"/>
    </row>
    <row r="31" spans="1:18" s="3" customFormat="1" ht="19.350000000000001" customHeight="1">
      <c r="A31" s="82" t="s">
        <v>38</v>
      </c>
      <c r="B31" s="52" t="s">
        <v>75</v>
      </c>
      <c r="C31" s="14" t="s">
        <v>56</v>
      </c>
      <c r="D31" s="28">
        <v>8.5</v>
      </c>
      <c r="E31" s="25">
        <v>8.5</v>
      </c>
      <c r="F31" s="25">
        <v>8.5</v>
      </c>
      <c r="G31" s="25"/>
      <c r="H31" s="25"/>
      <c r="I31" s="25"/>
      <c r="J31" s="25">
        <v>8.5</v>
      </c>
      <c r="K31" s="275"/>
      <c r="L31" s="275"/>
      <c r="M31" s="275"/>
      <c r="N31" s="1"/>
      <c r="O31" s="1"/>
      <c r="P31" s="1"/>
      <c r="Q31" s="1"/>
      <c r="R31" s="1"/>
    </row>
    <row r="32" spans="1:18" s="3" customFormat="1" ht="19.350000000000001" customHeight="1">
      <c r="A32" s="82" t="s">
        <v>38</v>
      </c>
      <c r="B32" s="52" t="s">
        <v>76</v>
      </c>
      <c r="C32" s="14" t="s">
        <v>56</v>
      </c>
      <c r="D32" s="83" t="s">
        <v>65</v>
      </c>
      <c r="E32" s="83" t="s">
        <v>65</v>
      </c>
      <c r="F32" s="83" t="s">
        <v>65</v>
      </c>
      <c r="G32" s="25"/>
      <c r="H32" s="25"/>
      <c r="I32" s="25"/>
      <c r="J32" s="83" t="s">
        <v>65</v>
      </c>
      <c r="K32" s="275"/>
      <c r="L32" s="275"/>
      <c r="M32" s="275"/>
      <c r="N32" s="22"/>
      <c r="O32" s="22"/>
      <c r="P32" s="22"/>
      <c r="Q32" s="22"/>
      <c r="R32" s="22"/>
    </row>
    <row r="33" spans="1:18" s="3" customFormat="1" ht="19.350000000000001" customHeight="1">
      <c r="A33" s="82" t="s">
        <v>38</v>
      </c>
      <c r="B33" s="52" t="s">
        <v>77</v>
      </c>
      <c r="C33" s="14" t="s">
        <v>56</v>
      </c>
      <c r="D33" s="28">
        <v>1.5</v>
      </c>
      <c r="E33" s="25">
        <v>1</v>
      </c>
      <c r="F33" s="25">
        <v>1.5</v>
      </c>
      <c r="G33" s="25"/>
      <c r="H33" s="25"/>
      <c r="I33" s="25"/>
      <c r="J33" s="25">
        <v>1.5</v>
      </c>
      <c r="K33" s="275"/>
      <c r="L33" s="275"/>
      <c r="M33" s="275"/>
      <c r="N33" s="22"/>
      <c r="O33" s="22"/>
      <c r="P33" s="22"/>
      <c r="Q33" s="22"/>
      <c r="R33" s="22"/>
    </row>
    <row r="34" spans="1:18" s="3" customFormat="1" ht="19.350000000000001" customHeight="1">
      <c r="A34" s="82" t="s">
        <v>38</v>
      </c>
      <c r="B34" s="52" t="s">
        <v>78</v>
      </c>
      <c r="C34" s="14" t="s">
        <v>56</v>
      </c>
      <c r="D34" s="28">
        <v>2.25</v>
      </c>
      <c r="E34" s="25">
        <v>2.25</v>
      </c>
      <c r="F34" s="25">
        <v>2.25</v>
      </c>
      <c r="G34" s="25"/>
      <c r="H34" s="25"/>
      <c r="I34" s="25"/>
      <c r="J34" s="25">
        <v>2.25</v>
      </c>
      <c r="K34" s="275"/>
      <c r="L34" s="275"/>
      <c r="M34" s="275"/>
      <c r="N34" s="22"/>
      <c r="O34" s="22"/>
      <c r="P34" s="22"/>
      <c r="Q34" s="22"/>
      <c r="R34" s="22"/>
    </row>
    <row r="35" spans="1:18" s="3" customFormat="1" ht="19.350000000000001" customHeight="1">
      <c r="A35" s="82" t="s">
        <v>38</v>
      </c>
      <c r="B35" s="52"/>
      <c r="C35" s="14"/>
      <c r="D35" s="28"/>
      <c r="E35" s="25"/>
      <c r="F35" s="25"/>
      <c r="G35" s="25"/>
      <c r="H35" s="25"/>
      <c r="I35" s="25"/>
      <c r="J35" s="25"/>
      <c r="K35" s="275"/>
      <c r="L35" s="275"/>
      <c r="M35" s="275"/>
      <c r="N35" s="22"/>
      <c r="O35" s="22"/>
      <c r="P35" s="22"/>
      <c r="Q35" s="22"/>
      <c r="R35" s="22"/>
    </row>
    <row r="36" spans="1:18" s="3" customFormat="1" ht="19.350000000000001" customHeight="1">
      <c r="A36" s="82" t="s">
        <v>38</v>
      </c>
      <c r="B36" s="84" t="s">
        <v>38</v>
      </c>
      <c r="C36" s="85" t="s">
        <v>38</v>
      </c>
      <c r="D36" s="28"/>
      <c r="E36" s="25"/>
      <c r="F36" s="25"/>
      <c r="G36" s="25"/>
      <c r="H36" s="25"/>
      <c r="I36" s="25"/>
      <c r="J36" s="86" t="s">
        <v>38</v>
      </c>
      <c r="K36" s="275"/>
      <c r="L36" s="275"/>
      <c r="M36" s="275"/>
      <c r="N36" s="22"/>
      <c r="O36" s="22"/>
      <c r="P36" s="22"/>
      <c r="Q36" s="22"/>
      <c r="R36" s="22"/>
    </row>
    <row r="37" spans="1:18" s="3" customFormat="1" ht="19.350000000000001" customHeight="1">
      <c r="A37" s="82" t="s">
        <v>38</v>
      </c>
      <c r="B37" s="87" t="s">
        <v>38</v>
      </c>
      <c r="C37" s="88" t="s">
        <v>38</v>
      </c>
      <c r="D37" s="28"/>
      <c r="E37" s="25"/>
      <c r="F37" s="25"/>
      <c r="G37" s="25"/>
      <c r="H37" s="25"/>
      <c r="I37" s="25"/>
      <c r="J37" s="86" t="s">
        <v>38</v>
      </c>
      <c r="K37" s="275"/>
      <c r="L37" s="275"/>
      <c r="M37" s="275"/>
      <c r="N37" s="1"/>
      <c r="O37" s="1"/>
      <c r="P37" s="1"/>
      <c r="Q37" s="1"/>
      <c r="R37" s="1"/>
    </row>
    <row r="38" spans="1:18" s="3" customFormat="1" ht="19.350000000000001" customHeight="1">
      <c r="A38" s="82" t="s">
        <v>38</v>
      </c>
      <c r="B38" s="87" t="s">
        <v>38</v>
      </c>
      <c r="C38" s="88" t="s">
        <v>38</v>
      </c>
      <c r="D38" s="28"/>
      <c r="E38" s="25"/>
      <c r="F38" s="25"/>
      <c r="G38" s="25"/>
      <c r="H38" s="25"/>
      <c r="I38" s="25"/>
      <c r="J38" s="86" t="s">
        <v>38</v>
      </c>
      <c r="K38" s="275"/>
      <c r="L38" s="275"/>
      <c r="M38" s="275"/>
      <c r="N38" s="1"/>
      <c r="O38" s="1"/>
      <c r="P38" s="1"/>
      <c r="Q38" s="1"/>
      <c r="R38" s="1"/>
    </row>
    <row r="39" spans="1:18" s="3" customFormat="1" ht="19.350000000000001" customHeight="1">
      <c r="A39" s="82" t="s">
        <v>38</v>
      </c>
      <c r="B39" s="87" t="s">
        <v>38</v>
      </c>
      <c r="C39" s="88" t="s">
        <v>38</v>
      </c>
      <c r="D39" s="28"/>
      <c r="E39" s="25"/>
      <c r="F39" s="25"/>
      <c r="G39" s="25"/>
      <c r="H39" s="25"/>
      <c r="I39" s="25"/>
      <c r="J39" s="86" t="s">
        <v>38</v>
      </c>
      <c r="K39" s="275"/>
      <c r="L39" s="275"/>
      <c r="M39" s="275"/>
      <c r="N39" s="1"/>
      <c r="O39" s="1"/>
      <c r="P39" s="1"/>
      <c r="Q39" s="1"/>
      <c r="R39" s="1"/>
    </row>
    <row r="40" spans="1:18" s="3" customFormat="1" ht="19.350000000000001" customHeight="1">
      <c r="A40" s="82" t="s">
        <v>38</v>
      </c>
      <c r="B40" s="87" t="s">
        <v>38</v>
      </c>
      <c r="C40" s="88" t="s">
        <v>38</v>
      </c>
      <c r="D40" s="28"/>
      <c r="E40" s="25"/>
      <c r="F40" s="25"/>
      <c r="G40" s="25"/>
      <c r="H40" s="25"/>
      <c r="I40" s="25"/>
      <c r="J40" s="86" t="s">
        <v>38</v>
      </c>
      <c r="K40" s="275"/>
      <c r="L40" s="275"/>
      <c r="M40" s="275"/>
    </row>
    <row r="41" spans="1:18" s="3" customFormat="1" ht="19.350000000000001" customHeight="1">
      <c r="A41" s="82" t="s">
        <v>38</v>
      </c>
      <c r="B41" s="89" t="s">
        <v>38</v>
      </c>
      <c r="C41" s="85" t="s">
        <v>38</v>
      </c>
      <c r="D41" s="28"/>
      <c r="E41" s="25"/>
      <c r="F41" s="25"/>
      <c r="G41" s="25"/>
      <c r="H41" s="25"/>
      <c r="I41" s="25"/>
      <c r="J41" s="86" t="s">
        <v>38</v>
      </c>
      <c r="K41" s="275"/>
      <c r="L41" s="275"/>
      <c r="M41" s="275"/>
    </row>
    <row r="42" spans="1:18" s="3" customFormat="1" ht="19.350000000000001" customHeight="1">
      <c r="A42" s="82" t="s">
        <v>38</v>
      </c>
      <c r="B42" s="56"/>
      <c r="C42" s="90" t="s">
        <v>38</v>
      </c>
      <c r="D42" s="28"/>
      <c r="E42" s="25"/>
      <c r="F42" s="25"/>
      <c r="G42" s="25"/>
      <c r="H42" s="25"/>
      <c r="I42" s="25"/>
      <c r="J42" s="86" t="s">
        <v>38</v>
      </c>
      <c r="K42" s="275"/>
      <c r="L42" s="275"/>
      <c r="M42" s="275"/>
    </row>
    <row r="43" spans="1:18" s="3" customFormat="1" ht="19.350000000000001" customHeight="1">
      <c r="A43" s="82" t="s">
        <v>38</v>
      </c>
      <c r="B43" s="91" t="s">
        <v>38</v>
      </c>
      <c r="C43" s="90" t="s">
        <v>38</v>
      </c>
      <c r="D43" s="28"/>
      <c r="E43" s="25"/>
      <c r="F43" s="25"/>
      <c r="G43" s="25"/>
      <c r="H43" s="25"/>
      <c r="I43" s="25"/>
      <c r="J43" s="86" t="s">
        <v>38</v>
      </c>
      <c r="K43" s="275"/>
      <c r="L43" s="275"/>
      <c r="M43" s="275"/>
    </row>
    <row r="44" spans="1:18" s="3" customFormat="1" ht="18.75" customHeight="1">
      <c r="A44" s="82" t="s">
        <v>38</v>
      </c>
      <c r="B44" s="91" t="s">
        <v>38</v>
      </c>
      <c r="C44" s="90" t="s">
        <v>38</v>
      </c>
      <c r="D44" s="28"/>
      <c r="E44" s="14"/>
      <c r="F44" s="25"/>
      <c r="G44" s="25"/>
      <c r="H44" s="14"/>
      <c r="I44" s="25"/>
      <c r="J44" s="86" t="s">
        <v>38</v>
      </c>
      <c r="K44" s="275"/>
      <c r="L44" s="275"/>
      <c r="M44" s="275"/>
    </row>
    <row r="45" spans="1:18" s="3" customFormat="1" ht="19.350000000000001" customHeight="1">
      <c r="A45" s="82" t="s">
        <v>38</v>
      </c>
      <c r="B45" s="91" t="s">
        <v>38</v>
      </c>
      <c r="C45" s="90" t="s">
        <v>38</v>
      </c>
      <c r="D45" s="28"/>
      <c r="E45" s="14"/>
      <c r="F45" s="25"/>
      <c r="G45" s="25"/>
      <c r="H45" s="14"/>
      <c r="I45" s="25"/>
      <c r="J45" s="86" t="s">
        <v>38</v>
      </c>
      <c r="K45" s="275"/>
      <c r="L45" s="275"/>
      <c r="M45" s="275"/>
    </row>
    <row r="46" spans="1:18" s="3" customFormat="1" ht="19.350000000000001" hidden="1" customHeight="1">
      <c r="A46" s="58"/>
      <c r="B46" s="13" t="s">
        <v>79</v>
      </c>
      <c r="C46" s="57"/>
      <c r="D46" s="28"/>
      <c r="E46" s="14"/>
      <c r="F46" s="25"/>
      <c r="G46" s="25"/>
      <c r="H46" s="14"/>
      <c r="I46" s="25"/>
      <c r="J46" s="18"/>
      <c r="K46" s="63"/>
      <c r="L46"/>
      <c r="M46" s="64"/>
    </row>
    <row r="47" spans="1:18" s="3" customFormat="1" ht="19.350000000000001" hidden="1" customHeight="1">
      <c r="A47" s="92" t="s">
        <v>38</v>
      </c>
      <c r="B47" s="13" t="s">
        <v>80</v>
      </c>
      <c r="C47" s="90" t="s">
        <v>38</v>
      </c>
      <c r="D47" s="28"/>
      <c r="E47" s="14"/>
      <c r="F47" s="25"/>
      <c r="G47" s="25"/>
      <c r="H47" s="14"/>
      <c r="I47" s="25"/>
      <c r="J47" s="86" t="s">
        <v>38</v>
      </c>
      <c r="K47" s="63"/>
      <c r="L47"/>
      <c r="M47" s="64"/>
    </row>
    <row r="48" spans="1:18" s="3" customFormat="1" ht="19.350000000000001" hidden="1" customHeight="1">
      <c r="A48" s="92" t="s">
        <v>38</v>
      </c>
      <c r="B48" s="59" t="s">
        <v>81</v>
      </c>
      <c r="C48" s="90" t="s">
        <v>38</v>
      </c>
      <c r="D48" s="28"/>
      <c r="E48" s="60"/>
      <c r="F48" s="25"/>
      <c r="G48" s="25"/>
      <c r="H48" s="60"/>
      <c r="I48" s="25"/>
      <c r="J48" s="86" t="s">
        <v>38</v>
      </c>
      <c r="K48" s="65"/>
      <c r="L48" s="66"/>
      <c r="M48" s="67"/>
    </row>
    <row r="49" spans="1:1023" s="4" customFormat="1" ht="18.75" hidden="1" customHeight="1">
      <c r="A49" s="1"/>
      <c r="B49" s="59" t="s">
        <v>82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</row>
    <row r="50" spans="1:1023" ht="18.75" hidden="1" customHeight="1">
      <c r="B50" s="59" t="s">
        <v>83</v>
      </c>
    </row>
    <row r="51" spans="1:1023" ht="18.75" hidden="1" customHeight="1">
      <c r="B51" s="59" t="s">
        <v>84</v>
      </c>
    </row>
    <row r="52" spans="1:1023" ht="18.75" hidden="1" customHeight="1">
      <c r="B52" s="59" t="s">
        <v>85</v>
      </c>
    </row>
    <row r="53" spans="1:1023" ht="18.75" hidden="1" customHeight="1">
      <c r="B53" s="59" t="s">
        <v>86</v>
      </c>
    </row>
    <row r="54" spans="1:1023" ht="18.75" hidden="1" customHeight="1">
      <c r="B54" s="59" t="s">
        <v>87</v>
      </c>
    </row>
    <row r="55" spans="1:1023" ht="18.75" hidden="1" customHeight="1">
      <c r="B55" s="59" t="s">
        <v>88</v>
      </c>
    </row>
    <row r="56" spans="1:1023" ht="18.75" hidden="1" customHeight="1">
      <c r="B56" s="59" t="s">
        <v>89</v>
      </c>
    </row>
    <row r="57" spans="1:1023" ht="18.75" hidden="1" customHeight="1">
      <c r="B57" s="59" t="s">
        <v>90</v>
      </c>
    </row>
    <row r="58" spans="1:1023" ht="18.75" hidden="1" customHeight="1">
      <c r="B58" s="59" t="s">
        <v>91</v>
      </c>
    </row>
    <row r="59" spans="1:1023" ht="18.75" hidden="1" customHeight="1">
      <c r="B59" s="59" t="s">
        <v>92</v>
      </c>
    </row>
    <row r="60" spans="1:1023" ht="18.75" hidden="1" customHeight="1">
      <c r="B60" s="59" t="s">
        <v>93</v>
      </c>
    </row>
    <row r="61" spans="1:1023" ht="18.75" hidden="1" customHeight="1">
      <c r="B61" s="59" t="s">
        <v>94</v>
      </c>
    </row>
    <row r="62" spans="1:1023" ht="18.75" hidden="1" customHeight="1">
      <c r="B62" s="59" t="s">
        <v>95</v>
      </c>
    </row>
    <row r="63" spans="1:1023" ht="18.75" hidden="1" customHeight="1">
      <c r="B63" s="59" t="s">
        <v>96</v>
      </c>
    </row>
    <row r="64" spans="1:1023" ht="18.75" hidden="1" customHeight="1">
      <c r="B64" s="59" t="s">
        <v>97</v>
      </c>
    </row>
    <row r="65" spans="2:2" ht="18.75" hidden="1" customHeight="1">
      <c r="B65" s="59" t="s">
        <v>98</v>
      </c>
    </row>
    <row r="66" spans="2:2" ht="18.75" hidden="1" customHeight="1">
      <c r="B66" s="59" t="s">
        <v>99</v>
      </c>
    </row>
    <row r="67" spans="2:2" ht="18.75" hidden="1" customHeight="1">
      <c r="B67" s="59" t="s">
        <v>100</v>
      </c>
    </row>
    <row r="68" spans="2:2" ht="18.75" hidden="1" customHeight="1">
      <c r="B68" s="59" t="s">
        <v>101</v>
      </c>
    </row>
    <row r="69" spans="2:2" ht="18.75" hidden="1" customHeight="1">
      <c r="B69" s="59" t="s">
        <v>102</v>
      </c>
    </row>
    <row r="70" spans="2:2" ht="18.75" hidden="1" customHeight="1">
      <c r="B70" s="59" t="s">
        <v>103</v>
      </c>
    </row>
    <row r="71" spans="2:2" ht="18.75" hidden="1" customHeight="1">
      <c r="B71" s="59" t="s">
        <v>104</v>
      </c>
    </row>
    <row r="72" spans="2:2" ht="18.75" hidden="1" customHeight="1">
      <c r="B72" s="3" t="s">
        <v>105</v>
      </c>
    </row>
    <row r="73" spans="2:2" ht="18.75" hidden="1" customHeight="1">
      <c r="B73" s="3" t="s">
        <v>106</v>
      </c>
    </row>
    <row r="74" spans="2:2" ht="18.75" hidden="1" customHeight="1">
      <c r="B74" s="3" t="s">
        <v>107</v>
      </c>
    </row>
    <row r="75" spans="2:2" ht="18.75" hidden="1" customHeight="1">
      <c r="B75" s="3" t="s">
        <v>108</v>
      </c>
    </row>
    <row r="76" spans="2:2" ht="18.75" hidden="1" customHeight="1">
      <c r="B76" s="3" t="s">
        <v>109</v>
      </c>
    </row>
    <row r="77" spans="2:2" ht="18.75" hidden="1" customHeight="1">
      <c r="B77" s="3" t="s">
        <v>110</v>
      </c>
    </row>
    <row r="78" spans="2:2" ht="18.75" hidden="1" customHeight="1">
      <c r="B78" s="3" t="s">
        <v>111</v>
      </c>
    </row>
    <row r="79" spans="2:2" ht="18.75" hidden="1" customHeight="1">
      <c r="B79" s="3" t="s">
        <v>112</v>
      </c>
    </row>
    <row r="80" spans="2:2" ht="18.75" hidden="1" customHeight="1">
      <c r="B80" s="3" t="s">
        <v>66</v>
      </c>
    </row>
    <row r="81" spans="2:2" ht="18.75" hidden="1" customHeight="1">
      <c r="B81" s="3" t="s">
        <v>113</v>
      </c>
    </row>
    <row r="82" spans="2:2" ht="18.75" hidden="1" customHeight="1">
      <c r="B82" s="3" t="s">
        <v>114</v>
      </c>
    </row>
    <row r="83" spans="2:2" ht="18.75" hidden="1" customHeight="1">
      <c r="B83" s="3" t="s">
        <v>115</v>
      </c>
    </row>
    <row r="84" spans="2:2" ht="18.75" hidden="1" customHeight="1">
      <c r="B84" s="3" t="s">
        <v>116</v>
      </c>
    </row>
    <row r="85" spans="2:2" ht="18.75" hidden="1" customHeight="1">
      <c r="B85" s="3" t="s">
        <v>117</v>
      </c>
    </row>
    <row r="86" spans="2:2" ht="18.75" hidden="1" customHeight="1">
      <c r="B86" s="3" t="s">
        <v>118</v>
      </c>
    </row>
    <row r="87" spans="2:2" ht="18.75" hidden="1" customHeight="1">
      <c r="B87" s="3" t="s">
        <v>119</v>
      </c>
    </row>
    <row r="88" spans="2:2" ht="18.75" hidden="1" customHeight="1">
      <c r="B88" s="3" t="s">
        <v>120</v>
      </c>
    </row>
    <row r="89" spans="2:2" ht="18.75" hidden="1" customHeight="1">
      <c r="B89" s="3" t="s">
        <v>121</v>
      </c>
    </row>
    <row r="90" spans="2:2" ht="18.75" hidden="1" customHeight="1">
      <c r="B90" s="3" t="s">
        <v>122</v>
      </c>
    </row>
    <row r="91" spans="2:2" ht="18.75" hidden="1" customHeight="1">
      <c r="B91" s="3" t="s">
        <v>123</v>
      </c>
    </row>
    <row r="92" spans="2:2" ht="18.75" hidden="1" customHeight="1">
      <c r="B92" s="3" t="s">
        <v>124</v>
      </c>
    </row>
    <row r="93" spans="2:2" ht="18.75" hidden="1" customHeight="1">
      <c r="B93" s="3" t="s">
        <v>125</v>
      </c>
    </row>
    <row r="94" spans="2:2" ht="18.75" hidden="1" customHeight="1">
      <c r="B94" s="3" t="s">
        <v>126</v>
      </c>
    </row>
    <row r="95" spans="2:2" ht="18.75" hidden="1" customHeight="1">
      <c r="B95" s="3" t="s">
        <v>127</v>
      </c>
    </row>
    <row r="96" spans="2:2" ht="18.75" hidden="1" customHeight="1">
      <c r="B96" s="3" t="s">
        <v>128</v>
      </c>
    </row>
    <row r="97" spans="2:2" ht="18.75" hidden="1" customHeight="1">
      <c r="B97" s="3" t="s">
        <v>129</v>
      </c>
    </row>
    <row r="98" spans="2:2" ht="18.75" hidden="1" customHeight="1">
      <c r="B98" s="3" t="s">
        <v>130</v>
      </c>
    </row>
    <row r="99" spans="2:2" ht="18.75" hidden="1" customHeight="1">
      <c r="B99" s="3" t="s">
        <v>131</v>
      </c>
    </row>
    <row r="100" spans="2:2" ht="18.75" hidden="1" customHeight="1">
      <c r="B100" s="3" t="s">
        <v>132</v>
      </c>
    </row>
    <row r="101" spans="2:2" ht="18.75" hidden="1" customHeight="1">
      <c r="B101" s="3" t="s">
        <v>72</v>
      </c>
    </row>
    <row r="102" spans="2:2" ht="18.75" hidden="1" customHeight="1">
      <c r="B102" s="3" t="s">
        <v>133</v>
      </c>
    </row>
    <row r="103" spans="2:2" ht="18.75" hidden="1" customHeight="1">
      <c r="B103" s="4" t="s">
        <v>134</v>
      </c>
    </row>
    <row r="104" spans="2:2" ht="18.75" hidden="1" customHeight="1">
      <c r="B104" s="4" t="s">
        <v>135</v>
      </c>
    </row>
    <row r="105" spans="2:2" ht="18.75" hidden="1" customHeight="1">
      <c r="B105" s="3" t="s">
        <v>136</v>
      </c>
    </row>
    <row r="106" spans="2:2" ht="18.75" hidden="1" customHeight="1">
      <c r="B106" s="3" t="s">
        <v>137</v>
      </c>
    </row>
    <row r="107" spans="2:2" ht="18.75" hidden="1" customHeight="1">
      <c r="B107" s="3" t="s">
        <v>138</v>
      </c>
    </row>
    <row r="108" spans="2:2" ht="18.75" hidden="1" customHeight="1">
      <c r="B108" s="3" t="s">
        <v>139</v>
      </c>
    </row>
    <row r="109" spans="2:2" ht="18.75" hidden="1" customHeight="1">
      <c r="B109" s="3" t="s">
        <v>140</v>
      </c>
    </row>
    <row r="110" spans="2:2" ht="18.75" hidden="1" customHeight="1">
      <c r="B110" s="3" t="s">
        <v>141</v>
      </c>
    </row>
    <row r="111" spans="2:2" ht="18.75" hidden="1" customHeight="1">
      <c r="B111" s="3" t="s">
        <v>142</v>
      </c>
    </row>
    <row r="112" spans="2:2" ht="18.75" hidden="1" customHeight="1">
      <c r="B112" s="3" t="s">
        <v>143</v>
      </c>
    </row>
    <row r="113" spans="2:2" ht="18.75" hidden="1" customHeight="1">
      <c r="B113" s="3" t="s">
        <v>144</v>
      </c>
    </row>
    <row r="114" spans="2:2" ht="18.75" hidden="1" customHeight="1">
      <c r="B114" s="3" t="s">
        <v>145</v>
      </c>
    </row>
    <row r="115" spans="2:2" ht="18.75" hidden="1" customHeight="1">
      <c r="B115" s="3" t="s">
        <v>146</v>
      </c>
    </row>
    <row r="116" spans="2:2" ht="18.75" hidden="1" customHeight="1">
      <c r="B116" s="3" t="s">
        <v>147</v>
      </c>
    </row>
    <row r="117" spans="2:2" ht="18.75" hidden="1" customHeight="1">
      <c r="B117" s="3" t="s">
        <v>148</v>
      </c>
    </row>
    <row r="118" spans="2:2" ht="18.75" hidden="1" customHeight="1">
      <c r="B118" s="3" t="s">
        <v>78</v>
      </c>
    </row>
    <row r="119" spans="2:2" ht="18.75" hidden="1" customHeight="1">
      <c r="B119" s="3" t="s">
        <v>149</v>
      </c>
    </row>
    <row r="120" spans="2:2" ht="18.75" hidden="1" customHeight="1">
      <c r="B120" s="3" t="s">
        <v>150</v>
      </c>
    </row>
    <row r="121" spans="2:2" ht="18.75" hidden="1" customHeight="1">
      <c r="B121" s="3" t="s">
        <v>151</v>
      </c>
    </row>
    <row r="122" spans="2:2" ht="18.75" hidden="1" customHeight="1">
      <c r="B122" s="3" t="s">
        <v>152</v>
      </c>
    </row>
    <row r="123" spans="2:2" ht="18.75" hidden="1" customHeight="1">
      <c r="B123" s="3" t="s">
        <v>153</v>
      </c>
    </row>
    <row r="124" spans="2:2" ht="18.75" hidden="1" customHeight="1">
      <c r="B124" s="3" t="s">
        <v>154</v>
      </c>
    </row>
    <row r="125" spans="2:2" ht="18.75" hidden="1" customHeight="1">
      <c r="B125" s="3" t="s">
        <v>155</v>
      </c>
    </row>
    <row r="126" spans="2:2" ht="18.75" hidden="1" customHeight="1">
      <c r="B126" s="3" t="s">
        <v>156</v>
      </c>
    </row>
    <row r="127" spans="2:2" ht="18.75" hidden="1" customHeight="1">
      <c r="B127" s="3" t="s">
        <v>157</v>
      </c>
    </row>
    <row r="128" spans="2:2" ht="18.75" hidden="1" customHeight="1">
      <c r="B128" s="3" t="s">
        <v>158</v>
      </c>
    </row>
    <row r="129" spans="2:13" ht="18.75" hidden="1" customHeight="1">
      <c r="B129" s="3" t="s">
        <v>159</v>
      </c>
    </row>
    <row r="130" spans="2:13" ht="18.75" hidden="1" customHeight="1">
      <c r="B130" s="3" t="s">
        <v>160</v>
      </c>
    </row>
    <row r="131" spans="2:13" ht="18.75" hidden="1" customHeight="1">
      <c r="B131" s="3" t="s">
        <v>161</v>
      </c>
    </row>
    <row r="132" spans="2:13" ht="18.75" hidden="1" customHeight="1">
      <c r="B132" s="4" t="s">
        <v>162</v>
      </c>
    </row>
    <row r="133" spans="2:13" ht="18.75" hidden="1" customHeight="1">
      <c r="B133" s="3" t="s">
        <v>163</v>
      </c>
    </row>
    <row r="134" spans="2:13" ht="18.75" hidden="1" customHeight="1">
      <c r="B134" s="3" t="s">
        <v>164</v>
      </c>
    </row>
    <row r="135" spans="2:13" ht="18.75" hidden="1" customHeight="1">
      <c r="B135" s="3" t="s">
        <v>165</v>
      </c>
    </row>
    <row r="136" spans="2:13" ht="18.75" hidden="1" customHeight="1">
      <c r="B136" s="3" t="s">
        <v>166</v>
      </c>
    </row>
    <row r="137" spans="2:13" ht="18.75" hidden="1" customHeight="1">
      <c r="B137" s="3" t="s">
        <v>167</v>
      </c>
    </row>
    <row r="138" spans="2:13" ht="18.75" hidden="1" customHeight="1">
      <c r="B138" s="3" t="s">
        <v>168</v>
      </c>
    </row>
    <row r="139" spans="2:13" ht="18.75" hidden="1" customHeight="1">
      <c r="B139" s="3" t="s">
        <v>169</v>
      </c>
      <c r="K139" s="68"/>
      <c r="L139" s="68"/>
      <c r="M139" s="68"/>
    </row>
    <row r="140" spans="2:13" ht="18.75" customHeight="1">
      <c r="B140" s="3"/>
    </row>
    <row r="141" spans="2:13" ht="18.75" customHeight="1">
      <c r="B141" s="3"/>
    </row>
    <row r="142" spans="2:13" ht="18.75" customHeight="1"/>
    <row r="143" spans="2:13" ht="18.75" customHeight="1"/>
    <row r="144" spans="2:13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</sheetData>
  <mergeCells count="44">
    <mergeCell ref="L1:M1"/>
    <mergeCell ref="L2:M2"/>
    <mergeCell ref="H3:J3"/>
    <mergeCell ref="L3:M3"/>
    <mergeCell ref="H4:J4"/>
    <mergeCell ref="L4:M4"/>
    <mergeCell ref="A5:B5"/>
    <mergeCell ref="C5:F5"/>
    <mergeCell ref="H5:J5"/>
    <mergeCell ref="L5:M5"/>
    <mergeCell ref="A6:B6"/>
    <mergeCell ref="C6:F6"/>
    <mergeCell ref="H6:J6"/>
    <mergeCell ref="L6:M6"/>
    <mergeCell ref="A7:B7"/>
    <mergeCell ref="C7:F7"/>
    <mergeCell ref="H7:J7"/>
    <mergeCell ref="L7:M7"/>
    <mergeCell ref="A8:B8"/>
    <mergeCell ref="C8:F8"/>
    <mergeCell ref="H8:J8"/>
    <mergeCell ref="L8:M8"/>
    <mergeCell ref="I12:J12"/>
    <mergeCell ref="A9:B9"/>
    <mergeCell ref="C9:F9"/>
    <mergeCell ref="H9:J9"/>
    <mergeCell ref="L9:M9"/>
    <mergeCell ref="A10:J10"/>
    <mergeCell ref="K28:M45"/>
    <mergeCell ref="A1:B2"/>
    <mergeCell ref="C1:J2"/>
    <mergeCell ref="A3:B4"/>
    <mergeCell ref="C3:F4"/>
    <mergeCell ref="E14:J14"/>
    <mergeCell ref="C11:C13"/>
    <mergeCell ref="D11:D12"/>
    <mergeCell ref="K7:K9"/>
    <mergeCell ref="A11:B13"/>
    <mergeCell ref="K10:M27"/>
    <mergeCell ref="E11:F11"/>
    <mergeCell ref="G11:H11"/>
    <mergeCell ref="I11:J11"/>
    <mergeCell ref="E12:F12"/>
    <mergeCell ref="G12:H12"/>
  </mergeCells>
  <printOptions horizontalCentered="1" verticalCentered="1"/>
  <pageMargins left="0.25" right="0.25" top="0.25" bottom="0.25" header="0.25" footer="0.25"/>
  <pageSetup scale="56" orientation="landscape" horizontalDpi="1200" verticalDpi="12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MK53"/>
  <sheetViews>
    <sheetView zoomScale="55" zoomScaleNormal="55" zoomScaleSheetLayoutView="55" zoomScalePageLayoutView="55" workbookViewId="0">
      <selection activeCell="B37" sqref="B37:M37"/>
    </sheetView>
  </sheetViews>
  <sheetFormatPr defaultColWidth="10" defaultRowHeight="14.25"/>
  <cols>
    <col min="1" max="1" width="13.3984375" style="22" customWidth="1"/>
    <col min="2" max="2" width="24" style="22" customWidth="1"/>
    <col min="3" max="6" width="12.3984375" style="22" customWidth="1"/>
    <col min="7" max="7" width="15.265625" style="22" customWidth="1"/>
    <col min="8" max="8" width="13.3984375" style="22" customWidth="1"/>
    <col min="9" max="9" width="23.86328125" style="22" customWidth="1"/>
    <col min="10" max="13" width="14.73046875" style="22" customWidth="1"/>
    <col min="14" max="1025" width="9.1328125" style="22" customWidth="1"/>
    <col min="1026" max="16384" width="10" style="5"/>
  </cols>
  <sheetData>
    <row r="1" spans="1:13" ht="18" customHeight="1">
      <c r="A1" s="267" t="str">
        <f>COVER!A1</f>
        <v>Regent Sutton, LLC</v>
      </c>
      <c r="B1" s="268"/>
      <c r="C1" s="318" t="str">
        <f>COVER!C1</f>
        <v xml:space="preserve">1411 Broadway 8th Fl. New York NY 10018 tel. 212.354.2400/ fax. 212.840.7805    </v>
      </c>
      <c r="D1" s="318"/>
      <c r="E1" s="318"/>
      <c r="F1" s="318"/>
      <c r="G1" s="318"/>
      <c r="H1" s="318"/>
      <c r="I1" s="318"/>
      <c r="J1" s="253"/>
      <c r="K1" s="254"/>
      <c r="L1" s="254"/>
      <c r="M1" s="255"/>
    </row>
    <row r="2" spans="1:13" ht="18" customHeight="1">
      <c r="A2" s="269"/>
      <c r="B2" s="270"/>
      <c r="C2" s="319"/>
      <c r="D2" s="319"/>
      <c r="E2" s="319"/>
      <c r="F2" s="319"/>
      <c r="G2" s="319"/>
      <c r="H2" s="319"/>
      <c r="I2" s="319"/>
      <c r="J2" s="256"/>
      <c r="K2" s="257"/>
      <c r="L2" s="257"/>
      <c r="M2" s="258"/>
    </row>
    <row r="3" spans="1:13" ht="18" customHeight="1">
      <c r="A3" s="199" t="str">
        <f>COVER!A3</f>
        <v xml:space="preserve">STYLE #: </v>
      </c>
      <c r="B3" s="200"/>
      <c r="C3" s="259">
        <f>COVER!C3</f>
        <v>566361</v>
      </c>
      <c r="D3" s="203"/>
      <c r="E3" s="203"/>
      <c r="F3" s="204"/>
      <c r="G3" s="6" t="str">
        <f>COVER!G3</f>
        <v>ACCOUNT</v>
      </c>
      <c r="H3" s="264" t="str">
        <f>COVER!H3</f>
        <v>SHOPKO</v>
      </c>
      <c r="I3" s="265"/>
      <c r="J3" s="257"/>
      <c r="K3" s="257"/>
      <c r="L3" s="257"/>
      <c r="M3" s="258"/>
    </row>
    <row r="4" spans="1:13" ht="18" customHeight="1">
      <c r="A4" s="201"/>
      <c r="B4" s="202"/>
      <c r="C4" s="260"/>
      <c r="D4" s="205"/>
      <c r="E4" s="205"/>
      <c r="F4" s="206"/>
      <c r="G4" s="7" t="str">
        <f>COVER!G4</f>
        <v>SEASON</v>
      </c>
      <c r="H4" s="262" t="str">
        <f>COVER!H4</f>
        <v>SPRING 2014</v>
      </c>
      <c r="I4" s="263"/>
      <c r="J4" s="257"/>
      <c r="K4" s="257"/>
      <c r="L4" s="257"/>
      <c r="M4" s="258"/>
    </row>
    <row r="5" spans="1:13" ht="18" customHeight="1">
      <c r="A5" s="219" t="str">
        <f>COVER!A5</f>
        <v>YARN CONTENT</v>
      </c>
      <c r="B5" s="220"/>
      <c r="C5" s="261" t="str">
        <f>COVER!C5</f>
        <v>100% ACRYLIC</v>
      </c>
      <c r="D5" s="222"/>
      <c r="E5" s="222"/>
      <c r="F5" s="223"/>
      <c r="G5" s="7" t="str">
        <f>COVER!G5</f>
        <v>LABEL</v>
      </c>
      <c r="H5" s="262" t="str">
        <f>COVER!H5</f>
        <v>JASON MAXWELL</v>
      </c>
      <c r="I5" s="263"/>
      <c r="J5" s="257"/>
      <c r="K5" s="257"/>
      <c r="L5" s="257"/>
      <c r="M5" s="258"/>
    </row>
    <row r="6" spans="1:13" ht="18" customHeight="1">
      <c r="A6" s="219" t="str">
        <f>COVER!A6</f>
        <v>YARN SIZE</v>
      </c>
      <c r="B6" s="220"/>
      <c r="C6" s="261" t="str">
        <f>COVER!C6</f>
        <v>1/28'S</v>
      </c>
      <c r="D6" s="222"/>
      <c r="E6" s="222"/>
      <c r="F6" s="223"/>
      <c r="G6" s="7" t="str">
        <f>COVER!G6</f>
        <v>SMPL SIZE</v>
      </c>
      <c r="H6" s="262" t="str">
        <f>COVER!H6</f>
        <v>1X</v>
      </c>
      <c r="I6" s="263"/>
      <c r="J6" s="257"/>
      <c r="K6" s="257"/>
      <c r="L6" s="257"/>
      <c r="M6" s="258"/>
    </row>
    <row r="7" spans="1:13" ht="18" customHeight="1">
      <c r="A7" s="219" t="str">
        <f>COVER!A7</f>
        <v>NUMBER OF ENDS</v>
      </c>
      <c r="B7" s="220"/>
      <c r="C7" s="261" t="str">
        <f>COVER!C7</f>
        <v>5 ENDS</v>
      </c>
      <c r="D7" s="222"/>
      <c r="E7" s="222"/>
      <c r="F7" s="223"/>
      <c r="G7" s="7" t="str">
        <f>COVER!G7</f>
        <v>SIZE SCALE</v>
      </c>
      <c r="H7" s="262" t="str">
        <f>COVER!H7</f>
        <v>1X-3X</v>
      </c>
      <c r="I7" s="263"/>
      <c r="J7" s="257"/>
      <c r="K7" s="257"/>
      <c r="L7" s="257"/>
      <c r="M7" s="258"/>
    </row>
    <row r="8" spans="1:13" ht="18" customHeight="1">
      <c r="A8" s="219" t="str">
        <f>COVER!A8</f>
        <v>GAUGE</v>
      </c>
      <c r="B8" s="220"/>
      <c r="C8" s="261" t="str">
        <f>COVER!C8</f>
        <v>7GG</v>
      </c>
      <c r="D8" s="222"/>
      <c r="E8" s="222"/>
      <c r="F8" s="223"/>
      <c r="G8" s="7" t="str">
        <f>COVER!G8</f>
        <v>FACTORY</v>
      </c>
      <c r="H8" s="262" t="str">
        <f>COVER!H8</f>
        <v>PHIL</v>
      </c>
      <c r="I8" s="263"/>
      <c r="J8" s="257"/>
      <c r="K8" s="257"/>
      <c r="L8" s="257"/>
      <c r="M8" s="258"/>
    </row>
    <row r="9" spans="1:13" ht="18" customHeight="1">
      <c r="A9" s="219" t="str">
        <f>COVER!A9</f>
        <v xml:space="preserve">REF# </v>
      </c>
      <c r="B9" s="220"/>
      <c r="C9" s="261" t="str">
        <f>COVER!C9</f>
        <v/>
      </c>
      <c r="D9" s="222"/>
      <c r="E9" s="222"/>
      <c r="F9" s="223"/>
      <c r="G9" s="7" t="str">
        <f>COVER!G9</f>
        <v>APVD WT</v>
      </c>
      <c r="H9" s="262" t="str">
        <f>COVER!H9</f>
        <v>5 3/4 LBS/DOZ</v>
      </c>
      <c r="I9" s="263"/>
      <c r="J9" s="257"/>
      <c r="K9" s="257"/>
      <c r="L9" s="257"/>
      <c r="M9" s="258"/>
    </row>
    <row r="10" spans="1:13" ht="18" customHeight="1">
      <c r="A10" s="232" t="str">
        <f>COVER!$A$10</f>
        <v>DESCRIPTION: S/S POINTELLE SHRUG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4"/>
    </row>
    <row r="11" spans="1:13" ht="16.5" customHeight="1">
      <c r="A11" s="324" t="s">
        <v>170</v>
      </c>
      <c r="B11" s="325"/>
      <c r="C11" s="325"/>
      <c r="D11" s="325"/>
      <c r="E11" s="325"/>
      <c r="F11" s="325"/>
      <c r="G11" s="325"/>
      <c r="H11" s="325"/>
      <c r="I11" s="325"/>
      <c r="J11" s="325"/>
      <c r="K11" s="325"/>
      <c r="L11" s="325"/>
      <c r="M11" s="326"/>
    </row>
    <row r="12" spans="1:13" ht="16.5" customHeight="1">
      <c r="A12" s="93" t="s">
        <v>171</v>
      </c>
      <c r="B12" s="320" t="s">
        <v>172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1"/>
    </row>
    <row r="13" spans="1:13" ht="16.5" customHeight="1">
      <c r="A13" s="42">
        <v>1</v>
      </c>
      <c r="B13" s="320" t="s">
        <v>173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1"/>
    </row>
    <row r="14" spans="1:13" ht="16.5" customHeight="1">
      <c r="A14" s="42">
        <v>2</v>
      </c>
      <c r="B14" s="320" t="s">
        <v>174</v>
      </c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1"/>
    </row>
    <row r="15" spans="1:13" ht="16.5" customHeight="1">
      <c r="A15" s="42"/>
      <c r="B15" s="320" t="s">
        <v>175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1"/>
    </row>
    <row r="16" spans="1:13" ht="16.5" customHeight="1">
      <c r="A16" s="42"/>
      <c r="B16" s="320" t="s">
        <v>176</v>
      </c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1"/>
    </row>
    <row r="17" spans="1:13" ht="16.5" customHeight="1">
      <c r="A17" s="42">
        <v>3</v>
      </c>
      <c r="B17" s="320" t="s">
        <v>177</v>
      </c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1"/>
    </row>
    <row r="18" spans="1:13" ht="16.5" customHeight="1">
      <c r="A18" s="42"/>
      <c r="B18" s="320" t="s">
        <v>178</v>
      </c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1"/>
    </row>
    <row r="19" spans="1:13" ht="16.5" customHeight="1">
      <c r="A19" s="42">
        <v>4</v>
      </c>
      <c r="B19" s="323" t="s">
        <v>179</v>
      </c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1"/>
    </row>
    <row r="20" spans="1:13" ht="16.5" customHeight="1">
      <c r="A20" s="42"/>
      <c r="B20" s="320" t="s">
        <v>180</v>
      </c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1"/>
    </row>
    <row r="21" spans="1:13" ht="16.5" customHeight="1">
      <c r="A21" s="42"/>
      <c r="B21" s="320" t="s">
        <v>181</v>
      </c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1"/>
    </row>
    <row r="22" spans="1:13" ht="16.5" customHeight="1">
      <c r="A22" s="42"/>
      <c r="B22" s="320" t="s">
        <v>182</v>
      </c>
      <c r="C22" s="320"/>
      <c r="D22" s="320"/>
      <c r="E22" s="320"/>
      <c r="F22" s="320"/>
      <c r="G22" s="320"/>
      <c r="H22" s="320"/>
      <c r="I22" s="320"/>
      <c r="J22" s="320"/>
      <c r="K22" s="320"/>
      <c r="L22" s="320"/>
      <c r="M22" s="321"/>
    </row>
    <row r="23" spans="1:13" ht="16.5" customHeight="1">
      <c r="A23" s="42"/>
      <c r="B23" s="320" t="s">
        <v>183</v>
      </c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1"/>
    </row>
    <row r="24" spans="1:13" ht="16.5" customHeight="1">
      <c r="A24" s="42">
        <v>5</v>
      </c>
      <c r="B24" s="320" t="s">
        <v>184</v>
      </c>
      <c r="C24" s="320"/>
      <c r="D24" s="320"/>
      <c r="E24" s="320"/>
      <c r="F24" s="320"/>
      <c r="G24" s="320"/>
      <c r="H24" s="320"/>
      <c r="I24" s="320"/>
      <c r="J24" s="320"/>
      <c r="K24" s="320"/>
      <c r="L24" s="320"/>
      <c r="M24" s="321"/>
    </row>
    <row r="25" spans="1:13" ht="16.5" customHeight="1">
      <c r="A25" s="42">
        <v>6</v>
      </c>
      <c r="B25" s="320" t="s">
        <v>185</v>
      </c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1"/>
    </row>
    <row r="26" spans="1:13" ht="16.5" customHeight="1">
      <c r="A26" s="42"/>
      <c r="B26" s="43" t="s">
        <v>186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5"/>
    </row>
    <row r="27" spans="1:13" ht="16.5" customHeight="1">
      <c r="A27" s="42"/>
      <c r="B27" s="43" t="s">
        <v>187</v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5"/>
    </row>
    <row r="28" spans="1:13" ht="16.5" customHeight="1">
      <c r="A28" s="42"/>
      <c r="B28" s="43" t="s">
        <v>188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5"/>
    </row>
    <row r="29" spans="1:13" ht="16.5" customHeight="1">
      <c r="A29" s="42"/>
      <c r="B29" s="322" t="s">
        <v>189</v>
      </c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1"/>
    </row>
    <row r="30" spans="1:13" ht="16.5" customHeight="1">
      <c r="A30" s="42"/>
      <c r="B30" s="320" t="s">
        <v>190</v>
      </c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1"/>
    </row>
    <row r="31" spans="1:13" ht="16.5" customHeight="1">
      <c r="A31" s="42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1"/>
    </row>
    <row r="32" spans="1:13" ht="16.5" customHeight="1">
      <c r="A32" s="42"/>
      <c r="B32" s="320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1"/>
    </row>
    <row r="33" spans="1:13" ht="16.5" customHeight="1">
      <c r="A33" s="42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1"/>
    </row>
    <row r="34" spans="1:13" ht="16.5" customHeight="1">
      <c r="A34" s="42"/>
      <c r="B34" s="320"/>
      <c r="C34" s="320"/>
      <c r="D34" s="320"/>
      <c r="E34" s="320"/>
      <c r="F34" s="320"/>
      <c r="G34" s="320"/>
      <c r="H34" s="320"/>
      <c r="I34" s="320"/>
      <c r="J34" s="320"/>
      <c r="K34" s="320"/>
      <c r="L34" s="320"/>
      <c r="M34" s="321"/>
    </row>
    <row r="35" spans="1:13" ht="16.5" customHeight="1">
      <c r="A35" s="42"/>
      <c r="B35" s="320"/>
      <c r="C35" s="320"/>
      <c r="D35" s="320"/>
      <c r="E35" s="320"/>
      <c r="F35" s="320"/>
      <c r="G35" s="320"/>
      <c r="H35" s="320"/>
      <c r="I35" s="320"/>
      <c r="J35" s="320"/>
      <c r="K35" s="320"/>
      <c r="L35" s="320"/>
      <c r="M35" s="321"/>
    </row>
    <row r="36" spans="1:13" ht="16.5" customHeight="1">
      <c r="A36" s="42"/>
      <c r="B36" s="320"/>
      <c r="C36" s="320"/>
      <c r="D36" s="320"/>
      <c r="E36" s="320"/>
      <c r="F36" s="320"/>
      <c r="G36" s="320"/>
      <c r="H36" s="320"/>
      <c r="I36" s="320"/>
      <c r="J36" s="320"/>
      <c r="K36" s="320"/>
      <c r="L36" s="320"/>
      <c r="M36" s="321"/>
    </row>
    <row r="37" spans="1:13" ht="16.5" customHeight="1">
      <c r="A37" s="42"/>
      <c r="B37" s="320"/>
      <c r="C37" s="320"/>
      <c r="D37" s="320"/>
      <c r="E37" s="320"/>
      <c r="F37" s="320"/>
      <c r="G37" s="320"/>
      <c r="H37" s="320"/>
      <c r="I37" s="320"/>
      <c r="J37" s="320"/>
      <c r="K37" s="320"/>
      <c r="L37" s="320"/>
      <c r="M37" s="321"/>
    </row>
    <row r="38" spans="1:13" ht="16.5" customHeight="1">
      <c r="A38" s="42"/>
      <c r="B38" s="320"/>
      <c r="C38" s="320"/>
      <c r="D38" s="320"/>
      <c r="E38" s="320"/>
      <c r="F38" s="320"/>
      <c r="G38" s="320"/>
      <c r="H38" s="320"/>
      <c r="I38" s="320"/>
      <c r="J38" s="320"/>
      <c r="K38" s="320"/>
      <c r="L38" s="320"/>
      <c r="M38" s="321"/>
    </row>
    <row r="39" spans="1:13" ht="16.5" customHeight="1">
      <c r="A39" s="42"/>
      <c r="B39" s="320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1"/>
    </row>
    <row r="40" spans="1:13" ht="16.5" customHeight="1">
      <c r="A40" s="42"/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1"/>
    </row>
    <row r="41" spans="1:13" ht="16.5" customHeight="1">
      <c r="A41" s="42"/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1"/>
    </row>
    <row r="42" spans="1:13" ht="16.5" customHeight="1">
      <c r="A42" s="42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1"/>
    </row>
    <row r="43" spans="1:13" ht="16.5" customHeight="1">
      <c r="A43" s="42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1"/>
    </row>
    <row r="44" spans="1:13" ht="16.5" customHeight="1">
      <c r="A44" s="42"/>
      <c r="B44" s="320"/>
      <c r="C44" s="320"/>
      <c r="D44" s="320"/>
      <c r="E44" s="320"/>
      <c r="F44" s="320"/>
      <c r="G44" s="320"/>
      <c r="H44" s="320"/>
      <c r="I44" s="320"/>
      <c r="J44" s="320"/>
      <c r="K44" s="320"/>
      <c r="L44" s="320"/>
      <c r="M44" s="321"/>
    </row>
    <row r="45" spans="1:13" ht="16.5" customHeight="1">
      <c r="A45" s="42"/>
      <c r="B45" s="320"/>
      <c r="C45" s="320"/>
      <c r="D45" s="320"/>
      <c r="E45" s="320"/>
      <c r="F45" s="320"/>
      <c r="G45" s="320"/>
      <c r="H45" s="320"/>
      <c r="I45" s="320"/>
      <c r="J45" s="320"/>
      <c r="K45" s="320"/>
      <c r="L45" s="320"/>
      <c r="M45" s="321"/>
    </row>
    <row r="46" spans="1:13" ht="16.5" customHeight="1">
      <c r="A46" s="42"/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1"/>
    </row>
    <row r="47" spans="1:13" ht="16.5" customHeight="1">
      <c r="A47" s="42"/>
      <c r="B47" s="320"/>
      <c r="C47" s="320"/>
      <c r="D47" s="320"/>
      <c r="E47" s="320"/>
      <c r="F47" s="320"/>
      <c r="G47" s="320"/>
      <c r="H47" s="320"/>
      <c r="I47" s="320"/>
      <c r="J47" s="320"/>
      <c r="K47" s="320"/>
      <c r="L47" s="320"/>
      <c r="M47" s="321"/>
    </row>
    <row r="48" spans="1:13" ht="16.5" customHeight="1">
      <c r="A48" s="42"/>
      <c r="B48" s="320"/>
      <c r="C48" s="320"/>
      <c r="D48" s="320"/>
      <c r="E48" s="320"/>
      <c r="F48" s="320"/>
      <c r="G48" s="320"/>
      <c r="H48" s="320"/>
      <c r="I48" s="320"/>
      <c r="J48" s="320"/>
      <c r="K48" s="320"/>
      <c r="L48" s="320"/>
      <c r="M48" s="321"/>
    </row>
    <row r="49" spans="1:13" ht="16.5" customHeight="1">
      <c r="A49" s="42"/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1"/>
    </row>
    <row r="50" spans="1:13" ht="16.5" customHeight="1">
      <c r="A50" s="42"/>
      <c r="B50" s="320"/>
      <c r="C50" s="320"/>
      <c r="D50" s="320"/>
      <c r="E50" s="320"/>
      <c r="F50" s="320"/>
      <c r="G50" s="320"/>
      <c r="H50" s="320"/>
      <c r="I50" s="320"/>
      <c r="J50" s="320"/>
      <c r="K50" s="320"/>
      <c r="L50" s="320"/>
      <c r="M50" s="321"/>
    </row>
    <row r="51" spans="1:13" ht="16.5" customHeight="1">
      <c r="A51" s="42"/>
      <c r="B51" s="320"/>
      <c r="C51" s="320"/>
      <c r="D51" s="320"/>
      <c r="E51" s="320"/>
      <c r="F51" s="320"/>
      <c r="G51" s="320"/>
      <c r="H51" s="320"/>
      <c r="I51" s="320"/>
      <c r="J51" s="320"/>
      <c r="K51" s="320"/>
      <c r="L51" s="320"/>
      <c r="M51" s="321"/>
    </row>
    <row r="52" spans="1:13" ht="16.5" customHeight="1">
      <c r="A52" s="42"/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1"/>
    </row>
    <row r="53" spans="1:13" ht="16.5" customHeight="1">
      <c r="A53" s="44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7"/>
    </row>
  </sheetData>
  <mergeCells count="63">
    <mergeCell ref="H3:I3"/>
    <mergeCell ref="H4:I4"/>
    <mergeCell ref="A5:B5"/>
    <mergeCell ref="C5:F5"/>
    <mergeCell ref="H5:I5"/>
    <mergeCell ref="A6:B6"/>
    <mergeCell ref="C6:F6"/>
    <mergeCell ref="H6:I6"/>
    <mergeCell ref="A7:B7"/>
    <mergeCell ref="C7:F7"/>
    <mergeCell ref="H7:I7"/>
    <mergeCell ref="A8:B8"/>
    <mergeCell ref="C8:F8"/>
    <mergeCell ref="H8:I8"/>
    <mergeCell ref="A9:B9"/>
    <mergeCell ref="C9:F9"/>
    <mergeCell ref="H9:I9"/>
    <mergeCell ref="A10:M10"/>
    <mergeCell ref="A11:M11"/>
    <mergeCell ref="B12:M12"/>
    <mergeCell ref="B13:M13"/>
    <mergeCell ref="B14:M14"/>
    <mergeCell ref="B15:M15"/>
    <mergeCell ref="B16:M16"/>
    <mergeCell ref="B17:M17"/>
    <mergeCell ref="B18:M18"/>
    <mergeCell ref="B19:M19"/>
    <mergeCell ref="B20:M20"/>
    <mergeCell ref="B21:M21"/>
    <mergeCell ref="B22:M22"/>
    <mergeCell ref="B23:M23"/>
    <mergeCell ref="B24:M24"/>
    <mergeCell ref="B25:M25"/>
    <mergeCell ref="B29:M29"/>
    <mergeCell ref="B30:M30"/>
    <mergeCell ref="B31:M31"/>
    <mergeCell ref="B32:M32"/>
    <mergeCell ref="B33:M33"/>
    <mergeCell ref="B34:M34"/>
    <mergeCell ref="B35:M35"/>
    <mergeCell ref="B36:M36"/>
    <mergeCell ref="B37:M37"/>
    <mergeCell ref="B38:M38"/>
    <mergeCell ref="B39:M39"/>
    <mergeCell ref="B40:M40"/>
    <mergeCell ref="B41:M41"/>
    <mergeCell ref="B42:M42"/>
    <mergeCell ref="B53:M53"/>
    <mergeCell ref="A1:B2"/>
    <mergeCell ref="C1:I2"/>
    <mergeCell ref="J1:M9"/>
    <mergeCell ref="A3:B4"/>
    <mergeCell ref="C3:F4"/>
    <mergeCell ref="B48:M48"/>
    <mergeCell ref="B49:M49"/>
    <mergeCell ref="B50:M50"/>
    <mergeCell ref="B51:M51"/>
    <mergeCell ref="B52:M52"/>
    <mergeCell ref="B43:M43"/>
    <mergeCell ref="B44:M44"/>
    <mergeCell ref="B45:M45"/>
    <mergeCell ref="B46:M46"/>
    <mergeCell ref="B47:M47"/>
  </mergeCells>
  <printOptions horizontalCentered="1" verticalCentered="1"/>
  <pageMargins left="0.25" right="0.25" top="0.25" bottom="0.25" header="0.25" footer="0.25"/>
  <pageSetup scale="67" orientation="landscape" horizontalDpi="1200" verticalDpi="12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MK53"/>
  <sheetViews>
    <sheetView zoomScale="55" zoomScaleNormal="55" zoomScaleSheetLayoutView="55" zoomScalePageLayoutView="55" workbookViewId="0">
      <selection activeCell="B30" sqref="B30:M30"/>
    </sheetView>
  </sheetViews>
  <sheetFormatPr defaultColWidth="10" defaultRowHeight="14.25"/>
  <cols>
    <col min="1" max="1" width="13.3984375" style="22" customWidth="1"/>
    <col min="2" max="2" width="24" style="22" customWidth="1"/>
    <col min="3" max="6" width="12.3984375" style="22" customWidth="1"/>
    <col min="7" max="7" width="15.265625" style="22" customWidth="1"/>
    <col min="8" max="8" width="13.3984375" style="22" customWidth="1"/>
    <col min="9" max="9" width="23.86328125" style="22" customWidth="1"/>
    <col min="10" max="13" width="14.73046875" style="22" customWidth="1"/>
    <col min="14" max="1025" width="9.1328125" style="22" customWidth="1"/>
    <col min="1026" max="16384" width="10" style="5"/>
  </cols>
  <sheetData>
    <row r="1" spans="1:13" ht="18" customHeight="1">
      <c r="A1" s="267" t="str">
        <f>COVER!A1</f>
        <v>Regent Sutton, LLC</v>
      </c>
      <c r="B1" s="268"/>
      <c r="C1" s="318" t="str">
        <f>COVER!C1</f>
        <v xml:space="preserve">1411 Broadway 8th Fl. New York NY 10018 tel. 212.354.2400/ fax. 212.840.7805    </v>
      </c>
      <c r="D1" s="318"/>
      <c r="E1" s="318"/>
      <c r="F1" s="318"/>
      <c r="G1" s="318"/>
      <c r="H1" s="318"/>
      <c r="I1" s="318"/>
      <c r="J1" s="253"/>
      <c r="K1" s="254"/>
      <c r="L1" s="254"/>
      <c r="M1" s="255"/>
    </row>
    <row r="2" spans="1:13" ht="18" customHeight="1">
      <c r="A2" s="269"/>
      <c r="B2" s="270"/>
      <c r="C2" s="319"/>
      <c r="D2" s="319"/>
      <c r="E2" s="319"/>
      <c r="F2" s="319"/>
      <c r="G2" s="319"/>
      <c r="H2" s="319"/>
      <c r="I2" s="319"/>
      <c r="J2" s="256"/>
      <c r="K2" s="257"/>
      <c r="L2" s="257"/>
      <c r="M2" s="258"/>
    </row>
    <row r="3" spans="1:13" ht="18" customHeight="1">
      <c r="A3" s="199" t="str">
        <f>COVER!A3</f>
        <v xml:space="preserve">STYLE #: </v>
      </c>
      <c r="B3" s="200"/>
      <c r="C3" s="259">
        <f>COVER!C3</f>
        <v>566361</v>
      </c>
      <c r="D3" s="203"/>
      <c r="E3" s="203"/>
      <c r="F3" s="204"/>
      <c r="G3" s="6" t="str">
        <f>COVER!G3</f>
        <v>ACCOUNT</v>
      </c>
      <c r="H3" s="264" t="str">
        <f>COVER!H3</f>
        <v>SHOPKO</v>
      </c>
      <c r="I3" s="265"/>
      <c r="J3" s="257"/>
      <c r="K3" s="257"/>
      <c r="L3" s="257"/>
      <c r="M3" s="258"/>
    </row>
    <row r="4" spans="1:13" ht="18" customHeight="1">
      <c r="A4" s="201"/>
      <c r="B4" s="202"/>
      <c r="C4" s="260"/>
      <c r="D4" s="205"/>
      <c r="E4" s="205"/>
      <c r="F4" s="206"/>
      <c r="G4" s="7" t="str">
        <f>COVER!G4</f>
        <v>SEASON</v>
      </c>
      <c r="H4" s="262" t="str">
        <f>COVER!H4</f>
        <v>SPRING 2014</v>
      </c>
      <c r="I4" s="263"/>
      <c r="J4" s="257"/>
      <c r="K4" s="257"/>
      <c r="L4" s="257"/>
      <c r="M4" s="258"/>
    </row>
    <row r="5" spans="1:13" ht="18" customHeight="1">
      <c r="A5" s="219" t="str">
        <f>COVER!A5</f>
        <v>YARN CONTENT</v>
      </c>
      <c r="B5" s="220"/>
      <c r="C5" s="261" t="str">
        <f>COVER!C5</f>
        <v>100% ACRYLIC</v>
      </c>
      <c r="D5" s="222"/>
      <c r="E5" s="222"/>
      <c r="F5" s="223"/>
      <c r="G5" s="7" t="str">
        <f>COVER!G5</f>
        <v>LABEL</v>
      </c>
      <c r="H5" s="262" t="str">
        <f>COVER!H5</f>
        <v>JASON MAXWELL</v>
      </c>
      <c r="I5" s="263"/>
      <c r="J5" s="257"/>
      <c r="K5" s="257"/>
      <c r="L5" s="257"/>
      <c r="M5" s="258"/>
    </row>
    <row r="6" spans="1:13" ht="18" customHeight="1">
      <c r="A6" s="219" t="str">
        <f>COVER!A6</f>
        <v>YARN SIZE</v>
      </c>
      <c r="B6" s="220"/>
      <c r="C6" s="261" t="str">
        <f>COVER!C6</f>
        <v>1/28'S</v>
      </c>
      <c r="D6" s="222"/>
      <c r="E6" s="222"/>
      <c r="F6" s="223"/>
      <c r="G6" s="7" t="str">
        <f>COVER!G6</f>
        <v>SMPL SIZE</v>
      </c>
      <c r="H6" s="262" t="str">
        <f>COVER!H6</f>
        <v>1X</v>
      </c>
      <c r="I6" s="263"/>
      <c r="J6" s="257"/>
      <c r="K6" s="257"/>
      <c r="L6" s="257"/>
      <c r="M6" s="258"/>
    </row>
    <row r="7" spans="1:13" ht="18" customHeight="1">
      <c r="A7" s="219" t="str">
        <f>COVER!A7</f>
        <v>NUMBER OF ENDS</v>
      </c>
      <c r="B7" s="220"/>
      <c r="C7" s="261" t="str">
        <f>COVER!C7</f>
        <v>5 ENDS</v>
      </c>
      <c r="D7" s="222"/>
      <c r="E7" s="222"/>
      <c r="F7" s="223"/>
      <c r="G7" s="7" t="str">
        <f>COVER!G7</f>
        <v>SIZE SCALE</v>
      </c>
      <c r="H7" s="262" t="str">
        <f>COVER!H7</f>
        <v>1X-3X</v>
      </c>
      <c r="I7" s="263"/>
      <c r="J7" s="257"/>
      <c r="K7" s="257"/>
      <c r="L7" s="257"/>
      <c r="M7" s="258"/>
    </row>
    <row r="8" spans="1:13" ht="18" customHeight="1">
      <c r="A8" s="219" t="str">
        <f>COVER!A8</f>
        <v>GAUGE</v>
      </c>
      <c r="B8" s="220"/>
      <c r="C8" s="261" t="str">
        <f>COVER!C8</f>
        <v>7GG</v>
      </c>
      <c r="D8" s="222"/>
      <c r="E8" s="222"/>
      <c r="F8" s="223"/>
      <c r="G8" s="7" t="str">
        <f>COVER!G8</f>
        <v>FACTORY</v>
      </c>
      <c r="H8" s="262" t="str">
        <f>COVER!H8</f>
        <v>PHIL</v>
      </c>
      <c r="I8" s="263"/>
      <c r="J8" s="257"/>
      <c r="K8" s="257"/>
      <c r="L8" s="257"/>
      <c r="M8" s="258"/>
    </row>
    <row r="9" spans="1:13" ht="18" customHeight="1">
      <c r="A9" s="219" t="str">
        <f>COVER!A9</f>
        <v xml:space="preserve">REF# </v>
      </c>
      <c r="B9" s="220"/>
      <c r="C9" s="261" t="str">
        <f>COVER!C9</f>
        <v/>
      </c>
      <c r="D9" s="222"/>
      <c r="E9" s="222"/>
      <c r="F9" s="223"/>
      <c r="G9" s="7" t="str">
        <f>COVER!G9</f>
        <v>APVD WT</v>
      </c>
      <c r="H9" s="262" t="str">
        <f>COVER!H9</f>
        <v>5 3/4 LBS/DOZ</v>
      </c>
      <c r="I9" s="263"/>
      <c r="J9" s="257"/>
      <c r="K9" s="257"/>
      <c r="L9" s="257"/>
      <c r="M9" s="258"/>
    </row>
    <row r="10" spans="1:13" ht="18" customHeight="1">
      <c r="A10" s="232" t="str">
        <f>COVER!$A$10</f>
        <v>DESCRIPTION: S/S POINTELLE SHRUG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4"/>
    </row>
    <row r="11" spans="1:13" ht="16.5" customHeight="1">
      <c r="A11" s="324" t="s">
        <v>170</v>
      </c>
      <c r="B11" s="325"/>
      <c r="C11" s="325"/>
      <c r="D11" s="325"/>
      <c r="E11" s="325"/>
      <c r="F11" s="325"/>
      <c r="G11" s="325"/>
      <c r="H11" s="325"/>
      <c r="I11" s="325"/>
      <c r="J11" s="325"/>
      <c r="K11" s="325"/>
      <c r="L11" s="325"/>
      <c r="M11" s="326"/>
    </row>
    <row r="12" spans="1:13" ht="16.5" customHeight="1">
      <c r="A12" s="93" t="s">
        <v>191</v>
      </c>
      <c r="B12" s="320" t="s">
        <v>192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1"/>
    </row>
    <row r="13" spans="1:13" ht="16.5" customHeight="1">
      <c r="A13" s="42">
        <v>1</v>
      </c>
      <c r="B13" s="320" t="s">
        <v>193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1"/>
    </row>
    <row r="14" spans="1:13" ht="16.5" customHeight="1">
      <c r="A14" s="42"/>
      <c r="B14" s="320" t="s">
        <v>194</v>
      </c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1"/>
    </row>
    <row r="15" spans="1:13" ht="16.5" customHeight="1">
      <c r="A15" s="42"/>
      <c r="B15" s="320" t="s">
        <v>195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1"/>
    </row>
    <row r="16" spans="1:13" ht="16.5" customHeight="1">
      <c r="A16" s="42">
        <v>2</v>
      </c>
      <c r="B16" s="320" t="s">
        <v>196</v>
      </c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1"/>
    </row>
    <row r="17" spans="1:13" ht="16.5" customHeight="1">
      <c r="A17" s="42">
        <v>3</v>
      </c>
      <c r="B17" s="320" t="s">
        <v>197</v>
      </c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1"/>
    </row>
    <row r="18" spans="1:13" ht="16.5" customHeight="1">
      <c r="A18" s="42"/>
      <c r="B18" s="320" t="s">
        <v>198</v>
      </c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1"/>
    </row>
    <row r="19" spans="1:13" ht="16.5" customHeight="1">
      <c r="A19" s="42">
        <v>4</v>
      </c>
      <c r="B19" s="323" t="s">
        <v>199</v>
      </c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1"/>
    </row>
    <row r="20" spans="1:13" ht="16.5" customHeight="1">
      <c r="A20" s="42"/>
      <c r="B20" s="320" t="s">
        <v>200</v>
      </c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1"/>
    </row>
    <row r="21" spans="1:13" ht="16.5" customHeight="1">
      <c r="A21" s="42">
        <v>5</v>
      </c>
      <c r="B21" s="320" t="s">
        <v>201</v>
      </c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1"/>
    </row>
    <row r="22" spans="1:13" ht="16.5" customHeight="1">
      <c r="A22" s="42"/>
      <c r="B22" s="320" t="s">
        <v>202</v>
      </c>
      <c r="C22" s="320"/>
      <c r="D22" s="320"/>
      <c r="E22" s="320"/>
      <c r="F22" s="320"/>
      <c r="G22" s="320"/>
      <c r="H22" s="320"/>
      <c r="I22" s="320"/>
      <c r="J22" s="320"/>
      <c r="K22" s="320"/>
      <c r="L22" s="320"/>
      <c r="M22" s="321"/>
    </row>
    <row r="23" spans="1:13" ht="16.5" customHeight="1">
      <c r="A23" s="42"/>
      <c r="B23" s="320" t="s">
        <v>189</v>
      </c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1"/>
    </row>
    <row r="24" spans="1:13" ht="16.5" customHeight="1">
      <c r="A24" s="42"/>
      <c r="B24" s="320" t="s">
        <v>190</v>
      </c>
      <c r="C24" s="320"/>
      <c r="D24" s="320"/>
      <c r="E24" s="320"/>
      <c r="F24" s="320"/>
      <c r="G24" s="320"/>
      <c r="H24" s="320"/>
      <c r="I24" s="320"/>
      <c r="J24" s="320"/>
      <c r="K24" s="320"/>
      <c r="L24" s="320"/>
      <c r="M24" s="321"/>
    </row>
    <row r="25" spans="1:13" ht="16.5" customHeight="1">
      <c r="A25" s="42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1"/>
    </row>
    <row r="26" spans="1:13" ht="16.5" customHeight="1">
      <c r="A26" s="42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5"/>
    </row>
    <row r="27" spans="1:13" ht="16.5" customHeight="1">
      <c r="A27" s="42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5"/>
    </row>
    <row r="28" spans="1:13" ht="16.5" customHeight="1">
      <c r="A28" s="42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5"/>
    </row>
    <row r="29" spans="1:13" ht="16.5" customHeight="1">
      <c r="A29" s="42"/>
      <c r="B29" s="322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1"/>
    </row>
    <row r="30" spans="1:13" ht="16.5" customHeight="1">
      <c r="A30" s="42"/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1"/>
    </row>
    <row r="31" spans="1:13" ht="16.5" customHeight="1">
      <c r="A31" s="42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1"/>
    </row>
    <row r="32" spans="1:13" ht="16.5" customHeight="1">
      <c r="A32" s="42"/>
      <c r="B32" s="320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1"/>
    </row>
    <row r="33" spans="1:13" ht="16.5" customHeight="1">
      <c r="A33" s="42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1"/>
    </row>
    <row r="34" spans="1:13" ht="16.5" customHeight="1">
      <c r="A34" s="42"/>
      <c r="B34" s="320"/>
      <c r="C34" s="320"/>
      <c r="D34" s="320"/>
      <c r="E34" s="320"/>
      <c r="F34" s="320"/>
      <c r="G34" s="320"/>
      <c r="H34" s="320"/>
      <c r="I34" s="320"/>
      <c r="J34" s="320"/>
      <c r="K34" s="320"/>
      <c r="L34" s="320"/>
      <c r="M34" s="321"/>
    </row>
    <row r="35" spans="1:13" ht="16.5" customHeight="1">
      <c r="A35" s="42"/>
      <c r="B35" s="320"/>
      <c r="C35" s="320"/>
      <c r="D35" s="320"/>
      <c r="E35" s="320"/>
      <c r="F35" s="320"/>
      <c r="G35" s="320"/>
      <c r="H35" s="320"/>
      <c r="I35" s="320"/>
      <c r="J35" s="320"/>
      <c r="K35" s="320"/>
      <c r="L35" s="320"/>
      <c r="M35" s="321"/>
    </row>
    <row r="36" spans="1:13" ht="16.5" customHeight="1">
      <c r="A36" s="42"/>
      <c r="B36" s="320"/>
      <c r="C36" s="320"/>
      <c r="D36" s="320"/>
      <c r="E36" s="320"/>
      <c r="F36" s="320"/>
      <c r="G36" s="320"/>
      <c r="H36" s="320"/>
      <c r="I36" s="320"/>
      <c r="J36" s="320"/>
      <c r="K36" s="320"/>
      <c r="L36" s="320"/>
      <c r="M36" s="321"/>
    </row>
    <row r="37" spans="1:13" ht="16.5" customHeight="1">
      <c r="A37" s="42"/>
      <c r="B37" s="320"/>
      <c r="C37" s="320"/>
      <c r="D37" s="320"/>
      <c r="E37" s="320"/>
      <c r="F37" s="320"/>
      <c r="G37" s="320"/>
      <c r="H37" s="320"/>
      <c r="I37" s="320"/>
      <c r="J37" s="320"/>
      <c r="K37" s="320"/>
      <c r="L37" s="320"/>
      <c r="M37" s="321"/>
    </row>
    <row r="38" spans="1:13" ht="16.5" customHeight="1">
      <c r="A38" s="42"/>
      <c r="B38" s="320"/>
      <c r="C38" s="320"/>
      <c r="D38" s="320"/>
      <c r="E38" s="320"/>
      <c r="F38" s="320"/>
      <c r="G38" s="320"/>
      <c r="H38" s="320"/>
      <c r="I38" s="320"/>
      <c r="J38" s="320"/>
      <c r="K38" s="320"/>
      <c r="L38" s="320"/>
      <c r="M38" s="321"/>
    </row>
    <row r="39" spans="1:13" ht="16.5" customHeight="1">
      <c r="A39" s="42"/>
      <c r="B39" s="320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1"/>
    </row>
    <row r="40" spans="1:13" ht="16.5" customHeight="1">
      <c r="A40" s="42"/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1"/>
    </row>
    <row r="41" spans="1:13" ht="16.5" customHeight="1">
      <c r="A41" s="42"/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1"/>
    </row>
    <row r="42" spans="1:13" ht="16.5" customHeight="1">
      <c r="A42" s="42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1"/>
    </row>
    <row r="43" spans="1:13" ht="16.5" customHeight="1">
      <c r="A43" s="42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1"/>
    </row>
    <row r="44" spans="1:13" ht="16.5" customHeight="1">
      <c r="A44" s="42"/>
      <c r="B44" s="320"/>
      <c r="C44" s="320"/>
      <c r="D44" s="320"/>
      <c r="E44" s="320"/>
      <c r="F44" s="320"/>
      <c r="G44" s="320"/>
      <c r="H44" s="320"/>
      <c r="I44" s="320"/>
      <c r="J44" s="320"/>
      <c r="K44" s="320"/>
      <c r="L44" s="320"/>
      <c r="M44" s="321"/>
    </row>
    <row r="45" spans="1:13" ht="16.5" customHeight="1">
      <c r="A45" s="42"/>
      <c r="B45" s="320"/>
      <c r="C45" s="320"/>
      <c r="D45" s="320"/>
      <c r="E45" s="320"/>
      <c r="F45" s="320"/>
      <c r="G45" s="320"/>
      <c r="H45" s="320"/>
      <c r="I45" s="320"/>
      <c r="J45" s="320"/>
      <c r="K45" s="320"/>
      <c r="L45" s="320"/>
      <c r="M45" s="321"/>
    </row>
    <row r="46" spans="1:13" ht="16.5" customHeight="1">
      <c r="A46" s="42"/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1"/>
    </row>
    <row r="47" spans="1:13" ht="16.5" customHeight="1">
      <c r="A47" s="42"/>
      <c r="B47" s="320"/>
      <c r="C47" s="320"/>
      <c r="D47" s="320"/>
      <c r="E47" s="320"/>
      <c r="F47" s="320"/>
      <c r="G47" s="320"/>
      <c r="H47" s="320"/>
      <c r="I47" s="320"/>
      <c r="J47" s="320"/>
      <c r="K47" s="320"/>
      <c r="L47" s="320"/>
      <c r="M47" s="321"/>
    </row>
    <row r="48" spans="1:13" ht="16.5" customHeight="1">
      <c r="A48" s="42"/>
      <c r="B48" s="320"/>
      <c r="C48" s="320"/>
      <c r="D48" s="320"/>
      <c r="E48" s="320"/>
      <c r="F48" s="320"/>
      <c r="G48" s="320"/>
      <c r="H48" s="320"/>
      <c r="I48" s="320"/>
      <c r="J48" s="320"/>
      <c r="K48" s="320"/>
      <c r="L48" s="320"/>
      <c r="M48" s="321"/>
    </row>
    <row r="49" spans="1:13" ht="16.5" customHeight="1">
      <c r="A49" s="42"/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1"/>
    </row>
    <row r="50" spans="1:13" ht="16.5" customHeight="1">
      <c r="A50" s="42"/>
      <c r="B50" s="320"/>
      <c r="C50" s="320"/>
      <c r="D50" s="320"/>
      <c r="E50" s="320"/>
      <c r="F50" s="320"/>
      <c r="G50" s="320"/>
      <c r="H50" s="320"/>
      <c r="I50" s="320"/>
      <c r="J50" s="320"/>
      <c r="K50" s="320"/>
      <c r="L50" s="320"/>
      <c r="M50" s="321"/>
    </row>
    <row r="51" spans="1:13" ht="16.5" customHeight="1">
      <c r="A51" s="42"/>
      <c r="B51" s="320"/>
      <c r="C51" s="320"/>
      <c r="D51" s="320"/>
      <c r="E51" s="320"/>
      <c r="F51" s="320"/>
      <c r="G51" s="320"/>
      <c r="H51" s="320"/>
      <c r="I51" s="320"/>
      <c r="J51" s="320"/>
      <c r="K51" s="320"/>
      <c r="L51" s="320"/>
      <c r="M51" s="321"/>
    </row>
    <row r="52" spans="1:13" ht="16.5" customHeight="1">
      <c r="A52" s="42"/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1"/>
    </row>
    <row r="53" spans="1:13" ht="16.5" customHeight="1">
      <c r="A53" s="44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7"/>
    </row>
  </sheetData>
  <mergeCells count="63">
    <mergeCell ref="H3:I3"/>
    <mergeCell ref="H4:I4"/>
    <mergeCell ref="A5:B5"/>
    <mergeCell ref="C5:F5"/>
    <mergeCell ref="H5:I5"/>
    <mergeCell ref="A6:B6"/>
    <mergeCell ref="C6:F6"/>
    <mergeCell ref="H6:I6"/>
    <mergeCell ref="A7:B7"/>
    <mergeCell ref="C7:F7"/>
    <mergeCell ref="H7:I7"/>
    <mergeCell ref="A8:B8"/>
    <mergeCell ref="C8:F8"/>
    <mergeCell ref="H8:I8"/>
    <mergeCell ref="A9:B9"/>
    <mergeCell ref="C9:F9"/>
    <mergeCell ref="H9:I9"/>
    <mergeCell ref="A10:M10"/>
    <mergeCell ref="A11:M11"/>
    <mergeCell ref="B12:M12"/>
    <mergeCell ref="B13:M13"/>
    <mergeCell ref="B14:M14"/>
    <mergeCell ref="B15:M15"/>
    <mergeCell ref="B16:M16"/>
    <mergeCell ref="B17:M17"/>
    <mergeCell ref="B18:M18"/>
    <mergeCell ref="B19:M19"/>
    <mergeCell ref="B20:M20"/>
    <mergeCell ref="B21:M21"/>
    <mergeCell ref="B22:M22"/>
    <mergeCell ref="B23:M23"/>
    <mergeCell ref="B24:M24"/>
    <mergeCell ref="B25:M25"/>
    <mergeCell ref="B29:M29"/>
    <mergeCell ref="B30:M30"/>
    <mergeCell ref="B31:M31"/>
    <mergeCell ref="B32:M32"/>
    <mergeCell ref="B33:M33"/>
    <mergeCell ref="B34:M34"/>
    <mergeCell ref="B35:M35"/>
    <mergeCell ref="B36:M36"/>
    <mergeCell ref="B37:M37"/>
    <mergeCell ref="B38:M38"/>
    <mergeCell ref="B39:M39"/>
    <mergeCell ref="B40:M40"/>
    <mergeCell ref="B41:M41"/>
    <mergeCell ref="B42:M42"/>
    <mergeCell ref="B53:M53"/>
    <mergeCell ref="A1:B2"/>
    <mergeCell ref="C1:I2"/>
    <mergeCell ref="J1:M9"/>
    <mergeCell ref="A3:B4"/>
    <mergeCell ref="C3:F4"/>
    <mergeCell ref="B48:M48"/>
    <mergeCell ref="B49:M49"/>
    <mergeCell ref="B50:M50"/>
    <mergeCell ref="B51:M51"/>
    <mergeCell ref="B52:M52"/>
    <mergeCell ref="B43:M43"/>
    <mergeCell ref="B44:M44"/>
    <mergeCell ref="B45:M45"/>
    <mergeCell ref="B46:M46"/>
    <mergeCell ref="B47:M47"/>
  </mergeCells>
  <printOptions horizontalCentered="1" verticalCentered="1"/>
  <pageMargins left="0.25" right="0.25" top="0.25" bottom="0.25" header="0.25" footer="0.25"/>
  <pageSetup scale="67" orientation="landscape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9D846-0014-B84E-8600-84269CCD1DD3}">
  <dimension ref="A1:P30"/>
  <sheetViews>
    <sheetView tabSelected="1" zoomScale="75" workbookViewId="0">
      <selection activeCell="C22" sqref="C22"/>
    </sheetView>
  </sheetViews>
  <sheetFormatPr defaultColWidth="9" defaultRowHeight="14.25"/>
  <cols>
    <col min="1" max="1" width="9" style="105"/>
    <col min="2" max="2" width="70.1328125" style="105" customWidth="1"/>
    <col min="3" max="4" width="9.86328125" style="105" customWidth="1"/>
    <col min="5" max="16" width="10.73046875" style="105" customWidth="1"/>
    <col min="17" max="16384" width="9" style="105"/>
  </cols>
  <sheetData>
    <row r="1" spans="1:16" ht="15" customHeight="1">
      <c r="A1" s="327" t="s">
        <v>314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104"/>
      <c r="O1" s="104"/>
      <c r="P1" s="104"/>
    </row>
    <row r="2" spans="1:16" ht="15" customHeight="1">
      <c r="A2" s="329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1" t="s">
        <v>247</v>
      </c>
      <c r="O2" s="332" t="s">
        <v>248</v>
      </c>
      <c r="P2" s="104"/>
    </row>
    <row r="3" spans="1:16" ht="45.75" customHeight="1">
      <c r="A3" s="119"/>
      <c r="B3" s="120" t="s">
        <v>249</v>
      </c>
      <c r="C3" s="120" t="s">
        <v>250</v>
      </c>
      <c r="D3" s="140" t="s">
        <v>291</v>
      </c>
      <c r="E3" s="121" t="s">
        <v>204</v>
      </c>
      <c r="F3" s="121" t="s">
        <v>205</v>
      </c>
      <c r="G3" s="144" t="s">
        <v>292</v>
      </c>
      <c r="H3" s="121" t="s">
        <v>206</v>
      </c>
      <c r="I3" s="121" t="s">
        <v>207</v>
      </c>
      <c r="J3" s="121" t="s">
        <v>208</v>
      </c>
      <c r="K3" s="121" t="s">
        <v>24</v>
      </c>
      <c r="L3" s="121" t="s">
        <v>209</v>
      </c>
      <c r="M3" s="121" t="s">
        <v>210</v>
      </c>
      <c r="N3" s="331"/>
      <c r="O3" s="332"/>
      <c r="P3" s="122"/>
    </row>
    <row r="4" spans="1:16" ht="20.100000000000001" customHeight="1">
      <c r="A4" s="106" t="s">
        <v>253</v>
      </c>
      <c r="B4" s="107" t="s">
        <v>252</v>
      </c>
      <c r="C4" s="108">
        <v>0.375</v>
      </c>
      <c r="D4" s="141">
        <v>25</v>
      </c>
      <c r="E4" s="109">
        <f t="shared" ref="E4:E19" si="0">SUM(F4-N4)</f>
        <v>25.5</v>
      </c>
      <c r="F4" s="110">
        <v>26</v>
      </c>
      <c r="G4" s="142">
        <v>25.375</v>
      </c>
      <c r="H4" s="111">
        <f t="shared" ref="H4:H21" si="1">SUM(F4+N4)</f>
        <v>26.5</v>
      </c>
      <c r="I4" s="111">
        <f t="shared" ref="I4:I21" si="2">SUM(H4+N4)</f>
        <v>27</v>
      </c>
      <c r="J4" s="111">
        <f t="shared" ref="J4:K19" si="3">SUM(I4+N4)</f>
        <v>27.5</v>
      </c>
      <c r="K4" s="112">
        <f t="shared" si="3"/>
        <v>28.25</v>
      </c>
      <c r="L4" s="112">
        <f t="shared" ref="L4:L21" si="4">SUM(K4+O4)</f>
        <v>29</v>
      </c>
      <c r="M4" s="112">
        <f t="shared" ref="M4:M21" si="5">SUM(L4+O4)</f>
        <v>29.75</v>
      </c>
      <c r="N4" s="113">
        <v>0.5</v>
      </c>
      <c r="O4" s="114">
        <v>0.75</v>
      </c>
      <c r="P4" s="115"/>
    </row>
    <row r="5" spans="1:16" ht="20.100000000000001" customHeight="1">
      <c r="A5" s="106" t="s">
        <v>293</v>
      </c>
      <c r="B5" s="107" t="s">
        <v>254</v>
      </c>
      <c r="C5" s="108">
        <v>0.375</v>
      </c>
      <c r="D5" s="141">
        <v>27</v>
      </c>
      <c r="E5" s="109">
        <f t="shared" si="0"/>
        <v>27.5</v>
      </c>
      <c r="F5" s="110">
        <v>28</v>
      </c>
      <c r="G5" s="142">
        <v>26.5</v>
      </c>
      <c r="H5" s="111">
        <f t="shared" si="1"/>
        <v>28.5</v>
      </c>
      <c r="I5" s="111">
        <f t="shared" si="2"/>
        <v>29</v>
      </c>
      <c r="J5" s="111">
        <f t="shared" si="3"/>
        <v>29.5</v>
      </c>
      <c r="K5" s="112">
        <f t="shared" si="3"/>
        <v>30.25</v>
      </c>
      <c r="L5" s="112">
        <f t="shared" si="4"/>
        <v>31</v>
      </c>
      <c r="M5" s="112">
        <f t="shared" si="5"/>
        <v>31.75</v>
      </c>
      <c r="N5" s="113">
        <v>0.5</v>
      </c>
      <c r="O5" s="114">
        <v>0.75</v>
      </c>
      <c r="P5" s="115"/>
    </row>
    <row r="6" spans="1:16" ht="20.100000000000001" customHeight="1">
      <c r="A6" s="106" t="s">
        <v>294</v>
      </c>
      <c r="B6" s="107" t="s">
        <v>256</v>
      </c>
      <c r="C6" s="108">
        <v>0.75</v>
      </c>
      <c r="D6" s="141">
        <v>15.5</v>
      </c>
      <c r="E6" s="109">
        <f>SUM(F6-N6)</f>
        <v>16.5</v>
      </c>
      <c r="F6" s="116">
        <v>17.5</v>
      </c>
      <c r="G6" s="143">
        <v>17.5</v>
      </c>
      <c r="H6" s="111">
        <f>SUM(F6+N6)</f>
        <v>18.5</v>
      </c>
      <c r="I6" s="111">
        <f>SUM(H6+N6)</f>
        <v>19.5</v>
      </c>
      <c r="J6" s="111">
        <f>SUM(I6+N6)</f>
        <v>20.5</v>
      </c>
      <c r="K6" s="112">
        <f>SUM(J6+O6)</f>
        <v>22</v>
      </c>
      <c r="L6" s="112">
        <f>SUM(K6+O6)</f>
        <v>23.5</v>
      </c>
      <c r="M6" s="112">
        <f>SUM(L6+O6)</f>
        <v>25</v>
      </c>
      <c r="N6" s="113">
        <v>1</v>
      </c>
      <c r="O6" s="114">
        <v>1.5</v>
      </c>
      <c r="P6" s="117"/>
    </row>
    <row r="7" spans="1:16" ht="20.100000000000001" customHeight="1">
      <c r="A7" s="106" t="s">
        <v>295</v>
      </c>
      <c r="B7" s="107" t="s">
        <v>258</v>
      </c>
      <c r="C7" s="108">
        <v>0.375</v>
      </c>
      <c r="D7" s="141">
        <v>11</v>
      </c>
      <c r="E7" s="109">
        <f t="shared" si="0"/>
        <v>11.5</v>
      </c>
      <c r="F7" s="110">
        <v>12</v>
      </c>
      <c r="G7" s="142">
        <v>13.75</v>
      </c>
      <c r="H7" s="111">
        <f t="shared" si="1"/>
        <v>12.5</v>
      </c>
      <c r="I7" s="111">
        <f t="shared" si="2"/>
        <v>13</v>
      </c>
      <c r="J7" s="111">
        <f t="shared" si="3"/>
        <v>13.5</v>
      </c>
      <c r="K7" s="112">
        <f t="shared" si="3"/>
        <v>14.25</v>
      </c>
      <c r="L7" s="112">
        <f t="shared" si="4"/>
        <v>15</v>
      </c>
      <c r="M7" s="112">
        <f t="shared" si="5"/>
        <v>15.75</v>
      </c>
      <c r="N7" s="113">
        <v>0.5</v>
      </c>
      <c r="O7" s="114">
        <v>0.75</v>
      </c>
      <c r="P7" s="115"/>
    </row>
    <row r="8" spans="1:16" ht="20.100000000000001" customHeight="1">
      <c r="A8" s="106" t="s">
        <v>296</v>
      </c>
      <c r="B8" s="107" t="s">
        <v>260</v>
      </c>
      <c r="C8" s="108">
        <v>0.375</v>
      </c>
      <c r="D8" s="141">
        <v>10.5</v>
      </c>
      <c r="E8" s="109">
        <f t="shared" si="0"/>
        <v>11</v>
      </c>
      <c r="F8" s="110">
        <v>11.5</v>
      </c>
      <c r="G8" s="142">
        <v>13.5</v>
      </c>
      <c r="H8" s="111">
        <f t="shared" si="1"/>
        <v>12</v>
      </c>
      <c r="I8" s="111">
        <f t="shared" si="2"/>
        <v>12.5</v>
      </c>
      <c r="J8" s="111">
        <f t="shared" si="3"/>
        <v>13</v>
      </c>
      <c r="K8" s="112">
        <f t="shared" si="3"/>
        <v>13.75</v>
      </c>
      <c r="L8" s="112">
        <f t="shared" si="4"/>
        <v>14.5</v>
      </c>
      <c r="M8" s="112">
        <f t="shared" si="5"/>
        <v>15.25</v>
      </c>
      <c r="N8" s="113">
        <v>0.5</v>
      </c>
      <c r="O8" s="114">
        <v>0.75</v>
      </c>
      <c r="P8" s="115"/>
    </row>
    <row r="9" spans="1:16" ht="20.100000000000001" customHeight="1">
      <c r="A9" s="106" t="s">
        <v>297</v>
      </c>
      <c r="B9" s="107" t="s">
        <v>262</v>
      </c>
      <c r="C9" s="108">
        <v>0.75</v>
      </c>
      <c r="D9" s="141">
        <v>14.5</v>
      </c>
      <c r="E9" s="109">
        <f t="shared" si="0"/>
        <v>15.5</v>
      </c>
      <c r="F9" s="116">
        <v>16.5</v>
      </c>
      <c r="G9" s="143">
        <v>18.5</v>
      </c>
      <c r="H9" s="111">
        <f t="shared" si="1"/>
        <v>17.5</v>
      </c>
      <c r="I9" s="111">
        <f t="shared" si="2"/>
        <v>18.5</v>
      </c>
      <c r="J9" s="111">
        <f t="shared" si="3"/>
        <v>19.5</v>
      </c>
      <c r="K9" s="112">
        <f t="shared" si="3"/>
        <v>21</v>
      </c>
      <c r="L9" s="112">
        <f t="shared" si="4"/>
        <v>22.5</v>
      </c>
      <c r="M9" s="112">
        <f t="shared" si="5"/>
        <v>24</v>
      </c>
      <c r="N9" s="113">
        <v>1</v>
      </c>
      <c r="O9" s="114">
        <v>1.5</v>
      </c>
      <c r="P9" s="117"/>
    </row>
    <row r="10" spans="1:16" ht="20.100000000000001" customHeight="1">
      <c r="A10" s="106" t="s">
        <v>298</v>
      </c>
      <c r="B10" s="107" t="s">
        <v>264</v>
      </c>
      <c r="C10" s="108">
        <v>0.75</v>
      </c>
      <c r="D10" s="141">
        <v>17</v>
      </c>
      <c r="E10" s="109">
        <f t="shared" si="0"/>
        <v>18</v>
      </c>
      <c r="F10" s="116">
        <v>19</v>
      </c>
      <c r="G10" s="143">
        <v>20</v>
      </c>
      <c r="H10" s="111">
        <f t="shared" si="1"/>
        <v>20</v>
      </c>
      <c r="I10" s="111">
        <f t="shared" si="2"/>
        <v>21</v>
      </c>
      <c r="J10" s="111">
        <f t="shared" si="3"/>
        <v>22</v>
      </c>
      <c r="K10" s="112">
        <f t="shared" si="3"/>
        <v>23.5</v>
      </c>
      <c r="L10" s="112">
        <f t="shared" si="4"/>
        <v>25</v>
      </c>
      <c r="M10" s="112">
        <f t="shared" si="5"/>
        <v>26.5</v>
      </c>
      <c r="N10" s="113">
        <v>1</v>
      </c>
      <c r="O10" s="114">
        <v>1.5</v>
      </c>
      <c r="P10" s="115"/>
    </row>
    <row r="11" spans="1:16" ht="20.100000000000001" customHeight="1">
      <c r="A11" s="106" t="s">
        <v>299</v>
      </c>
      <c r="B11" s="107" t="s">
        <v>266</v>
      </c>
      <c r="C11" s="108">
        <v>0.125</v>
      </c>
      <c r="D11" s="141">
        <v>0.625</v>
      </c>
      <c r="E11" s="109">
        <f>SUM(F11-N11)</f>
        <v>0.625</v>
      </c>
      <c r="F11" s="110">
        <v>0.625</v>
      </c>
      <c r="G11" s="142">
        <v>0.625</v>
      </c>
      <c r="H11" s="111">
        <f>SUM(F11+N11)</f>
        <v>0.625</v>
      </c>
      <c r="I11" s="111">
        <f>SUM(H11+N11)</f>
        <v>0.625</v>
      </c>
      <c r="J11" s="111">
        <f t="shared" ref="J11:K14" si="6">SUM(I11+N11)</f>
        <v>0.625</v>
      </c>
      <c r="K11" s="112">
        <f t="shared" si="6"/>
        <v>0.625</v>
      </c>
      <c r="L11" s="112">
        <f>SUM(K11+O11)</f>
        <v>0.625</v>
      </c>
      <c r="M11" s="112">
        <f>SUM(L11+O11)</f>
        <v>0.625</v>
      </c>
      <c r="N11" s="113">
        <v>0</v>
      </c>
      <c r="O11" s="114">
        <v>0</v>
      </c>
    </row>
    <row r="12" spans="1:16" ht="20.100000000000001" customHeight="1">
      <c r="A12" s="106" t="s">
        <v>300</v>
      </c>
      <c r="B12" s="107" t="s">
        <v>268</v>
      </c>
      <c r="C12" s="108">
        <v>0.375</v>
      </c>
      <c r="D12" s="141">
        <v>30.5</v>
      </c>
      <c r="E12" s="109">
        <f>SUM(F12-N12)</f>
        <v>31.25</v>
      </c>
      <c r="F12" s="110">
        <v>32</v>
      </c>
      <c r="G12" s="142">
        <v>31</v>
      </c>
      <c r="H12" s="111">
        <f>SUM(F12+N12)</f>
        <v>32.75</v>
      </c>
      <c r="I12" s="111">
        <f>SUM(H12+N12)</f>
        <v>33.5</v>
      </c>
      <c r="J12" s="111">
        <f t="shared" si="6"/>
        <v>34.25</v>
      </c>
      <c r="K12" s="112">
        <f t="shared" si="6"/>
        <v>35.125</v>
      </c>
      <c r="L12" s="112">
        <f>SUM(K12+O12)</f>
        <v>36</v>
      </c>
      <c r="M12" s="112">
        <f>SUM(L12+O12)</f>
        <v>36.875</v>
      </c>
      <c r="N12" s="113">
        <v>0.75</v>
      </c>
      <c r="O12" s="114">
        <v>0.875</v>
      </c>
    </row>
    <row r="13" spans="1:16" ht="20.100000000000001" customHeight="1">
      <c r="A13" s="106" t="s">
        <v>301</v>
      </c>
      <c r="B13" s="107" t="s">
        <v>273</v>
      </c>
      <c r="C13" s="108">
        <v>0.25</v>
      </c>
      <c r="D13" s="141">
        <v>5.5</v>
      </c>
      <c r="E13" s="109">
        <f>SUM(F13-N13)</f>
        <v>6</v>
      </c>
      <c r="F13" s="110">
        <v>6.5</v>
      </c>
      <c r="G13" s="142">
        <v>5.25</v>
      </c>
      <c r="H13" s="111">
        <f>SUM(F13+N13)</f>
        <v>7</v>
      </c>
      <c r="I13" s="111">
        <f>SUM(H13+N13)</f>
        <v>7.5</v>
      </c>
      <c r="J13" s="111">
        <f t="shared" si="6"/>
        <v>8</v>
      </c>
      <c r="K13" s="112">
        <f t="shared" si="6"/>
        <v>8.75</v>
      </c>
      <c r="L13" s="112">
        <f>SUM(K13+O13)</f>
        <v>9.5</v>
      </c>
      <c r="M13" s="112">
        <f>SUM(L13+O13)</f>
        <v>10.25</v>
      </c>
      <c r="N13" s="113">
        <v>0.5</v>
      </c>
      <c r="O13" s="114">
        <v>0.75</v>
      </c>
    </row>
    <row r="14" spans="1:16" ht="20.100000000000001" customHeight="1">
      <c r="A14" s="106" t="s">
        <v>302</v>
      </c>
      <c r="B14" s="107" t="s">
        <v>275</v>
      </c>
      <c r="C14" s="108">
        <v>0.25</v>
      </c>
      <c r="D14" s="141">
        <v>3.5</v>
      </c>
      <c r="E14" s="109">
        <f>SUM(F14-N14)</f>
        <v>3.625</v>
      </c>
      <c r="F14" s="110">
        <v>3.75</v>
      </c>
      <c r="G14" s="142">
        <v>3</v>
      </c>
      <c r="H14" s="111">
        <f>SUM(F14+N14)</f>
        <v>3.875</v>
      </c>
      <c r="I14" s="111">
        <f>SUM(H14+N14)</f>
        <v>4</v>
      </c>
      <c r="J14" s="111">
        <f t="shared" si="6"/>
        <v>4.125</v>
      </c>
      <c r="K14" s="112">
        <f t="shared" si="6"/>
        <v>4.375</v>
      </c>
      <c r="L14" s="112">
        <f>SUM(K14+O14)</f>
        <v>4.625</v>
      </c>
      <c r="M14" s="112">
        <f>SUM(L14+O14)</f>
        <v>4.875</v>
      </c>
      <c r="N14" s="113">
        <v>0.125</v>
      </c>
      <c r="O14" s="114">
        <v>0.25</v>
      </c>
    </row>
    <row r="15" spans="1:16" ht="20.100000000000001" customHeight="1">
      <c r="A15" s="106" t="s">
        <v>206</v>
      </c>
      <c r="B15" s="107" t="s">
        <v>277</v>
      </c>
      <c r="C15" s="108">
        <v>0.25</v>
      </c>
      <c r="D15" s="141">
        <v>4</v>
      </c>
      <c r="E15" s="109">
        <f t="shared" ref="E15" si="7">SUM(F15-N15)</f>
        <v>4</v>
      </c>
      <c r="F15" s="110">
        <v>4</v>
      </c>
      <c r="G15" s="142">
        <v>0.25</v>
      </c>
      <c r="H15" s="111">
        <f t="shared" ref="H15" si="8">SUM(F15+N15)</f>
        <v>4</v>
      </c>
      <c r="I15" s="111">
        <f t="shared" ref="I15" si="9">SUM(H15+N15)</f>
        <v>4</v>
      </c>
      <c r="J15" s="111">
        <f t="shared" ref="J15:K15" si="10">SUM(I15+N15)</f>
        <v>4</v>
      </c>
      <c r="K15" s="112">
        <f t="shared" si="10"/>
        <v>4</v>
      </c>
      <c r="L15" s="112">
        <f t="shared" ref="L15" si="11">SUM(K15+O15)</f>
        <v>4</v>
      </c>
      <c r="M15" s="112">
        <f t="shared" ref="M15" si="12">SUM(L15+O15)</f>
        <v>4</v>
      </c>
      <c r="N15" s="113">
        <v>0</v>
      </c>
      <c r="O15" s="114">
        <v>0</v>
      </c>
    </row>
    <row r="16" spans="1:16" ht="20.100000000000001" customHeight="1">
      <c r="A16" s="106" t="s">
        <v>205</v>
      </c>
      <c r="B16" s="107" t="s">
        <v>279</v>
      </c>
      <c r="C16" s="108">
        <v>0.25</v>
      </c>
      <c r="D16" s="141">
        <v>8</v>
      </c>
      <c r="E16" s="109">
        <f t="shared" si="0"/>
        <v>8.25</v>
      </c>
      <c r="F16" s="110">
        <v>8.5</v>
      </c>
      <c r="G16" s="142">
        <v>8.125</v>
      </c>
      <c r="H16" s="111">
        <f t="shared" si="1"/>
        <v>8.75</v>
      </c>
      <c r="I16" s="111">
        <f t="shared" si="2"/>
        <v>9</v>
      </c>
      <c r="J16" s="111">
        <f t="shared" si="3"/>
        <v>9.25</v>
      </c>
      <c r="K16" s="112">
        <f t="shared" si="3"/>
        <v>9.5</v>
      </c>
      <c r="L16" s="112">
        <f t="shared" si="4"/>
        <v>9.75</v>
      </c>
      <c r="M16" s="112">
        <f t="shared" si="5"/>
        <v>10</v>
      </c>
      <c r="N16" s="113">
        <v>0.25</v>
      </c>
      <c r="O16" s="114">
        <v>0.25</v>
      </c>
      <c r="P16" s="115"/>
    </row>
    <row r="17" spans="1:15" ht="20.100000000000001" customHeight="1">
      <c r="A17" s="153" t="s">
        <v>303</v>
      </c>
      <c r="B17" s="154" t="s">
        <v>319</v>
      </c>
      <c r="C17" s="155"/>
      <c r="D17" s="156"/>
      <c r="E17" s="156">
        <v>4.4000000000000004</v>
      </c>
      <c r="F17" s="156">
        <v>4.666666666666667</v>
      </c>
      <c r="G17" s="157"/>
      <c r="H17" s="156">
        <v>4.8888888888888893</v>
      </c>
      <c r="I17" s="156">
        <v>5.2</v>
      </c>
      <c r="J17" s="158">
        <v>5.4</v>
      </c>
      <c r="K17" s="159">
        <v>5.4</v>
      </c>
      <c r="L17" s="159">
        <v>5.666666666666667</v>
      </c>
      <c r="M17" s="159">
        <v>5.8888888888888893</v>
      </c>
      <c r="N17" s="160"/>
      <c r="O17" s="160"/>
    </row>
    <row r="18" spans="1:15" ht="20.100000000000001" customHeight="1">
      <c r="A18" s="145" t="s">
        <v>303</v>
      </c>
      <c r="B18" s="146" t="s">
        <v>281</v>
      </c>
      <c r="C18" s="147">
        <v>0.25</v>
      </c>
      <c r="D18" s="148">
        <v>3.25</v>
      </c>
      <c r="E18" s="149">
        <f t="shared" si="0"/>
        <v>3.375</v>
      </c>
      <c r="F18" s="150">
        <v>3.5</v>
      </c>
      <c r="G18" s="150">
        <v>3.125</v>
      </c>
      <c r="H18" s="151">
        <f t="shared" si="1"/>
        <v>3.625</v>
      </c>
      <c r="I18" s="151">
        <f t="shared" si="2"/>
        <v>3.75</v>
      </c>
      <c r="J18" s="151">
        <f t="shared" si="3"/>
        <v>3.875</v>
      </c>
      <c r="K18" s="151">
        <f t="shared" si="3"/>
        <v>4</v>
      </c>
      <c r="L18" s="151">
        <f t="shared" si="4"/>
        <v>4.125</v>
      </c>
      <c r="M18" s="151">
        <f t="shared" si="5"/>
        <v>4.25</v>
      </c>
      <c r="N18" s="152">
        <v>0.125</v>
      </c>
      <c r="O18" s="152">
        <v>0.125</v>
      </c>
    </row>
    <row r="19" spans="1:15" ht="20.100000000000001" customHeight="1">
      <c r="A19" s="106" t="s">
        <v>304</v>
      </c>
      <c r="B19" s="107" t="s">
        <v>283</v>
      </c>
      <c r="C19" s="108">
        <v>0.25</v>
      </c>
      <c r="D19" s="141">
        <v>1</v>
      </c>
      <c r="E19" s="109">
        <f t="shared" si="0"/>
        <v>1</v>
      </c>
      <c r="F19" s="110">
        <v>1</v>
      </c>
      <c r="G19" s="142">
        <v>0.5</v>
      </c>
      <c r="H19" s="111">
        <f t="shared" si="1"/>
        <v>1</v>
      </c>
      <c r="I19" s="111">
        <f t="shared" si="2"/>
        <v>1</v>
      </c>
      <c r="J19" s="111">
        <f t="shared" si="3"/>
        <v>1</v>
      </c>
      <c r="K19" s="112">
        <f t="shared" si="3"/>
        <v>1</v>
      </c>
      <c r="L19" s="112">
        <f t="shared" si="4"/>
        <v>1</v>
      </c>
      <c r="M19" s="112">
        <f t="shared" si="5"/>
        <v>1</v>
      </c>
      <c r="N19" s="113">
        <v>0</v>
      </c>
      <c r="O19" s="114">
        <v>0</v>
      </c>
    </row>
    <row r="20" spans="1:15" ht="20.100000000000001" customHeight="1">
      <c r="A20" s="161" t="s">
        <v>305</v>
      </c>
      <c r="B20" s="162" t="s">
        <v>319</v>
      </c>
      <c r="C20" s="163"/>
      <c r="D20" s="141"/>
      <c r="E20" s="164">
        <v>4.4000000000000004</v>
      </c>
      <c r="F20" s="170">
        <v>4.666666666666667</v>
      </c>
      <c r="G20" s="169"/>
      <c r="H20" s="164">
        <v>4.8888888888888893</v>
      </c>
      <c r="I20" s="164">
        <v>5.2</v>
      </c>
      <c r="J20" s="168">
        <v>5.4</v>
      </c>
      <c r="K20" s="171">
        <v>5.4</v>
      </c>
      <c r="L20" s="171">
        <v>5.666666666666667</v>
      </c>
      <c r="M20" s="171">
        <v>5.8888888888888893</v>
      </c>
      <c r="N20" s="167"/>
      <c r="O20" s="114"/>
    </row>
    <row r="21" spans="1:15" ht="20.100000000000001" customHeight="1">
      <c r="A21" s="161" t="s">
        <v>305</v>
      </c>
      <c r="B21" s="162" t="s">
        <v>285</v>
      </c>
      <c r="C21" s="163">
        <v>0.125</v>
      </c>
      <c r="D21" s="141">
        <v>0.5</v>
      </c>
      <c r="E21" s="165">
        <f t="shared" ref="E21" si="13">SUM(F21-N21)</f>
        <v>0.5</v>
      </c>
      <c r="F21" s="110">
        <v>0.5</v>
      </c>
      <c r="G21" s="142">
        <v>0.5</v>
      </c>
      <c r="H21" s="166">
        <f t="shared" si="1"/>
        <v>0.5</v>
      </c>
      <c r="I21" s="166">
        <f t="shared" si="2"/>
        <v>0.5</v>
      </c>
      <c r="J21" s="166">
        <f t="shared" ref="J21:K21" si="14">SUM(I21+N21)</f>
        <v>0.5</v>
      </c>
      <c r="K21" s="112">
        <f t="shared" si="14"/>
        <v>0.5</v>
      </c>
      <c r="L21" s="112">
        <f t="shared" si="4"/>
        <v>0.5</v>
      </c>
      <c r="M21" s="112">
        <f t="shared" si="5"/>
        <v>0.5</v>
      </c>
      <c r="N21" s="167">
        <v>0</v>
      </c>
      <c r="O21" s="114">
        <v>0</v>
      </c>
    </row>
    <row r="22" spans="1:15" ht="20.100000000000001" customHeight="1">
      <c r="A22" s="106" t="s">
        <v>306</v>
      </c>
      <c r="B22" s="107" t="s">
        <v>287</v>
      </c>
      <c r="C22" s="108">
        <v>0.125</v>
      </c>
      <c r="D22" s="141">
        <v>1.75</v>
      </c>
      <c r="E22" s="109">
        <f t="shared" ref="E22" si="15">SUM(F22-N22)</f>
        <v>1.75</v>
      </c>
      <c r="F22" s="110">
        <v>1.75</v>
      </c>
      <c r="G22" s="142">
        <v>2.5</v>
      </c>
      <c r="H22" s="111">
        <f t="shared" ref="H22" si="16">SUM(F22+N22)</f>
        <v>1.75</v>
      </c>
      <c r="I22" s="111">
        <f t="shared" ref="I22" si="17">SUM(H22+N22)</f>
        <v>1.75</v>
      </c>
      <c r="J22" s="111">
        <f t="shared" ref="J22" si="18">SUM(I22+N22)</f>
        <v>1.75</v>
      </c>
      <c r="K22" s="112">
        <f t="shared" ref="K22" si="19">SUM(J22+O22)</f>
        <v>1.75</v>
      </c>
      <c r="L22" s="112">
        <f t="shared" ref="L22" si="20">SUM(K22+O22)</f>
        <v>1.75</v>
      </c>
      <c r="M22" s="112">
        <f t="shared" ref="M22" si="21">SUM(L22+O22)</f>
        <v>1.75</v>
      </c>
      <c r="N22" s="113">
        <v>0</v>
      </c>
      <c r="O22" s="114">
        <v>0</v>
      </c>
    </row>
    <row r="23" spans="1:15" ht="20.100000000000001" customHeight="1">
      <c r="A23" s="106" t="s">
        <v>307</v>
      </c>
      <c r="B23" s="107" t="s">
        <v>308</v>
      </c>
      <c r="C23" s="108"/>
      <c r="D23" s="141"/>
      <c r="E23" s="109"/>
      <c r="F23" s="110"/>
      <c r="G23" s="142">
        <v>12.5</v>
      </c>
      <c r="H23" s="111"/>
      <c r="I23" s="111"/>
      <c r="J23" s="111"/>
      <c r="K23" s="112"/>
      <c r="L23" s="112"/>
      <c r="M23" s="112"/>
      <c r="N23" s="113"/>
      <c r="O23" s="114"/>
    </row>
    <row r="24" spans="1:15" ht="20.100000000000001" customHeight="1">
      <c r="A24" s="106" t="s">
        <v>204</v>
      </c>
      <c r="B24" s="107" t="s">
        <v>309</v>
      </c>
      <c r="C24" s="108"/>
      <c r="D24" s="141"/>
      <c r="E24" s="109"/>
      <c r="F24" s="110"/>
      <c r="G24" s="142">
        <v>0.625</v>
      </c>
      <c r="H24" s="111"/>
      <c r="I24" s="111"/>
      <c r="J24" s="111"/>
      <c r="K24" s="112"/>
      <c r="L24" s="112"/>
      <c r="M24" s="112"/>
      <c r="N24" s="113"/>
      <c r="O24" s="114"/>
    </row>
    <row r="25" spans="1:15" ht="20.25" customHeight="1">
      <c r="A25" s="106" t="s">
        <v>310</v>
      </c>
      <c r="B25" s="107" t="s">
        <v>311</v>
      </c>
      <c r="C25" s="108"/>
      <c r="D25" s="141"/>
      <c r="E25" s="109"/>
      <c r="F25" s="110"/>
      <c r="G25" s="142">
        <v>15</v>
      </c>
      <c r="H25" s="111"/>
      <c r="I25" s="111"/>
      <c r="J25" s="111"/>
      <c r="K25" s="112"/>
      <c r="L25" s="112"/>
      <c r="M25" s="112"/>
      <c r="N25" s="113"/>
      <c r="O25" s="114"/>
    </row>
    <row r="26" spans="1:15" ht="20.100000000000001" customHeight="1">
      <c r="A26" s="106" t="s">
        <v>312</v>
      </c>
      <c r="B26" s="107" t="s">
        <v>313</v>
      </c>
      <c r="C26" s="108"/>
      <c r="D26" s="141"/>
      <c r="E26" s="109"/>
      <c r="F26" s="110"/>
      <c r="G26" s="142">
        <v>8.875</v>
      </c>
      <c r="H26" s="111"/>
      <c r="I26" s="111"/>
      <c r="J26" s="111"/>
      <c r="K26" s="112"/>
      <c r="L26" s="112"/>
      <c r="M26" s="112"/>
      <c r="N26" s="113"/>
      <c r="O26" s="114"/>
    </row>
    <row r="27" spans="1:15" ht="20.100000000000001" customHeight="1">
      <c r="A27" s="106" t="s">
        <v>315</v>
      </c>
      <c r="B27" s="107" t="s">
        <v>317</v>
      </c>
      <c r="C27" s="108"/>
      <c r="D27" s="141"/>
      <c r="E27" s="109"/>
      <c r="F27" s="110"/>
      <c r="G27" s="142">
        <v>13.625</v>
      </c>
      <c r="H27" s="111"/>
      <c r="I27" s="111"/>
      <c r="J27" s="111"/>
      <c r="K27" s="112"/>
      <c r="L27" s="112"/>
      <c r="M27" s="112"/>
      <c r="N27" s="113"/>
      <c r="O27" s="114"/>
    </row>
    <row r="28" spans="1:15" ht="20.100000000000001" customHeight="1">
      <c r="A28" s="106" t="s">
        <v>316</v>
      </c>
      <c r="B28" s="107" t="s">
        <v>318</v>
      </c>
      <c r="C28" s="108"/>
      <c r="D28" s="141"/>
      <c r="E28" s="109"/>
      <c r="F28" s="110"/>
      <c r="G28" s="142">
        <v>6.5</v>
      </c>
      <c r="H28" s="111"/>
      <c r="I28" s="111"/>
      <c r="J28" s="111"/>
      <c r="K28" s="112"/>
      <c r="L28" s="112"/>
      <c r="M28" s="112"/>
      <c r="N28" s="113"/>
      <c r="O28" s="114"/>
    </row>
    <row r="29" spans="1:15" ht="23.25">
      <c r="B29" s="123" t="s">
        <v>288</v>
      </c>
      <c r="C29" s="124"/>
      <c r="D29" s="124"/>
    </row>
    <row r="30" spans="1:15" ht="23.25">
      <c r="B30" s="118" t="s">
        <v>289</v>
      </c>
    </row>
  </sheetData>
  <mergeCells count="3">
    <mergeCell ref="A1:M2"/>
    <mergeCell ref="N2:N3"/>
    <mergeCell ref="O2:O3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BBC2B-D8A9-4677-BBCF-356628E99B27}">
  <dimension ref="A1:N43"/>
  <sheetViews>
    <sheetView zoomScale="90" zoomScaleNormal="90" workbookViewId="0">
      <selection activeCell="B29" sqref="B29"/>
    </sheetView>
  </sheetViews>
  <sheetFormatPr defaultRowHeight="14.25"/>
  <cols>
    <col min="2" max="2" width="114.3984375" bestFit="1" customWidth="1"/>
  </cols>
  <sheetData>
    <row r="1" spans="1:14" ht="25.5">
      <c r="A1" s="327" t="s">
        <v>246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104"/>
      <c r="M1" s="104"/>
      <c r="N1" s="104"/>
    </row>
    <row r="2" spans="1:14" ht="25.5">
      <c r="A2" s="329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1" t="s">
        <v>247</v>
      </c>
      <c r="M2" s="332" t="s">
        <v>248</v>
      </c>
      <c r="N2" s="104"/>
    </row>
    <row r="3" spans="1:14">
      <c r="A3" s="119"/>
      <c r="B3" s="120" t="s">
        <v>249</v>
      </c>
      <c r="C3" s="120" t="s">
        <v>250</v>
      </c>
      <c r="D3" s="121" t="s">
        <v>204</v>
      </c>
      <c r="E3" s="121" t="s">
        <v>205</v>
      </c>
      <c r="F3" s="121" t="s">
        <v>206</v>
      </c>
      <c r="G3" s="121" t="s">
        <v>207</v>
      </c>
      <c r="H3" s="121" t="s">
        <v>208</v>
      </c>
      <c r="I3" s="121" t="s">
        <v>24</v>
      </c>
      <c r="J3" s="121" t="s">
        <v>209</v>
      </c>
      <c r="K3" s="121" t="s">
        <v>210</v>
      </c>
      <c r="L3" s="331"/>
      <c r="M3" s="332"/>
      <c r="N3" s="122"/>
    </row>
    <row r="4" spans="1:14" ht="15.75">
      <c r="A4" s="127"/>
      <c r="B4" s="128" t="s">
        <v>252</v>
      </c>
      <c r="C4" s="129"/>
      <c r="D4" s="130">
        <f t="shared" ref="D4" si="0">E4-0.5</f>
        <v>25.5</v>
      </c>
      <c r="E4" s="130">
        <v>26</v>
      </c>
      <c r="F4" s="130">
        <v>26.5</v>
      </c>
      <c r="G4" s="130">
        <v>27</v>
      </c>
      <c r="H4" s="130">
        <v>27.5</v>
      </c>
      <c r="I4" s="131">
        <v>28.5</v>
      </c>
      <c r="J4" s="132">
        <v>29</v>
      </c>
      <c r="K4" s="132">
        <f t="shared" ref="K4" si="1">J4+0.5</f>
        <v>29.5</v>
      </c>
      <c r="L4" s="133"/>
      <c r="M4" s="134"/>
      <c r="N4" s="125"/>
    </row>
    <row r="5" spans="1:14" ht="15.75">
      <c r="A5" s="106" t="s">
        <v>251</v>
      </c>
      <c r="B5" s="107" t="s">
        <v>252</v>
      </c>
      <c r="C5" s="108">
        <v>0.375</v>
      </c>
      <c r="D5" s="109">
        <f t="shared" ref="D5:D41" si="2">SUM(E5-L5)</f>
        <v>25.5</v>
      </c>
      <c r="E5" s="110">
        <v>26</v>
      </c>
      <c r="F5" s="111">
        <f t="shared" ref="F5:F41" si="3">SUM(E5+L5)</f>
        <v>26.5</v>
      </c>
      <c r="G5" s="111">
        <f t="shared" ref="G5:G41" si="4">SUM(F5+L5)</f>
        <v>27</v>
      </c>
      <c r="H5" s="111">
        <f t="shared" ref="H5:I37" si="5">SUM(G5+L5)</f>
        <v>27.5</v>
      </c>
      <c r="I5" s="112">
        <f t="shared" si="5"/>
        <v>28.25</v>
      </c>
      <c r="J5" s="112">
        <f t="shared" ref="J5:J41" si="6">SUM(I5+M5)</f>
        <v>29</v>
      </c>
      <c r="K5" s="112">
        <f t="shared" ref="K5:K41" si="7">SUM(J5+M5)</f>
        <v>29.75</v>
      </c>
      <c r="L5" s="113">
        <v>0.5</v>
      </c>
      <c r="M5" s="114">
        <v>0.75</v>
      </c>
      <c r="N5" s="115"/>
    </row>
    <row r="6" spans="1:14" ht="15.75">
      <c r="A6" s="135"/>
      <c r="B6" s="128" t="s">
        <v>254</v>
      </c>
      <c r="C6" s="136"/>
      <c r="D6" s="130">
        <f t="shared" ref="D6" si="8">E6-0.5</f>
        <v>27.5</v>
      </c>
      <c r="E6" s="130">
        <v>28</v>
      </c>
      <c r="F6" s="130">
        <v>28.5</v>
      </c>
      <c r="G6" s="130">
        <v>29</v>
      </c>
      <c r="H6" s="130">
        <v>29.5</v>
      </c>
      <c r="I6" s="131">
        <v>30</v>
      </c>
      <c r="J6" s="132">
        <f>I6+0.5</f>
        <v>30.5</v>
      </c>
      <c r="K6" s="132">
        <f t="shared" ref="K6" si="9">J6+0.5</f>
        <v>31</v>
      </c>
      <c r="L6" s="137"/>
      <c r="M6" s="137"/>
      <c r="N6" s="115"/>
    </row>
    <row r="7" spans="1:14" ht="15.75">
      <c r="A7" s="106" t="s">
        <v>253</v>
      </c>
      <c r="B7" s="107" t="s">
        <v>254</v>
      </c>
      <c r="C7" s="108">
        <v>0.375</v>
      </c>
      <c r="D7" s="109">
        <f t="shared" si="2"/>
        <v>27.5</v>
      </c>
      <c r="E7" s="110">
        <v>28</v>
      </c>
      <c r="F7" s="111">
        <f t="shared" si="3"/>
        <v>28.5</v>
      </c>
      <c r="G7" s="111">
        <f t="shared" si="4"/>
        <v>29</v>
      </c>
      <c r="H7" s="111">
        <f t="shared" si="5"/>
        <v>29.5</v>
      </c>
      <c r="I7" s="112">
        <f t="shared" si="5"/>
        <v>30.25</v>
      </c>
      <c r="J7" s="112">
        <f t="shared" si="6"/>
        <v>31</v>
      </c>
      <c r="K7" s="112">
        <f t="shared" si="7"/>
        <v>31.75</v>
      </c>
      <c r="L7" s="113">
        <v>0.5</v>
      </c>
      <c r="M7" s="114">
        <v>0.75</v>
      </c>
      <c r="N7" s="115"/>
    </row>
    <row r="8" spans="1:14" ht="15.75">
      <c r="A8" s="135"/>
      <c r="B8" s="128" t="s">
        <v>256</v>
      </c>
      <c r="C8" s="136"/>
      <c r="D8" s="138">
        <f t="shared" ref="D8" si="10">E8-1</f>
        <v>17.5</v>
      </c>
      <c r="E8" s="138">
        <v>18.5</v>
      </c>
      <c r="F8" s="138">
        <v>20</v>
      </c>
      <c r="G8" s="130">
        <v>21.5</v>
      </c>
      <c r="H8" s="130">
        <v>23</v>
      </c>
      <c r="I8" s="131">
        <v>22.5</v>
      </c>
      <c r="J8" s="139">
        <f>I8+2</f>
        <v>24.5</v>
      </c>
      <c r="K8" s="139">
        <f>J8+2</f>
        <v>26.5</v>
      </c>
      <c r="L8" s="137"/>
      <c r="M8" s="137"/>
      <c r="N8" s="115"/>
    </row>
    <row r="9" spans="1:14" ht="15.75">
      <c r="A9" s="106" t="s">
        <v>255</v>
      </c>
      <c r="B9" s="107" t="s">
        <v>256</v>
      </c>
      <c r="C9" s="108">
        <v>0.75</v>
      </c>
      <c r="D9" s="109">
        <f>SUM(E9-L9)</f>
        <v>16.5</v>
      </c>
      <c r="E9" s="116">
        <v>17.5</v>
      </c>
      <c r="F9" s="111">
        <f>SUM(E9+L9)</f>
        <v>18.5</v>
      </c>
      <c r="G9" s="111">
        <f>SUM(F9+L9)</f>
        <v>19.5</v>
      </c>
      <c r="H9" s="111">
        <f>SUM(G9+L9)</f>
        <v>20.5</v>
      </c>
      <c r="I9" s="112">
        <f>SUM(H9+M9)</f>
        <v>22</v>
      </c>
      <c r="J9" s="112">
        <f>SUM(I9+M9)</f>
        <v>23.5</v>
      </c>
      <c r="K9" s="112">
        <f>SUM(J9+M9)</f>
        <v>25</v>
      </c>
      <c r="L9" s="113">
        <v>1</v>
      </c>
      <c r="M9" s="114">
        <v>1.5</v>
      </c>
      <c r="N9" s="117"/>
    </row>
    <row r="10" spans="1:14" ht="15.75">
      <c r="A10" s="135"/>
      <c r="B10" s="128" t="s">
        <v>258</v>
      </c>
      <c r="C10" s="136"/>
      <c r="D10" s="130">
        <f t="shared" ref="D10" si="11">E10-0.5</f>
        <v>11.5</v>
      </c>
      <c r="E10" s="130">
        <v>12</v>
      </c>
      <c r="F10" s="130">
        <v>12.5</v>
      </c>
      <c r="G10" s="130">
        <v>13</v>
      </c>
      <c r="H10" s="130">
        <v>13.5</v>
      </c>
      <c r="I10" s="131">
        <v>13.5</v>
      </c>
      <c r="J10" s="132">
        <f t="shared" ref="J10:K10" si="12">I10+1</f>
        <v>14.5</v>
      </c>
      <c r="K10" s="132">
        <f t="shared" si="12"/>
        <v>15.5</v>
      </c>
      <c r="L10" s="137"/>
      <c r="M10" s="137"/>
      <c r="N10" s="117"/>
    </row>
    <row r="11" spans="1:14" ht="15.75">
      <c r="A11" s="106" t="s">
        <v>257</v>
      </c>
      <c r="B11" s="107" t="s">
        <v>258</v>
      </c>
      <c r="C11" s="108">
        <v>0.375</v>
      </c>
      <c r="D11" s="109">
        <f t="shared" si="2"/>
        <v>11.5</v>
      </c>
      <c r="E11" s="110">
        <v>12</v>
      </c>
      <c r="F11" s="111">
        <f t="shared" si="3"/>
        <v>12.5</v>
      </c>
      <c r="G11" s="111">
        <f t="shared" si="4"/>
        <v>13</v>
      </c>
      <c r="H11" s="111">
        <f t="shared" si="5"/>
        <v>13.5</v>
      </c>
      <c r="I11" s="112">
        <f t="shared" si="5"/>
        <v>14.25</v>
      </c>
      <c r="J11" s="112">
        <f t="shared" si="6"/>
        <v>15</v>
      </c>
      <c r="K11" s="112">
        <f t="shared" si="7"/>
        <v>15.75</v>
      </c>
      <c r="L11" s="113">
        <v>0.5</v>
      </c>
      <c r="M11" s="114">
        <v>0.75</v>
      </c>
      <c r="N11" s="115"/>
    </row>
    <row r="12" spans="1:14" ht="15.75">
      <c r="A12" s="135"/>
      <c r="B12" s="128" t="s">
        <v>260</v>
      </c>
      <c r="C12" s="136"/>
      <c r="D12" s="130">
        <f t="shared" ref="D12" si="13">E12-0.5</f>
        <v>11</v>
      </c>
      <c r="E12" s="130">
        <v>11.5</v>
      </c>
      <c r="F12" s="130">
        <v>12</v>
      </c>
      <c r="G12" s="130">
        <v>12.5</v>
      </c>
      <c r="H12" s="130">
        <v>13</v>
      </c>
      <c r="I12" s="131">
        <v>13</v>
      </c>
      <c r="J12" s="132">
        <f t="shared" ref="J12:K12" si="14">I12+1</f>
        <v>14</v>
      </c>
      <c r="K12" s="132">
        <f t="shared" si="14"/>
        <v>15</v>
      </c>
      <c r="L12" s="137"/>
      <c r="M12" s="137"/>
      <c r="N12" s="115"/>
    </row>
    <row r="13" spans="1:14" ht="15.75">
      <c r="A13" s="106" t="s">
        <v>259</v>
      </c>
      <c r="B13" s="107" t="s">
        <v>260</v>
      </c>
      <c r="C13" s="108">
        <v>0.375</v>
      </c>
      <c r="D13" s="109">
        <f t="shared" si="2"/>
        <v>11</v>
      </c>
      <c r="E13" s="110">
        <v>11.5</v>
      </c>
      <c r="F13" s="111">
        <f t="shared" si="3"/>
        <v>12</v>
      </c>
      <c r="G13" s="111">
        <f t="shared" si="4"/>
        <v>12.5</v>
      </c>
      <c r="H13" s="111">
        <f t="shared" si="5"/>
        <v>13</v>
      </c>
      <c r="I13" s="112">
        <f t="shared" si="5"/>
        <v>13.75</v>
      </c>
      <c r="J13" s="112">
        <f t="shared" si="6"/>
        <v>14.5</v>
      </c>
      <c r="K13" s="112">
        <f t="shared" si="7"/>
        <v>15.25</v>
      </c>
      <c r="L13" s="113">
        <v>0.5</v>
      </c>
      <c r="M13" s="114">
        <v>0.75</v>
      </c>
      <c r="N13" s="115"/>
    </row>
    <row r="14" spans="1:14" ht="15.75">
      <c r="A14" s="135"/>
      <c r="B14" s="128" t="s">
        <v>262</v>
      </c>
      <c r="C14" s="136"/>
      <c r="D14" s="138">
        <f t="shared" ref="D14" si="15">E14-1</f>
        <v>16.5</v>
      </c>
      <c r="E14" s="138">
        <v>17.5</v>
      </c>
      <c r="F14" s="138">
        <v>19</v>
      </c>
      <c r="G14" s="130">
        <v>20.5</v>
      </c>
      <c r="H14" s="130">
        <v>22</v>
      </c>
      <c r="I14" s="131">
        <v>21.5</v>
      </c>
      <c r="J14" s="139">
        <v>23.5</v>
      </c>
      <c r="K14" s="139">
        <v>25.5</v>
      </c>
      <c r="L14" s="137"/>
      <c r="M14" s="137"/>
      <c r="N14" s="115"/>
    </row>
    <row r="15" spans="1:14" ht="15.75">
      <c r="A15" s="106" t="s">
        <v>261</v>
      </c>
      <c r="B15" s="107" t="s">
        <v>262</v>
      </c>
      <c r="C15" s="108">
        <v>0.75</v>
      </c>
      <c r="D15" s="109">
        <f t="shared" si="2"/>
        <v>15.5</v>
      </c>
      <c r="E15" s="116">
        <v>16.5</v>
      </c>
      <c r="F15" s="111">
        <f t="shared" si="3"/>
        <v>17.5</v>
      </c>
      <c r="G15" s="111">
        <f t="shared" si="4"/>
        <v>18.5</v>
      </c>
      <c r="H15" s="111">
        <f t="shared" si="5"/>
        <v>19.5</v>
      </c>
      <c r="I15" s="112">
        <f t="shared" si="5"/>
        <v>21</v>
      </c>
      <c r="J15" s="112">
        <f t="shared" si="6"/>
        <v>22.5</v>
      </c>
      <c r="K15" s="112">
        <f t="shared" si="7"/>
        <v>24</v>
      </c>
      <c r="L15" s="113">
        <v>1</v>
      </c>
      <c r="M15" s="114">
        <v>1.5</v>
      </c>
      <c r="N15" s="117"/>
    </row>
    <row r="16" spans="1:14" ht="15.75">
      <c r="A16" s="135"/>
      <c r="B16" s="128" t="s">
        <v>264</v>
      </c>
      <c r="C16" s="136"/>
      <c r="D16" s="138">
        <f t="shared" ref="D16" si="16">E16-1</f>
        <v>19</v>
      </c>
      <c r="E16" s="138">
        <v>20</v>
      </c>
      <c r="F16" s="138">
        <f>J16-1</f>
        <v>25.5</v>
      </c>
      <c r="G16" s="130">
        <v>23</v>
      </c>
      <c r="H16" s="130">
        <v>24.5</v>
      </c>
      <c r="I16" s="131">
        <v>24.5</v>
      </c>
      <c r="J16" s="139">
        <f>I16+2</f>
        <v>26.5</v>
      </c>
      <c r="K16" s="139">
        <f>J16+2</f>
        <v>28.5</v>
      </c>
      <c r="L16" s="137"/>
      <c r="M16" s="137"/>
      <c r="N16" s="117"/>
    </row>
    <row r="17" spans="1:14" ht="15.75">
      <c r="A17" s="106" t="s">
        <v>263</v>
      </c>
      <c r="B17" s="107" t="s">
        <v>264</v>
      </c>
      <c r="C17" s="108">
        <v>0.75</v>
      </c>
      <c r="D17" s="109">
        <f t="shared" si="2"/>
        <v>18</v>
      </c>
      <c r="E17" s="116">
        <v>19</v>
      </c>
      <c r="F17" s="111">
        <f t="shared" si="3"/>
        <v>20</v>
      </c>
      <c r="G17" s="111">
        <f t="shared" si="4"/>
        <v>21</v>
      </c>
      <c r="H17" s="111">
        <f t="shared" si="5"/>
        <v>22</v>
      </c>
      <c r="I17" s="112">
        <f t="shared" si="5"/>
        <v>23.5</v>
      </c>
      <c r="J17" s="112">
        <f t="shared" si="6"/>
        <v>25</v>
      </c>
      <c r="K17" s="112">
        <f t="shared" si="7"/>
        <v>26.5</v>
      </c>
      <c r="L17" s="113">
        <v>1</v>
      </c>
      <c r="M17" s="114">
        <v>1.5</v>
      </c>
      <c r="N17" s="115"/>
    </row>
    <row r="18" spans="1:14" ht="15.75">
      <c r="A18" s="135"/>
      <c r="B18" s="128" t="s">
        <v>266</v>
      </c>
      <c r="C18" s="136"/>
      <c r="D18" s="138">
        <f>E18</f>
        <v>0.625</v>
      </c>
      <c r="E18" s="138">
        <v>0.625</v>
      </c>
      <c r="F18" s="138">
        <v>0.625</v>
      </c>
      <c r="G18" s="130">
        <v>0.625</v>
      </c>
      <c r="H18" s="130">
        <v>0.625</v>
      </c>
      <c r="I18" s="131">
        <v>0.625</v>
      </c>
      <c r="J18" s="139">
        <f>I18</f>
        <v>0.625</v>
      </c>
      <c r="K18" s="139">
        <f>J18</f>
        <v>0.625</v>
      </c>
      <c r="L18" s="137"/>
      <c r="M18" s="137"/>
      <c r="N18" s="115"/>
    </row>
    <row r="19" spans="1:14" ht="15.75">
      <c r="A19" s="106" t="s">
        <v>265</v>
      </c>
      <c r="B19" s="107" t="s">
        <v>266</v>
      </c>
      <c r="C19" s="108">
        <v>0.125</v>
      </c>
      <c r="D19" s="109">
        <f>SUM(E19-L19)</f>
        <v>0.625</v>
      </c>
      <c r="E19" s="110">
        <v>0.625</v>
      </c>
      <c r="F19" s="111">
        <f>SUM(E19+L19)</f>
        <v>0.625</v>
      </c>
      <c r="G19" s="111">
        <f>SUM(F19+L19)</f>
        <v>0.625</v>
      </c>
      <c r="H19" s="111">
        <f>SUM(G19+L19)</f>
        <v>0.625</v>
      </c>
      <c r="I19" s="112">
        <f>SUM(H19+M19)</f>
        <v>0.625</v>
      </c>
      <c r="J19" s="112">
        <f>SUM(I19+M19)</f>
        <v>0.625</v>
      </c>
      <c r="K19" s="112">
        <f>SUM(J19+M19)</f>
        <v>0.625</v>
      </c>
      <c r="L19" s="113">
        <v>0</v>
      </c>
      <c r="M19" s="114">
        <v>0</v>
      </c>
      <c r="N19" s="105"/>
    </row>
    <row r="20" spans="1:14" ht="15.75">
      <c r="A20" s="135"/>
      <c r="B20" s="128" t="s">
        <v>268</v>
      </c>
      <c r="C20" s="136"/>
      <c r="D20" s="138" t="s">
        <v>215</v>
      </c>
      <c r="E20" s="138">
        <v>32</v>
      </c>
      <c r="F20" s="138">
        <v>32.5</v>
      </c>
      <c r="G20" s="130">
        <v>33</v>
      </c>
      <c r="H20" s="130">
        <v>33.5</v>
      </c>
      <c r="I20" s="131">
        <v>33.5</v>
      </c>
      <c r="J20" s="139">
        <v>33.375</v>
      </c>
      <c r="K20" s="139">
        <v>33.625</v>
      </c>
      <c r="L20" s="137"/>
      <c r="M20" s="137"/>
      <c r="N20" s="105"/>
    </row>
    <row r="21" spans="1:14" ht="15.75">
      <c r="A21" s="106" t="s">
        <v>267</v>
      </c>
      <c r="B21" s="107" t="s">
        <v>268</v>
      </c>
      <c r="C21" s="108">
        <v>0.375</v>
      </c>
      <c r="D21" s="109">
        <f>SUM(E21-L21)</f>
        <v>31.25</v>
      </c>
      <c r="E21" s="110">
        <v>32</v>
      </c>
      <c r="F21" s="111">
        <f>SUM(E21+L21)</f>
        <v>32.75</v>
      </c>
      <c r="G21" s="111">
        <f>SUM(F21+L21)</f>
        <v>33.5</v>
      </c>
      <c r="H21" s="111">
        <f>SUM(G21+L21)</f>
        <v>34.25</v>
      </c>
      <c r="I21" s="112">
        <f>SUM(H21+M21)</f>
        <v>35.125</v>
      </c>
      <c r="J21" s="112">
        <f>SUM(I21+M21)</f>
        <v>36</v>
      </c>
      <c r="K21" s="112">
        <f>SUM(J21+M21)</f>
        <v>36.875</v>
      </c>
      <c r="L21" s="113">
        <v>0.75</v>
      </c>
      <c r="M21" s="114">
        <v>0.875</v>
      </c>
      <c r="N21" s="105"/>
    </row>
    <row r="22" spans="1:14" ht="15.75">
      <c r="A22" s="135"/>
      <c r="B22" s="128" t="s">
        <v>269</v>
      </c>
      <c r="C22" s="136"/>
      <c r="D22" s="130">
        <f t="shared" ref="D22" si="17">E22-0.5</f>
        <v>8.5</v>
      </c>
      <c r="E22" s="130">
        <v>9</v>
      </c>
      <c r="F22" s="130">
        <v>9.5</v>
      </c>
      <c r="G22" s="130">
        <v>10</v>
      </c>
      <c r="H22" s="130">
        <v>10.5</v>
      </c>
      <c r="I22" s="131">
        <v>11</v>
      </c>
      <c r="J22" s="132">
        <f>I22+0.5</f>
        <v>11.5</v>
      </c>
      <c r="K22" s="132">
        <f t="shared" ref="K22" si="18">J22+0.5</f>
        <v>12</v>
      </c>
      <c r="L22" s="137"/>
      <c r="M22" s="137"/>
      <c r="N22" s="105"/>
    </row>
    <row r="23" spans="1:14" ht="15.75">
      <c r="A23" s="106" t="s">
        <v>263</v>
      </c>
      <c r="B23" s="107" t="s">
        <v>269</v>
      </c>
      <c r="C23" s="108">
        <v>0.25</v>
      </c>
      <c r="D23" s="109">
        <f t="shared" ref="D23:D25" si="19">SUM(E23-L23)</f>
        <v>8.25</v>
      </c>
      <c r="E23" s="116">
        <v>8.75</v>
      </c>
      <c r="F23" s="111">
        <f t="shared" ref="F23:F25" si="20">SUM(E23+L23)</f>
        <v>9.25</v>
      </c>
      <c r="G23" s="111">
        <f t="shared" ref="G23:G25" si="21">SUM(F23+L23)</f>
        <v>9.75</v>
      </c>
      <c r="H23" s="111">
        <f t="shared" ref="H23:I25" si="22">SUM(G23+L23)</f>
        <v>10.25</v>
      </c>
      <c r="I23" s="112">
        <f t="shared" si="22"/>
        <v>11</v>
      </c>
      <c r="J23" s="112">
        <f t="shared" ref="J23:J25" si="23">SUM(I23+M23)</f>
        <v>11.75</v>
      </c>
      <c r="K23" s="112">
        <f t="shared" ref="K23:K25" si="24">SUM(J23+M23)</f>
        <v>12.5</v>
      </c>
      <c r="L23" s="113">
        <v>0.5</v>
      </c>
      <c r="M23" s="114">
        <v>0.75</v>
      </c>
      <c r="N23" s="105"/>
    </row>
    <row r="24" spans="1:14" ht="15.75">
      <c r="A24" s="135"/>
      <c r="B24" s="128" t="s">
        <v>271</v>
      </c>
      <c r="C24" s="136"/>
      <c r="D24" s="130">
        <v>10</v>
      </c>
      <c r="E24" s="130">
        <v>10.5</v>
      </c>
      <c r="F24" s="130">
        <v>11</v>
      </c>
      <c r="G24" s="130">
        <v>11.5</v>
      </c>
      <c r="H24" s="130">
        <v>12</v>
      </c>
      <c r="I24" s="131">
        <v>12.5</v>
      </c>
      <c r="J24" s="132">
        <f>I24+0.5</f>
        <v>13</v>
      </c>
      <c r="K24" s="132">
        <f t="shared" ref="K24" si="25">J24+0.5</f>
        <v>13.5</v>
      </c>
      <c r="L24" s="137"/>
      <c r="M24" s="137"/>
      <c r="N24" s="105"/>
    </row>
    <row r="25" spans="1:14" ht="15.75">
      <c r="A25" s="106" t="s">
        <v>270</v>
      </c>
      <c r="B25" s="107" t="s">
        <v>271</v>
      </c>
      <c r="C25" s="108">
        <v>0.25</v>
      </c>
      <c r="D25" s="109">
        <f t="shared" si="19"/>
        <v>9.5</v>
      </c>
      <c r="E25" s="116">
        <v>10</v>
      </c>
      <c r="F25" s="111">
        <f t="shared" si="20"/>
        <v>10.5</v>
      </c>
      <c r="G25" s="111">
        <f t="shared" si="21"/>
        <v>11</v>
      </c>
      <c r="H25" s="111">
        <f t="shared" si="22"/>
        <v>11.5</v>
      </c>
      <c r="I25" s="112">
        <f t="shared" si="22"/>
        <v>12.25</v>
      </c>
      <c r="J25" s="112">
        <f t="shared" si="23"/>
        <v>13</v>
      </c>
      <c r="K25" s="112">
        <f t="shared" si="24"/>
        <v>13.75</v>
      </c>
      <c r="L25" s="113">
        <v>0.5</v>
      </c>
      <c r="M25" s="114">
        <v>0.75</v>
      </c>
      <c r="N25" s="105"/>
    </row>
    <row r="26" spans="1:14" ht="15.75">
      <c r="A26" s="135"/>
      <c r="B26" s="128" t="s">
        <v>273</v>
      </c>
      <c r="C26" s="136"/>
      <c r="D26" s="130">
        <f t="shared" ref="D26" si="26">E26-0.5</f>
        <v>6</v>
      </c>
      <c r="E26" s="130">
        <v>6.5</v>
      </c>
      <c r="F26" s="130">
        <v>7</v>
      </c>
      <c r="G26" s="130">
        <v>7.5</v>
      </c>
      <c r="H26" s="130">
        <v>8</v>
      </c>
      <c r="I26" s="131">
        <v>8</v>
      </c>
      <c r="J26" s="132">
        <f>I26+0.5</f>
        <v>8.5</v>
      </c>
      <c r="K26" s="132">
        <f t="shared" ref="K26" si="27">J26+0.5</f>
        <v>9</v>
      </c>
      <c r="L26" s="137"/>
      <c r="M26" s="137"/>
      <c r="N26" s="105"/>
    </row>
    <row r="27" spans="1:14" ht="15.75">
      <c r="A27" s="106" t="s">
        <v>272</v>
      </c>
      <c r="B27" s="107" t="s">
        <v>273</v>
      </c>
      <c r="C27" s="108">
        <v>0.25</v>
      </c>
      <c r="D27" s="109">
        <f>SUM(E27-L27)</f>
        <v>6</v>
      </c>
      <c r="E27" s="110">
        <v>6.5</v>
      </c>
      <c r="F27" s="111">
        <f>SUM(E27+L27)</f>
        <v>7</v>
      </c>
      <c r="G27" s="111">
        <f>SUM(F27+L27)</f>
        <v>7.5</v>
      </c>
      <c r="H27" s="111">
        <f>SUM(G27+L27)</f>
        <v>8</v>
      </c>
      <c r="I27" s="112">
        <f>SUM(H27+M27)</f>
        <v>8.75</v>
      </c>
      <c r="J27" s="112">
        <f>SUM(I27+M27)</f>
        <v>9.5</v>
      </c>
      <c r="K27" s="112">
        <f>SUM(J27+M27)</f>
        <v>10.25</v>
      </c>
      <c r="L27" s="113">
        <v>0.5</v>
      </c>
      <c r="M27" s="114">
        <v>0.75</v>
      </c>
      <c r="N27" s="105"/>
    </row>
    <row r="28" spans="1:14" ht="15.75">
      <c r="A28" s="135"/>
      <c r="B28" s="128" t="s">
        <v>275</v>
      </c>
      <c r="C28" s="136"/>
      <c r="D28" s="130">
        <v>3.5</v>
      </c>
      <c r="E28" s="130">
        <v>3.75</v>
      </c>
      <c r="F28" s="130">
        <v>4</v>
      </c>
      <c r="G28" s="130">
        <v>4.25</v>
      </c>
      <c r="H28" s="130">
        <v>4.5</v>
      </c>
      <c r="I28" s="131">
        <v>4</v>
      </c>
      <c r="J28" s="132">
        <v>4.25</v>
      </c>
      <c r="K28" s="132">
        <v>4.5</v>
      </c>
      <c r="L28" s="137"/>
      <c r="M28" s="137"/>
      <c r="N28" s="105"/>
    </row>
    <row r="29" spans="1:14" ht="15.75">
      <c r="A29" s="106" t="s">
        <v>274</v>
      </c>
      <c r="B29" s="107" t="s">
        <v>275</v>
      </c>
      <c r="C29" s="108">
        <v>0.25</v>
      </c>
      <c r="D29" s="109">
        <f>SUM(E29-L29)</f>
        <v>3.625</v>
      </c>
      <c r="E29" s="110">
        <v>3.75</v>
      </c>
      <c r="F29" s="111">
        <f>SUM(E29+L29)</f>
        <v>3.875</v>
      </c>
      <c r="G29" s="111">
        <f>SUM(F29+L29)</f>
        <v>4</v>
      </c>
      <c r="H29" s="111">
        <f>SUM(G29+L29)</f>
        <v>4.125</v>
      </c>
      <c r="I29" s="112">
        <f>SUM(H29+M29)</f>
        <v>4.375</v>
      </c>
      <c r="J29" s="112">
        <f>SUM(I29+M29)</f>
        <v>4.625</v>
      </c>
      <c r="K29" s="112">
        <f>SUM(J29+M29)</f>
        <v>4.875</v>
      </c>
      <c r="L29" s="113">
        <v>0.125</v>
      </c>
      <c r="M29" s="114">
        <v>0.25</v>
      </c>
      <c r="N29" s="105"/>
    </row>
    <row r="30" spans="1:14" ht="15.75">
      <c r="A30" s="135"/>
      <c r="B30" s="128" t="s">
        <v>277</v>
      </c>
      <c r="C30" s="136"/>
      <c r="D30" s="138">
        <f>E30</f>
        <v>4</v>
      </c>
      <c r="E30" s="138">
        <v>4</v>
      </c>
      <c r="F30" s="138">
        <v>4</v>
      </c>
      <c r="G30" s="130">
        <v>4</v>
      </c>
      <c r="H30" s="130">
        <v>4</v>
      </c>
      <c r="I30" s="131">
        <v>4</v>
      </c>
      <c r="J30" s="139">
        <f>I30</f>
        <v>4</v>
      </c>
      <c r="K30" s="139">
        <f>J30</f>
        <v>4</v>
      </c>
      <c r="L30" s="137"/>
      <c r="M30" s="137"/>
      <c r="N30" s="105"/>
    </row>
    <row r="31" spans="1:14" ht="15.75">
      <c r="A31" s="106" t="s">
        <v>276</v>
      </c>
      <c r="B31" s="107" t="s">
        <v>277</v>
      </c>
      <c r="C31" s="108">
        <v>0.25</v>
      </c>
      <c r="D31" s="109">
        <f t="shared" ref="D31" si="28">SUM(E31-L31)</f>
        <v>4</v>
      </c>
      <c r="E31" s="110">
        <v>4</v>
      </c>
      <c r="F31" s="111">
        <f t="shared" ref="F31" si="29">SUM(E31+L31)</f>
        <v>4</v>
      </c>
      <c r="G31" s="111">
        <f t="shared" ref="G31" si="30">SUM(F31+L31)</f>
        <v>4</v>
      </c>
      <c r="H31" s="111">
        <f t="shared" ref="H31:I31" si="31">SUM(G31+L31)</f>
        <v>4</v>
      </c>
      <c r="I31" s="112">
        <f t="shared" si="31"/>
        <v>4</v>
      </c>
      <c r="J31" s="112">
        <f t="shared" ref="J31" si="32">SUM(I31+M31)</f>
        <v>4</v>
      </c>
      <c r="K31" s="112">
        <f t="shared" ref="K31" si="33">SUM(J31+M31)</f>
        <v>4</v>
      </c>
      <c r="L31" s="113">
        <v>0</v>
      </c>
      <c r="M31" s="114">
        <v>0</v>
      </c>
      <c r="N31" s="105"/>
    </row>
    <row r="32" spans="1:14" ht="15.75">
      <c r="A32" s="135"/>
      <c r="B32" s="128" t="s">
        <v>279</v>
      </c>
      <c r="C32" s="136"/>
      <c r="D32" s="138">
        <f t="shared" ref="D32" si="34">E32-0.25</f>
        <v>8.25</v>
      </c>
      <c r="E32" s="138">
        <v>8.5</v>
      </c>
      <c r="F32" s="138">
        <v>8.75</v>
      </c>
      <c r="G32" s="130">
        <v>9</v>
      </c>
      <c r="H32" s="130">
        <v>9.25</v>
      </c>
      <c r="I32" s="131">
        <v>9</v>
      </c>
      <c r="J32" s="139">
        <f t="shared" ref="J32:K32" si="35">I32+0.25</f>
        <v>9.25</v>
      </c>
      <c r="K32" s="139">
        <f t="shared" si="35"/>
        <v>9.5</v>
      </c>
      <c r="L32" s="137"/>
      <c r="M32" s="137"/>
      <c r="N32" s="105"/>
    </row>
    <row r="33" spans="1:14" ht="15.75">
      <c r="A33" s="106" t="s">
        <v>278</v>
      </c>
      <c r="B33" s="107" t="s">
        <v>279</v>
      </c>
      <c r="C33" s="108">
        <v>0.25</v>
      </c>
      <c r="D33" s="109">
        <f t="shared" si="2"/>
        <v>8.25</v>
      </c>
      <c r="E33" s="110">
        <v>8.5</v>
      </c>
      <c r="F33" s="111">
        <f t="shared" si="3"/>
        <v>8.75</v>
      </c>
      <c r="G33" s="111">
        <f t="shared" si="4"/>
        <v>9</v>
      </c>
      <c r="H33" s="111">
        <f t="shared" si="5"/>
        <v>9.25</v>
      </c>
      <c r="I33" s="112">
        <f t="shared" si="5"/>
        <v>9.5</v>
      </c>
      <c r="J33" s="112">
        <f t="shared" si="6"/>
        <v>9.75</v>
      </c>
      <c r="K33" s="112">
        <f t="shared" si="7"/>
        <v>10</v>
      </c>
      <c r="L33" s="113">
        <v>0.25</v>
      </c>
      <c r="M33" s="114">
        <v>0.25</v>
      </c>
      <c r="N33" s="115"/>
    </row>
    <row r="34" spans="1:14" ht="15.75">
      <c r="A34" s="135"/>
      <c r="B34" s="128" t="s">
        <v>281</v>
      </c>
      <c r="C34" s="136"/>
      <c r="D34" s="138">
        <f t="shared" ref="D34" si="36">E34-0.25</f>
        <v>3.25</v>
      </c>
      <c r="E34" s="138">
        <v>3.5</v>
      </c>
      <c r="F34" s="138">
        <v>3.75</v>
      </c>
      <c r="G34" s="130">
        <v>4</v>
      </c>
      <c r="H34" s="130">
        <v>4.25</v>
      </c>
      <c r="I34" s="131">
        <v>3.5</v>
      </c>
      <c r="J34" s="139">
        <v>3.75</v>
      </c>
      <c r="K34" s="139">
        <v>4</v>
      </c>
      <c r="L34" s="137"/>
      <c r="M34" s="137"/>
      <c r="N34" s="115"/>
    </row>
    <row r="35" spans="1:14" ht="15.75">
      <c r="A35" s="106" t="s">
        <v>280</v>
      </c>
      <c r="B35" s="107" t="s">
        <v>281</v>
      </c>
      <c r="C35" s="108">
        <v>0.25</v>
      </c>
      <c r="D35" s="109">
        <f t="shared" si="2"/>
        <v>3.375</v>
      </c>
      <c r="E35" s="110">
        <v>3.5</v>
      </c>
      <c r="F35" s="111">
        <f t="shared" si="3"/>
        <v>3.625</v>
      </c>
      <c r="G35" s="111">
        <f t="shared" si="4"/>
        <v>3.75</v>
      </c>
      <c r="H35" s="111">
        <f t="shared" si="5"/>
        <v>3.875</v>
      </c>
      <c r="I35" s="112">
        <f t="shared" si="5"/>
        <v>4</v>
      </c>
      <c r="J35" s="112">
        <f t="shared" si="6"/>
        <v>4.125</v>
      </c>
      <c r="K35" s="112">
        <f t="shared" si="7"/>
        <v>4.25</v>
      </c>
      <c r="L35" s="113">
        <v>0.125</v>
      </c>
      <c r="M35" s="114">
        <v>0.125</v>
      </c>
      <c r="N35" s="105"/>
    </row>
    <row r="36" spans="1:14" ht="15.75">
      <c r="A36" s="135"/>
      <c r="B36" s="128" t="s">
        <v>283</v>
      </c>
      <c r="C36" s="136"/>
      <c r="D36" s="138">
        <f t="shared" ref="D36" si="37">E36</f>
        <v>1</v>
      </c>
      <c r="E36" s="138">
        <v>1</v>
      </c>
      <c r="F36" s="138">
        <v>1</v>
      </c>
      <c r="G36" s="130">
        <v>1</v>
      </c>
      <c r="H36" s="130">
        <v>1</v>
      </c>
      <c r="I36" s="131">
        <v>1.25</v>
      </c>
      <c r="J36" s="139">
        <f t="shared" ref="J36:K36" si="38">I36</f>
        <v>1.25</v>
      </c>
      <c r="K36" s="139">
        <f t="shared" si="38"/>
        <v>1.25</v>
      </c>
      <c r="L36" s="137"/>
      <c r="M36" s="137"/>
      <c r="N36" s="105"/>
    </row>
    <row r="37" spans="1:14" ht="15.75">
      <c r="A37" s="106" t="s">
        <v>282</v>
      </c>
      <c r="B37" s="107" t="s">
        <v>283</v>
      </c>
      <c r="C37" s="108">
        <v>0.25</v>
      </c>
      <c r="D37" s="109">
        <f t="shared" si="2"/>
        <v>1</v>
      </c>
      <c r="E37" s="110">
        <v>1</v>
      </c>
      <c r="F37" s="111">
        <f t="shared" si="3"/>
        <v>1</v>
      </c>
      <c r="G37" s="111">
        <f t="shared" si="4"/>
        <v>1</v>
      </c>
      <c r="H37" s="111">
        <f t="shared" si="5"/>
        <v>1</v>
      </c>
      <c r="I37" s="112">
        <f t="shared" si="5"/>
        <v>1</v>
      </c>
      <c r="J37" s="112">
        <f t="shared" si="6"/>
        <v>1</v>
      </c>
      <c r="K37" s="112">
        <f t="shared" si="7"/>
        <v>1</v>
      </c>
      <c r="L37" s="113">
        <v>0</v>
      </c>
      <c r="M37" s="114">
        <v>0</v>
      </c>
      <c r="N37" s="105"/>
    </row>
    <row r="38" spans="1:14" ht="15.75">
      <c r="A38" s="135"/>
      <c r="B38" s="128" t="s">
        <v>285</v>
      </c>
      <c r="C38" s="136"/>
      <c r="D38" s="138">
        <f t="shared" ref="D38" si="39">E38</f>
        <v>0.5</v>
      </c>
      <c r="E38" s="138">
        <v>0.5</v>
      </c>
      <c r="F38" s="138">
        <v>0.5</v>
      </c>
      <c r="G38" s="130">
        <v>0.5</v>
      </c>
      <c r="H38" s="130">
        <v>0.5</v>
      </c>
      <c r="I38" s="131">
        <v>0.5</v>
      </c>
      <c r="J38" s="139">
        <f t="shared" ref="J38:K38" si="40">I38</f>
        <v>0.5</v>
      </c>
      <c r="K38" s="139">
        <f t="shared" si="40"/>
        <v>0.5</v>
      </c>
      <c r="L38" s="137"/>
      <c r="M38" s="137"/>
      <c r="N38" s="105"/>
    </row>
    <row r="39" spans="1:14" ht="15.75">
      <c r="A39" s="106" t="s">
        <v>284</v>
      </c>
      <c r="B39" s="107" t="s">
        <v>285</v>
      </c>
      <c r="C39" s="108">
        <v>0.125</v>
      </c>
      <c r="D39" s="109">
        <f t="shared" si="2"/>
        <v>0.5</v>
      </c>
      <c r="E39" s="110">
        <v>0.5</v>
      </c>
      <c r="F39" s="111">
        <f t="shared" si="3"/>
        <v>0.5</v>
      </c>
      <c r="G39" s="111">
        <f t="shared" si="4"/>
        <v>0.5</v>
      </c>
      <c r="H39" s="111">
        <f t="shared" ref="H39:I41" si="41">SUM(G39+L39)</f>
        <v>0.5</v>
      </c>
      <c r="I39" s="112">
        <f t="shared" si="41"/>
        <v>0.5</v>
      </c>
      <c r="J39" s="112">
        <f t="shared" si="6"/>
        <v>0.5</v>
      </c>
      <c r="K39" s="112">
        <f t="shared" si="7"/>
        <v>0.5</v>
      </c>
      <c r="L39" s="113">
        <v>0</v>
      </c>
      <c r="M39" s="114">
        <v>0</v>
      </c>
      <c r="N39" s="105"/>
    </row>
    <row r="40" spans="1:14" ht="15.75">
      <c r="A40" s="135"/>
      <c r="B40" s="128" t="s">
        <v>287</v>
      </c>
      <c r="C40" s="136"/>
      <c r="D40" s="138">
        <v>1.75</v>
      </c>
      <c r="E40" s="138">
        <v>1.75</v>
      </c>
      <c r="F40" s="138">
        <v>1.75</v>
      </c>
      <c r="G40" s="130">
        <v>1.75</v>
      </c>
      <c r="H40" s="130">
        <v>1.75</v>
      </c>
      <c r="I40" s="131">
        <v>1.75</v>
      </c>
      <c r="J40" s="139">
        <v>1.75</v>
      </c>
      <c r="K40" s="139">
        <v>1.75</v>
      </c>
      <c r="L40" s="137"/>
      <c r="M40" s="137"/>
      <c r="N40" s="105"/>
    </row>
    <row r="41" spans="1:14" ht="15.75">
      <c r="A41" s="106" t="s">
        <v>286</v>
      </c>
      <c r="B41" s="107" t="s">
        <v>287</v>
      </c>
      <c r="C41" s="108">
        <v>0.125</v>
      </c>
      <c r="D41" s="109">
        <f t="shared" si="2"/>
        <v>1.75</v>
      </c>
      <c r="E41" s="110">
        <v>1.75</v>
      </c>
      <c r="F41" s="111">
        <f t="shared" si="3"/>
        <v>1.75</v>
      </c>
      <c r="G41" s="111">
        <f t="shared" si="4"/>
        <v>1.75</v>
      </c>
      <c r="H41" s="111">
        <f t="shared" si="41"/>
        <v>1.75</v>
      </c>
      <c r="I41" s="112">
        <f t="shared" si="41"/>
        <v>1.75</v>
      </c>
      <c r="J41" s="112">
        <f t="shared" si="6"/>
        <v>1.75</v>
      </c>
      <c r="K41" s="112">
        <f t="shared" si="7"/>
        <v>1.75</v>
      </c>
      <c r="L41" s="113">
        <v>0</v>
      </c>
      <c r="M41" s="114">
        <v>0</v>
      </c>
      <c r="N41" s="105"/>
    </row>
    <row r="42" spans="1:14" ht="23.25">
      <c r="A42" s="105"/>
      <c r="B42" s="123" t="s">
        <v>288</v>
      </c>
      <c r="C42" s="124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</row>
    <row r="43" spans="1:14" ht="23.25">
      <c r="A43" s="105"/>
      <c r="B43" s="118" t="s">
        <v>289</v>
      </c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</row>
  </sheetData>
  <mergeCells count="3">
    <mergeCell ref="A1:K2"/>
    <mergeCell ref="L2:L3"/>
    <mergeCell ref="M2:M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6FF"/>
    <pageSetUpPr fitToPage="1"/>
  </sheetPr>
  <dimension ref="A1:AMM37"/>
  <sheetViews>
    <sheetView zoomScale="70" zoomScaleNormal="70" zoomScalePageLayoutView="55" workbookViewId="0">
      <selection activeCell="J10" sqref="J10:L10"/>
    </sheetView>
  </sheetViews>
  <sheetFormatPr defaultColWidth="10" defaultRowHeight="13.5"/>
  <cols>
    <col min="1" max="1" width="20.265625" style="1" customWidth="1"/>
    <col min="2" max="2" width="72.265625" style="1" customWidth="1"/>
    <col min="3" max="3" width="8.86328125" style="1" customWidth="1"/>
    <col min="4" max="8" width="15.265625" style="1" customWidth="1"/>
    <col min="9" max="9" width="5.265625" style="1" customWidth="1"/>
    <col min="10" max="13" width="15.265625" style="1" customWidth="1"/>
    <col min="14" max="16" width="17.3984375" style="1" customWidth="1"/>
    <col min="17" max="1027" width="9.3984375" style="1" customWidth="1"/>
    <col min="1028" max="16384" width="10" style="5"/>
  </cols>
  <sheetData>
    <row r="1" spans="1:1027" ht="18" customHeight="1">
      <c r="A1" s="29"/>
      <c r="B1" s="333" t="s">
        <v>203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4"/>
      <c r="N1" s="21"/>
      <c r="O1" s="314"/>
      <c r="P1" s="315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  <c r="AMJ1" s="22"/>
      <c r="AMK1" s="22"/>
      <c r="AML1" s="22"/>
      <c r="AMM1" s="22"/>
    </row>
    <row r="2" spans="1:1027" ht="35.25" customHeight="1">
      <c r="A2" s="30"/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6"/>
      <c r="N2" s="23"/>
      <c r="O2" s="311"/>
      <c r="P2" s="31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</row>
    <row r="3" spans="1:1027" s="1" customFormat="1" ht="18" customHeight="1">
      <c r="A3" s="232"/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4"/>
      <c r="N3" s="275"/>
      <c r="O3" s="275"/>
      <c r="P3" s="275"/>
    </row>
    <row r="4" spans="1:1027" s="1" customFormat="1" ht="15.75" customHeight="1">
      <c r="A4" s="299"/>
      <c r="B4" s="300"/>
      <c r="C4" s="340" t="str">
        <f>SPEC!C11</f>
        <v>TOL</v>
      </c>
      <c r="D4" s="342" t="s">
        <v>204</v>
      </c>
      <c r="E4" s="344" t="s">
        <v>205</v>
      </c>
      <c r="F4" s="346" t="s">
        <v>206</v>
      </c>
      <c r="G4" s="348" t="s">
        <v>207</v>
      </c>
      <c r="H4" s="348" t="s">
        <v>208</v>
      </c>
      <c r="I4" s="35"/>
      <c r="J4" s="350" t="str">
        <f>SPEC!D14</f>
        <v>1X</v>
      </c>
      <c r="K4" s="342" t="s">
        <v>209</v>
      </c>
      <c r="L4" s="342" t="s">
        <v>210</v>
      </c>
      <c r="M4" s="346"/>
      <c r="N4" s="275"/>
      <c r="O4" s="275"/>
      <c r="P4" s="275"/>
    </row>
    <row r="5" spans="1:1027" s="1" customFormat="1" ht="15.75" customHeight="1">
      <c r="A5" s="299"/>
      <c r="B5" s="300"/>
      <c r="C5" s="340"/>
      <c r="D5" s="343"/>
      <c r="E5" s="345"/>
      <c r="F5" s="347"/>
      <c r="G5" s="349"/>
      <c r="H5" s="349"/>
      <c r="I5" s="36"/>
      <c r="J5" s="351"/>
      <c r="K5" s="343"/>
      <c r="L5" s="343"/>
      <c r="M5" s="347"/>
      <c r="N5" s="275"/>
      <c r="O5" s="275"/>
      <c r="P5" s="275"/>
    </row>
    <row r="6" spans="1:1027" s="1" customFormat="1" ht="34.5" customHeight="1">
      <c r="A6" s="301"/>
      <c r="B6" s="302"/>
      <c r="C6" s="341"/>
      <c r="D6" s="343"/>
      <c r="E6" s="345"/>
      <c r="F6" s="347"/>
      <c r="G6" s="342"/>
      <c r="H6" s="342"/>
      <c r="I6" s="37"/>
      <c r="J6" s="351"/>
      <c r="K6" s="343"/>
      <c r="L6" s="343"/>
      <c r="M6" s="347"/>
      <c r="N6" s="275"/>
      <c r="O6" s="275"/>
      <c r="P6" s="275"/>
    </row>
    <row r="7" spans="1:1027" s="2" customFormat="1" ht="15.75" customHeight="1">
      <c r="A7" s="9" t="str">
        <f>SPEC!A14</f>
        <v/>
      </c>
      <c r="B7" s="10" t="str">
        <f>SPEC!B14</f>
        <v>POM</v>
      </c>
      <c r="C7" s="11"/>
      <c r="D7" s="337"/>
      <c r="E7" s="338"/>
      <c r="F7" s="338"/>
      <c r="G7" s="339"/>
      <c r="H7" s="339"/>
      <c r="I7" s="339"/>
      <c r="J7" s="338"/>
      <c r="K7" s="338"/>
      <c r="L7" s="338"/>
      <c r="M7" s="338"/>
      <c r="N7" s="275"/>
      <c r="O7" s="275"/>
      <c r="P7" s="275"/>
    </row>
    <row r="8" spans="1:1027" s="3" customFormat="1" ht="19.350000000000001" customHeight="1">
      <c r="A8" s="31" t="s">
        <v>211</v>
      </c>
      <c r="B8" s="13" t="str">
        <f>SPEC!B15</f>
        <v>A1-  FRONT BODY LENGTH FROM HPS</v>
      </c>
      <c r="C8" s="14" t="str">
        <f>SPEC!C15</f>
        <v>1/4</v>
      </c>
      <c r="D8" s="32">
        <f t="shared" ref="D8" si="0">E8-0.5</f>
        <v>25.5</v>
      </c>
      <c r="E8" s="32">
        <v>26</v>
      </c>
      <c r="F8" s="32">
        <v>26.5</v>
      </c>
      <c r="G8" s="32">
        <v>27</v>
      </c>
      <c r="H8" s="32">
        <v>27.5</v>
      </c>
      <c r="I8" s="38"/>
      <c r="J8" s="15">
        <v>28.5</v>
      </c>
      <c r="K8" s="24">
        <v>29</v>
      </c>
      <c r="L8" s="24">
        <f t="shared" ref="L8:M8" si="1">K8+0.5</f>
        <v>29.5</v>
      </c>
      <c r="M8" s="39">
        <f t="shared" si="1"/>
        <v>30</v>
      </c>
      <c r="N8" s="275"/>
      <c r="O8" s="275"/>
      <c r="P8" s="275"/>
    </row>
    <row r="9" spans="1:1027" s="3" customFormat="1" ht="19.350000000000001" customHeight="1">
      <c r="A9" s="31" t="s">
        <v>212</v>
      </c>
      <c r="B9" s="13" t="s">
        <v>213</v>
      </c>
      <c r="C9" s="14">
        <v>0.25</v>
      </c>
      <c r="D9" s="32">
        <f t="shared" ref="D9" si="2">E9-0.5</f>
        <v>27.5</v>
      </c>
      <c r="E9" s="32">
        <v>28</v>
      </c>
      <c r="F9" s="32">
        <v>28.5</v>
      </c>
      <c r="G9" s="32">
        <v>29</v>
      </c>
      <c r="H9" s="32">
        <v>29.5</v>
      </c>
      <c r="I9" s="38"/>
      <c r="J9" s="15">
        <v>30</v>
      </c>
      <c r="K9" s="24">
        <f>J9+0.5</f>
        <v>30.5</v>
      </c>
      <c r="L9" s="24">
        <f t="shared" ref="L9" si="3">K9+0.5</f>
        <v>31</v>
      </c>
      <c r="M9" s="39"/>
      <c r="N9" s="275"/>
      <c r="O9" s="275"/>
      <c r="P9" s="275"/>
    </row>
    <row r="10" spans="1:1027" s="3" customFormat="1" ht="19.350000000000001" customHeight="1">
      <c r="A10" s="31" t="s">
        <v>214</v>
      </c>
      <c r="B10" s="13" t="str">
        <f>SPEC!B17</f>
        <v>B1- BUST WIDTH- 1" BELOW ARMHOLE</v>
      </c>
      <c r="C10" s="14">
        <v>0.375</v>
      </c>
      <c r="D10" s="33">
        <f t="shared" ref="D10" si="4">E10-1</f>
        <v>17.5</v>
      </c>
      <c r="E10" s="33">
        <v>18.5</v>
      </c>
      <c r="F10" s="33">
        <v>20</v>
      </c>
      <c r="G10" s="32">
        <v>21.5</v>
      </c>
      <c r="H10" s="32">
        <v>23</v>
      </c>
      <c r="I10" s="38"/>
      <c r="J10" s="15">
        <f>SPEC!J17</f>
        <v>22.5</v>
      </c>
      <c r="K10" s="25">
        <f>J10+2</f>
        <v>24.5</v>
      </c>
      <c r="L10" s="25">
        <f>K10+2</f>
        <v>26.5</v>
      </c>
      <c r="M10" s="40">
        <f t="shared" ref="M10" si="5">L10+1.5</f>
        <v>28</v>
      </c>
      <c r="N10" s="275"/>
      <c r="O10" s="275"/>
      <c r="P10" s="275"/>
    </row>
    <row r="11" spans="1:1027" s="3" customFormat="1" ht="19.350000000000001" customHeight="1">
      <c r="A11" s="12" t="str">
        <f>SPEC!A20</f>
        <v/>
      </c>
      <c r="B11" s="13" t="str">
        <f>SPEC!B20</f>
        <v>E1- ACROSS FRONT 5 1/2" FRM HPS</v>
      </c>
      <c r="C11" s="14" t="str">
        <f>SPEC!C20</f>
        <v>1/4</v>
      </c>
      <c r="D11" s="32">
        <f t="shared" ref="D11:D12" si="6">E11-0.5</f>
        <v>11.5</v>
      </c>
      <c r="E11" s="32">
        <v>12</v>
      </c>
      <c r="F11" s="32">
        <v>12.5</v>
      </c>
      <c r="G11" s="32">
        <v>13</v>
      </c>
      <c r="H11" s="32">
        <v>13.5</v>
      </c>
      <c r="I11" s="38"/>
      <c r="J11" s="15">
        <v>13.5</v>
      </c>
      <c r="K11" s="24">
        <f t="shared" ref="K11:L12" si="7">J11+1</f>
        <v>14.5</v>
      </c>
      <c r="L11" s="24">
        <f t="shared" si="7"/>
        <v>15.5</v>
      </c>
      <c r="M11" s="39">
        <f t="shared" ref="M11:M12" si="8">L11+0.5</f>
        <v>16</v>
      </c>
      <c r="N11" s="275"/>
      <c r="O11" s="275"/>
      <c r="P11" s="275"/>
    </row>
    <row r="12" spans="1:1027" s="3" customFormat="1" ht="19.350000000000001" customHeight="1">
      <c r="A12" s="12" t="str">
        <f>SPEC!A21</f>
        <v/>
      </c>
      <c r="B12" s="13" t="str">
        <f>SPEC!B21</f>
        <v>F1- ACROSS BACK 5 1/2" FRM HPS</v>
      </c>
      <c r="C12" s="14" t="str">
        <f>SPEC!C21</f>
        <v>1/4</v>
      </c>
      <c r="D12" s="32">
        <f t="shared" si="6"/>
        <v>11</v>
      </c>
      <c r="E12" s="32">
        <v>11.5</v>
      </c>
      <c r="F12" s="32">
        <v>12</v>
      </c>
      <c r="G12" s="32">
        <v>12.5</v>
      </c>
      <c r="H12" s="32">
        <v>13</v>
      </c>
      <c r="I12" s="38"/>
      <c r="J12" s="15">
        <v>13</v>
      </c>
      <c r="K12" s="24">
        <f t="shared" si="7"/>
        <v>14</v>
      </c>
      <c r="L12" s="24">
        <f t="shared" si="7"/>
        <v>15</v>
      </c>
      <c r="M12" s="39">
        <f t="shared" si="8"/>
        <v>15.5</v>
      </c>
      <c r="N12" s="275"/>
      <c r="O12" s="275"/>
      <c r="P12" s="275"/>
    </row>
    <row r="13" spans="1:1027" s="3" customFormat="1" ht="19.350000000000001" customHeight="1">
      <c r="A13" s="12" t="str">
        <f>SPEC!A22</f>
        <v/>
      </c>
      <c r="B13" s="13" t="str">
        <f>SPEC!B22</f>
        <v>G1- WAIST - 15 1/2" FRM HPS</v>
      </c>
      <c r="C13" s="14">
        <v>0.375</v>
      </c>
      <c r="D13" s="33">
        <f t="shared" ref="D13:D14" si="9">E13-1</f>
        <v>16.5</v>
      </c>
      <c r="E13" s="33">
        <v>17.5</v>
      </c>
      <c r="F13" s="33">
        <v>19</v>
      </c>
      <c r="G13" s="32">
        <v>20.5</v>
      </c>
      <c r="H13" s="32">
        <v>22</v>
      </c>
      <c r="I13" s="38"/>
      <c r="J13" s="15">
        <v>21.5</v>
      </c>
      <c r="K13" s="25">
        <v>23.5</v>
      </c>
      <c r="L13" s="25">
        <v>25.5</v>
      </c>
      <c r="M13" s="40">
        <f t="shared" ref="M13:M14" si="10">L13+1.5</f>
        <v>27</v>
      </c>
      <c r="N13" s="275"/>
      <c r="O13" s="275"/>
      <c r="P13" s="275"/>
    </row>
    <row r="14" spans="1:1027" s="3" customFormat="1" ht="19.350000000000001" customHeight="1">
      <c r="A14" s="12" t="str">
        <f>SPEC!A23</f>
        <v/>
      </c>
      <c r="B14" s="13" t="str">
        <f>SPEC!B23</f>
        <v>I1- SWEEP AT EDGE- STRAIGHT</v>
      </c>
      <c r="C14" s="14">
        <v>0.375</v>
      </c>
      <c r="D14" s="33">
        <f t="shared" si="9"/>
        <v>19</v>
      </c>
      <c r="E14" s="33">
        <v>20</v>
      </c>
      <c r="F14" s="33">
        <f>J14-1</f>
        <v>23.5</v>
      </c>
      <c r="G14" s="32">
        <v>23</v>
      </c>
      <c r="H14" s="32">
        <v>24.5</v>
      </c>
      <c r="I14" s="38"/>
      <c r="J14" s="15">
        <v>24.5</v>
      </c>
      <c r="K14" s="25">
        <f>J14+2</f>
        <v>26.5</v>
      </c>
      <c r="L14" s="25">
        <f>K14+2</f>
        <v>28.5</v>
      </c>
      <c r="M14" s="40">
        <f t="shared" si="10"/>
        <v>30</v>
      </c>
      <c r="N14" s="275"/>
      <c r="O14" s="275"/>
      <c r="P14" s="275"/>
    </row>
    <row r="15" spans="1:1027" s="3" customFormat="1" ht="19.350000000000001" customHeight="1">
      <c r="A15" s="12" t="str">
        <f>SPEC!A24</f>
        <v/>
      </c>
      <c r="B15" s="13" t="str">
        <f>SPEC!B24</f>
        <v>J1- BOTTOM HEM HEIGHT</v>
      </c>
      <c r="C15" s="14" t="str">
        <f>SPEC!C24</f>
        <v>1/8</v>
      </c>
      <c r="D15" s="33">
        <f>E15</f>
        <v>0.625</v>
      </c>
      <c r="E15" s="33">
        <v>0.625</v>
      </c>
      <c r="F15" s="33">
        <v>0.625</v>
      </c>
      <c r="G15" s="32">
        <v>0.625</v>
      </c>
      <c r="H15" s="32">
        <v>0.625</v>
      </c>
      <c r="I15" s="38"/>
      <c r="J15" s="15">
        <v>0.625</v>
      </c>
      <c r="K15" s="25">
        <f>J15</f>
        <v>0.625</v>
      </c>
      <c r="L15" s="25">
        <f>K15</f>
        <v>0.625</v>
      </c>
      <c r="M15" s="40">
        <f>L15</f>
        <v>0.625</v>
      </c>
      <c r="N15" s="275"/>
      <c r="O15" s="275"/>
      <c r="P15" s="275"/>
    </row>
    <row r="16" spans="1:1027" s="3" customFormat="1" ht="19.350000000000001" customHeight="1">
      <c r="A16" s="12" t="str">
        <f>SPEC!A25</f>
        <v/>
      </c>
      <c r="B16" s="13" t="str">
        <f>SPEC!B25</f>
        <v>K1- SLEEVE LENGTH FROM CTR BACK NECK - 2 point measurement</v>
      </c>
      <c r="C16" s="14" t="str">
        <f>SPEC!C25</f>
        <v>1/4</v>
      </c>
      <c r="D16" s="33" t="s">
        <v>215</v>
      </c>
      <c r="E16" s="33">
        <v>32</v>
      </c>
      <c r="F16" s="33">
        <v>32.5</v>
      </c>
      <c r="G16" s="32">
        <v>33</v>
      </c>
      <c r="H16" s="32">
        <v>33.5</v>
      </c>
      <c r="I16" s="38"/>
      <c r="J16" s="15">
        <v>33.5</v>
      </c>
      <c r="K16" s="25">
        <v>33.375</v>
      </c>
      <c r="L16" s="25">
        <v>33.625</v>
      </c>
      <c r="M16" s="40">
        <f>L16+0.25</f>
        <v>33.875</v>
      </c>
      <c r="N16" s="275"/>
      <c r="O16" s="275"/>
      <c r="P16" s="275"/>
    </row>
    <row r="17" spans="1:16" s="3" customFormat="1" ht="19.350000000000001" customHeight="1">
      <c r="A17" s="12"/>
      <c r="B17" s="13" t="str">
        <f>SPEC!B26</f>
        <v>l1- FRONT RAGLAN LENGTH TO NECKBAND SEAM</v>
      </c>
      <c r="C17" s="14">
        <v>0.25</v>
      </c>
      <c r="D17" s="32">
        <f t="shared" ref="D17" si="11">E17-0.5</f>
        <v>8.5</v>
      </c>
      <c r="E17" s="32">
        <v>9</v>
      </c>
      <c r="F17" s="32">
        <v>9.5</v>
      </c>
      <c r="G17" s="32">
        <v>10</v>
      </c>
      <c r="H17" s="32">
        <v>10.5</v>
      </c>
      <c r="I17" s="38"/>
      <c r="J17" s="15">
        <v>11</v>
      </c>
      <c r="K17" s="24">
        <f>J17+0.5</f>
        <v>11.5</v>
      </c>
      <c r="L17" s="24">
        <f t="shared" ref="L17" si="12">K17+0.5</f>
        <v>12</v>
      </c>
      <c r="M17" s="39"/>
      <c r="N17" s="275"/>
      <c r="O17" s="275"/>
      <c r="P17" s="275"/>
    </row>
    <row r="18" spans="1:16" s="3" customFormat="1" ht="19.350000000000001" customHeight="1">
      <c r="A18" s="12" t="str">
        <f>SPEC!A27</f>
        <v/>
      </c>
      <c r="B18" s="13" t="str">
        <f>SPEC!B27</f>
        <v>L1- BACK RAGLAN LENGTH TO NECKBAND SEAM</v>
      </c>
      <c r="C18" s="14" t="str">
        <f>SPEC!C27</f>
        <v>1/4</v>
      </c>
      <c r="D18" s="32">
        <v>10</v>
      </c>
      <c r="E18" s="32">
        <v>10.5</v>
      </c>
      <c r="F18" s="32">
        <v>11</v>
      </c>
      <c r="G18" s="32">
        <v>11.5</v>
      </c>
      <c r="H18" s="32">
        <v>12</v>
      </c>
      <c r="I18" s="38"/>
      <c r="J18" s="15">
        <v>12.5</v>
      </c>
      <c r="K18" s="24">
        <f>J18+0.5</f>
        <v>13</v>
      </c>
      <c r="L18" s="24">
        <f t="shared" ref="L18:M18" si="13">K18+0.5</f>
        <v>13.5</v>
      </c>
      <c r="M18" s="39">
        <f t="shared" si="13"/>
        <v>14</v>
      </c>
      <c r="N18" s="275"/>
      <c r="O18" s="275"/>
      <c r="P18" s="275"/>
    </row>
    <row r="19" spans="1:16" s="3" customFormat="1" ht="19.350000000000001" customHeight="1">
      <c r="A19" s="12" t="str">
        <f>SPEC!A28</f>
        <v/>
      </c>
      <c r="B19" s="13" t="str">
        <f>SPEC!B28</f>
        <v>N1- MUSCLE 1" BELOW ARMHOLE</v>
      </c>
      <c r="C19" s="14" t="str">
        <f>SPEC!C28</f>
        <v>1/4</v>
      </c>
      <c r="D19" s="32">
        <f t="shared" ref="D19" si="14">E19-0.5</f>
        <v>6</v>
      </c>
      <c r="E19" s="32">
        <v>6.5</v>
      </c>
      <c r="F19" s="32">
        <v>7</v>
      </c>
      <c r="G19" s="32">
        <v>7.5</v>
      </c>
      <c r="H19" s="32">
        <v>8</v>
      </c>
      <c r="I19" s="38"/>
      <c r="J19" s="15">
        <v>8</v>
      </c>
      <c r="K19" s="24">
        <f>J19+0.5</f>
        <v>8.5</v>
      </c>
      <c r="L19" s="24">
        <f t="shared" ref="L19:M20" si="15">K19+0.5</f>
        <v>9</v>
      </c>
      <c r="M19" s="39">
        <f t="shared" si="15"/>
        <v>9.5</v>
      </c>
      <c r="N19" s="275"/>
      <c r="O19" s="275"/>
      <c r="P19" s="275"/>
    </row>
    <row r="20" spans="1:16" s="3" customFormat="1" ht="19.350000000000001" customHeight="1">
      <c r="A20" s="12" t="str">
        <f>SPEC!A29</f>
        <v/>
      </c>
      <c r="B20" s="13" t="str">
        <f>SPEC!B29</f>
        <v xml:space="preserve">O1- SLEEVE OPENING </v>
      </c>
      <c r="C20" s="14" t="str">
        <f>SPEC!C29</f>
        <v>1/4</v>
      </c>
      <c r="D20" s="32">
        <v>3.5</v>
      </c>
      <c r="E20" s="32">
        <v>3.75</v>
      </c>
      <c r="F20" s="32">
        <v>4</v>
      </c>
      <c r="G20" s="32">
        <v>4.25</v>
      </c>
      <c r="H20" s="32">
        <v>4.5</v>
      </c>
      <c r="I20" s="38"/>
      <c r="J20" s="15">
        <v>4</v>
      </c>
      <c r="K20" s="24">
        <v>4.25</v>
      </c>
      <c r="L20" s="24">
        <v>4.5</v>
      </c>
      <c r="M20" s="39">
        <f t="shared" si="15"/>
        <v>5</v>
      </c>
      <c r="N20" s="275"/>
      <c r="O20" s="275"/>
      <c r="P20" s="275"/>
    </row>
    <row r="21" spans="1:16" s="3" customFormat="1" ht="19.350000000000001" customHeight="1">
      <c r="A21" s="12" t="str">
        <f>SPEC!A30</f>
        <v/>
      </c>
      <c r="B21" s="13" t="str">
        <f>SPEC!B30</f>
        <v>P1- CUFF HEIGHT</v>
      </c>
      <c r="C21" s="14" t="str">
        <f>SPEC!C30</f>
        <v>1/8</v>
      </c>
      <c r="D21" s="33">
        <f>E21</f>
        <v>4</v>
      </c>
      <c r="E21" s="33">
        <v>4</v>
      </c>
      <c r="F21" s="33">
        <v>4</v>
      </c>
      <c r="G21" s="32">
        <v>4</v>
      </c>
      <c r="H21" s="32">
        <v>4</v>
      </c>
      <c r="I21" s="38"/>
      <c r="J21" s="15">
        <v>4</v>
      </c>
      <c r="K21" s="25">
        <f>J21</f>
        <v>4</v>
      </c>
      <c r="L21" s="25">
        <f>K21</f>
        <v>4</v>
      </c>
      <c r="M21" s="40">
        <f>L21</f>
        <v>4</v>
      </c>
      <c r="N21" s="275"/>
      <c r="O21" s="275"/>
      <c r="P21" s="275"/>
    </row>
    <row r="22" spans="1:16" s="3" customFormat="1" ht="19.350000000000001" customHeight="1">
      <c r="A22" s="12" t="str">
        <f>SPEC!A31</f>
        <v/>
      </c>
      <c r="B22" s="13" t="str">
        <f>SPEC!B31</f>
        <v>Q1- NECK WIDTH- EDGE TO EDGE</v>
      </c>
      <c r="C22" s="14" t="str">
        <f>SPEC!C31</f>
        <v>1/4</v>
      </c>
      <c r="D22" s="33">
        <f t="shared" ref="D22:D23" si="16">E22-0.25</f>
        <v>8.25</v>
      </c>
      <c r="E22" s="33">
        <v>8.5</v>
      </c>
      <c r="F22" s="33">
        <v>8.75</v>
      </c>
      <c r="G22" s="32">
        <v>9</v>
      </c>
      <c r="H22" s="32">
        <v>9.25</v>
      </c>
      <c r="I22" s="38"/>
      <c r="J22" s="15">
        <v>9</v>
      </c>
      <c r="K22" s="25">
        <f t="shared" ref="K22:M23" si="17">J22+0.25</f>
        <v>9.25</v>
      </c>
      <c r="L22" s="25">
        <f t="shared" si="17"/>
        <v>9.5</v>
      </c>
      <c r="M22" s="40">
        <f t="shared" si="17"/>
        <v>9.75</v>
      </c>
      <c r="N22" s="275"/>
      <c r="O22" s="275"/>
      <c r="P22" s="275"/>
    </row>
    <row r="23" spans="1:16" s="3" customFormat="1" ht="19.350000000000001" customHeight="1">
      <c r="A23" s="12" t="str">
        <f>SPEC!A32</f>
        <v/>
      </c>
      <c r="B23" s="13" t="str">
        <f>SPEC!B32</f>
        <v>R1- FRONT NECK DROP FROM  HPS TO EDGE</v>
      </c>
      <c r="C23" s="14" t="str">
        <f>SPEC!C32</f>
        <v>1/4</v>
      </c>
      <c r="D23" s="33">
        <f t="shared" si="16"/>
        <v>3.25</v>
      </c>
      <c r="E23" s="33">
        <v>3.5</v>
      </c>
      <c r="F23" s="33">
        <v>3.75</v>
      </c>
      <c r="G23" s="32">
        <v>4</v>
      </c>
      <c r="H23" s="32">
        <v>4.25</v>
      </c>
      <c r="I23" s="38"/>
      <c r="J23" s="15">
        <v>3.5</v>
      </c>
      <c r="K23" s="25">
        <v>3.75</v>
      </c>
      <c r="L23" s="25">
        <v>4</v>
      </c>
      <c r="M23" s="40">
        <f t="shared" si="17"/>
        <v>4.25</v>
      </c>
      <c r="N23" s="275"/>
      <c r="O23" s="275"/>
      <c r="P23" s="275"/>
    </row>
    <row r="24" spans="1:16" s="3" customFormat="1" ht="19.350000000000001" customHeight="1">
      <c r="A24" s="12" t="str">
        <f>SPEC!A33</f>
        <v/>
      </c>
      <c r="B24" s="13" t="str">
        <f>SPEC!B33</f>
        <v>S1- BACK NECK DROP FROM HPS TO EDGE</v>
      </c>
      <c r="C24" s="14" t="str">
        <f>SPEC!C33</f>
        <v>1/4</v>
      </c>
      <c r="D24" s="33">
        <f t="shared" ref="D24:D25" si="18">E24</f>
        <v>1</v>
      </c>
      <c r="E24" s="33">
        <v>1</v>
      </c>
      <c r="F24" s="33">
        <v>1</v>
      </c>
      <c r="G24" s="32">
        <v>1</v>
      </c>
      <c r="H24" s="32">
        <v>1</v>
      </c>
      <c r="I24" s="38"/>
      <c r="J24" s="15">
        <v>1.25</v>
      </c>
      <c r="K24" s="25">
        <f t="shared" ref="K24:M25" si="19">J24</f>
        <v>1.25</v>
      </c>
      <c r="L24" s="25">
        <f t="shared" si="19"/>
        <v>1.25</v>
      </c>
      <c r="M24" s="40">
        <f t="shared" si="19"/>
        <v>1.25</v>
      </c>
      <c r="N24" s="275"/>
      <c r="O24" s="275"/>
      <c r="P24" s="275"/>
    </row>
    <row r="25" spans="1:16" s="3" customFormat="1" ht="19.350000000000001" customHeight="1">
      <c r="A25" s="12" t="str">
        <f>SPEC!A34</f>
        <v/>
      </c>
      <c r="B25" s="13" t="str">
        <f>SPEC!B34</f>
        <v>T1- NECK TRIM HEIGHT</v>
      </c>
      <c r="C25" s="14" t="str">
        <f>SPEC!C34</f>
        <v>1/4</v>
      </c>
      <c r="D25" s="33">
        <f t="shared" si="18"/>
        <v>0.5</v>
      </c>
      <c r="E25" s="33">
        <v>0.5</v>
      </c>
      <c r="F25" s="33">
        <v>0.5</v>
      </c>
      <c r="G25" s="32">
        <v>0.5</v>
      </c>
      <c r="H25" s="32">
        <v>0.5</v>
      </c>
      <c r="I25" s="38"/>
      <c r="J25" s="15">
        <v>0.5</v>
      </c>
      <c r="K25" s="25">
        <f t="shared" si="19"/>
        <v>0.5</v>
      </c>
      <c r="L25" s="25">
        <f t="shared" si="19"/>
        <v>0.5</v>
      </c>
      <c r="M25" s="40">
        <f t="shared" si="19"/>
        <v>0.5</v>
      </c>
      <c r="N25" s="275"/>
      <c r="O25" s="275"/>
      <c r="P25" s="275"/>
    </row>
    <row r="26" spans="1:16" s="3" customFormat="1" ht="19.350000000000001" customHeight="1">
      <c r="A26" s="12" t="str">
        <f>SPEC!A35</f>
        <v/>
      </c>
      <c r="B26" s="13" t="s">
        <v>216</v>
      </c>
      <c r="C26" s="14">
        <v>0.125</v>
      </c>
      <c r="D26" s="33">
        <v>1.75</v>
      </c>
      <c r="E26" s="33">
        <v>1.75</v>
      </c>
      <c r="F26" s="33">
        <v>1.75</v>
      </c>
      <c r="G26" s="32">
        <v>1.75</v>
      </c>
      <c r="H26" s="32">
        <v>1.75</v>
      </c>
      <c r="I26" s="38"/>
      <c r="J26" s="15">
        <v>1.75</v>
      </c>
      <c r="K26" s="25">
        <v>1.75</v>
      </c>
      <c r="L26" s="25">
        <v>1.75</v>
      </c>
      <c r="M26" s="40">
        <f>L26+0.25</f>
        <v>2</v>
      </c>
      <c r="N26" s="275"/>
      <c r="O26" s="275"/>
      <c r="P26" s="275"/>
    </row>
    <row r="27" spans="1:16" s="3" customFormat="1" ht="19.350000000000001" customHeight="1">
      <c r="A27" s="12" t="str">
        <f>SPEC!A36</f>
        <v/>
      </c>
      <c r="B27" s="13" t="str">
        <f>SPEC!B36</f>
        <v/>
      </c>
      <c r="C27" s="14" t="str">
        <f>SPEC!C36</f>
        <v/>
      </c>
      <c r="D27" s="33" t="str">
        <f>E27</f>
        <v/>
      </c>
      <c r="E27" s="33" t="str">
        <f>F27</f>
        <v/>
      </c>
      <c r="F27" s="33" t="str">
        <f>J27</f>
        <v/>
      </c>
      <c r="G27" s="32"/>
      <c r="H27" s="32"/>
      <c r="I27" s="32"/>
      <c r="J27" s="15" t="str">
        <f>SPEC!J36</f>
        <v/>
      </c>
      <c r="K27" s="25" t="str">
        <f>J27</f>
        <v/>
      </c>
      <c r="L27" s="25" t="str">
        <f>K27</f>
        <v/>
      </c>
      <c r="M27" s="40" t="str">
        <f>L27</f>
        <v/>
      </c>
      <c r="N27" s="275"/>
      <c r="O27" s="275"/>
      <c r="P27" s="275"/>
    </row>
    <row r="28" spans="1:16" s="3" customFormat="1" ht="19.350000000000001" customHeight="1">
      <c r="A28" s="12" t="str">
        <f>SPEC!A37</f>
        <v/>
      </c>
      <c r="B28" s="13" t="str">
        <f>SPEC!B37</f>
        <v/>
      </c>
      <c r="C28" s="14" t="str">
        <f>SPEC!C37</f>
        <v/>
      </c>
      <c r="D28" s="34"/>
      <c r="E28" s="33"/>
      <c r="F28" s="33"/>
      <c r="G28" s="32"/>
      <c r="H28" s="32"/>
      <c r="I28" s="32"/>
      <c r="J28" s="24" t="str">
        <f>SPEC!J37</f>
        <v/>
      </c>
      <c r="K28" s="25"/>
      <c r="L28" s="25"/>
      <c r="M28" s="39"/>
      <c r="N28" s="275"/>
      <c r="O28" s="275"/>
      <c r="P28" s="275"/>
    </row>
    <row r="29" spans="1:16" s="3" customFormat="1" ht="19.350000000000001" customHeight="1">
      <c r="A29" s="12" t="str">
        <f>SPEC!A38</f>
        <v/>
      </c>
      <c r="B29" s="13" t="str">
        <f>SPEC!B38</f>
        <v/>
      </c>
      <c r="C29" s="14" t="str">
        <f>SPEC!C38</f>
        <v/>
      </c>
      <c r="D29" s="34"/>
      <c r="E29" s="33"/>
      <c r="F29" s="33"/>
      <c r="G29" s="32"/>
      <c r="H29" s="32"/>
      <c r="I29" s="32"/>
      <c r="J29" s="24" t="str">
        <f>SPEC!J38</f>
        <v/>
      </c>
      <c r="K29" s="25"/>
      <c r="L29" s="25"/>
      <c r="M29" s="39"/>
      <c r="N29" s="275"/>
      <c r="O29" s="275"/>
      <c r="P29" s="275"/>
    </row>
    <row r="30" spans="1:16" s="3" customFormat="1" ht="19.350000000000001" customHeight="1">
      <c r="A30" s="12" t="str">
        <f>SPEC!A39</f>
        <v/>
      </c>
      <c r="B30" s="13" t="str">
        <f>SPEC!B39</f>
        <v/>
      </c>
      <c r="C30" s="14" t="str">
        <f>SPEC!C39</f>
        <v/>
      </c>
      <c r="D30" s="34"/>
      <c r="E30" s="33"/>
      <c r="F30" s="33"/>
      <c r="G30" s="32"/>
      <c r="H30" s="32"/>
      <c r="I30" s="32"/>
      <c r="J30" s="24" t="str">
        <f>SPEC!J39</f>
        <v/>
      </c>
      <c r="K30" s="25"/>
      <c r="L30" s="25"/>
      <c r="M30" s="41"/>
      <c r="N30" s="275"/>
      <c r="O30" s="275"/>
      <c r="P30" s="275"/>
    </row>
    <row r="31" spans="1:16" s="3" customFormat="1" ht="19.350000000000001" customHeight="1">
      <c r="A31" s="12" t="str">
        <f>SPEC!A40</f>
        <v/>
      </c>
      <c r="B31" s="13" t="str">
        <f>SPEC!B40</f>
        <v/>
      </c>
      <c r="C31" s="14" t="str">
        <f>SPEC!C40</f>
        <v/>
      </c>
      <c r="D31" s="28"/>
      <c r="E31" s="25"/>
      <c r="F31" s="25"/>
      <c r="G31" s="24"/>
      <c r="H31" s="24"/>
      <c r="I31" s="24"/>
      <c r="J31" s="24" t="str">
        <f>SPEC!J40</f>
        <v/>
      </c>
      <c r="K31" s="25"/>
      <c r="L31" s="25"/>
      <c r="M31" s="41"/>
      <c r="N31" s="275"/>
      <c r="O31" s="275"/>
      <c r="P31" s="275"/>
    </row>
    <row r="32" spans="1:16" s="3" customFormat="1" ht="19.350000000000001" customHeight="1">
      <c r="A32" s="12" t="str">
        <f>SPEC!A41</f>
        <v/>
      </c>
      <c r="B32" s="13" t="str">
        <f>SPEC!B41</f>
        <v/>
      </c>
      <c r="C32" s="14" t="str">
        <f>SPEC!C41</f>
        <v/>
      </c>
      <c r="D32" s="28"/>
      <c r="E32" s="25"/>
      <c r="F32" s="25"/>
      <c r="G32" s="24"/>
      <c r="H32" s="24"/>
      <c r="I32" s="24"/>
      <c r="J32" s="24" t="str">
        <f>SPEC!J41</f>
        <v/>
      </c>
      <c r="K32" s="25"/>
      <c r="L32" s="25"/>
      <c r="M32" s="41"/>
      <c r="N32" s="275"/>
      <c r="O32" s="275"/>
      <c r="P32" s="275"/>
    </row>
    <row r="33" spans="1:1027" s="3" customFormat="1" ht="19.350000000000001" customHeight="1">
      <c r="A33" s="12" t="str">
        <f>SPEC!A42</f>
        <v/>
      </c>
      <c r="B33" s="13">
        <f>SPEC!B42</f>
        <v>0</v>
      </c>
      <c r="C33" s="14" t="str">
        <f>SPEC!C42</f>
        <v/>
      </c>
      <c r="D33" s="28"/>
      <c r="E33" s="25"/>
      <c r="F33" s="25"/>
      <c r="G33" s="24"/>
      <c r="H33" s="24"/>
      <c r="I33" s="24"/>
      <c r="J33" s="24" t="str">
        <f>SPEC!J42</f>
        <v/>
      </c>
      <c r="K33" s="25"/>
      <c r="L33" s="25"/>
      <c r="M33" s="41"/>
      <c r="N33" s="275"/>
      <c r="O33" s="275"/>
      <c r="P33" s="275"/>
    </row>
    <row r="34" spans="1:1027" s="3" customFormat="1" ht="19.350000000000001" customHeight="1">
      <c r="A34" s="12" t="str">
        <f>SPEC!A43</f>
        <v/>
      </c>
      <c r="B34" s="13" t="str">
        <f>SPEC!B43</f>
        <v/>
      </c>
      <c r="C34" s="14" t="str">
        <f>SPEC!C43</f>
        <v/>
      </c>
      <c r="D34" s="28"/>
      <c r="E34" s="25"/>
      <c r="F34" s="25"/>
      <c r="G34" s="24"/>
      <c r="H34" s="24"/>
      <c r="I34" s="24"/>
      <c r="J34" s="24" t="str">
        <f>SPEC!J43</f>
        <v/>
      </c>
      <c r="K34" s="25"/>
      <c r="L34" s="25"/>
      <c r="M34" s="41"/>
      <c r="N34" s="275"/>
      <c r="O34" s="275"/>
      <c r="P34" s="275"/>
    </row>
    <row r="35" spans="1:1027" s="3" customFormat="1" ht="19.350000000000001" customHeight="1">
      <c r="A35" s="12" t="str">
        <f>SPEC!A44</f>
        <v/>
      </c>
      <c r="B35" s="13" t="str">
        <f>SPEC!B44</f>
        <v/>
      </c>
      <c r="C35" s="14" t="str">
        <f>SPEC!C44</f>
        <v/>
      </c>
      <c r="D35" s="28"/>
      <c r="E35" s="14"/>
      <c r="F35" s="25"/>
      <c r="G35" s="24"/>
      <c r="H35" s="24"/>
      <c r="I35" s="24"/>
      <c r="J35" s="24" t="str">
        <f>SPEC!J44</f>
        <v/>
      </c>
      <c r="K35" s="14"/>
      <c r="L35" s="25"/>
      <c r="M35" s="41"/>
      <c r="N35" s="275"/>
      <c r="O35" s="275"/>
      <c r="P35" s="275"/>
    </row>
    <row r="36" spans="1:1027" s="3" customFormat="1" ht="19.350000000000001" customHeight="1">
      <c r="A36" s="12" t="str">
        <f>SPEC!A45</f>
        <v/>
      </c>
      <c r="B36" s="13" t="str">
        <f>SPEC!B45</f>
        <v/>
      </c>
      <c r="C36" s="14" t="str">
        <f>SPEC!C45</f>
        <v/>
      </c>
      <c r="D36" s="28"/>
      <c r="E36" s="14"/>
      <c r="F36" s="25"/>
      <c r="G36" s="24"/>
      <c r="H36" s="24"/>
      <c r="I36" s="24"/>
      <c r="J36" s="24" t="str">
        <f>SPEC!J45</f>
        <v/>
      </c>
      <c r="K36" s="14"/>
      <c r="L36" s="25"/>
      <c r="M36" s="41"/>
      <c r="N36" s="275"/>
      <c r="O36" s="275"/>
      <c r="P36" s="275"/>
    </row>
    <row r="37" spans="1:1027" s="4" customFormat="1" ht="19.350000000000001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</row>
  </sheetData>
  <mergeCells count="18">
    <mergeCell ref="L4:L6"/>
    <mergeCell ref="M4:M6"/>
    <mergeCell ref="N3:P18"/>
    <mergeCell ref="B1:M2"/>
    <mergeCell ref="N19:P36"/>
    <mergeCell ref="A4:B6"/>
    <mergeCell ref="O1:P1"/>
    <mergeCell ref="O2:P2"/>
    <mergeCell ref="A3:M3"/>
    <mergeCell ref="D7:M7"/>
    <mergeCell ref="C4:C6"/>
    <mergeCell ref="D4:D6"/>
    <mergeCell ref="E4:E6"/>
    <mergeCell ref="F4:F6"/>
    <mergeCell ref="G4:G6"/>
    <mergeCell ref="H4:H6"/>
    <mergeCell ref="J4:J6"/>
    <mergeCell ref="K4:K6"/>
  </mergeCells>
  <printOptions horizontalCentered="1" verticalCentered="1"/>
  <pageMargins left="0.25" right="0.25" top="0.25" bottom="0.25" header="0" footer="0"/>
  <pageSetup scale="60" orientation="landscape" horizontalDpi="1200" verticalDpi="12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COVER</vt:lpstr>
      <vt:lpstr>STITCH</vt:lpstr>
      <vt:lpstr>DETAILS</vt:lpstr>
      <vt:lpstr>SPEC</vt:lpstr>
      <vt:lpstr>CMNTS</vt:lpstr>
      <vt:lpstr>CMNTS (2)</vt:lpstr>
      <vt:lpstr>UPDATED SPEC 5.18.23</vt:lpstr>
      <vt:lpstr>EDITS</vt:lpstr>
      <vt:lpstr>GRADED SPEC</vt:lpstr>
      <vt:lpstr>SIZE CHART</vt:lpstr>
      <vt:lpstr>PP &amp; TOP</vt:lpstr>
      <vt:lpstr>CMNTS!Print_Area</vt:lpstr>
      <vt:lpstr>'CMNTS (2)'!Print_Area</vt:lpstr>
      <vt:lpstr>COVER!Print_Area</vt:lpstr>
      <vt:lpstr>DETAILS!Print_Area</vt:lpstr>
      <vt:lpstr>'GRADED SPEC'!Print_Area</vt:lpstr>
      <vt:lpstr>'PP &amp; TOP'!Print_Area</vt:lpstr>
      <vt:lpstr>SPEC!Print_Area</vt:lpstr>
      <vt:lpstr>STITCH!Print_Area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rebekaha</dc:creator>
  <cp:lastModifiedBy>Bethany</cp:lastModifiedBy>
  <cp:lastPrinted>2013-11-20T19:20:00Z</cp:lastPrinted>
  <dcterms:created xsi:type="dcterms:W3CDTF">2013-08-22T15:58:00Z</dcterms:created>
  <dcterms:modified xsi:type="dcterms:W3CDTF">2025-02-05T06:46:49Z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F323C24BED124AE3A821A801B996D0FC</vt:lpwstr>
  </property>
  <property fmtid="{D5CDD505-2E9C-101B-9397-08002B2CF9AE}" pid="3" name="KSOProductBuildVer">
    <vt:lpwstr>2052-11.1.0.10463</vt:lpwstr>
  </property>
</Properties>
</file>