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Y:\TechPack\SPORTSWEAR DEV TPS-DESIGN-DO NOT TOUCH\Jackets\"/>
    </mc:Choice>
  </mc:AlternateContent>
  <xr:revisionPtr revIDLastSave="0" documentId="13_ncr:1_{D8323F9D-E646-489F-8757-874830260363}" xr6:coauthVersionLast="47" xr6:coauthVersionMax="47" xr10:uidLastSave="{00000000-0000-0000-0000-000000000000}"/>
  <bookViews>
    <workbookView xWindow="2595" yWindow="3315" windowWidth="13905" windowHeight="12090" xr2:uid="{00000000-000D-0000-FFFF-FFFF00000000}"/>
  </bookViews>
  <sheets>
    <sheet name="CAD" sheetId="4" r:id="rId1"/>
    <sheet name="BOM " sheetId="5" r:id="rId2"/>
    <sheet name="CONSTRUCTION CALLOUTS" sheetId="9" r:id="rId3"/>
    <sheet name="ORIG. SAMPLE PHOTOS" sheetId="3" state="hidden" r:id="rId4"/>
    <sheet name="FIT SPEC" sheetId="2" r:id="rId5"/>
    <sheet name="GRADING" sheetId="10" r:id="rId6"/>
  </sheets>
  <definedNames>
    <definedName name="_xlnm.Print_Area" localSheetId="0">CAD!$A$1:$U$37</definedName>
    <definedName name="_xlnm.Print_Area" localSheetId="4">'FIT SPEC'!$A$1:$L$49</definedName>
    <definedName name="_xlnm.Print_Area" localSheetId="5">GRADING!$A$1:$K$62</definedName>
    <definedName name="_xlnm.Print_Area" localSheetId="3">'ORIG. SAMPLE PHOTOS'!$A$1:$AG$65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3" i="2" l="1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9" i="2"/>
  <c r="K40" i="2"/>
  <c r="K41" i="2"/>
  <c r="K42" i="2"/>
  <c r="K43" i="2"/>
  <c r="K44" i="2"/>
  <c r="K45" i="2"/>
  <c r="K46" i="2"/>
  <c r="K47" i="2"/>
  <c r="K48" i="2"/>
  <c r="K49" i="2"/>
  <c r="K12" i="2"/>
  <c r="G13" i="10"/>
  <c r="I13" i="10" s="1"/>
  <c r="G14" i="10"/>
  <c r="H14" i="10" s="1"/>
  <c r="I14" i="10" s="1"/>
  <c r="G15" i="10"/>
  <c r="F15" i="10" s="1"/>
  <c r="E15" i="10" s="1"/>
  <c r="G16" i="10"/>
  <c r="H16" i="10" s="1"/>
  <c r="I16" i="10" s="1"/>
  <c r="G17" i="10"/>
  <c r="F17" i="10" s="1"/>
  <c r="E17" i="10" s="1"/>
  <c r="G18" i="10"/>
  <c r="G19" i="10"/>
  <c r="H19" i="10" s="1"/>
  <c r="I19" i="10" s="1"/>
  <c r="G20" i="10"/>
  <c r="F20" i="10" s="1"/>
  <c r="E20" i="10" s="1"/>
  <c r="G21" i="10"/>
  <c r="G22" i="10"/>
  <c r="H22" i="10" s="1"/>
  <c r="I22" i="10" s="1"/>
  <c r="G23" i="10"/>
  <c r="F23" i="10" s="1"/>
  <c r="E23" i="10" s="1"/>
  <c r="G24" i="10"/>
  <c r="F24" i="10" s="1"/>
  <c r="E24" i="10" s="1"/>
  <c r="G25" i="10"/>
  <c r="H25" i="10" s="1"/>
  <c r="I25" i="10" s="1"/>
  <c r="G26" i="10"/>
  <c r="H26" i="10" s="1"/>
  <c r="I26" i="10" s="1"/>
  <c r="G27" i="10"/>
  <c r="F27" i="10" s="1"/>
  <c r="E27" i="10" s="1"/>
  <c r="G28" i="10"/>
  <c r="H28" i="10" s="1"/>
  <c r="I28" i="10" s="1"/>
  <c r="G29" i="10"/>
  <c r="F29" i="10" s="1"/>
  <c r="E29" i="10" s="1"/>
  <c r="G30" i="10"/>
  <c r="G31" i="10"/>
  <c r="G32" i="10"/>
  <c r="H32" i="10" s="1"/>
  <c r="I32" i="10" s="1"/>
  <c r="G33" i="10"/>
  <c r="F33" i="10" s="1"/>
  <c r="E33" i="10" s="1"/>
  <c r="G34" i="10"/>
  <c r="H34" i="10" s="1"/>
  <c r="I34" i="10" s="1"/>
  <c r="G35" i="10"/>
  <c r="F35" i="10" s="1"/>
  <c r="E35" i="10" s="1"/>
  <c r="G36" i="10"/>
  <c r="G37" i="10"/>
  <c r="G38" i="10"/>
  <c r="H38" i="10" s="1"/>
  <c r="I38" i="10" s="1"/>
  <c r="G39" i="10"/>
  <c r="H39" i="10" s="1"/>
  <c r="I39" i="10" s="1"/>
  <c r="G40" i="10"/>
  <c r="F40" i="10" s="1"/>
  <c r="E40" i="10" s="1"/>
  <c r="G41" i="10"/>
  <c r="G42" i="10"/>
  <c r="G43" i="10"/>
  <c r="F43" i="10" s="1"/>
  <c r="E43" i="10" s="1"/>
  <c r="G44" i="10"/>
  <c r="H44" i="10" s="1"/>
  <c r="I44" i="10" s="1"/>
  <c r="G45" i="10"/>
  <c r="H45" i="10" s="1"/>
  <c r="I45" i="10" s="1"/>
  <c r="G46" i="10"/>
  <c r="G47" i="10"/>
  <c r="G12" i="10"/>
  <c r="F12" i="10" s="1"/>
  <c r="E12" i="10" s="1"/>
  <c r="H36" i="10"/>
  <c r="I36" i="10" s="1"/>
  <c r="F36" i="10"/>
  <c r="E36" i="10" s="1"/>
  <c r="H33" i="10"/>
  <c r="I33" i="10" s="1"/>
  <c r="H18" i="10"/>
  <c r="I18" i="10" s="1"/>
  <c r="F18" i="10"/>
  <c r="E18" i="10" s="1"/>
  <c r="F19" i="10"/>
  <c r="E19" i="10" s="1"/>
  <c r="F21" i="10"/>
  <c r="E21" i="10" s="1"/>
  <c r="H21" i="10"/>
  <c r="I21" i="10" s="1"/>
  <c r="F30" i="10"/>
  <c r="E30" i="10" s="1"/>
  <c r="H30" i="10"/>
  <c r="I30" i="10" s="1"/>
  <c r="F42" i="10"/>
  <c r="E42" i="10" s="1"/>
  <c r="H42" i="10"/>
  <c r="I42" i="10" s="1"/>
  <c r="H43" i="10"/>
  <c r="I43" i="10" s="1"/>
  <c r="F44" i="10"/>
  <c r="E44" i="10" s="1"/>
  <c r="H13" i="10" l="1"/>
  <c r="F13" i="10"/>
  <c r="E13" i="10" s="1"/>
  <c r="F25" i="10"/>
  <c r="E25" i="10" s="1"/>
  <c r="F32" i="10"/>
  <c r="E32" i="10" s="1"/>
  <c r="H20" i="10"/>
  <c r="I20" i="10" s="1"/>
  <c r="F38" i="10"/>
  <c r="E38" i="10" s="1"/>
  <c r="F28" i="10"/>
  <c r="E28" i="10" s="1"/>
  <c r="H27" i="10"/>
  <c r="I27" i="10" s="1"/>
  <c r="H40" i="10"/>
  <c r="I40" i="10" s="1"/>
  <c r="H15" i="10"/>
  <c r="I15" i="10" s="1"/>
  <c r="H17" i="10"/>
  <c r="I17" i="10" s="1"/>
  <c r="F39" i="10"/>
  <c r="E39" i="10" s="1"/>
  <c r="F26" i="10"/>
  <c r="E26" i="10" s="1"/>
  <c r="F14" i="10"/>
  <c r="E14" i="10" s="1"/>
  <c r="H29" i="10"/>
  <c r="I29" i="10" s="1"/>
  <c r="F34" i="10"/>
  <c r="E34" i="10" s="1"/>
  <c r="F16" i="10"/>
  <c r="E16" i="10" s="1"/>
  <c r="H35" i="10"/>
  <c r="I35" i="10" s="1"/>
  <c r="H24" i="10"/>
  <c r="I24" i="10" s="1"/>
  <c r="H23" i="10"/>
  <c r="I23" i="10" s="1"/>
  <c r="F22" i="10"/>
  <c r="E22" i="10" s="1"/>
  <c r="F45" i="10"/>
  <c r="E45" i="10" s="1"/>
  <c r="H12" i="10"/>
  <c r="I12" i="10" s="1"/>
</calcChain>
</file>

<file path=xl/sharedStrings.xml><?xml version="1.0" encoding="utf-8"?>
<sst xmlns="http://schemas.openxmlformats.org/spreadsheetml/2006/main" count="174" uniqueCount="97">
  <si>
    <t>CUSTOMER :</t>
  </si>
  <si>
    <t xml:space="preserve"> </t>
  </si>
  <si>
    <t>DATE:</t>
  </si>
  <si>
    <t xml:space="preserve">Size: </t>
  </si>
  <si>
    <t>M</t>
  </si>
  <si>
    <t>description:</t>
  </si>
  <si>
    <t>Style#</t>
    <phoneticPr fontId="5" type="noConversion"/>
  </si>
  <si>
    <t>1st Fit</t>
  </si>
  <si>
    <t xml:space="preserve">BOM </t>
  </si>
  <si>
    <t xml:space="preserve">TRIMS </t>
  </si>
  <si>
    <t xml:space="preserve">THREAD DTM </t>
  </si>
  <si>
    <t>SEWING CONSTRUCTION</t>
  </si>
  <si>
    <t xml:space="preserve">ARTWORK/ SCREENPRINT </t>
  </si>
  <si>
    <t>CONSTRUCTION STANDARDS</t>
  </si>
  <si>
    <t xml:space="preserve">LABELS AND HANGTAGS  </t>
  </si>
  <si>
    <t xml:space="preserve">PACKAGING </t>
  </si>
  <si>
    <t xml:space="preserve">COMBO FABRIC </t>
  </si>
  <si>
    <t xml:space="preserve">SELF FABRIC </t>
  </si>
  <si>
    <t>FIT SPEC</t>
  </si>
  <si>
    <t>STYLE#</t>
  </si>
  <si>
    <t>ORIGINAL SAMPLE PHOTOS</t>
  </si>
  <si>
    <t>TK4897</t>
  </si>
  <si>
    <t>Tol+/-</t>
    <phoneticPr fontId="3" type="noConversion"/>
  </si>
  <si>
    <t>XL</t>
  </si>
  <si>
    <t>L</t>
  </si>
  <si>
    <t>S</t>
  </si>
  <si>
    <t>XS</t>
  </si>
  <si>
    <t>POINT OF MEASUREMENT</t>
  </si>
  <si>
    <t>JK7193</t>
  </si>
  <si>
    <t>BOW BOMBER ZIP FRONT JACKET</t>
  </si>
  <si>
    <t>JUNIORS MED</t>
  </si>
  <si>
    <t xml:space="preserve">VEGAN LEATHER </t>
  </si>
  <si>
    <t>VEGAN LEATHER</t>
  </si>
  <si>
    <t xml:space="preserve">BACK YOKE PLC FROM HPS </t>
  </si>
  <si>
    <t>BACK YOKE LENGTH</t>
  </si>
  <si>
    <t>WELT POCKET OPENING</t>
  </si>
  <si>
    <t xml:space="preserve">WELT POCKET POCKET BAG L X W </t>
  </si>
  <si>
    <t>7.5 X 5.25</t>
  </si>
  <si>
    <t>WAIST PANEL WIDTH @ CF</t>
  </si>
  <si>
    <t xml:space="preserve">HALF MOON FACING L X W </t>
  </si>
  <si>
    <t>5.5 X 2</t>
  </si>
  <si>
    <t>WELT POCKET WIDTH</t>
  </si>
  <si>
    <t>PORKCHOP PKT - STITCHING CONTOUR HEIGHT</t>
  </si>
  <si>
    <t>PORKCHOP PKT - STITCHING CONTOUR WIDTH</t>
  </si>
  <si>
    <t xml:space="preserve">LOCKER LOOP L X W </t>
  </si>
  <si>
    <t>1.75 X 3/8</t>
  </si>
  <si>
    <t>POCKET BAG LINING - DESIGN ADVISE</t>
  </si>
  <si>
    <t>ARTWORK - DESIGN ADVISE</t>
  </si>
  <si>
    <t>SELF FABRIC - LOCKER LOOP</t>
  </si>
  <si>
    <t>SELF FABRIC - HALF MOON FACING</t>
  </si>
  <si>
    <t>DTM RIB - BOTTOM BAND</t>
  </si>
  <si>
    <t>REV</t>
  </si>
  <si>
    <t>2nd fit</t>
  </si>
  <si>
    <t>FINALSPEC</t>
  </si>
  <si>
    <t>Tol+/-</t>
    <phoneticPr fontId="0" type="noConversion"/>
  </si>
  <si>
    <t>BODY LENGTH - FROM HPS TO CF</t>
  </si>
  <si>
    <t>BODY LENGTH - FROM HPS TO CB</t>
  </si>
  <si>
    <t>SHOULDER SLOPE</t>
  </si>
  <si>
    <t>SHOULDER FORWARD SEAM</t>
  </si>
  <si>
    <r>
      <t>ACROSS</t>
    </r>
    <r>
      <rPr>
        <sz val="14"/>
        <color theme="1"/>
        <rFont val="Calibri"/>
        <family val="2"/>
        <scheme val="minor"/>
      </rPr>
      <t xml:space="preserve"> </t>
    </r>
    <r>
      <rPr>
        <sz val="14"/>
        <color rgb="FF000000"/>
        <rFont val="Calibri"/>
        <family val="2"/>
        <scheme val="minor"/>
      </rPr>
      <t>SHOULDER - SEAM TO SEAM</t>
    </r>
  </si>
  <si>
    <r>
      <t>ACROSS</t>
    </r>
    <r>
      <rPr>
        <sz val="14"/>
        <color theme="1"/>
        <rFont val="Calibri"/>
        <family val="2"/>
        <scheme val="minor"/>
      </rPr>
      <t xml:space="preserve"> </t>
    </r>
    <r>
      <rPr>
        <sz val="14"/>
        <color rgb="FF000000"/>
        <rFont val="Calibri"/>
        <family val="2"/>
        <scheme val="minor"/>
      </rPr>
      <t>FRONT</t>
    </r>
    <r>
      <rPr>
        <sz val="14"/>
        <color theme="1"/>
        <rFont val="Calibri"/>
        <family val="2"/>
        <scheme val="minor"/>
      </rPr>
      <t xml:space="preserve"> </t>
    </r>
    <r>
      <rPr>
        <sz val="14"/>
        <color rgb="FF000000"/>
        <rFont val="Calibri"/>
        <family val="2"/>
        <scheme val="minor"/>
      </rPr>
      <t>- MID AH</t>
    </r>
  </si>
  <si>
    <r>
      <t>ACROSS</t>
    </r>
    <r>
      <rPr>
        <sz val="14"/>
        <color theme="1"/>
        <rFont val="Calibri"/>
        <family val="2"/>
        <scheme val="minor"/>
      </rPr>
      <t xml:space="preserve"> </t>
    </r>
    <r>
      <rPr>
        <sz val="14"/>
        <color rgb="FF000000"/>
        <rFont val="Calibri"/>
        <family val="2"/>
        <scheme val="minor"/>
      </rPr>
      <t>BACK - MID AH</t>
    </r>
  </si>
  <si>
    <t>CHEST - 1" BELOW AH</t>
  </si>
  <si>
    <t>WAIST - FROM HPS 15"</t>
  </si>
  <si>
    <t>BOTTOM HEM HEIGHT</t>
  </si>
  <si>
    <r>
      <t>NECK</t>
    </r>
    <r>
      <rPr>
        <sz val="14"/>
        <color theme="1"/>
        <rFont val="Calibri"/>
        <family val="2"/>
        <scheme val="minor"/>
      </rPr>
      <t xml:space="preserve"> </t>
    </r>
    <r>
      <rPr>
        <sz val="14"/>
        <color rgb="FF000000"/>
        <rFont val="Calibri"/>
        <family val="2"/>
        <scheme val="minor"/>
      </rPr>
      <t>WIDTH- SEAM TO SEAM</t>
    </r>
  </si>
  <si>
    <r>
      <t>FRONT</t>
    </r>
    <r>
      <rPr>
        <sz val="14"/>
        <color theme="1"/>
        <rFont val="Calibri"/>
        <family val="2"/>
        <scheme val="minor"/>
      </rPr>
      <t xml:space="preserve"> </t>
    </r>
    <r>
      <rPr>
        <sz val="14"/>
        <color rgb="FF000000"/>
        <rFont val="Calibri"/>
        <family val="2"/>
        <scheme val="minor"/>
      </rPr>
      <t>NECK</t>
    </r>
    <r>
      <rPr>
        <sz val="14"/>
        <color theme="1"/>
        <rFont val="Calibri"/>
        <family val="2"/>
        <scheme val="minor"/>
      </rPr>
      <t xml:space="preserve"> </t>
    </r>
    <r>
      <rPr>
        <sz val="14"/>
        <color rgb="FF000000"/>
        <rFont val="Calibri"/>
        <family val="2"/>
        <scheme val="minor"/>
      </rPr>
      <t>DROP- HPS TO SEAM</t>
    </r>
  </si>
  <si>
    <r>
      <t>BACK</t>
    </r>
    <r>
      <rPr>
        <sz val="14"/>
        <color theme="1"/>
        <rFont val="Calibri"/>
        <family val="2"/>
        <scheme val="minor"/>
      </rPr>
      <t xml:space="preserve"> </t>
    </r>
    <r>
      <rPr>
        <sz val="14"/>
        <color rgb="FF000000"/>
        <rFont val="Calibri"/>
        <family val="2"/>
        <scheme val="minor"/>
      </rPr>
      <t>NECK</t>
    </r>
    <r>
      <rPr>
        <sz val="14"/>
        <color theme="1"/>
        <rFont val="Calibri"/>
        <family val="2"/>
        <scheme val="minor"/>
      </rPr>
      <t xml:space="preserve"> </t>
    </r>
    <r>
      <rPr>
        <sz val="14"/>
        <color rgb="FF000000"/>
        <rFont val="Calibri"/>
        <family val="2"/>
        <scheme val="minor"/>
      </rPr>
      <t>DROP - HPS TO SEAM</t>
    </r>
  </si>
  <si>
    <t>CLLR HT AT CB</t>
  </si>
  <si>
    <t>CLLR STAND HT</t>
  </si>
  <si>
    <t xml:space="preserve">CLLR POINT HT </t>
  </si>
  <si>
    <t>SLEEVE LENGTH - FROM SHOULDER SM</t>
  </si>
  <si>
    <t>ARMHOLE - STRAIGHT</t>
  </si>
  <si>
    <t>MUSCLE - 1" BELOW AH</t>
  </si>
  <si>
    <t xml:space="preserve">SLEEVE HEM -HT </t>
  </si>
  <si>
    <t>SWEEP -  RELAXED</t>
  </si>
  <si>
    <t>SWEEP -  EXTENDED</t>
  </si>
  <si>
    <t>NECK BANANA COLLAR STAND  HT</t>
  </si>
  <si>
    <t>SLV OPENING - RELAXED AT EDGE</t>
  </si>
  <si>
    <t xml:space="preserve">GRADING  -  TOPS </t>
  </si>
  <si>
    <t>Style#</t>
    <phoneticPr fontId="0" type="noConversion"/>
  </si>
  <si>
    <t>Ref style #</t>
  </si>
  <si>
    <t>Description</t>
  </si>
  <si>
    <t>Fabric</t>
  </si>
  <si>
    <t>Size:</t>
  </si>
  <si>
    <t>PO</t>
  </si>
  <si>
    <t>Size range</t>
  </si>
  <si>
    <t>SIZE RANGE: S - XL</t>
  </si>
  <si>
    <t>DEL</t>
  </si>
  <si>
    <t>DF - #79521FP</t>
  </si>
  <si>
    <t>JUNOR</t>
  </si>
  <si>
    <t>DESIGN WILL ADVISE ON AW LAYOUT AND PLACEMENT</t>
  </si>
  <si>
    <t>1/4</t>
  </si>
  <si>
    <t>1/2</t>
  </si>
  <si>
    <t xml:space="preserve">#5 SHINY SILVER METAL ZIPPER </t>
  </si>
  <si>
    <t>SELF LINING FABRIC - LOCKER LOOP</t>
  </si>
  <si>
    <t>SELF LEATHER FABRIC - HALF MOON FACING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</si>
</sst>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40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name val="Arial"/>
      <family val="3"/>
      <charset val="134"/>
    </font>
    <font>
      <b/>
      <sz val="12"/>
      <name val="Arial"/>
      <family val="3"/>
      <charset val="134"/>
    </font>
    <font>
      <sz val="14"/>
      <color indexed="8"/>
      <name val="Calibri"/>
      <family val="2"/>
    </font>
    <font>
      <sz val="8"/>
      <name val="Verdana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b/>
      <sz val="18"/>
      <color indexed="8"/>
      <name val="Calibri"/>
      <family val="2"/>
    </font>
    <font>
      <b/>
      <sz val="20"/>
      <color indexed="8"/>
      <name val="Calibri"/>
      <family val="2"/>
    </font>
    <font>
      <b/>
      <sz val="14"/>
      <color indexed="8"/>
      <name val="Calibri"/>
      <family val="2"/>
    </font>
    <font>
      <sz val="11"/>
      <color indexed="8"/>
      <name val="Arial"/>
      <family val="3"/>
      <charset val="134"/>
    </font>
    <font>
      <b/>
      <sz val="11"/>
      <name val="Arial"/>
      <family val="3"/>
      <charset val="134"/>
    </font>
    <font>
      <sz val="12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1"/>
      <color indexed="8"/>
      <name val="Calibri"/>
      <family val="2"/>
    </font>
    <font>
      <b/>
      <sz val="12"/>
      <color indexed="8"/>
      <name val="Calibri (Body)"/>
    </font>
    <font>
      <sz val="12"/>
      <color indexed="8"/>
      <name val="Calibri (Body)"/>
    </font>
    <font>
      <sz val="12"/>
      <color theme="1"/>
      <name val="Calibri (Body)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b/>
      <sz val="22"/>
      <color indexed="8"/>
      <name val="Calibri"/>
      <family val="2"/>
    </font>
    <font>
      <sz val="14"/>
      <color theme="1"/>
      <name val="Calibri"/>
      <family val="2"/>
      <scheme val="minor"/>
    </font>
    <font>
      <sz val="14"/>
      <color indexed="8"/>
      <name val="Arial"/>
      <family val="3"/>
      <charset val="134"/>
    </font>
    <font>
      <b/>
      <sz val="14"/>
      <name val="Calibri"/>
      <family val="2"/>
      <scheme val="minor"/>
    </font>
    <font>
      <b/>
      <sz val="11"/>
      <name val="Arial"/>
      <family val="2"/>
    </font>
    <font>
      <b/>
      <sz val="14"/>
      <color indexed="8"/>
      <name val="Arial"/>
      <family val="2"/>
    </font>
    <font>
      <b/>
      <sz val="14"/>
      <name val="Arial"/>
      <family val="2"/>
    </font>
    <font>
      <b/>
      <sz val="20"/>
      <color theme="1"/>
      <name val="Calibri"/>
      <family val="2"/>
      <scheme val="minor"/>
    </font>
    <font>
      <b/>
      <sz val="14"/>
      <name val="Calibri"/>
      <family val="2"/>
    </font>
    <font>
      <sz val="14"/>
      <color rgb="FF000000"/>
      <name val="Calibri"/>
      <family val="2"/>
      <scheme val="minor"/>
    </font>
    <font>
      <sz val="14"/>
      <name val="Calibri"/>
      <family val="2"/>
    </font>
    <font>
      <sz val="12"/>
      <name val="Calibri"/>
      <family val="2"/>
      <scheme val="minor"/>
    </font>
    <font>
      <b/>
      <sz val="14"/>
      <color rgb="FFFF0000"/>
      <name val="Calibri"/>
      <family val="2"/>
    </font>
    <font>
      <b/>
      <sz val="12"/>
      <color rgb="FFFF0000"/>
      <name val="Arial"/>
      <family val="2"/>
    </font>
    <font>
      <sz val="12"/>
      <color indexed="8"/>
      <name val="Arial"/>
      <family val="3"/>
      <charset val="134"/>
    </font>
    <font>
      <b/>
      <sz val="14"/>
      <color indexed="8"/>
      <name val="Calibri "/>
    </font>
    <font>
      <b/>
      <sz val="16"/>
      <color indexed="8"/>
      <name val="Calibri 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5" fillId="0" borderId="0"/>
    <xf numFmtId="0" fontId="21" fillId="0" borderId="0">
      <alignment vertical="center"/>
    </xf>
    <xf numFmtId="0" fontId="20" fillId="0" borderId="0"/>
  </cellStyleXfs>
  <cellXfs count="144">
    <xf numFmtId="0" fontId="0" fillId="0" borderId="0" xfId="0"/>
    <xf numFmtId="0" fontId="0" fillId="2" borderId="0" xfId="0" applyFill="1"/>
    <xf numFmtId="0" fontId="3" fillId="2" borderId="4" xfId="0" applyFont="1" applyFill="1" applyBorder="1" applyAlignment="1">
      <alignment horizontal="center" vertical="top"/>
    </xf>
    <xf numFmtId="12" fontId="11" fillId="0" borderId="3" xfId="0" applyNumberFormat="1" applyFont="1" applyBorder="1" applyAlignment="1">
      <alignment horizontal="left" vertical="top"/>
    </xf>
    <xf numFmtId="0" fontId="10" fillId="0" borderId="16" xfId="0" applyFont="1" applyBorder="1" applyAlignment="1">
      <alignment horizontal="center"/>
    </xf>
    <xf numFmtId="0" fontId="9" fillId="0" borderId="5" xfId="0" applyFont="1" applyBorder="1"/>
    <xf numFmtId="0" fontId="9" fillId="0" borderId="6" xfId="0" applyFont="1" applyBorder="1"/>
    <xf numFmtId="12" fontId="24" fillId="0" borderId="3" xfId="0" applyNumberFormat="1" applyFont="1" applyBorder="1" applyAlignment="1">
      <alignment horizontal="left" vertical="top"/>
    </xf>
    <xf numFmtId="12" fontId="4" fillId="0" borderId="3" xfId="0" applyNumberFormat="1" applyFont="1" applyBorder="1" applyAlignment="1">
      <alignment horizontal="left" vertical="top"/>
    </xf>
    <xf numFmtId="0" fontId="2" fillId="0" borderId="3" xfId="0" applyFont="1" applyBorder="1" applyAlignment="1">
      <alignment horizontal="left" vertical="top"/>
    </xf>
    <xf numFmtId="0" fontId="26" fillId="2" borderId="3" xfId="0" applyFont="1" applyFill="1" applyBorder="1" applyAlignment="1">
      <alignment horizontal="left" vertical="top"/>
    </xf>
    <xf numFmtId="0" fontId="27" fillId="2" borderId="3" xfId="0" applyFont="1" applyFill="1" applyBorder="1" applyAlignment="1">
      <alignment horizontal="left"/>
    </xf>
    <xf numFmtId="0" fontId="28" fillId="2" borderId="3" xfId="0" applyFont="1" applyFill="1" applyBorder="1" applyAlignment="1">
      <alignment horizontal="left"/>
    </xf>
    <xf numFmtId="0" fontId="28" fillId="4" borderId="3" xfId="0" applyFont="1" applyFill="1" applyBorder="1" applyAlignment="1">
      <alignment horizontal="left"/>
    </xf>
    <xf numFmtId="0" fontId="29" fillId="0" borderId="0" xfId="0" applyFont="1"/>
    <xf numFmtId="0" fontId="30" fillId="0" borderId="3" xfId="0" applyFont="1" applyBorder="1" applyAlignment="1">
      <alignment horizontal="center" vertical="center"/>
    </xf>
    <xf numFmtId="0" fontId="31" fillId="0" borderId="1" xfId="0" applyFont="1" applyBorder="1" applyAlignment="1">
      <alignment horizontal="left" vertical="top"/>
    </xf>
    <xf numFmtId="0" fontId="31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top"/>
    </xf>
    <xf numFmtId="0" fontId="0" fillId="0" borderId="3" xfId="0" applyBorder="1"/>
    <xf numFmtId="12" fontId="32" fillId="0" borderId="3" xfId="0" applyNumberFormat="1" applyFont="1" applyBorder="1" applyAlignment="1">
      <alignment horizontal="left" vertical="top"/>
    </xf>
    <xf numFmtId="0" fontId="31" fillId="0" borderId="3" xfId="0" applyFont="1" applyBorder="1" applyAlignment="1">
      <alignment horizontal="left" vertical="top"/>
    </xf>
    <xf numFmtId="0" fontId="23" fillId="0" borderId="3" xfId="0" applyFont="1" applyBorder="1"/>
    <xf numFmtId="0" fontId="33" fillId="0" borderId="21" xfId="0" applyFont="1" applyBorder="1" applyAlignment="1">
      <alignment horizontal="left"/>
    </xf>
    <xf numFmtId="0" fontId="33" fillId="0" borderId="0" xfId="0" applyFont="1" applyAlignment="1">
      <alignment horizontal="left"/>
    </xf>
    <xf numFmtId="0" fontId="33" fillId="0" borderId="22" xfId="0" applyFont="1" applyBorder="1" applyAlignment="1">
      <alignment horizontal="left"/>
    </xf>
    <xf numFmtId="0" fontId="12" fillId="2" borderId="3" xfId="0" applyFont="1" applyFill="1" applyBorder="1" applyAlignment="1">
      <alignment vertical="top"/>
    </xf>
    <xf numFmtId="0" fontId="34" fillId="5" borderId="10" xfId="0" applyFont="1" applyFill="1" applyBorder="1" applyAlignment="1">
      <alignment horizontal="center"/>
    </xf>
    <xf numFmtId="0" fontId="14" fillId="2" borderId="10" xfId="0" applyFont="1" applyFill="1" applyBorder="1" applyAlignment="1">
      <alignment horizontal="center"/>
    </xf>
    <xf numFmtId="0" fontId="35" fillId="2" borderId="10" xfId="0" applyFont="1" applyFill="1" applyBorder="1" applyAlignment="1">
      <alignment horizontal="center"/>
    </xf>
    <xf numFmtId="0" fontId="12" fillId="2" borderId="10" xfId="0" applyFont="1" applyFill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0" fontId="36" fillId="0" borderId="3" xfId="0" applyFont="1" applyBorder="1" applyAlignment="1">
      <alignment horizontal="left" vertical="top"/>
    </xf>
    <xf numFmtId="0" fontId="38" fillId="0" borderId="8" xfId="0" applyFont="1" applyBorder="1" applyAlignment="1">
      <alignment horizontal="left"/>
    </xf>
    <xf numFmtId="0" fontId="27" fillId="0" borderId="16" xfId="0" applyFont="1" applyBorder="1"/>
    <xf numFmtId="0" fontId="39" fillId="4" borderId="0" xfId="0" applyFont="1" applyFill="1"/>
    <xf numFmtId="0" fontId="0" fillId="4" borderId="0" xfId="0" applyFill="1"/>
    <xf numFmtId="12" fontId="23" fillId="0" borderId="3" xfId="0" applyNumberFormat="1" applyFont="1" applyBorder="1" applyAlignment="1">
      <alignment horizontal="left"/>
    </xf>
    <xf numFmtId="12" fontId="24" fillId="0" borderId="25" xfId="0" applyNumberFormat="1" applyFont="1" applyBorder="1" applyAlignment="1">
      <alignment horizontal="left" vertical="top"/>
    </xf>
    <xf numFmtId="12" fontId="4" fillId="0" borderId="0" xfId="0" applyNumberFormat="1" applyFont="1" applyAlignment="1">
      <alignment horizontal="left" vertical="top"/>
    </xf>
    <xf numFmtId="0" fontId="30" fillId="6" borderId="3" xfId="0" applyFont="1" applyFill="1" applyBorder="1" applyAlignment="1">
      <alignment horizontal="center" vertical="center"/>
    </xf>
    <xf numFmtId="0" fontId="31" fillId="6" borderId="1" xfId="0" applyFont="1" applyFill="1" applyBorder="1" applyAlignment="1">
      <alignment horizontal="left" vertical="top"/>
    </xf>
    <xf numFmtId="0" fontId="31" fillId="6" borderId="2" xfId="0" applyFont="1" applyFill="1" applyBorder="1" applyAlignment="1">
      <alignment horizontal="left" vertical="top"/>
    </xf>
    <xf numFmtId="0" fontId="3" fillId="6" borderId="4" xfId="0" applyFont="1" applyFill="1" applyBorder="1" applyAlignment="1">
      <alignment horizontal="center" vertical="top"/>
    </xf>
    <xf numFmtId="12" fontId="32" fillId="6" borderId="3" xfId="0" applyNumberFormat="1" applyFont="1" applyFill="1" applyBorder="1" applyAlignment="1">
      <alignment horizontal="left" vertical="top"/>
    </xf>
    <xf numFmtId="0" fontId="0" fillId="6" borderId="0" xfId="0" applyFill="1"/>
    <xf numFmtId="0" fontId="2" fillId="6" borderId="3" xfId="0" applyFont="1" applyFill="1" applyBorder="1" applyAlignment="1">
      <alignment horizontal="left" vertical="top"/>
    </xf>
    <xf numFmtId="0" fontId="36" fillId="6" borderId="3" xfId="0" applyFont="1" applyFill="1" applyBorder="1" applyAlignment="1">
      <alignment horizontal="left" vertical="top"/>
    </xf>
    <xf numFmtId="12" fontId="4" fillId="6" borderId="3" xfId="0" applyNumberFormat="1" applyFont="1" applyFill="1" applyBorder="1" applyAlignment="1">
      <alignment horizontal="left" vertical="top"/>
    </xf>
    <xf numFmtId="12" fontId="24" fillId="6" borderId="3" xfId="0" applyNumberFormat="1" applyFont="1" applyFill="1" applyBorder="1" applyAlignment="1">
      <alignment horizontal="left" vertical="top"/>
    </xf>
    <xf numFmtId="12" fontId="4" fillId="0" borderId="4" xfId="0" applyNumberFormat="1" applyFont="1" applyBorder="1" applyAlignment="1">
      <alignment horizontal="left" vertical="top"/>
    </xf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10" fillId="0" borderId="14" xfId="0" applyFont="1" applyBorder="1" applyAlignment="1">
      <alignment horizontal="left"/>
    </xf>
    <xf numFmtId="0" fontId="10" fillId="0" borderId="15" xfId="0" applyFont="1" applyBorder="1" applyAlignment="1">
      <alignment horizontal="left"/>
    </xf>
    <xf numFmtId="0" fontId="8" fillId="0" borderId="14" xfId="0" applyFont="1" applyBorder="1" applyAlignment="1">
      <alignment horizontal="left"/>
    </xf>
    <xf numFmtId="0" fontId="8" fillId="0" borderId="15" xfId="0" applyFont="1" applyBorder="1" applyAlignment="1">
      <alignment horizontal="left"/>
    </xf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164" fontId="4" fillId="0" borderId="16" xfId="0" applyNumberFormat="1" applyFont="1" applyBorder="1" applyAlignment="1">
      <alignment horizontal="center"/>
    </xf>
    <xf numFmtId="0" fontId="33" fillId="0" borderId="21" xfId="0" applyFont="1" applyBorder="1" applyAlignment="1">
      <alignment horizontal="left"/>
    </xf>
    <xf numFmtId="0" fontId="33" fillId="0" borderId="0" xfId="0" applyFont="1" applyAlignment="1">
      <alignment horizontal="left"/>
    </xf>
    <xf numFmtId="0" fontId="33" fillId="0" borderId="22" xfId="0" applyFont="1" applyBorder="1" applyAlignment="1">
      <alignment horizontal="left"/>
    </xf>
    <xf numFmtId="0" fontId="6" fillId="0" borderId="1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7" fillId="0" borderId="3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7" fillId="0" borderId="17" xfId="0" applyFont="1" applyBorder="1" applyAlignment="1">
      <alignment horizontal="left"/>
    </xf>
    <xf numFmtId="0" fontId="7" fillId="0" borderId="2" xfId="0" applyFont="1" applyBorder="1" applyAlignment="1">
      <alignment horizontal="left"/>
    </xf>
    <xf numFmtId="0" fontId="16" fillId="3" borderId="1" xfId="0" applyFont="1" applyFill="1" applyBorder="1" applyAlignment="1">
      <alignment horizontal="center"/>
    </xf>
    <xf numFmtId="0" fontId="16" fillId="3" borderId="17" xfId="0" applyFont="1" applyFill="1" applyBorder="1" applyAlignment="1">
      <alignment horizontal="center"/>
    </xf>
    <xf numFmtId="0" fontId="16" fillId="3" borderId="2" xfId="0" applyFont="1" applyFill="1" applyBorder="1" applyAlignment="1">
      <alignment horizontal="center"/>
    </xf>
    <xf numFmtId="0" fontId="19" fillId="0" borderId="18" xfId="0" applyFont="1" applyBorder="1" applyAlignment="1">
      <alignment horizontal="left"/>
    </xf>
    <xf numFmtId="0" fontId="19" fillId="0" borderId="19" xfId="0" applyFont="1" applyBorder="1" applyAlignment="1">
      <alignment horizontal="left"/>
    </xf>
    <xf numFmtId="0" fontId="19" fillId="0" borderId="20" xfId="0" applyFont="1" applyBorder="1" applyAlignment="1">
      <alignment horizontal="left"/>
    </xf>
    <xf numFmtId="0" fontId="33" fillId="0" borderId="18" xfId="0" applyFont="1" applyBorder="1" applyAlignment="1">
      <alignment horizontal="left"/>
    </xf>
    <xf numFmtId="0" fontId="33" fillId="0" borderId="19" xfId="0" applyFont="1" applyBorder="1" applyAlignment="1">
      <alignment horizontal="left"/>
    </xf>
    <xf numFmtId="0" fontId="33" fillId="0" borderId="20" xfId="0" applyFont="1" applyBorder="1" applyAlignment="1">
      <alignment horizontal="left"/>
    </xf>
    <xf numFmtId="0" fontId="1" fillId="0" borderId="21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13" fillId="0" borderId="22" xfId="0" applyFont="1" applyBorder="1" applyAlignment="1">
      <alignment horizontal="left"/>
    </xf>
    <xf numFmtId="0" fontId="16" fillId="0" borderId="21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16" fillId="0" borderId="22" xfId="0" applyFont="1" applyBorder="1" applyAlignment="1">
      <alignment horizontal="left"/>
    </xf>
    <xf numFmtId="0" fontId="17" fillId="0" borderId="0" xfId="1" applyFont="1" applyAlignment="1">
      <alignment horizontal="left" vertical="top"/>
    </xf>
    <xf numFmtId="0" fontId="17" fillId="0" borderId="22" xfId="1" applyFont="1" applyBorder="1" applyAlignment="1">
      <alignment horizontal="left" vertical="top"/>
    </xf>
    <xf numFmtId="0" fontId="18" fillId="0" borderId="21" xfId="0" applyFont="1" applyBorder="1" applyAlignment="1">
      <alignment horizontal="left"/>
    </xf>
    <xf numFmtId="0" fontId="18" fillId="0" borderId="0" xfId="0" applyFont="1" applyAlignment="1">
      <alignment horizontal="left"/>
    </xf>
    <xf numFmtId="0" fontId="18" fillId="0" borderId="22" xfId="0" applyFont="1" applyBorder="1" applyAlignment="1">
      <alignment horizontal="left"/>
    </xf>
    <xf numFmtId="0" fontId="18" fillId="0" borderId="18" xfId="0" applyFont="1" applyBorder="1" applyAlignment="1">
      <alignment horizontal="left"/>
    </xf>
    <xf numFmtId="0" fontId="18" fillId="0" borderId="19" xfId="0" applyFont="1" applyBorder="1" applyAlignment="1">
      <alignment horizontal="left"/>
    </xf>
    <xf numFmtId="0" fontId="18" fillId="0" borderId="20" xfId="0" applyFont="1" applyBorder="1" applyAlignment="1">
      <alignment horizontal="left"/>
    </xf>
    <xf numFmtId="0" fontId="18" fillId="0" borderId="8" xfId="0" applyFont="1" applyBorder="1" applyAlignment="1">
      <alignment horizontal="left"/>
    </xf>
    <xf numFmtId="0" fontId="18" fillId="0" borderId="23" xfId="0" applyFont="1" applyBorder="1" applyAlignment="1">
      <alignment horizontal="left"/>
    </xf>
    <xf numFmtId="0" fontId="18" fillId="0" borderId="9" xfId="0" applyFont="1" applyBorder="1" applyAlignment="1">
      <alignment horizontal="left"/>
    </xf>
    <xf numFmtId="0" fontId="16" fillId="3" borderId="18" xfId="0" applyFont="1" applyFill="1" applyBorder="1" applyAlignment="1">
      <alignment horizontal="center"/>
    </xf>
    <xf numFmtId="0" fontId="16" fillId="3" borderId="19" xfId="0" applyFont="1" applyFill="1" applyBorder="1" applyAlignment="1">
      <alignment horizontal="center"/>
    </xf>
    <xf numFmtId="0" fontId="16" fillId="3" borderId="20" xfId="0" applyFont="1" applyFill="1" applyBorder="1" applyAlignment="1">
      <alignment horizontal="center"/>
    </xf>
    <xf numFmtId="0" fontId="17" fillId="0" borderId="18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16" fillId="3" borderId="8" xfId="0" applyFont="1" applyFill="1" applyBorder="1" applyAlignment="1">
      <alignment horizontal="center"/>
    </xf>
    <xf numFmtId="0" fontId="18" fillId="3" borderId="23" xfId="0" applyFont="1" applyFill="1" applyBorder="1" applyAlignment="1">
      <alignment horizontal="center"/>
    </xf>
    <xf numFmtId="0" fontId="18" fillId="3" borderId="9" xfId="0" applyFont="1" applyFill="1" applyBorder="1" applyAlignment="1">
      <alignment horizontal="center"/>
    </xf>
    <xf numFmtId="0" fontId="17" fillId="0" borderId="3" xfId="0" applyFont="1" applyBorder="1" applyAlignment="1">
      <alignment horizontal="left"/>
    </xf>
    <xf numFmtId="0" fontId="22" fillId="0" borderId="5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31" fillId="0" borderId="1" xfId="0" applyFont="1" applyBorder="1" applyAlignment="1">
      <alignment horizontal="left" vertical="top"/>
    </xf>
    <xf numFmtId="0" fontId="31" fillId="0" borderId="2" xfId="0" applyFont="1" applyBorder="1" applyAlignment="1">
      <alignment horizontal="left" vertical="top"/>
    </xf>
    <xf numFmtId="0" fontId="23" fillId="0" borderId="1" xfId="0" applyFont="1" applyBorder="1" applyAlignment="1">
      <alignment horizontal="left"/>
    </xf>
    <xf numFmtId="0" fontId="23" fillId="0" borderId="2" xfId="0" applyFont="1" applyBorder="1" applyAlignment="1">
      <alignment horizontal="left"/>
    </xf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37" fillId="0" borderId="14" xfId="0" applyFont="1" applyBorder="1" applyAlignment="1">
      <alignment horizontal="left"/>
    </xf>
    <xf numFmtId="0" fontId="37" fillId="0" borderId="15" xfId="0" applyFont="1" applyBorder="1" applyAlignment="1">
      <alignment horizontal="left"/>
    </xf>
    <xf numFmtId="0" fontId="27" fillId="0" borderId="14" xfId="0" applyFont="1" applyBorder="1" applyAlignment="1">
      <alignment horizontal="left"/>
    </xf>
    <xf numFmtId="0" fontId="27" fillId="0" borderId="15" xfId="0" applyFont="1" applyBorder="1" applyAlignment="1">
      <alignment horizontal="left"/>
    </xf>
    <xf numFmtId="164" fontId="10" fillId="0" borderId="14" xfId="0" applyNumberFormat="1" applyFont="1" applyBorder="1" applyAlignment="1">
      <alignment horizontal="center"/>
    </xf>
    <xf numFmtId="164" fontId="10" fillId="0" borderId="24" xfId="0" applyNumberFormat="1" applyFont="1" applyBorder="1" applyAlignment="1">
      <alignment horizontal="center"/>
    </xf>
    <xf numFmtId="164" fontId="10" fillId="0" borderId="15" xfId="0" applyNumberFormat="1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37" fillId="0" borderId="1" xfId="0" applyFont="1" applyBorder="1" applyAlignment="1">
      <alignment horizontal="left"/>
    </xf>
    <xf numFmtId="0" fontId="37" fillId="0" borderId="2" xfId="0" applyFont="1" applyBorder="1" applyAlignment="1">
      <alignment horizontal="left"/>
    </xf>
    <xf numFmtId="0" fontId="25" fillId="2" borderId="1" xfId="0" applyFont="1" applyFill="1" applyBorder="1" applyAlignment="1">
      <alignment horizontal="left"/>
    </xf>
    <xf numFmtId="0" fontId="25" fillId="2" borderId="2" xfId="0" applyFont="1" applyFill="1" applyBorder="1" applyAlignment="1">
      <alignment horizontal="left"/>
    </xf>
    <xf numFmtId="0" fontId="31" fillId="0" borderId="0" xfId="0" applyFont="1" applyAlignment="1">
      <alignment horizontal="left" vertical="top"/>
    </xf>
    <xf numFmtId="0" fontId="25" fillId="0" borderId="1" xfId="0" applyFont="1" applyBorder="1" applyAlignment="1">
      <alignment horizontal="left"/>
    </xf>
    <xf numFmtId="0" fontId="25" fillId="0" borderId="17" xfId="0" applyFont="1" applyBorder="1" applyAlignment="1">
      <alignment horizontal="left"/>
    </xf>
    <xf numFmtId="0" fontId="25" fillId="0" borderId="21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5" fillId="0" borderId="22" xfId="0" applyFont="1" applyBorder="1" applyAlignment="1">
      <alignment horizontal="center"/>
    </xf>
  </cellXfs>
  <cellStyles count="4">
    <cellStyle name="Normal" xfId="0" builtinId="0"/>
    <cellStyle name="Normal 2" xfId="1" xr:uid="{F3635932-3D8A-EB41-B111-394C6E0F4188}"/>
    <cellStyle name="Normal 2 2" xfId="2" xr:uid="{9799AD51-1229-4876-8367-4662AD92AE90}"/>
    <cellStyle name="Normal 2 3" xfId="3" xr:uid="{4DEDBBCC-0FA4-4E70-8B98-0913B73E02DE}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150751</xdr:colOff>
      <xdr:row>41</xdr:row>
      <xdr:rowOff>150089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E309FC-47E6-0C56-5A60-6546621C7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26488" cy="7821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331155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7ACDD7-FCFD-8B47-A993-BF51F4D75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423355" cy="609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40640</xdr:rowOff>
    </xdr:from>
    <xdr:to>
      <xdr:col>10</xdr:col>
      <xdr:colOff>457200</xdr:colOff>
      <xdr:row>47</xdr:row>
      <xdr:rowOff>88900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9320B07-CEB8-9044-9CE5-DEDBCE73B378}"/>
            </a:ext>
          </a:extLst>
        </xdr:cNvPr>
        <xdr:cNvSpPr txBox="1"/>
      </xdr:nvSpPr>
      <xdr:spPr>
        <a:xfrm>
          <a:off x="0" y="5781040"/>
          <a:ext cx="7277100" cy="15722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buFont typeface="Arial" panose="020B0604020202020204" pitchFamily="34" charset="0"/>
            <a:buChar char="•"/>
          </a:pPr>
          <a:r>
            <a:rPr lang="en-US" sz="1200" b="0">
              <a:solidFill>
                <a:schemeClr val="tx1"/>
              </a:solidFill>
            </a:rPr>
            <a:t>FIT SAMPLES MUST BE SENT IN SAME QUALITY, WEIGHT, AND FABRIC</a:t>
          </a:r>
          <a:r>
            <a:rPr lang="en-US" sz="1200" b="0" baseline="0">
              <a:solidFill>
                <a:schemeClr val="tx1"/>
              </a:solidFill>
            </a:rPr>
            <a:t> CONTENT AS BULK FABRIC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200" b="0" baseline="0">
              <a:solidFill>
                <a:schemeClr val="tx1"/>
              </a:solidFill>
            </a:rPr>
            <a:t>IF AVAILABLE FABRIC AND TRIM IS USED FOR SAMPLING, MUST BE NOTED ON SAMPLE TAG</a:t>
          </a:r>
          <a:endParaRPr lang="en-US" sz="1200" b="0">
            <a:solidFill>
              <a:schemeClr val="tx1"/>
            </a:solidFill>
          </a:endParaRP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200">
              <a:solidFill>
                <a:schemeClr val="tx1"/>
              </a:solidFill>
            </a:rPr>
            <a:t>ALL SEAMS</a:t>
          </a:r>
          <a:r>
            <a:rPr lang="en-US" sz="1200" baseline="0">
              <a:solidFill>
                <a:schemeClr val="tx1"/>
              </a:solidFill>
            </a:rPr>
            <a:t> &amp; HEMS</a:t>
          </a:r>
          <a:r>
            <a:rPr lang="en-US" sz="1200">
              <a:solidFill>
                <a:schemeClr val="tx1"/>
              </a:solidFill>
            </a:rPr>
            <a:t> MUST BE WELL PRESSED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200">
              <a:solidFill>
                <a:schemeClr val="tx1"/>
              </a:solidFill>
            </a:rPr>
            <a:t>ALL LOOSE THREADS MUST BE TRIMMED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200">
              <a:solidFill>
                <a:schemeClr val="tx1"/>
              </a:solidFill>
            </a:rPr>
            <a:t>ALL SEAMS MUST</a:t>
          </a:r>
          <a:r>
            <a:rPr lang="en-US" sz="1200" baseline="0">
              <a:solidFill>
                <a:schemeClr val="tx1"/>
              </a:solidFill>
            </a:rPr>
            <a:t> NOT CRACK WHEN STRETCHED TO WEAR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200" baseline="0">
              <a:solidFill>
                <a:schemeClr val="tx1"/>
              </a:solidFill>
            </a:rPr>
            <a:t>ALL JOINING SEAMS MUST BE ALIGNED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200" baseline="0">
              <a:solidFill>
                <a:schemeClr val="tx1"/>
              </a:solidFill>
            </a:rPr>
            <a:t>FABRIC &amp; GARMENTS MUST BE FREE OF DEFECTS</a:t>
          </a:r>
        </a:p>
        <a:p>
          <a:pPr marL="171450" indent="-171450">
            <a:buFont typeface="Arial" panose="020B0604020202020204" pitchFamily="34" charset="0"/>
            <a:buChar char="•"/>
          </a:pPr>
          <a:endParaRPr lang="en-US" sz="1100"/>
        </a:p>
      </xdr:txBody>
    </xdr:sp>
    <xdr:clientData/>
  </xdr:twoCellAnchor>
  <xdr:twoCellAnchor>
    <xdr:from>
      <xdr:col>0</xdr:col>
      <xdr:colOff>25400</xdr:colOff>
      <xdr:row>18</xdr:row>
      <xdr:rowOff>25400</xdr:rowOff>
    </xdr:from>
    <xdr:to>
      <xdr:col>10</xdr:col>
      <xdr:colOff>342900</xdr:colOff>
      <xdr:row>32</xdr:row>
      <xdr:rowOff>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CFBC34D-3708-A24C-B6E0-469DF4F63749}"/>
            </a:ext>
          </a:extLst>
        </xdr:cNvPr>
        <xdr:cNvSpPr txBox="1"/>
      </xdr:nvSpPr>
      <xdr:spPr>
        <a:xfrm>
          <a:off x="25400" y="4117340"/>
          <a:ext cx="6421120" cy="39446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COLLAR :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1.4" SN TOPSTITCH ALONG COLLAR.</a:t>
          </a:r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1/4" G STRADDLE STITCH ALONG BANANA COLLAR STAND.</a:t>
          </a:r>
          <a:br>
            <a:rPr lang="en-US" sz="1400" b="0">
              <a:effectLst/>
            </a:rPr>
          </a:br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NECKLINE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endParaRPr lang="en-US" sz="1400" b="0">
            <a:effectLst/>
          </a:endParaRPr>
        </a:p>
        <a:p>
          <a:pPr rtl="0"/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•APPLY HALF MOON FACING WITH SN EDGE</a:t>
          </a:r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STITCH</a:t>
          </a:r>
        </a:p>
        <a:p>
          <a:pPr rtl="0"/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LOCKER LOOP AT CB (SEE CONSTRUCTION CALLOUT PG FOR REFERENCE)</a:t>
          </a:r>
          <a:endParaRPr lang="en-US" sz="1400" b="0">
            <a:effectLst/>
          </a:endParaRPr>
        </a:p>
        <a:p>
          <a:pPr rtl="0"/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COLLAR SEAMS/SLEEVE SEAM: </a:t>
          </a:r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1/4" DNTS FROM SET SEAM</a:t>
          </a:r>
          <a:endParaRPr lang="en-US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ZIPPER: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CLEAN FINISH THE ZIPPER TAPE, AND CLEAN FINISH REMAINDER OF ZIPPER TAPE WITH 3/8" SELF BINDING  AND AN EDGE STITCH ALONG EACH SIDE OF ZIPPER SET SEAM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SLEEVE</a:t>
          </a:r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CUFF: 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1/2" DN BENDBACK</a:t>
          </a:r>
        </a:p>
        <a:p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BOTTOM CUFF: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CLEAN MERROW CUFF TO SLEEVE. 1/4" SNTS FROM SET SEAM W/ WB PANEL (SEE  CONSTRUCTION CALLOUT FOR REFERENCE)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SS/SHOULDER SEAM: 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SN COVERSTITCH, SNTS 1/4" FROM SET SEAM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PORKCHOP CONTOUR STITCH: 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DN TOPSTITCH 1/4" (SEE CONSTRUCTION CALLOUT PG FOR REFERENCE)</a:t>
          </a:r>
        </a:p>
      </xdr:txBody>
    </xdr:sp>
    <xdr:clientData/>
  </xdr:twoCellAnchor>
  <xdr:twoCellAnchor>
    <xdr:from>
      <xdr:col>0</xdr:col>
      <xdr:colOff>63500</xdr:colOff>
      <xdr:row>49</xdr:row>
      <xdr:rowOff>76200</xdr:rowOff>
    </xdr:from>
    <xdr:to>
      <xdr:col>11</xdr:col>
      <xdr:colOff>1270</xdr:colOff>
      <xdr:row>54</xdr:row>
      <xdr:rowOff>171450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B27A5A2-5317-E24A-97BE-7194FBA78189}"/>
            </a:ext>
          </a:extLst>
        </xdr:cNvPr>
        <xdr:cNvSpPr txBox="1"/>
      </xdr:nvSpPr>
      <xdr:spPr>
        <a:xfrm>
          <a:off x="63500" y="8667750"/>
          <a:ext cx="6319520" cy="1057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SEE PO</a:t>
          </a:r>
        </a:p>
      </xdr:txBody>
    </xdr:sp>
    <xdr:clientData/>
  </xdr:twoCellAnchor>
  <xdr:twoCellAnchor>
    <xdr:from>
      <xdr:col>0</xdr:col>
      <xdr:colOff>45720</xdr:colOff>
      <xdr:row>57</xdr:row>
      <xdr:rowOff>68579</xdr:rowOff>
    </xdr:from>
    <xdr:to>
      <xdr:col>10</xdr:col>
      <xdr:colOff>403860</xdr:colOff>
      <xdr:row>57</xdr:row>
      <xdr:rowOff>552450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E15AC04-FEDC-521E-9A2D-9B396845C425}"/>
            </a:ext>
          </a:extLst>
        </xdr:cNvPr>
        <xdr:cNvSpPr txBox="1"/>
      </xdr:nvSpPr>
      <xdr:spPr>
        <a:xfrm>
          <a:off x="45720" y="10203179"/>
          <a:ext cx="6311265" cy="4838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SE</a:t>
          </a:r>
          <a:r>
            <a:rPr lang="en-US" sz="1100" baseline="0"/>
            <a:t>E PO</a:t>
          </a:r>
          <a:endParaRPr lang="en-US" sz="1100"/>
        </a:p>
      </xdr:txBody>
    </xdr:sp>
    <xdr:clientData/>
  </xdr:twoCellAnchor>
  <xdr:twoCellAnchor editAs="oneCell">
    <xdr:from>
      <xdr:col>11</xdr:col>
      <xdr:colOff>84666</xdr:colOff>
      <xdr:row>0</xdr:row>
      <xdr:rowOff>42333</xdr:rowOff>
    </xdr:from>
    <xdr:to>
      <xdr:col>17</xdr:col>
      <xdr:colOff>201083</xdr:colOff>
      <xdr:row>13</xdr:row>
      <xdr:rowOff>146553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06232C4-0197-C255-ECB2-E8883DAEB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66416" y="42333"/>
          <a:ext cx="4191000" cy="32368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59755</xdr:rowOff>
    </xdr:from>
    <xdr:to>
      <xdr:col>9</xdr:col>
      <xdr:colOff>105099</xdr:colOff>
      <xdr:row>7</xdr:row>
      <xdr:rowOff>95780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835682-9E56-50CD-865C-2AEDDF84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2110987" y="-2051232"/>
          <a:ext cx="1369525" cy="55914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</xdr:row>
      <xdr:rowOff>152399</xdr:rowOff>
    </xdr:from>
    <xdr:to>
      <xdr:col>9</xdr:col>
      <xdr:colOff>125599</xdr:colOff>
      <xdr:row>28</xdr:row>
      <xdr:rowOff>176934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DFBB8C-7A1C-883E-383C-58A6808E2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793482" y="692418"/>
          <a:ext cx="4025035" cy="5611998"/>
        </a:xfrm>
        <a:prstGeom prst="rect">
          <a:avLst/>
        </a:prstGeom>
      </xdr:spPr>
    </xdr:pic>
    <xdr:clientData/>
  </xdr:twoCellAnchor>
  <xdr:twoCellAnchor editAs="oneCell">
    <xdr:from>
      <xdr:col>9</xdr:col>
      <xdr:colOff>378511</xdr:colOff>
      <xdr:row>0</xdr:row>
      <xdr:rowOff>1</xdr:rowOff>
    </xdr:from>
    <xdr:to>
      <xdr:col>18</xdr:col>
      <xdr:colOff>366859</xdr:colOff>
      <xdr:row>21</xdr:row>
      <xdr:rowOff>18937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ADF2DB-C223-2187-EF1B-90ADC0BF6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6560421" y="-716940"/>
          <a:ext cx="4019436" cy="5453317"/>
        </a:xfrm>
        <a:prstGeom prst="rect">
          <a:avLst/>
        </a:prstGeom>
      </xdr:spPr>
    </xdr:pic>
    <xdr:clientData/>
  </xdr:twoCellAnchor>
  <xdr:twoCellAnchor editAs="oneCell">
    <xdr:from>
      <xdr:col>18</xdr:col>
      <xdr:colOff>595312</xdr:colOff>
      <xdr:row>0</xdr:row>
      <xdr:rowOff>0</xdr:rowOff>
    </xdr:from>
    <xdr:to>
      <xdr:col>26</xdr:col>
      <xdr:colOff>530857</xdr:colOff>
      <xdr:row>35</xdr:row>
      <xdr:rowOff>23812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0C9C7C2-97F6-403B-074C-C42F3EE8A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25250" y="0"/>
          <a:ext cx="4793295" cy="6691312"/>
        </a:xfrm>
        <a:prstGeom prst="rect">
          <a:avLst/>
        </a:prstGeom>
      </xdr:spPr>
    </xdr:pic>
    <xdr:clientData/>
  </xdr:twoCellAnchor>
  <xdr:twoCellAnchor>
    <xdr:from>
      <xdr:col>11</xdr:col>
      <xdr:colOff>404813</xdr:colOff>
      <xdr:row>5</xdr:row>
      <xdr:rowOff>71437</xdr:rowOff>
    </xdr:from>
    <xdr:to>
      <xdr:col>16</xdr:col>
      <xdr:colOff>381000</xdr:colOff>
      <xdr:row>14</xdr:row>
      <xdr:rowOff>47915</xdr:rowOff>
    </xdr:to>
    <xdr:sp macro="" textlink="">
      <xdr:nvSpPr>
        <xdr:cNvPr id="7" name="Freeform: Shape 6">
          <a:extLst>
            <a:ext uri="{FF2B5EF4-FFF2-40B4-BE49-F238E27FC236}">
              <a16:creationId xmlns:a16="http://schemas.microsoft.com/office/drawing/2014/main" id="{98C52F51-1415-E7C6-31F6-457167754FE1}"/>
            </a:ext>
          </a:extLst>
        </xdr:cNvPr>
        <xdr:cNvSpPr/>
      </xdr:nvSpPr>
      <xdr:spPr>
        <a:xfrm>
          <a:off x="7084219" y="1023937"/>
          <a:ext cx="3012281" cy="1690978"/>
        </a:xfrm>
        <a:custGeom>
          <a:avLst/>
          <a:gdLst>
            <a:gd name="connsiteX0" fmla="*/ 0 w 3012281"/>
            <a:gd name="connsiteY0" fmla="*/ 0 h 1691655"/>
            <a:gd name="connsiteX1" fmla="*/ 178593 w 3012281"/>
            <a:gd name="connsiteY1" fmla="*/ 595313 h 1691655"/>
            <a:gd name="connsiteX2" fmla="*/ 678656 w 3012281"/>
            <a:gd name="connsiteY2" fmla="*/ 1452563 h 1691655"/>
            <a:gd name="connsiteX3" fmla="*/ 1524000 w 3012281"/>
            <a:gd name="connsiteY3" fmla="*/ 1690688 h 1691655"/>
            <a:gd name="connsiteX4" fmla="*/ 2286000 w 3012281"/>
            <a:gd name="connsiteY4" fmla="*/ 1393032 h 1691655"/>
            <a:gd name="connsiteX5" fmla="*/ 2750343 w 3012281"/>
            <a:gd name="connsiteY5" fmla="*/ 762000 h 1691655"/>
            <a:gd name="connsiteX6" fmla="*/ 3012281 w 3012281"/>
            <a:gd name="connsiteY6" fmla="*/ 71438 h 1691655"/>
            <a:gd name="connsiteX0" fmla="*/ 0 w 3012281"/>
            <a:gd name="connsiteY0" fmla="*/ 0 h 1690978"/>
            <a:gd name="connsiteX1" fmla="*/ 178593 w 3012281"/>
            <a:gd name="connsiteY1" fmla="*/ 595313 h 1690978"/>
            <a:gd name="connsiteX2" fmla="*/ 631031 w 3012281"/>
            <a:gd name="connsiteY2" fmla="*/ 1428751 h 1690978"/>
            <a:gd name="connsiteX3" fmla="*/ 1524000 w 3012281"/>
            <a:gd name="connsiteY3" fmla="*/ 1690688 h 1690978"/>
            <a:gd name="connsiteX4" fmla="*/ 2286000 w 3012281"/>
            <a:gd name="connsiteY4" fmla="*/ 1393032 h 1690978"/>
            <a:gd name="connsiteX5" fmla="*/ 2750343 w 3012281"/>
            <a:gd name="connsiteY5" fmla="*/ 762000 h 1690978"/>
            <a:gd name="connsiteX6" fmla="*/ 3012281 w 3012281"/>
            <a:gd name="connsiteY6" fmla="*/ 71438 h 16909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3012281" h="1690978">
              <a:moveTo>
                <a:pt x="0" y="0"/>
              </a:moveTo>
              <a:cubicBezTo>
                <a:pt x="32742" y="176609"/>
                <a:pt x="73421" y="357188"/>
                <a:pt x="178593" y="595313"/>
              </a:cubicBezTo>
              <a:cubicBezTo>
                <a:pt x="283765" y="833438"/>
                <a:pt x="406797" y="1246189"/>
                <a:pt x="631031" y="1428751"/>
              </a:cubicBezTo>
              <a:cubicBezTo>
                <a:pt x="855265" y="1611313"/>
                <a:pt x="1248172" y="1696641"/>
                <a:pt x="1524000" y="1690688"/>
              </a:cubicBezTo>
              <a:cubicBezTo>
                <a:pt x="1799828" y="1684735"/>
                <a:pt x="2081610" y="1547813"/>
                <a:pt x="2286000" y="1393032"/>
              </a:cubicBezTo>
              <a:cubicBezTo>
                <a:pt x="2490391" y="1238251"/>
                <a:pt x="2629296" y="982266"/>
                <a:pt x="2750343" y="762000"/>
              </a:cubicBezTo>
              <a:cubicBezTo>
                <a:pt x="2871390" y="541734"/>
                <a:pt x="2941835" y="306586"/>
                <a:pt x="3012281" y="71438"/>
              </a:cubicBezTo>
            </a:path>
          </a:pathLst>
        </a:custGeom>
        <a:noFill/>
        <a:ln w="38100">
          <a:solidFill>
            <a:srgbClr val="FF0000"/>
          </a:solidFill>
          <a:prstDash val="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452437</xdr:colOff>
      <xdr:row>0</xdr:row>
      <xdr:rowOff>47625</xdr:rowOff>
    </xdr:from>
    <xdr:to>
      <xdr:col>15</xdr:col>
      <xdr:colOff>261937</xdr:colOff>
      <xdr:row>3</xdr:row>
      <xdr:rowOff>23812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7647226-B700-4FD6-6359-E596CE64D53C}"/>
            </a:ext>
          </a:extLst>
        </xdr:cNvPr>
        <xdr:cNvSpPr txBox="1"/>
      </xdr:nvSpPr>
      <xdr:spPr>
        <a:xfrm>
          <a:off x="7739062" y="47625"/>
          <a:ext cx="1631156" cy="5476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HALF</a:t>
          </a:r>
          <a:r>
            <a:rPr lang="en-US" sz="1100" baseline="0"/>
            <a:t> MOON FACING AT CB, SN EDGESTITCH </a:t>
          </a:r>
          <a:endParaRPr lang="en-US" sz="1100"/>
        </a:p>
      </xdr:txBody>
    </xdr:sp>
    <xdr:clientData/>
  </xdr:twoCellAnchor>
  <xdr:twoCellAnchor>
    <xdr:from>
      <xdr:col>6</xdr:col>
      <xdr:colOff>211930</xdr:colOff>
      <xdr:row>23</xdr:row>
      <xdr:rowOff>104775</xdr:rowOff>
    </xdr:from>
    <xdr:to>
      <xdr:col>9</xdr:col>
      <xdr:colOff>21430</xdr:colOff>
      <xdr:row>27</xdr:row>
      <xdr:rowOff>142875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D8BA59EC-5052-42CF-9E3E-3479B900165E}"/>
            </a:ext>
          </a:extLst>
        </xdr:cNvPr>
        <xdr:cNvSpPr txBox="1"/>
      </xdr:nvSpPr>
      <xdr:spPr>
        <a:xfrm>
          <a:off x="3855243" y="4486275"/>
          <a:ext cx="1631156" cy="80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BANANA</a:t>
          </a:r>
          <a:r>
            <a:rPr lang="en-US" sz="1100" baseline="0"/>
            <a:t> COLLAR STAND, NARROWS INTO NECKLINE</a:t>
          </a:r>
          <a:endParaRPr lang="en-US" sz="1100"/>
        </a:p>
      </xdr:txBody>
    </xdr:sp>
    <xdr:clientData/>
  </xdr:twoCellAnchor>
  <xdr:twoCellAnchor>
    <xdr:from>
      <xdr:col>19</xdr:col>
      <xdr:colOff>604838</xdr:colOff>
      <xdr:row>17</xdr:row>
      <xdr:rowOff>19337</xdr:rowOff>
    </xdr:from>
    <xdr:to>
      <xdr:col>23</xdr:col>
      <xdr:colOff>164870</xdr:colOff>
      <xdr:row>30</xdr:row>
      <xdr:rowOff>128585</xdr:rowOff>
    </xdr:to>
    <xdr:sp macro="" textlink="">
      <xdr:nvSpPr>
        <xdr:cNvPr id="10" name="Freeform: Shape 9">
          <a:extLst>
            <a:ext uri="{FF2B5EF4-FFF2-40B4-BE49-F238E27FC236}">
              <a16:creationId xmlns:a16="http://schemas.microsoft.com/office/drawing/2014/main" id="{2AFBCD01-534B-D8D9-B0FD-C04E7816AF61}"/>
            </a:ext>
          </a:extLst>
        </xdr:cNvPr>
        <xdr:cNvSpPr/>
      </xdr:nvSpPr>
      <xdr:spPr>
        <a:xfrm>
          <a:off x="12187238" y="3257837"/>
          <a:ext cx="1998432" cy="2585748"/>
        </a:xfrm>
        <a:custGeom>
          <a:avLst/>
          <a:gdLst>
            <a:gd name="connsiteX0" fmla="*/ 0 w 2644563"/>
            <a:gd name="connsiteY0" fmla="*/ 120295 h 2763010"/>
            <a:gd name="connsiteX1" fmla="*/ 611188 w 2644563"/>
            <a:gd name="connsiteY1" fmla="*/ 64732 h 2763010"/>
            <a:gd name="connsiteX2" fmla="*/ 1508125 w 2644563"/>
            <a:gd name="connsiteY2" fmla="*/ 25045 h 2763010"/>
            <a:gd name="connsiteX3" fmla="*/ 1793875 w 2644563"/>
            <a:gd name="connsiteY3" fmla="*/ 279045 h 2763010"/>
            <a:gd name="connsiteX4" fmla="*/ 2024063 w 2644563"/>
            <a:gd name="connsiteY4" fmla="*/ 2668232 h 2763010"/>
            <a:gd name="connsiteX0" fmla="*/ 0 w 2682989"/>
            <a:gd name="connsiteY0" fmla="*/ 118876 h 2738410"/>
            <a:gd name="connsiteX1" fmla="*/ 611188 w 2682989"/>
            <a:gd name="connsiteY1" fmla="*/ 63313 h 2738410"/>
            <a:gd name="connsiteX2" fmla="*/ 1508125 w 2682989"/>
            <a:gd name="connsiteY2" fmla="*/ 23626 h 2738410"/>
            <a:gd name="connsiteX3" fmla="*/ 1793875 w 2682989"/>
            <a:gd name="connsiteY3" fmla="*/ 277626 h 2738410"/>
            <a:gd name="connsiteX4" fmla="*/ 2071688 w 2682989"/>
            <a:gd name="connsiteY4" fmla="*/ 2643000 h 2738410"/>
            <a:gd name="connsiteX0" fmla="*/ 0 w 2083401"/>
            <a:gd name="connsiteY0" fmla="*/ 118876 h 2643000"/>
            <a:gd name="connsiteX1" fmla="*/ 611188 w 2083401"/>
            <a:gd name="connsiteY1" fmla="*/ 63313 h 2643000"/>
            <a:gd name="connsiteX2" fmla="*/ 1508125 w 2083401"/>
            <a:gd name="connsiteY2" fmla="*/ 23626 h 2643000"/>
            <a:gd name="connsiteX3" fmla="*/ 1793875 w 2083401"/>
            <a:gd name="connsiteY3" fmla="*/ 277626 h 2643000"/>
            <a:gd name="connsiteX4" fmla="*/ 2071688 w 2083401"/>
            <a:gd name="connsiteY4" fmla="*/ 2643000 h 2643000"/>
            <a:gd name="connsiteX0" fmla="*/ 0 w 2082761"/>
            <a:gd name="connsiteY0" fmla="*/ 173311 h 2697435"/>
            <a:gd name="connsiteX1" fmla="*/ 611188 w 2082761"/>
            <a:gd name="connsiteY1" fmla="*/ 117748 h 2697435"/>
            <a:gd name="connsiteX2" fmla="*/ 1619250 w 2082761"/>
            <a:gd name="connsiteY2" fmla="*/ 6624 h 2697435"/>
            <a:gd name="connsiteX3" fmla="*/ 1793875 w 2082761"/>
            <a:gd name="connsiteY3" fmla="*/ 332061 h 2697435"/>
            <a:gd name="connsiteX4" fmla="*/ 2071688 w 2082761"/>
            <a:gd name="connsiteY4" fmla="*/ 2697435 h 2697435"/>
            <a:gd name="connsiteX0" fmla="*/ 0 w 2082761"/>
            <a:gd name="connsiteY0" fmla="*/ 173340 h 2697464"/>
            <a:gd name="connsiteX1" fmla="*/ 611188 w 2082761"/>
            <a:gd name="connsiteY1" fmla="*/ 117777 h 2697464"/>
            <a:gd name="connsiteX2" fmla="*/ 1619250 w 2082761"/>
            <a:gd name="connsiteY2" fmla="*/ 6653 h 2697464"/>
            <a:gd name="connsiteX3" fmla="*/ 1793875 w 2082761"/>
            <a:gd name="connsiteY3" fmla="*/ 332090 h 2697464"/>
            <a:gd name="connsiteX4" fmla="*/ 2071688 w 2082761"/>
            <a:gd name="connsiteY4" fmla="*/ 2697464 h 2697464"/>
            <a:gd name="connsiteX0" fmla="*/ 0 w 2082892"/>
            <a:gd name="connsiteY0" fmla="*/ 102296 h 2626420"/>
            <a:gd name="connsiteX1" fmla="*/ 611188 w 2082892"/>
            <a:gd name="connsiteY1" fmla="*/ 46733 h 2626420"/>
            <a:gd name="connsiteX2" fmla="*/ 1595437 w 2082892"/>
            <a:gd name="connsiteY2" fmla="*/ 46734 h 2626420"/>
            <a:gd name="connsiteX3" fmla="*/ 1793875 w 2082892"/>
            <a:gd name="connsiteY3" fmla="*/ 261046 h 2626420"/>
            <a:gd name="connsiteX4" fmla="*/ 2071688 w 2082892"/>
            <a:gd name="connsiteY4" fmla="*/ 2626420 h 2626420"/>
            <a:gd name="connsiteX0" fmla="*/ 0 w 2084471"/>
            <a:gd name="connsiteY0" fmla="*/ 96509 h 2620633"/>
            <a:gd name="connsiteX1" fmla="*/ 611188 w 2084471"/>
            <a:gd name="connsiteY1" fmla="*/ 40946 h 2620633"/>
            <a:gd name="connsiteX2" fmla="*/ 1595437 w 2084471"/>
            <a:gd name="connsiteY2" fmla="*/ 40947 h 2620633"/>
            <a:gd name="connsiteX3" fmla="*/ 1833563 w 2084471"/>
            <a:gd name="connsiteY3" fmla="*/ 564821 h 2620633"/>
            <a:gd name="connsiteX4" fmla="*/ 2071688 w 2084471"/>
            <a:gd name="connsiteY4" fmla="*/ 2620633 h 2620633"/>
            <a:gd name="connsiteX0" fmla="*/ 0 w 2052624"/>
            <a:gd name="connsiteY0" fmla="*/ 103114 h 2620888"/>
            <a:gd name="connsiteX1" fmla="*/ 579341 w 2052624"/>
            <a:gd name="connsiteY1" fmla="*/ 41201 h 2620888"/>
            <a:gd name="connsiteX2" fmla="*/ 1563590 w 2052624"/>
            <a:gd name="connsiteY2" fmla="*/ 41202 h 2620888"/>
            <a:gd name="connsiteX3" fmla="*/ 1801716 w 2052624"/>
            <a:gd name="connsiteY3" fmla="*/ 565076 h 2620888"/>
            <a:gd name="connsiteX4" fmla="*/ 2039841 w 2052624"/>
            <a:gd name="connsiteY4" fmla="*/ 2620888 h 2620888"/>
            <a:gd name="connsiteX0" fmla="*/ 0 w 2052624"/>
            <a:gd name="connsiteY0" fmla="*/ 103114 h 2620888"/>
            <a:gd name="connsiteX1" fmla="*/ 579341 w 2052624"/>
            <a:gd name="connsiteY1" fmla="*/ 41201 h 2620888"/>
            <a:gd name="connsiteX2" fmla="*/ 1563590 w 2052624"/>
            <a:gd name="connsiteY2" fmla="*/ 41202 h 2620888"/>
            <a:gd name="connsiteX3" fmla="*/ 1801716 w 2052624"/>
            <a:gd name="connsiteY3" fmla="*/ 565076 h 2620888"/>
            <a:gd name="connsiteX4" fmla="*/ 2039841 w 2052624"/>
            <a:gd name="connsiteY4" fmla="*/ 2620888 h 2620888"/>
            <a:gd name="connsiteX0" fmla="*/ 0 w 2058993"/>
            <a:gd name="connsiteY0" fmla="*/ 116331 h 2621405"/>
            <a:gd name="connsiteX1" fmla="*/ 585710 w 2058993"/>
            <a:gd name="connsiteY1" fmla="*/ 41718 h 2621405"/>
            <a:gd name="connsiteX2" fmla="*/ 1569959 w 2058993"/>
            <a:gd name="connsiteY2" fmla="*/ 41719 h 2621405"/>
            <a:gd name="connsiteX3" fmla="*/ 1808085 w 2058993"/>
            <a:gd name="connsiteY3" fmla="*/ 565593 h 2621405"/>
            <a:gd name="connsiteX4" fmla="*/ 2046210 w 2058993"/>
            <a:gd name="connsiteY4" fmla="*/ 2621405 h 2621405"/>
            <a:gd name="connsiteX0" fmla="*/ 0 w 2059039"/>
            <a:gd name="connsiteY0" fmla="*/ 80900 h 2585974"/>
            <a:gd name="connsiteX1" fmla="*/ 585710 w 2059039"/>
            <a:gd name="connsiteY1" fmla="*/ 6287 h 2585974"/>
            <a:gd name="connsiteX2" fmla="*/ 1563590 w 2059039"/>
            <a:gd name="connsiteY2" fmla="*/ 63438 h 2585974"/>
            <a:gd name="connsiteX3" fmla="*/ 1808085 w 2059039"/>
            <a:gd name="connsiteY3" fmla="*/ 530162 h 2585974"/>
            <a:gd name="connsiteX4" fmla="*/ 2046210 w 2059039"/>
            <a:gd name="connsiteY4" fmla="*/ 2585974 h 2585974"/>
            <a:gd name="connsiteX0" fmla="*/ 0 w 1992361"/>
            <a:gd name="connsiteY0" fmla="*/ 80900 h 2579624"/>
            <a:gd name="connsiteX1" fmla="*/ 585710 w 1992361"/>
            <a:gd name="connsiteY1" fmla="*/ 6287 h 2579624"/>
            <a:gd name="connsiteX2" fmla="*/ 1563590 w 1992361"/>
            <a:gd name="connsiteY2" fmla="*/ 63438 h 2579624"/>
            <a:gd name="connsiteX3" fmla="*/ 1808085 w 1992361"/>
            <a:gd name="connsiteY3" fmla="*/ 530162 h 2579624"/>
            <a:gd name="connsiteX4" fmla="*/ 1976147 w 1992361"/>
            <a:gd name="connsiteY4" fmla="*/ 2579624 h 2579624"/>
            <a:gd name="connsiteX0" fmla="*/ 0 w 2008159"/>
            <a:gd name="connsiteY0" fmla="*/ 131941 h 2630665"/>
            <a:gd name="connsiteX1" fmla="*/ 585710 w 2008159"/>
            <a:gd name="connsiteY1" fmla="*/ 57328 h 2630665"/>
            <a:gd name="connsiteX2" fmla="*/ 1563590 w 2008159"/>
            <a:gd name="connsiteY2" fmla="*/ 114479 h 2630665"/>
            <a:gd name="connsiteX3" fmla="*/ 1922734 w 2008159"/>
            <a:gd name="connsiteY3" fmla="*/ 1355903 h 2630665"/>
            <a:gd name="connsiteX4" fmla="*/ 1976147 w 2008159"/>
            <a:gd name="connsiteY4" fmla="*/ 2630665 h 2630665"/>
            <a:gd name="connsiteX0" fmla="*/ 0 w 2004538"/>
            <a:gd name="connsiteY0" fmla="*/ 96157 h 2594881"/>
            <a:gd name="connsiteX1" fmla="*/ 585710 w 2004538"/>
            <a:gd name="connsiteY1" fmla="*/ 21544 h 2594881"/>
            <a:gd name="connsiteX2" fmla="*/ 1671870 w 2004538"/>
            <a:gd name="connsiteY2" fmla="*/ 135845 h 2594881"/>
            <a:gd name="connsiteX3" fmla="*/ 1922734 w 2004538"/>
            <a:gd name="connsiteY3" fmla="*/ 1320119 h 2594881"/>
            <a:gd name="connsiteX4" fmla="*/ 1976147 w 2004538"/>
            <a:gd name="connsiteY4" fmla="*/ 2594881 h 2594881"/>
            <a:gd name="connsiteX0" fmla="*/ 0 w 2004538"/>
            <a:gd name="connsiteY0" fmla="*/ 76423 h 2575147"/>
            <a:gd name="connsiteX1" fmla="*/ 770423 w 2004538"/>
            <a:gd name="connsiteY1" fmla="*/ 39910 h 2575147"/>
            <a:gd name="connsiteX2" fmla="*/ 1671870 w 2004538"/>
            <a:gd name="connsiteY2" fmla="*/ 116111 h 2575147"/>
            <a:gd name="connsiteX3" fmla="*/ 1922734 w 2004538"/>
            <a:gd name="connsiteY3" fmla="*/ 1300385 h 2575147"/>
            <a:gd name="connsiteX4" fmla="*/ 1976147 w 2004538"/>
            <a:gd name="connsiteY4" fmla="*/ 2575147 h 2575147"/>
            <a:gd name="connsiteX0" fmla="*/ 0 w 2004538"/>
            <a:gd name="connsiteY0" fmla="*/ 87024 h 2585748"/>
            <a:gd name="connsiteX1" fmla="*/ 770423 w 2004538"/>
            <a:gd name="connsiteY1" fmla="*/ 50511 h 2585748"/>
            <a:gd name="connsiteX2" fmla="*/ 1671870 w 2004538"/>
            <a:gd name="connsiteY2" fmla="*/ 126712 h 2585748"/>
            <a:gd name="connsiteX3" fmla="*/ 1922734 w 2004538"/>
            <a:gd name="connsiteY3" fmla="*/ 1310986 h 2585748"/>
            <a:gd name="connsiteX4" fmla="*/ 1976147 w 2004538"/>
            <a:gd name="connsiteY4" fmla="*/ 2585748 h 25857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004538" h="2585748">
              <a:moveTo>
                <a:pt x="0" y="87024"/>
              </a:moveTo>
              <a:cubicBezTo>
                <a:pt x="326413" y="67180"/>
                <a:pt x="447193" y="75646"/>
                <a:pt x="770423" y="50511"/>
              </a:cubicBezTo>
              <a:cubicBezTo>
                <a:pt x="1093653" y="25376"/>
                <a:pt x="1479818" y="-83367"/>
                <a:pt x="1671870" y="126712"/>
              </a:cubicBezTo>
              <a:cubicBezTo>
                <a:pt x="1863922" y="336791"/>
                <a:pt x="1872021" y="901147"/>
                <a:pt x="1922734" y="1310986"/>
              </a:cubicBezTo>
              <a:cubicBezTo>
                <a:pt x="1973447" y="1720825"/>
                <a:pt x="2044939" y="1899154"/>
                <a:pt x="1976147" y="2585748"/>
              </a:cubicBezTo>
            </a:path>
          </a:pathLst>
        </a:custGeom>
        <a:noFill/>
        <a:ln w="381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21</xdr:col>
      <xdr:colOff>247649</xdr:colOff>
      <xdr:row>12</xdr:row>
      <xdr:rowOff>57150</xdr:rowOff>
    </xdr:from>
    <xdr:to>
      <xdr:col>24</xdr:col>
      <xdr:colOff>57149</xdr:colOff>
      <xdr:row>15</xdr:row>
      <xdr:rowOff>33337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92CEA1E-2C5B-48F9-BDCC-61C5AAF892B2}"/>
            </a:ext>
          </a:extLst>
        </xdr:cNvPr>
        <xdr:cNvSpPr txBox="1"/>
      </xdr:nvSpPr>
      <xdr:spPr>
        <a:xfrm>
          <a:off x="12999243" y="2343150"/>
          <a:ext cx="1631156" cy="5476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PORKCHOP</a:t>
          </a:r>
          <a:r>
            <a:rPr lang="en-US" sz="1100" baseline="0"/>
            <a:t> CONTOUR TOP STITCH PTS</a:t>
          </a:r>
          <a:endParaRPr lang="en-US" sz="1100"/>
        </a:p>
      </xdr:txBody>
    </xdr:sp>
    <xdr:clientData/>
  </xdr:twoCellAnchor>
  <xdr:twoCellAnchor>
    <xdr:from>
      <xdr:col>6</xdr:col>
      <xdr:colOff>447674</xdr:colOff>
      <xdr:row>2</xdr:row>
      <xdr:rowOff>166687</xdr:rowOff>
    </xdr:from>
    <xdr:to>
      <xdr:col>9</xdr:col>
      <xdr:colOff>95250</xdr:colOff>
      <xdr:row>4</xdr:row>
      <xdr:rowOff>11906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FD2A8ACE-2263-49C2-A6C4-F19D408B678D}"/>
            </a:ext>
          </a:extLst>
        </xdr:cNvPr>
        <xdr:cNvSpPr txBox="1"/>
      </xdr:nvSpPr>
      <xdr:spPr>
        <a:xfrm>
          <a:off x="4090987" y="547687"/>
          <a:ext cx="1469232" cy="2262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WAISTBAND</a:t>
          </a:r>
          <a:r>
            <a:rPr lang="en-US" sz="1100" baseline="0"/>
            <a:t> CF PANEL</a:t>
          </a:r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22860</xdr:colOff>
      <xdr:row>1</xdr:row>
      <xdr:rowOff>22860</xdr:rowOff>
    </xdr:to>
    <xdr:pic>
      <xdr:nvPicPr>
        <xdr:cNvPr id="8" name="Picture 7" descr="SWEET APPAREL LOGO.png">
          <a:extLst>
            <a:ext uri="{FF2B5EF4-FFF2-40B4-BE49-F238E27FC236}">
              <a16:creationId xmlns:a16="http://schemas.microsoft.com/office/drawing/2014/main" id="{7C12D43B-A70B-4684-8F6B-70F0B9BFB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"/>
          <a:ext cx="1226820" cy="5333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13335</xdr:colOff>
      <xdr:row>0</xdr:row>
      <xdr:rowOff>640080</xdr:rowOff>
    </xdr:to>
    <xdr:pic>
      <xdr:nvPicPr>
        <xdr:cNvPr id="2" name="Picture 1" descr="SWEET APPAREL LOGO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257300" cy="640080"/>
        </a:xfrm>
        <a:prstGeom prst="rect">
          <a:avLst/>
        </a:prstGeom>
      </xdr:spPr>
    </xdr:pic>
    <xdr:clientData/>
  </xdr:twoCellAnchor>
  <xdr:twoCellAnchor editAs="oneCell">
    <xdr:from>
      <xdr:col>6</xdr:col>
      <xdr:colOff>486754</xdr:colOff>
      <xdr:row>2</xdr:row>
      <xdr:rowOff>68036</xdr:rowOff>
    </xdr:from>
    <xdr:to>
      <xdr:col>8</xdr:col>
      <xdr:colOff>684894</xdr:colOff>
      <xdr:row>8</xdr:row>
      <xdr:rowOff>190500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FB1EC72-7548-4101-9D97-9A7688033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9861" y="1047750"/>
          <a:ext cx="2484140" cy="19186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43089</xdr:colOff>
      <xdr:row>0</xdr:row>
      <xdr:rowOff>640080</xdr:rowOff>
    </xdr:to>
    <xdr:pic>
      <xdr:nvPicPr>
        <xdr:cNvPr id="4" name="Picture 3" descr="SWEET APPAREL LOGO.png">
          <a:extLst>
            <a:ext uri="{FF2B5EF4-FFF2-40B4-BE49-F238E27FC236}">
              <a16:creationId xmlns:a16="http://schemas.microsoft.com/office/drawing/2014/main" id="{EDBE69BD-2F0B-4051-8629-DECF58443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262289" cy="6400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71814" cy="640080"/>
    <xdr:pic>
      <xdr:nvPicPr>
        <xdr:cNvPr id="2" name="Picture 1" descr="SWEET APPAREL LOGO.png">
          <a:extLst>
            <a:ext uri="{FF2B5EF4-FFF2-40B4-BE49-F238E27FC236}">
              <a16:creationId xmlns:a16="http://schemas.microsoft.com/office/drawing/2014/main" id="{B088C923-4698-47D6-9C95-4BAFA3044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271814" cy="640080"/>
        </a:xfrm>
        <a:prstGeom prst="rect">
          <a:avLst/>
        </a:prstGeom>
      </xdr:spPr>
    </xdr:pic>
    <xdr:clientData/>
  </xdr:oneCellAnchor>
  <xdr:twoCellAnchor editAs="oneCell">
    <xdr:from>
      <xdr:col>6</xdr:col>
      <xdr:colOff>486754</xdr:colOff>
      <xdr:row>2</xdr:row>
      <xdr:rowOff>68036</xdr:rowOff>
    </xdr:from>
    <xdr:to>
      <xdr:col>10</xdr:col>
      <xdr:colOff>284844</xdr:colOff>
      <xdr:row>8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9AADA2-E090-441A-9E0C-43354FA05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6254" y="1039586"/>
          <a:ext cx="2484140" cy="195126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4</xdr:col>
      <xdr:colOff>565522</xdr:colOff>
      <xdr:row>58</xdr:row>
      <xdr:rowOff>136267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6B33B6E-8491-4160-99D9-C573C1571AF4}"/>
            </a:ext>
          </a:extLst>
        </xdr:cNvPr>
        <xdr:cNvSpPr txBox="1"/>
      </xdr:nvSpPr>
      <xdr:spPr>
        <a:xfrm>
          <a:off x="204107" y="12409714"/>
          <a:ext cx="5831486" cy="204126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FF0000"/>
              </a:solidFill>
            </a:rPr>
            <a:t>CONSTRUCTION STANDARDS: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200" b="0">
              <a:solidFill>
                <a:srgbClr val="FF0000"/>
              </a:solidFill>
            </a:rPr>
            <a:t>F</a:t>
          </a:r>
          <a:r>
            <a:rPr lang="en-US" sz="1200" b="1">
              <a:solidFill>
                <a:srgbClr val="FF0000"/>
              </a:solidFill>
            </a:rPr>
            <a:t>I</a:t>
          </a:r>
          <a:r>
            <a:rPr lang="en-US" sz="1200" b="0">
              <a:solidFill>
                <a:srgbClr val="FF0000"/>
              </a:solidFill>
            </a:rPr>
            <a:t>T SAMPLES MUST BE SENT IN SAME QUALITY, WEIGHT, AND FABRIC</a:t>
          </a:r>
          <a:r>
            <a:rPr lang="en-US" sz="1200" b="0" baseline="0">
              <a:solidFill>
                <a:srgbClr val="FF0000"/>
              </a:solidFill>
            </a:rPr>
            <a:t> CONTENT AS BULK FABRIC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200" b="0" baseline="0">
              <a:solidFill>
                <a:srgbClr val="FF0000"/>
              </a:solidFill>
            </a:rPr>
            <a:t>IF AVAILABLE FABRIC AND TRIM IS USED FOR SAMPLING, MUST BE NOTED ON SAMPLE TAG</a:t>
          </a:r>
          <a:endParaRPr lang="en-US" sz="1200" b="0">
            <a:solidFill>
              <a:srgbClr val="FF0000"/>
            </a:solidFill>
          </a:endParaRP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200">
              <a:solidFill>
                <a:srgbClr val="FF0000"/>
              </a:solidFill>
            </a:rPr>
            <a:t>ALL GARMENTS MUST BE WELL PRESSED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200">
              <a:solidFill>
                <a:srgbClr val="FF0000"/>
              </a:solidFill>
            </a:rPr>
            <a:t>MUST BE FREE OF LOOSE THREADS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200">
              <a:solidFill>
                <a:srgbClr val="FF0000"/>
              </a:solidFill>
            </a:rPr>
            <a:t>ALL SEAMS MUST</a:t>
          </a:r>
          <a:r>
            <a:rPr lang="en-US" sz="1200" baseline="0">
              <a:solidFill>
                <a:srgbClr val="FF0000"/>
              </a:solidFill>
            </a:rPr>
            <a:t> NOT CRACK WHEN STRETCHED TO WEAR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200" baseline="0">
              <a:solidFill>
                <a:srgbClr val="FF0000"/>
              </a:solidFill>
            </a:rPr>
            <a:t>ALL JOINING SEAMS MUST BE ALIGNED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200" baseline="0">
              <a:solidFill>
                <a:srgbClr val="FF0000"/>
              </a:solidFill>
            </a:rPr>
            <a:t>GARMENTS MUST BE FREE OF DEFECTS</a:t>
          </a:r>
        </a:p>
        <a:p>
          <a:pPr marL="171450" indent="-171450">
            <a:buFont typeface="Arial" panose="020B0604020202020204" pitchFamily="34" charset="0"/>
            <a:buChar char="•"/>
          </a:pPr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abSelected="1" zoomScale="112" zoomScaleNormal="112" zoomScaleSheetLayoutView="96" workbookViewId="0">
      <selection activeCell="C25" sqref="C25"/>
    </sheetView>
  </sheetViews>
  <sheetFormatPr defaultColWidth="8.85546875" defaultRowHeight="15"/>
  <sheetData/>
  <pageMargins left="0.7" right="0.7" top="0.75" bottom="0.75" header="0.3" footer="0.3"/>
  <pageSetup scale="4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A7142-53C6-CF46-A711-DDE093EA48CA}">
  <sheetPr>
    <pageSetUpPr fitToPage="1"/>
  </sheetPr>
  <dimension ref="A1:K58"/>
  <sheetViews>
    <sheetView topLeftCell="A42" zoomScale="90" zoomScaleNormal="90" workbookViewId="0">
      <selection activeCell="A17" sqref="A17:K17"/>
    </sheetView>
  </sheetViews>
  <sheetFormatPr defaultColWidth="8.85546875" defaultRowHeight="15"/>
  <cols>
    <col min="2" max="2" width="5.42578125" customWidth="1"/>
    <col min="3" max="4" width="8.140625" customWidth="1"/>
    <col min="6" max="6" width="10.28515625" customWidth="1"/>
    <col min="9" max="9" width="9.42578125" customWidth="1"/>
    <col min="10" max="10" width="12.42578125" customWidth="1"/>
    <col min="11" max="11" width="6.42578125" customWidth="1"/>
    <col min="12" max="12" width="16.7109375" customWidth="1"/>
  </cols>
  <sheetData>
    <row r="1" spans="1:11" ht="49.35" customHeight="1" thickBot="1">
      <c r="A1" s="51" t="s">
        <v>8</v>
      </c>
      <c r="B1" s="52"/>
      <c r="C1" s="52"/>
      <c r="D1" s="52"/>
      <c r="E1" s="52"/>
      <c r="F1" s="52"/>
      <c r="G1" s="52"/>
      <c r="H1" s="52"/>
      <c r="I1" s="52"/>
      <c r="J1" s="52"/>
      <c r="K1" s="53"/>
    </row>
    <row r="2" spans="1:11" ht="23.25">
      <c r="A2" s="54" t="s">
        <v>6</v>
      </c>
      <c r="B2" s="55"/>
      <c r="C2" s="56" t="s">
        <v>28</v>
      </c>
      <c r="D2" s="57"/>
      <c r="E2" s="58" t="s">
        <v>0</v>
      </c>
      <c r="F2" s="59"/>
      <c r="G2" s="60"/>
      <c r="H2" s="61"/>
      <c r="I2" s="4" t="s">
        <v>2</v>
      </c>
      <c r="J2" s="62">
        <v>45314</v>
      </c>
      <c r="K2" s="62"/>
    </row>
    <row r="3" spans="1:11" ht="15.75">
      <c r="A3" s="66" t="s">
        <v>5</v>
      </c>
      <c r="B3" s="67"/>
      <c r="C3" s="68" t="s">
        <v>29</v>
      </c>
      <c r="D3" s="68"/>
      <c r="E3" s="68"/>
      <c r="F3" s="68"/>
      <c r="G3" s="68"/>
      <c r="H3" s="68"/>
      <c r="I3" s="68"/>
      <c r="J3" s="68"/>
      <c r="K3" s="68"/>
    </row>
    <row r="4" spans="1:11" ht="15.75">
      <c r="A4" s="66" t="s">
        <v>3</v>
      </c>
      <c r="B4" s="67"/>
      <c r="C4" s="69" t="s">
        <v>30</v>
      </c>
      <c r="D4" s="70"/>
      <c r="E4" s="70"/>
      <c r="F4" s="70"/>
      <c r="G4" s="70"/>
      <c r="H4" s="70"/>
      <c r="I4" s="70"/>
      <c r="J4" s="70"/>
      <c r="K4" s="71"/>
    </row>
    <row r="5" spans="1:11" ht="15.75">
      <c r="A5" s="72" t="s">
        <v>17</v>
      </c>
      <c r="B5" s="73"/>
      <c r="C5" s="73"/>
      <c r="D5" s="73"/>
      <c r="E5" s="73"/>
      <c r="F5" s="73"/>
      <c r="G5" s="73"/>
      <c r="H5" s="73"/>
      <c r="I5" s="73"/>
      <c r="J5" s="73"/>
      <c r="K5" s="74"/>
    </row>
    <row r="6" spans="1:11" ht="15.75">
      <c r="A6" s="75" t="s">
        <v>31</v>
      </c>
      <c r="B6" s="76"/>
      <c r="C6" s="76"/>
      <c r="D6" s="76"/>
      <c r="E6" s="76"/>
      <c r="F6" s="76"/>
      <c r="G6" s="76"/>
      <c r="H6" s="76"/>
      <c r="I6" s="76"/>
      <c r="J6" s="76"/>
      <c r="K6" s="77"/>
    </row>
    <row r="7" spans="1:11" ht="15.75">
      <c r="A7" s="72" t="s">
        <v>16</v>
      </c>
      <c r="B7" s="73"/>
      <c r="C7" s="73"/>
      <c r="D7" s="73"/>
      <c r="E7" s="73"/>
      <c r="F7" s="73"/>
      <c r="G7" s="73"/>
      <c r="H7" s="73"/>
      <c r="I7" s="73"/>
      <c r="J7" s="73"/>
      <c r="K7" s="74"/>
    </row>
    <row r="8" spans="1:11" ht="15.75">
      <c r="A8" s="81" t="s">
        <v>46</v>
      </c>
      <c r="B8" s="82"/>
      <c r="C8" s="82"/>
      <c r="D8" s="82"/>
      <c r="E8" s="82"/>
      <c r="F8" s="82"/>
      <c r="G8" s="82"/>
      <c r="H8" s="82"/>
      <c r="I8" s="82"/>
      <c r="J8" s="82"/>
      <c r="K8" s="83"/>
    </row>
    <row r="9" spans="1:11" ht="15.75">
      <c r="A9" s="63" t="s">
        <v>49</v>
      </c>
      <c r="B9" s="64"/>
      <c r="C9" s="64"/>
      <c r="D9" s="64"/>
      <c r="E9" s="64"/>
      <c r="F9" s="64"/>
      <c r="G9" s="64"/>
      <c r="H9" s="64"/>
      <c r="I9" s="64"/>
      <c r="J9" s="64"/>
      <c r="K9" s="65"/>
    </row>
    <row r="10" spans="1:11" ht="15.75">
      <c r="A10" s="63" t="s">
        <v>48</v>
      </c>
      <c r="B10" s="64"/>
      <c r="C10" s="64"/>
      <c r="D10" s="64"/>
      <c r="E10" s="64"/>
      <c r="F10" s="64"/>
      <c r="G10" s="64"/>
      <c r="H10" s="64"/>
      <c r="I10" s="64"/>
      <c r="J10" s="64"/>
      <c r="K10" s="65"/>
    </row>
    <row r="11" spans="1:11" ht="15.75">
      <c r="A11" s="72" t="s">
        <v>9</v>
      </c>
      <c r="B11" s="73"/>
      <c r="C11" s="73"/>
      <c r="D11" s="73"/>
      <c r="E11" s="73"/>
      <c r="F11" s="73"/>
      <c r="G11" s="73"/>
      <c r="H11" s="73"/>
      <c r="I11" s="73"/>
      <c r="J11" s="73"/>
      <c r="K11" s="74"/>
    </row>
    <row r="12" spans="1:11" ht="15.75">
      <c r="A12" s="78" t="s">
        <v>10</v>
      </c>
      <c r="B12" s="79"/>
      <c r="C12" s="79"/>
      <c r="D12" s="79"/>
      <c r="E12" s="79"/>
      <c r="F12" s="79"/>
      <c r="G12" s="79"/>
      <c r="H12" s="79"/>
      <c r="I12" s="79"/>
      <c r="J12" s="79"/>
      <c r="K12" s="80"/>
    </row>
    <row r="13" spans="1:11" ht="15.75">
      <c r="A13" s="63" t="s">
        <v>94</v>
      </c>
      <c r="B13" s="64"/>
      <c r="C13" s="64"/>
      <c r="D13" s="64"/>
      <c r="E13" s="64"/>
      <c r="F13" s="64"/>
      <c r="G13" s="64"/>
      <c r="H13" s="64"/>
      <c r="I13" s="64"/>
      <c r="J13" s="64"/>
      <c r="K13" s="65"/>
    </row>
    <row r="14" spans="1:11" ht="15.75">
      <c r="A14" s="23" t="s">
        <v>50</v>
      </c>
      <c r="B14" s="24"/>
      <c r="C14" s="24"/>
      <c r="D14" s="24"/>
      <c r="E14" s="24"/>
      <c r="F14" s="24"/>
      <c r="G14" s="24"/>
      <c r="H14" s="24"/>
      <c r="I14" s="24"/>
      <c r="J14" s="24"/>
      <c r="K14" s="25"/>
    </row>
    <row r="15" spans="1:11" ht="15.75">
      <c r="A15" s="63" t="s">
        <v>96</v>
      </c>
      <c r="B15" s="64"/>
      <c r="C15" s="64"/>
      <c r="D15" s="64"/>
      <c r="E15" s="64"/>
      <c r="F15" s="64"/>
      <c r="G15" s="64"/>
      <c r="H15" s="64"/>
      <c r="I15" s="64"/>
      <c r="J15" s="64"/>
      <c r="K15" s="65"/>
    </row>
    <row r="16" spans="1:11" ht="15.75">
      <c r="A16" s="63" t="s">
        <v>95</v>
      </c>
      <c r="B16" s="64"/>
      <c r="C16" s="64"/>
      <c r="D16" s="64"/>
      <c r="E16" s="64"/>
      <c r="F16" s="64"/>
      <c r="G16" s="64"/>
      <c r="H16" s="64"/>
      <c r="I16" s="64"/>
      <c r="J16" s="64"/>
      <c r="K16" s="65"/>
    </row>
    <row r="17" spans="1:11" ht="15.75">
      <c r="A17" s="63" t="s">
        <v>47</v>
      </c>
      <c r="B17" s="64"/>
      <c r="C17" s="64"/>
      <c r="D17" s="64"/>
      <c r="E17" s="64"/>
      <c r="F17" s="64"/>
      <c r="G17" s="64"/>
      <c r="H17" s="64"/>
      <c r="I17" s="64"/>
      <c r="J17" s="64"/>
      <c r="K17" s="65"/>
    </row>
    <row r="18" spans="1:11" ht="15.75">
      <c r="A18" s="72" t="s">
        <v>11</v>
      </c>
      <c r="B18" s="73"/>
      <c r="C18" s="73"/>
      <c r="D18" s="73"/>
      <c r="E18" s="73"/>
      <c r="F18" s="73"/>
      <c r="G18" s="73"/>
      <c r="H18" s="73"/>
      <c r="I18" s="73"/>
      <c r="J18" s="73"/>
      <c r="K18" s="74"/>
    </row>
    <row r="19" spans="1:11" ht="15.75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6"/>
    </row>
    <row r="20" spans="1:11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8"/>
    </row>
    <row r="21" spans="1:11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8"/>
    </row>
    <row r="22" spans="1:1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8"/>
    </row>
    <row r="23" spans="1:1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8"/>
    </row>
    <row r="24" spans="1:1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8"/>
    </row>
    <row r="25" spans="1:1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8"/>
    </row>
    <row r="26" spans="1:1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8"/>
    </row>
    <row r="27" spans="1:1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8"/>
    </row>
    <row r="28" spans="1:1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8"/>
    </row>
    <row r="29" spans="1:1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8"/>
    </row>
    <row r="30" spans="1:1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8"/>
    </row>
    <row r="31" spans="1:1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8"/>
    </row>
    <row r="32" spans="1:1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8"/>
    </row>
    <row r="33" spans="1:11" ht="15.75" hidden="1">
      <c r="A33" s="72" t="s">
        <v>12</v>
      </c>
      <c r="B33" s="73"/>
      <c r="C33" s="73"/>
      <c r="D33" s="73"/>
      <c r="E33" s="73"/>
      <c r="F33" s="73"/>
      <c r="G33" s="73"/>
      <c r="H33" s="73"/>
      <c r="I33" s="73"/>
      <c r="J33" s="73"/>
      <c r="K33" s="74"/>
    </row>
    <row r="34" spans="1:11" ht="15.75" hidden="1">
      <c r="A34" s="92"/>
      <c r="B34" s="93"/>
      <c r="C34" s="93"/>
      <c r="D34" s="93"/>
      <c r="E34" s="93"/>
      <c r="F34" s="93"/>
      <c r="G34" s="93"/>
      <c r="H34" s="93"/>
      <c r="I34" s="93"/>
      <c r="J34" s="93"/>
      <c r="K34" s="94"/>
    </row>
    <row r="35" spans="1:11" ht="15.75" hidden="1">
      <c r="A35" s="89"/>
      <c r="B35" s="90"/>
      <c r="C35" s="90"/>
      <c r="D35" s="90"/>
      <c r="E35" s="90"/>
      <c r="F35" s="90"/>
      <c r="G35" s="90"/>
      <c r="H35" s="90"/>
      <c r="I35" s="90"/>
      <c r="J35" s="90"/>
      <c r="K35" s="91"/>
    </row>
    <row r="36" spans="1:11" ht="15.75" hidden="1">
      <c r="A36" s="89"/>
      <c r="B36" s="90"/>
      <c r="C36" s="90"/>
      <c r="D36" s="90"/>
      <c r="E36" s="90"/>
      <c r="F36" s="90"/>
      <c r="G36" s="90"/>
      <c r="H36" s="90"/>
      <c r="I36" s="90"/>
      <c r="J36" s="90"/>
      <c r="K36" s="91"/>
    </row>
    <row r="37" spans="1:11" ht="15.75" hidden="1">
      <c r="A37" s="89"/>
      <c r="B37" s="90"/>
      <c r="C37" s="90"/>
      <c r="D37" s="90"/>
      <c r="E37" s="90"/>
      <c r="F37" s="90"/>
      <c r="G37" s="90"/>
      <c r="H37" s="90"/>
      <c r="I37" s="90"/>
      <c r="J37" s="90"/>
      <c r="K37" s="91"/>
    </row>
    <row r="38" spans="1:11" ht="15.75" hidden="1">
      <c r="A38" s="95"/>
      <c r="B38" s="96"/>
      <c r="C38" s="96"/>
      <c r="D38" s="96"/>
      <c r="E38" s="96"/>
      <c r="F38" s="96"/>
      <c r="G38" s="96"/>
      <c r="H38" s="96"/>
      <c r="I38" s="96"/>
      <c r="J38" s="96"/>
      <c r="K38" s="97"/>
    </row>
    <row r="39" spans="1:11" ht="15.75">
      <c r="A39" s="98" t="s">
        <v>13</v>
      </c>
      <c r="B39" s="99"/>
      <c r="C39" s="99"/>
      <c r="D39" s="99"/>
      <c r="E39" s="99"/>
      <c r="F39" s="99"/>
      <c r="G39" s="99"/>
      <c r="H39" s="99"/>
      <c r="I39" s="99"/>
      <c r="J39" s="99"/>
      <c r="K39" s="100"/>
    </row>
    <row r="40" spans="1:11" ht="15.75">
      <c r="A40" s="92"/>
      <c r="B40" s="93"/>
      <c r="C40" s="93"/>
      <c r="D40" s="93"/>
      <c r="E40" s="93"/>
      <c r="F40" s="93"/>
      <c r="G40" s="93"/>
      <c r="H40" s="93"/>
      <c r="I40" s="93"/>
      <c r="J40" s="93"/>
      <c r="K40" s="94"/>
    </row>
    <row r="41" spans="1:11" ht="15.75">
      <c r="A41" s="89"/>
      <c r="B41" s="90"/>
      <c r="C41" s="90"/>
      <c r="D41" s="90"/>
      <c r="E41" s="90"/>
      <c r="F41" s="90"/>
      <c r="G41" s="90"/>
      <c r="H41" s="90"/>
      <c r="I41" s="90"/>
      <c r="J41" s="90"/>
      <c r="K41" s="91"/>
    </row>
    <row r="42" spans="1:11" ht="15.75">
      <c r="A42" s="89"/>
      <c r="B42" s="90"/>
      <c r="C42" s="90"/>
      <c r="D42" s="90"/>
      <c r="E42" s="90"/>
      <c r="F42" s="90"/>
      <c r="G42" s="90"/>
      <c r="H42" s="90"/>
      <c r="I42" s="90"/>
      <c r="J42" s="90"/>
      <c r="K42" s="91"/>
    </row>
    <row r="43" spans="1:11" ht="15.75">
      <c r="A43" s="89"/>
      <c r="B43" s="90"/>
      <c r="C43" s="90"/>
      <c r="D43" s="90"/>
      <c r="E43" s="90"/>
      <c r="F43" s="90"/>
      <c r="G43" s="90"/>
      <c r="H43" s="90"/>
      <c r="I43" s="90"/>
      <c r="J43" s="90"/>
      <c r="K43" s="91"/>
    </row>
    <row r="44" spans="1:11" ht="15.75">
      <c r="A44" s="89"/>
      <c r="B44" s="90"/>
      <c r="C44" s="90"/>
      <c r="D44" s="90"/>
      <c r="E44" s="90"/>
      <c r="F44" s="90"/>
      <c r="G44" s="90"/>
      <c r="H44" s="90"/>
      <c r="I44" s="90"/>
      <c r="J44" s="90"/>
      <c r="K44" s="91"/>
    </row>
    <row r="45" spans="1:11" ht="15.75">
      <c r="A45" s="89"/>
      <c r="B45" s="90"/>
      <c r="C45" s="90"/>
      <c r="D45" s="90"/>
      <c r="E45" s="90"/>
      <c r="F45" s="90"/>
      <c r="G45" s="90"/>
      <c r="H45" s="90"/>
      <c r="I45" s="90"/>
      <c r="J45" s="90"/>
      <c r="K45" s="91"/>
    </row>
    <row r="46" spans="1:11" ht="15.75">
      <c r="A46" s="89"/>
      <c r="B46" s="90"/>
      <c r="C46" s="90"/>
      <c r="D46" s="90"/>
      <c r="E46" s="90"/>
      <c r="F46" s="90"/>
      <c r="G46" s="90"/>
      <c r="H46" s="90"/>
      <c r="I46" s="90"/>
      <c r="J46" s="90"/>
      <c r="K46" s="91"/>
    </row>
    <row r="47" spans="1:11" ht="15.75">
      <c r="A47" s="89"/>
      <c r="B47" s="90"/>
      <c r="C47" s="90"/>
      <c r="D47" s="90"/>
      <c r="E47" s="90"/>
      <c r="F47" s="90"/>
      <c r="G47" s="90"/>
      <c r="H47" s="90"/>
      <c r="I47" s="90"/>
      <c r="J47" s="90"/>
      <c r="K47" s="91"/>
    </row>
    <row r="48" spans="1:11" ht="15.75">
      <c r="A48" s="89"/>
      <c r="B48" s="90"/>
      <c r="C48" s="90"/>
      <c r="D48" s="90"/>
      <c r="E48" s="90"/>
      <c r="F48" s="90"/>
      <c r="G48" s="90"/>
      <c r="H48" s="90"/>
      <c r="I48" s="90"/>
      <c r="J48" s="90"/>
      <c r="K48" s="91"/>
    </row>
    <row r="49" spans="1:11" ht="15.75">
      <c r="A49" s="72" t="s">
        <v>14</v>
      </c>
      <c r="B49" s="73"/>
      <c r="C49" s="73"/>
      <c r="D49" s="73"/>
      <c r="E49" s="73"/>
      <c r="F49" s="73"/>
      <c r="G49" s="73"/>
      <c r="H49" s="73"/>
      <c r="I49" s="73"/>
      <c r="J49" s="73"/>
      <c r="K49" s="74"/>
    </row>
    <row r="50" spans="1:11" ht="15.75">
      <c r="A50" s="101"/>
      <c r="B50" s="102"/>
      <c r="C50" s="102"/>
      <c r="D50" s="102"/>
      <c r="E50" s="102"/>
      <c r="F50" s="102"/>
      <c r="G50" s="102"/>
      <c r="H50" s="102"/>
      <c r="I50" s="102"/>
      <c r="J50" s="102"/>
      <c r="K50" s="103"/>
    </row>
    <row r="51" spans="1:1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8"/>
    </row>
    <row r="52" spans="1:1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8"/>
    </row>
    <row r="53" spans="1:1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8"/>
    </row>
    <row r="54" spans="1:1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8"/>
    </row>
    <row r="55" spans="1:1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8"/>
    </row>
    <row r="56" spans="1:1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8"/>
    </row>
    <row r="57" spans="1:11" ht="15.75">
      <c r="A57" s="104" t="s">
        <v>15</v>
      </c>
      <c r="B57" s="105"/>
      <c r="C57" s="105"/>
      <c r="D57" s="105"/>
      <c r="E57" s="105"/>
      <c r="F57" s="105"/>
      <c r="G57" s="105"/>
      <c r="H57" s="105"/>
      <c r="I57" s="105"/>
      <c r="J57" s="105"/>
      <c r="K57" s="106"/>
    </row>
    <row r="58" spans="1:11" ht="46.7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</row>
  </sheetData>
  <mergeCells count="63">
    <mergeCell ref="A50:K50"/>
    <mergeCell ref="A57:K57"/>
    <mergeCell ref="A58:K58"/>
    <mergeCell ref="A44:K44"/>
    <mergeCell ref="A45:K45"/>
    <mergeCell ref="A46:K46"/>
    <mergeCell ref="A47:K47"/>
    <mergeCell ref="A48:K48"/>
    <mergeCell ref="A49:K49"/>
    <mergeCell ref="A51:K51"/>
    <mergeCell ref="A52:K52"/>
    <mergeCell ref="A53:K53"/>
    <mergeCell ref="A54:K54"/>
    <mergeCell ref="A55:K55"/>
    <mergeCell ref="A56:K56"/>
    <mergeCell ref="A43:K43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32:K32"/>
    <mergeCell ref="A21:K21"/>
    <mergeCell ref="A22:K22"/>
    <mergeCell ref="A29:K29"/>
    <mergeCell ref="A30:K30"/>
    <mergeCell ref="A25:K25"/>
    <mergeCell ref="A26:K26"/>
    <mergeCell ref="A27:K27"/>
    <mergeCell ref="A28:K28"/>
    <mergeCell ref="A31:K31"/>
    <mergeCell ref="A18:K18"/>
    <mergeCell ref="A19:K19"/>
    <mergeCell ref="A20:K20"/>
    <mergeCell ref="A23:K23"/>
    <mergeCell ref="A24:K24"/>
    <mergeCell ref="A17:K17"/>
    <mergeCell ref="A3:B3"/>
    <mergeCell ref="C3:K3"/>
    <mergeCell ref="A4:B4"/>
    <mergeCell ref="C4:K4"/>
    <mergeCell ref="A5:K5"/>
    <mergeCell ref="A6:K6"/>
    <mergeCell ref="A10:K10"/>
    <mergeCell ref="A11:K11"/>
    <mergeCell ref="A12:K12"/>
    <mergeCell ref="A13:K13"/>
    <mergeCell ref="A7:K7"/>
    <mergeCell ref="A8:K8"/>
    <mergeCell ref="A16:K16"/>
    <mergeCell ref="A15:K15"/>
    <mergeCell ref="A9:K9"/>
    <mergeCell ref="A1:K1"/>
    <mergeCell ref="A2:B2"/>
    <mergeCell ref="C2:D2"/>
    <mergeCell ref="E2:F2"/>
    <mergeCell ref="G2:H2"/>
    <mergeCell ref="J2:K2"/>
  </mergeCells>
  <pageMargins left="0.7" right="0.7" top="0.75" bottom="0.75" header="0.3" footer="0.3"/>
  <pageSetup scale="6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2CE63-9EAE-4A12-80FB-23540FDA9068}">
  <dimension ref="A1"/>
  <sheetViews>
    <sheetView topLeftCell="B1" zoomScale="80" zoomScaleNormal="80" workbookViewId="0">
      <selection activeCell="I38" sqref="I38"/>
    </sheetView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1"/>
  <sheetViews>
    <sheetView view="pageBreakPreview" zoomScale="60" zoomScaleNormal="80" workbookViewId="0">
      <selection activeCell="F28" sqref="F28"/>
    </sheetView>
  </sheetViews>
  <sheetFormatPr defaultColWidth="8.85546875" defaultRowHeight="15"/>
  <sheetData>
    <row r="1" spans="1:21" ht="40.35" customHeight="1" thickBot="1">
      <c r="A1" s="5"/>
      <c r="B1" s="6"/>
      <c r="C1" s="108" t="s">
        <v>19</v>
      </c>
      <c r="D1" s="109"/>
      <c r="E1" s="108" t="s">
        <v>21</v>
      </c>
      <c r="F1" s="110"/>
      <c r="G1" s="109"/>
      <c r="H1" s="108" t="s">
        <v>20</v>
      </c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09"/>
    </row>
  </sheetData>
  <mergeCells count="3">
    <mergeCell ref="C1:D1"/>
    <mergeCell ref="E1:G1"/>
    <mergeCell ref="H1:U1"/>
  </mergeCells>
  <pageMargins left="0.7" right="0.7" top="0.75" bottom="0.75" header="0.3" footer="0.3"/>
  <pageSetup scale="4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49"/>
  <sheetViews>
    <sheetView view="pageBreakPreview" topLeftCell="C15" zoomScale="70" zoomScaleNormal="70" zoomScaleSheetLayoutView="70" workbookViewId="0">
      <selection activeCell="E39" sqref="E39"/>
    </sheetView>
  </sheetViews>
  <sheetFormatPr defaultColWidth="8.85546875" defaultRowHeight="15"/>
  <cols>
    <col min="1" max="1" width="3" customWidth="1"/>
    <col min="2" max="2" width="15.28515625" customWidth="1"/>
    <col min="3" max="3" width="60.7109375" customWidth="1"/>
    <col min="4" max="4" width="1.85546875" customWidth="1"/>
    <col min="5" max="5" width="13.7109375" customWidth="1"/>
    <col min="6" max="6" width="16.85546875" customWidth="1"/>
    <col min="7" max="7" width="19.140625" customWidth="1"/>
    <col min="8" max="8" width="15.140625" customWidth="1"/>
    <col min="9" max="9" width="14.28515625" customWidth="1"/>
    <col min="10" max="10" width="2.85546875" customWidth="1"/>
    <col min="11" max="11" width="10" customWidth="1"/>
    <col min="20" max="20" width="207" customWidth="1"/>
  </cols>
  <sheetData>
    <row r="1" spans="1:16" ht="51" customHeight="1" thickBot="1">
      <c r="A1" s="115" t="s">
        <v>18</v>
      </c>
      <c r="B1" s="116"/>
      <c r="C1" s="116"/>
      <c r="D1" s="116"/>
      <c r="E1" s="116"/>
      <c r="F1" s="116"/>
      <c r="G1" s="116"/>
      <c r="H1" s="116"/>
      <c r="I1" s="116"/>
      <c r="J1" s="116"/>
      <c r="K1" s="117"/>
    </row>
    <row r="2" spans="1:16" ht="25.5" customHeight="1">
      <c r="A2" s="118" t="s">
        <v>80</v>
      </c>
      <c r="B2" s="119"/>
      <c r="C2" s="33" t="s">
        <v>28</v>
      </c>
      <c r="D2" s="120" t="s">
        <v>0</v>
      </c>
      <c r="E2" s="121"/>
      <c r="F2" s="60" t="s">
        <v>1</v>
      </c>
      <c r="G2" s="61"/>
      <c r="H2" s="34" t="s">
        <v>2</v>
      </c>
      <c r="I2" s="122">
        <v>45315</v>
      </c>
      <c r="J2" s="123"/>
      <c r="K2" s="124"/>
    </row>
    <row r="3" spans="1:16" ht="24" customHeight="1">
      <c r="A3" s="134" t="s">
        <v>81</v>
      </c>
      <c r="B3" s="135"/>
      <c r="C3" s="69" t="s">
        <v>89</v>
      </c>
      <c r="D3" s="70"/>
      <c r="E3" s="71"/>
      <c r="F3" s="125"/>
      <c r="G3" s="126"/>
      <c r="H3" s="126"/>
      <c r="I3" s="126"/>
      <c r="J3" s="126"/>
      <c r="K3" s="127"/>
    </row>
    <row r="4" spans="1:16" ht="24" customHeight="1">
      <c r="A4" s="134" t="s">
        <v>82</v>
      </c>
      <c r="B4" s="135"/>
      <c r="C4" s="69" t="s">
        <v>29</v>
      </c>
      <c r="D4" s="70"/>
      <c r="E4" s="71"/>
      <c r="F4" s="128"/>
      <c r="G4" s="129"/>
      <c r="H4" s="129"/>
      <c r="I4" s="129"/>
      <c r="J4" s="129"/>
      <c r="K4" s="130"/>
    </row>
    <row r="5" spans="1:16" ht="24" customHeight="1">
      <c r="A5" s="134" t="s">
        <v>83</v>
      </c>
      <c r="B5" s="135"/>
      <c r="C5" s="69" t="s">
        <v>32</v>
      </c>
      <c r="D5" s="70"/>
      <c r="E5" s="71"/>
      <c r="F5" s="128"/>
      <c r="G5" s="129"/>
      <c r="H5" s="129"/>
      <c r="I5" s="129"/>
      <c r="J5" s="129"/>
      <c r="K5" s="130"/>
    </row>
    <row r="6" spans="1:16" ht="24" customHeight="1">
      <c r="A6" s="134" t="s">
        <v>84</v>
      </c>
      <c r="B6" s="135"/>
      <c r="C6" s="69" t="s">
        <v>90</v>
      </c>
      <c r="D6" s="70"/>
      <c r="E6" s="71"/>
      <c r="F6" s="128"/>
      <c r="G6" s="129"/>
      <c r="H6" s="129"/>
      <c r="I6" s="129"/>
      <c r="J6" s="129"/>
      <c r="K6" s="130"/>
    </row>
    <row r="7" spans="1:16" ht="24" customHeight="1">
      <c r="A7" s="134" t="s">
        <v>85</v>
      </c>
      <c r="B7" s="135"/>
      <c r="C7" s="69"/>
      <c r="D7" s="70"/>
      <c r="E7" s="71"/>
      <c r="F7" s="128"/>
      <c r="G7" s="129"/>
      <c r="H7" s="129"/>
      <c r="I7" s="129"/>
      <c r="J7" s="129"/>
      <c r="K7" s="130"/>
    </row>
    <row r="8" spans="1:16" ht="24" customHeight="1">
      <c r="A8" s="134" t="s">
        <v>86</v>
      </c>
      <c r="B8" s="135" t="s">
        <v>87</v>
      </c>
      <c r="C8" s="69"/>
      <c r="D8" s="70"/>
      <c r="E8" s="71"/>
      <c r="F8" s="128"/>
      <c r="G8" s="129"/>
      <c r="H8" s="129"/>
      <c r="I8" s="129"/>
      <c r="J8" s="129"/>
      <c r="K8" s="130"/>
    </row>
    <row r="9" spans="1:16" ht="19.5" customHeight="1">
      <c r="A9" s="134" t="s">
        <v>88</v>
      </c>
      <c r="B9" s="135"/>
      <c r="C9" s="69"/>
      <c r="D9" s="70"/>
      <c r="E9" s="71"/>
      <c r="F9" s="131"/>
      <c r="G9" s="132"/>
      <c r="H9" s="132"/>
      <c r="I9" s="132"/>
      <c r="J9" s="132"/>
      <c r="K9" s="133"/>
    </row>
    <row r="10" spans="1:16" ht="26.25">
      <c r="B10" s="35" t="s">
        <v>91</v>
      </c>
      <c r="C10" s="36"/>
      <c r="G10" s="14"/>
    </row>
    <row r="11" spans="1:16" ht="26.25" customHeight="1">
      <c r="A11" s="26"/>
      <c r="B11" s="136" t="s">
        <v>27</v>
      </c>
      <c r="C11" s="137"/>
      <c r="D11" s="27"/>
      <c r="E11" s="28" t="s">
        <v>7</v>
      </c>
      <c r="F11" s="28" t="s">
        <v>51</v>
      </c>
      <c r="G11" s="28" t="s">
        <v>52</v>
      </c>
      <c r="H11" s="28" t="s">
        <v>51</v>
      </c>
      <c r="I11" s="29" t="s">
        <v>53</v>
      </c>
      <c r="J11" s="1"/>
      <c r="K11" s="30" t="s">
        <v>54</v>
      </c>
    </row>
    <row r="12" spans="1:16" ht="18.75">
      <c r="A12" s="9"/>
      <c r="B12" s="111" t="s">
        <v>55</v>
      </c>
      <c r="C12" s="112"/>
      <c r="D12" s="8"/>
      <c r="E12" s="8">
        <v>21.5</v>
      </c>
      <c r="F12" s="8"/>
      <c r="G12" s="8"/>
      <c r="H12" s="8"/>
      <c r="I12" s="8"/>
      <c r="K12" s="3" t="str">
        <f>GRADING!K12</f>
        <v>1/2</v>
      </c>
    </row>
    <row r="13" spans="1:16" ht="18.75">
      <c r="A13" s="9"/>
      <c r="B13" s="111" t="s">
        <v>56</v>
      </c>
      <c r="C13" s="112"/>
      <c r="D13" s="8"/>
      <c r="E13" s="8">
        <v>21.5</v>
      </c>
      <c r="F13" s="8"/>
      <c r="G13" s="8"/>
      <c r="H13" s="8"/>
      <c r="I13" s="8"/>
      <c r="K13" s="3" t="str">
        <f>GRADING!K13</f>
        <v>1/2</v>
      </c>
    </row>
    <row r="14" spans="1:16" ht="18.75">
      <c r="A14" s="9"/>
      <c r="B14" s="111" t="s">
        <v>57</v>
      </c>
      <c r="C14" s="112"/>
      <c r="D14" s="8"/>
      <c r="E14" s="8">
        <v>2.75</v>
      </c>
      <c r="F14" s="8"/>
      <c r="G14" s="8"/>
      <c r="H14" s="8"/>
      <c r="I14" s="8"/>
      <c r="K14" s="3" t="str">
        <f>GRADING!K14</f>
        <v>1/4</v>
      </c>
      <c r="P14" t="s">
        <v>1</v>
      </c>
    </row>
    <row r="15" spans="1:16" ht="18.75">
      <c r="A15" s="9"/>
      <c r="B15" s="111" t="s">
        <v>58</v>
      </c>
      <c r="C15" s="112"/>
      <c r="D15" s="8"/>
      <c r="E15" s="8">
        <v>0.5</v>
      </c>
      <c r="F15" s="8"/>
      <c r="G15" s="8"/>
      <c r="H15" s="8"/>
      <c r="I15" s="8"/>
      <c r="K15" s="3">
        <f>GRADING!K15</f>
        <v>0.125</v>
      </c>
    </row>
    <row r="16" spans="1:16" ht="18.75">
      <c r="A16" s="9"/>
      <c r="B16" s="111" t="s">
        <v>59</v>
      </c>
      <c r="C16" s="112"/>
      <c r="D16" s="8"/>
      <c r="E16" s="8">
        <v>21</v>
      </c>
      <c r="F16" s="8"/>
      <c r="G16" s="8"/>
      <c r="H16" s="8"/>
      <c r="I16" s="8"/>
      <c r="K16" s="3" t="str">
        <f>GRADING!K16</f>
        <v>1/2</v>
      </c>
    </row>
    <row r="17" spans="1:12" ht="18.75">
      <c r="A17" s="9"/>
      <c r="B17" s="111" t="s">
        <v>60</v>
      </c>
      <c r="C17" s="112"/>
      <c r="D17" s="8"/>
      <c r="E17" s="8">
        <v>17.25</v>
      </c>
      <c r="F17" s="8"/>
      <c r="G17" s="8"/>
      <c r="H17" s="8"/>
      <c r="I17" s="8"/>
      <c r="K17" s="3" t="str">
        <f>GRADING!K17</f>
        <v>1/2</v>
      </c>
      <c r="L17" t="s">
        <v>1</v>
      </c>
    </row>
    <row r="18" spans="1:12" ht="18.75">
      <c r="A18" s="9"/>
      <c r="B18" s="111" t="s">
        <v>61</v>
      </c>
      <c r="C18" s="112"/>
      <c r="D18" s="8"/>
      <c r="E18" s="8">
        <v>17.5</v>
      </c>
      <c r="F18" s="8"/>
      <c r="G18" s="8"/>
      <c r="H18" s="8"/>
      <c r="I18" s="8"/>
      <c r="K18" s="3" t="str">
        <f>GRADING!K18</f>
        <v>1/2</v>
      </c>
    </row>
    <row r="19" spans="1:12" ht="18.75">
      <c r="A19" s="9"/>
      <c r="B19" s="111" t="s">
        <v>62</v>
      </c>
      <c r="C19" s="112"/>
      <c r="D19" s="8"/>
      <c r="E19" s="8">
        <v>21.5</v>
      </c>
      <c r="F19" s="8"/>
      <c r="G19" s="8"/>
      <c r="H19" s="8"/>
      <c r="I19" s="8"/>
      <c r="K19" s="3" t="str">
        <f>GRADING!K19</f>
        <v>1/2</v>
      </c>
    </row>
    <row r="20" spans="1:12" ht="18.75" hidden="1">
      <c r="A20" s="9"/>
      <c r="B20" s="111" t="s">
        <v>63</v>
      </c>
      <c r="C20" s="112"/>
      <c r="D20" s="8"/>
      <c r="E20" s="8"/>
      <c r="F20" s="8"/>
      <c r="G20" s="8"/>
      <c r="H20" s="8"/>
      <c r="I20" s="8"/>
      <c r="K20" s="3" t="str">
        <f>GRADING!K20</f>
        <v>1/2</v>
      </c>
    </row>
    <row r="21" spans="1:12" ht="18.75">
      <c r="A21" s="9"/>
      <c r="B21" s="111" t="s">
        <v>75</v>
      </c>
      <c r="C21" s="112"/>
      <c r="D21" s="8"/>
      <c r="E21" s="8">
        <v>18.5</v>
      </c>
      <c r="F21" s="8"/>
      <c r="G21" s="8"/>
      <c r="H21" s="8"/>
      <c r="I21" s="8"/>
      <c r="K21" s="3" t="str">
        <f>GRADING!K21</f>
        <v>1/2</v>
      </c>
    </row>
    <row r="22" spans="1:12" ht="18.75">
      <c r="A22" s="9"/>
      <c r="B22" s="111" t="s">
        <v>76</v>
      </c>
      <c r="C22" s="112"/>
      <c r="D22" s="8"/>
      <c r="E22" s="8">
        <v>21.5</v>
      </c>
      <c r="F22" s="8"/>
      <c r="G22" s="8"/>
      <c r="H22" s="8"/>
      <c r="I22" s="8"/>
      <c r="K22" s="3" t="str">
        <f>GRADING!K22</f>
        <v>1/2</v>
      </c>
    </row>
    <row r="23" spans="1:12" ht="18.75">
      <c r="A23" s="9"/>
      <c r="B23" s="111" t="s">
        <v>64</v>
      </c>
      <c r="C23" s="112"/>
      <c r="D23" s="8"/>
      <c r="E23" s="8">
        <v>2</v>
      </c>
      <c r="F23" s="8"/>
      <c r="G23" s="8"/>
      <c r="H23" s="8"/>
      <c r="I23" s="8"/>
      <c r="K23" s="3" t="str">
        <f>GRADING!K23</f>
        <v>1/4</v>
      </c>
    </row>
    <row r="24" spans="1:12" ht="18.75">
      <c r="A24" s="9"/>
      <c r="B24" s="111" t="s">
        <v>65</v>
      </c>
      <c r="C24" s="112"/>
      <c r="D24" s="8"/>
      <c r="E24" s="8">
        <v>7.5</v>
      </c>
      <c r="F24" s="8"/>
      <c r="G24" s="8"/>
      <c r="H24" s="8"/>
      <c r="I24" s="8"/>
      <c r="K24" s="3" t="str">
        <f>GRADING!K24</f>
        <v>1/4</v>
      </c>
    </row>
    <row r="25" spans="1:12" ht="18.75">
      <c r="A25" s="9"/>
      <c r="B25" s="111" t="s">
        <v>66</v>
      </c>
      <c r="C25" s="112"/>
      <c r="D25" s="8"/>
      <c r="E25" s="8">
        <v>3.5</v>
      </c>
      <c r="F25" s="8"/>
      <c r="G25" s="8"/>
      <c r="H25" s="8"/>
      <c r="I25" s="8"/>
      <c r="K25" s="3">
        <f>GRADING!K25</f>
        <v>0.125</v>
      </c>
    </row>
    <row r="26" spans="1:12" ht="18.75">
      <c r="A26" s="9"/>
      <c r="B26" s="111" t="s">
        <v>67</v>
      </c>
      <c r="C26" s="112"/>
      <c r="D26" s="8"/>
      <c r="E26" s="8">
        <v>0.75</v>
      </c>
      <c r="F26" s="8"/>
      <c r="G26" s="8"/>
      <c r="H26" s="8"/>
      <c r="I26" s="8"/>
      <c r="K26" s="3" t="str">
        <f>GRADING!K26</f>
        <v>1/4</v>
      </c>
    </row>
    <row r="27" spans="1:12" ht="18.75">
      <c r="A27" s="9"/>
      <c r="B27" s="111" t="s">
        <v>77</v>
      </c>
      <c r="C27" s="112"/>
      <c r="D27" s="8"/>
      <c r="E27" s="8">
        <v>1</v>
      </c>
      <c r="F27" s="8"/>
      <c r="G27" s="8"/>
      <c r="H27" s="8"/>
      <c r="I27" s="8"/>
      <c r="K27" s="3" t="str">
        <f>GRADING!K27</f>
        <v>1/4</v>
      </c>
    </row>
    <row r="28" spans="1:12" ht="18.75">
      <c r="A28" s="9"/>
      <c r="B28" s="111" t="s">
        <v>68</v>
      </c>
      <c r="C28" s="112"/>
      <c r="D28" s="8"/>
      <c r="E28" s="8">
        <v>2.5</v>
      </c>
      <c r="F28" s="8"/>
      <c r="G28" s="8"/>
      <c r="H28" s="8"/>
      <c r="I28" s="8"/>
      <c r="K28" s="3">
        <f>GRADING!K28</f>
        <v>0.125</v>
      </c>
    </row>
    <row r="29" spans="1:12" ht="18.75">
      <c r="A29" s="9"/>
      <c r="B29" s="111" t="s">
        <v>69</v>
      </c>
      <c r="C29" s="112"/>
      <c r="D29" s="8"/>
      <c r="E29" s="8"/>
      <c r="F29" s="8"/>
      <c r="G29" s="8"/>
      <c r="H29" s="8"/>
      <c r="I29" s="8"/>
      <c r="K29" s="3">
        <f>GRADING!K29</f>
        <v>0.125</v>
      </c>
    </row>
    <row r="30" spans="1:12" ht="18.75">
      <c r="A30" s="9"/>
      <c r="B30" s="111" t="s">
        <v>70</v>
      </c>
      <c r="C30" s="112"/>
      <c r="D30" s="8"/>
      <c r="E30" s="8">
        <v>3.5</v>
      </c>
      <c r="F30" s="8"/>
      <c r="G30" s="8"/>
      <c r="H30" s="8"/>
      <c r="I30" s="8"/>
      <c r="K30" s="3">
        <f>GRADING!K30</f>
        <v>0.125</v>
      </c>
    </row>
    <row r="31" spans="1:12" ht="18.75">
      <c r="A31" s="9"/>
      <c r="B31" s="111"/>
      <c r="C31" s="112"/>
      <c r="D31" s="8"/>
      <c r="E31" s="8"/>
      <c r="F31" s="8"/>
      <c r="G31" s="8"/>
      <c r="H31" s="8"/>
      <c r="I31" s="8"/>
      <c r="K31" s="3">
        <f>GRADING!K31</f>
        <v>0</v>
      </c>
    </row>
    <row r="32" spans="1:12" ht="18.75">
      <c r="A32" s="9"/>
      <c r="B32" s="111" t="s">
        <v>71</v>
      </c>
      <c r="C32" s="112"/>
      <c r="D32" s="8"/>
      <c r="E32" s="8">
        <v>21.5</v>
      </c>
      <c r="F32" s="8"/>
      <c r="G32" s="8"/>
      <c r="H32" s="8"/>
      <c r="I32" s="8"/>
      <c r="K32" s="3">
        <f>GRADING!K32</f>
        <v>0.125</v>
      </c>
    </row>
    <row r="33" spans="1:11" ht="18.75">
      <c r="A33" s="31"/>
      <c r="B33" s="111" t="s">
        <v>72</v>
      </c>
      <c r="C33" s="112"/>
      <c r="D33" s="8"/>
      <c r="E33" s="8">
        <v>10</v>
      </c>
      <c r="F33" s="8"/>
      <c r="G33" s="8"/>
      <c r="H33" s="8"/>
      <c r="I33" s="8"/>
      <c r="K33" s="3" t="str">
        <f>GRADING!K33</f>
        <v>1/4</v>
      </c>
    </row>
    <row r="34" spans="1:11" ht="18.75">
      <c r="A34" s="31"/>
      <c r="B34" s="111" t="s">
        <v>73</v>
      </c>
      <c r="C34" s="112"/>
      <c r="D34" s="8"/>
      <c r="E34" s="8">
        <v>9</v>
      </c>
      <c r="F34" s="8"/>
      <c r="G34" s="8"/>
      <c r="H34" s="8"/>
      <c r="I34" s="8"/>
      <c r="K34" s="3" t="str">
        <f>GRADING!K34</f>
        <v>1/4</v>
      </c>
    </row>
    <row r="35" spans="1:11" ht="18.75">
      <c r="A35" s="31"/>
      <c r="B35" s="111" t="s">
        <v>78</v>
      </c>
      <c r="C35" s="112"/>
      <c r="D35" s="8"/>
      <c r="E35" s="8">
        <v>6</v>
      </c>
      <c r="F35" s="8"/>
      <c r="G35" s="8"/>
      <c r="H35" s="8"/>
      <c r="I35" s="8"/>
      <c r="K35" s="3" t="str">
        <f>GRADING!K35</f>
        <v>1/4</v>
      </c>
    </row>
    <row r="36" spans="1:11" ht="18.75">
      <c r="A36" s="31"/>
      <c r="B36" s="111" t="s">
        <v>74</v>
      </c>
      <c r="C36" s="112"/>
      <c r="D36" s="8"/>
      <c r="E36" s="8">
        <v>1.25</v>
      </c>
      <c r="F36" s="8"/>
      <c r="G36" s="8"/>
      <c r="H36" s="8"/>
      <c r="I36" s="8"/>
      <c r="K36" s="3">
        <f>GRADING!K36</f>
        <v>0.125</v>
      </c>
    </row>
    <row r="37" spans="1:11" ht="18.75">
      <c r="A37" s="31"/>
      <c r="B37" s="111"/>
      <c r="C37" s="112"/>
      <c r="D37" s="8"/>
      <c r="E37" s="8"/>
      <c r="F37" s="8"/>
      <c r="G37" s="8"/>
      <c r="H37" s="8"/>
      <c r="I37" s="8"/>
      <c r="K37" s="3">
        <f>GRADING!K37</f>
        <v>0</v>
      </c>
    </row>
    <row r="38" spans="1:11" ht="18.75">
      <c r="A38" s="31"/>
      <c r="B38" s="16" t="s">
        <v>33</v>
      </c>
      <c r="C38" s="17"/>
      <c r="D38" s="50"/>
      <c r="E38" s="8">
        <v>8</v>
      </c>
      <c r="F38" s="8"/>
      <c r="G38" s="8"/>
      <c r="H38" s="8"/>
      <c r="I38" s="8"/>
      <c r="K38" s="3"/>
    </row>
    <row r="39" spans="1:11" ht="18.75">
      <c r="A39" s="15"/>
      <c r="B39" s="16" t="s">
        <v>33</v>
      </c>
      <c r="C39" s="17"/>
      <c r="D39" s="2"/>
      <c r="E39" s="20">
        <v>6.5</v>
      </c>
      <c r="F39" s="20"/>
      <c r="G39" s="20"/>
      <c r="H39" s="20"/>
      <c r="I39" s="20"/>
      <c r="K39" s="3" t="str">
        <f>GRADING!K38</f>
        <v>1/4</v>
      </c>
    </row>
    <row r="40" spans="1:11" s="45" customFormat="1" ht="18.75" hidden="1">
      <c r="A40" s="40"/>
      <c r="B40" s="41" t="s">
        <v>34</v>
      </c>
      <c r="C40" s="42"/>
      <c r="D40" s="43"/>
      <c r="E40" s="44">
        <v>17.5</v>
      </c>
      <c r="F40" s="44"/>
      <c r="G40" s="44"/>
      <c r="H40" s="44"/>
      <c r="I40" s="44"/>
      <c r="K40" s="3">
        <f>GRADING!K39</f>
        <v>0.125</v>
      </c>
    </row>
    <row r="41" spans="1:11" ht="18.75">
      <c r="A41" s="15"/>
      <c r="B41" s="111" t="s">
        <v>35</v>
      </c>
      <c r="C41" s="112"/>
      <c r="D41" s="18"/>
      <c r="E41" s="20">
        <v>5.5</v>
      </c>
      <c r="F41" s="20"/>
      <c r="G41" s="20"/>
      <c r="H41" s="20"/>
      <c r="I41" s="20"/>
      <c r="J41" s="19"/>
      <c r="K41" s="3">
        <f>GRADING!K40</f>
        <v>0.125</v>
      </c>
    </row>
    <row r="42" spans="1:11" ht="18.75">
      <c r="A42" s="15"/>
      <c r="B42" s="111" t="s">
        <v>36</v>
      </c>
      <c r="C42" s="112"/>
      <c r="D42" s="18"/>
      <c r="E42" s="20" t="s">
        <v>37</v>
      </c>
      <c r="F42" s="20"/>
      <c r="G42" s="20"/>
      <c r="H42" s="20"/>
      <c r="I42" s="20"/>
      <c r="J42" s="19"/>
      <c r="K42" s="3">
        <f>GRADING!K41</f>
        <v>0.125</v>
      </c>
    </row>
    <row r="43" spans="1:11" ht="18.75">
      <c r="A43" s="15"/>
      <c r="B43" s="16" t="s">
        <v>41</v>
      </c>
      <c r="C43" s="17"/>
      <c r="D43" s="18"/>
      <c r="E43" s="20">
        <v>0.625</v>
      </c>
      <c r="F43" s="20"/>
      <c r="G43" s="20"/>
      <c r="H43" s="20"/>
      <c r="I43" s="20"/>
      <c r="J43" s="19"/>
      <c r="K43" s="3">
        <f>GRADING!K42</f>
        <v>0.125</v>
      </c>
    </row>
    <row r="44" spans="1:11" ht="18.75">
      <c r="A44" s="15"/>
      <c r="B44" s="16" t="s">
        <v>42</v>
      </c>
      <c r="C44" s="17"/>
      <c r="D44" s="18"/>
      <c r="E44" s="20">
        <v>9</v>
      </c>
      <c r="F44" s="20"/>
      <c r="G44" s="20"/>
      <c r="H44" s="20"/>
      <c r="I44" s="20"/>
      <c r="J44" s="19"/>
      <c r="K44" s="3">
        <f>GRADING!K43</f>
        <v>0.125</v>
      </c>
    </row>
    <row r="45" spans="1:11" ht="18.75">
      <c r="A45" s="15"/>
      <c r="B45" s="16" t="s">
        <v>43</v>
      </c>
      <c r="C45" s="17"/>
      <c r="D45" s="18"/>
      <c r="E45" s="20">
        <v>6.5</v>
      </c>
      <c r="F45" s="20"/>
      <c r="G45" s="20"/>
      <c r="H45" s="20"/>
      <c r="I45" s="20"/>
      <c r="J45" s="19"/>
      <c r="K45" s="3">
        <f>GRADING!K44</f>
        <v>0.125</v>
      </c>
    </row>
    <row r="46" spans="1:11" ht="18.75">
      <c r="A46" s="15"/>
      <c r="B46" s="111" t="s">
        <v>38</v>
      </c>
      <c r="C46" s="112"/>
      <c r="D46" s="18"/>
      <c r="E46" s="20">
        <v>2</v>
      </c>
      <c r="F46" s="20"/>
      <c r="G46" s="20"/>
      <c r="H46" s="20"/>
      <c r="I46" s="20"/>
      <c r="J46" s="19"/>
      <c r="K46" s="3">
        <f>GRADING!K45</f>
        <v>0.125</v>
      </c>
    </row>
    <row r="47" spans="1:11" ht="18.75">
      <c r="A47" s="15"/>
      <c r="B47" s="111" t="s">
        <v>39</v>
      </c>
      <c r="C47" s="112"/>
      <c r="D47" s="18"/>
      <c r="E47" s="20" t="s">
        <v>40</v>
      </c>
      <c r="F47" s="20"/>
      <c r="G47" s="20"/>
      <c r="H47" s="20"/>
      <c r="I47" s="20"/>
      <c r="J47" s="19"/>
      <c r="K47" s="3">
        <f>GRADING!K46</f>
        <v>0</v>
      </c>
    </row>
    <row r="48" spans="1:11" ht="18.75">
      <c r="A48" s="19"/>
      <c r="B48" s="21" t="s">
        <v>44</v>
      </c>
      <c r="C48" s="19"/>
      <c r="D48" s="18"/>
      <c r="E48" s="22" t="s">
        <v>45</v>
      </c>
      <c r="F48" s="19"/>
      <c r="G48" s="19"/>
      <c r="H48" s="19"/>
      <c r="I48" s="19"/>
      <c r="J48" s="19"/>
      <c r="K48" s="3">
        <f>GRADING!K47</f>
        <v>0.125</v>
      </c>
    </row>
    <row r="49" spans="2:11" ht="18.75" customHeight="1">
      <c r="B49" s="113"/>
      <c r="C49" s="114"/>
      <c r="D49" s="19"/>
      <c r="E49" s="19"/>
      <c r="F49" s="19"/>
      <c r="G49" s="19"/>
      <c r="H49" s="19"/>
      <c r="I49" s="19"/>
      <c r="K49" s="3">
        <f>GRADING!K48</f>
        <v>0</v>
      </c>
    </row>
  </sheetData>
  <mergeCells count="52">
    <mergeCell ref="B28:C28"/>
    <mergeCell ref="B41:C41"/>
    <mergeCell ref="B46:C46"/>
    <mergeCell ref="B20:C20"/>
    <mergeCell ref="B21:C21"/>
    <mergeCell ref="B23:C23"/>
    <mergeCell ref="B24:C24"/>
    <mergeCell ref="B25:C25"/>
    <mergeCell ref="B26:C26"/>
    <mergeCell ref="B22:C22"/>
    <mergeCell ref="B27:C27"/>
    <mergeCell ref="B29:C29"/>
    <mergeCell ref="B30:C30"/>
    <mergeCell ref="B31:C31"/>
    <mergeCell ref="B16:C16"/>
    <mergeCell ref="B17:C17"/>
    <mergeCell ref="B18:C18"/>
    <mergeCell ref="B19:C19"/>
    <mergeCell ref="A9:B9"/>
    <mergeCell ref="C9:E9"/>
    <mergeCell ref="B11:C11"/>
    <mergeCell ref="B12:C12"/>
    <mergeCell ref="B13:C13"/>
    <mergeCell ref="B14:C14"/>
    <mergeCell ref="B15:C15"/>
    <mergeCell ref="F3:K9"/>
    <mergeCell ref="C4:E4"/>
    <mergeCell ref="C5:E5"/>
    <mergeCell ref="A6:B6"/>
    <mergeCell ref="C6:E6"/>
    <mergeCell ref="C7:E7"/>
    <mergeCell ref="A8:B8"/>
    <mergeCell ref="C8:E8"/>
    <mergeCell ref="A7:B7"/>
    <mergeCell ref="A3:B3"/>
    <mergeCell ref="A5:B5"/>
    <mergeCell ref="A4:B4"/>
    <mergeCell ref="C3:E3"/>
    <mergeCell ref="A1:K1"/>
    <mergeCell ref="A2:B2"/>
    <mergeCell ref="D2:E2"/>
    <mergeCell ref="F2:G2"/>
    <mergeCell ref="I2:K2"/>
    <mergeCell ref="B37:C37"/>
    <mergeCell ref="B49:C49"/>
    <mergeCell ref="B32:C32"/>
    <mergeCell ref="B33:C33"/>
    <mergeCell ref="B34:C34"/>
    <mergeCell ref="B35:C35"/>
    <mergeCell ref="B36:C36"/>
    <mergeCell ref="B47:C47"/>
    <mergeCell ref="B42:C42"/>
  </mergeCells>
  <phoneticPr fontId="5" type="noConversion"/>
  <pageMargins left="0.7" right="0.7" top="0.75" bottom="0.75" header="0.3" footer="0.3"/>
  <pageSetup scale="5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9E462-366F-4BC2-A38F-A7F64B8A5F88}">
  <sheetPr>
    <pageSetUpPr fitToPage="1"/>
  </sheetPr>
  <dimension ref="A1:P47"/>
  <sheetViews>
    <sheetView view="pageBreakPreview" zoomScale="60" zoomScaleNormal="70" workbookViewId="0">
      <selection activeCell="A36" sqref="A36:XFD36"/>
    </sheetView>
  </sheetViews>
  <sheetFormatPr defaultColWidth="8.85546875" defaultRowHeight="15"/>
  <cols>
    <col min="1" max="1" width="3" customWidth="1"/>
    <col min="2" max="2" width="14.140625" customWidth="1"/>
    <col min="3" max="3" width="50.7109375" customWidth="1"/>
    <col min="4" max="4" width="14.140625" customWidth="1"/>
    <col min="5" max="5" width="13.140625" customWidth="1"/>
    <col min="6" max="6" width="14" customWidth="1"/>
    <col min="7" max="7" width="13" customWidth="1"/>
    <col min="8" max="8" width="13.28515625" customWidth="1"/>
    <col min="9" max="9" width="11.140625" customWidth="1"/>
    <col min="10" max="10" width="2.85546875" customWidth="1"/>
    <col min="11" max="11" width="16.5703125" customWidth="1"/>
    <col min="14" max="14" width="45.28515625" customWidth="1"/>
  </cols>
  <sheetData>
    <row r="1" spans="1:16" ht="51" customHeight="1" thickBot="1">
      <c r="A1" s="115" t="s">
        <v>79</v>
      </c>
      <c r="B1" s="116"/>
      <c r="C1" s="116"/>
      <c r="D1" s="116"/>
      <c r="E1" s="116"/>
      <c r="F1" s="116"/>
      <c r="G1" s="116"/>
      <c r="H1" s="116"/>
      <c r="I1" s="116"/>
      <c r="J1" s="116"/>
      <c r="K1" s="117"/>
    </row>
    <row r="2" spans="1:16" ht="25.5" customHeight="1">
      <c r="A2" s="118" t="s">
        <v>80</v>
      </c>
      <c r="B2" s="119"/>
      <c r="C2" s="33" t="s">
        <v>28</v>
      </c>
      <c r="D2" s="120" t="s">
        <v>0</v>
      </c>
      <c r="E2" s="121"/>
      <c r="F2" s="60" t="s">
        <v>1</v>
      </c>
      <c r="G2" s="61"/>
      <c r="H2" s="34" t="s">
        <v>2</v>
      </c>
      <c r="I2" s="122">
        <v>45315</v>
      </c>
      <c r="J2" s="123"/>
      <c r="K2" s="124"/>
    </row>
    <row r="3" spans="1:16" ht="24" customHeight="1">
      <c r="A3" s="134" t="s">
        <v>81</v>
      </c>
      <c r="B3" s="135"/>
      <c r="C3" s="69" t="s">
        <v>89</v>
      </c>
      <c r="D3" s="70"/>
      <c r="E3" s="71"/>
      <c r="F3" s="125"/>
      <c r="G3" s="126"/>
      <c r="H3" s="126"/>
      <c r="I3" s="126"/>
      <c r="J3" s="126"/>
      <c r="K3" s="127"/>
    </row>
    <row r="4" spans="1:16" ht="24" customHeight="1">
      <c r="A4" s="134" t="s">
        <v>82</v>
      </c>
      <c r="B4" s="135"/>
      <c r="C4" s="69" t="s">
        <v>29</v>
      </c>
      <c r="D4" s="70"/>
      <c r="E4" s="71"/>
      <c r="F4" s="128"/>
      <c r="G4" s="129"/>
      <c r="H4" s="129"/>
      <c r="I4" s="129"/>
      <c r="J4" s="129"/>
      <c r="K4" s="130"/>
    </row>
    <row r="5" spans="1:16" ht="24" customHeight="1">
      <c r="A5" s="134" t="s">
        <v>83</v>
      </c>
      <c r="B5" s="135"/>
      <c r="C5" s="69" t="s">
        <v>32</v>
      </c>
      <c r="D5" s="70"/>
      <c r="E5" s="71"/>
      <c r="F5" s="128"/>
      <c r="G5" s="129"/>
      <c r="H5" s="129"/>
      <c r="I5" s="129"/>
      <c r="J5" s="129"/>
      <c r="K5" s="130"/>
    </row>
    <row r="6" spans="1:16" ht="24" customHeight="1">
      <c r="A6" s="134" t="s">
        <v>84</v>
      </c>
      <c r="B6" s="135"/>
      <c r="C6" s="69" t="s">
        <v>90</v>
      </c>
      <c r="D6" s="70"/>
      <c r="E6" s="71"/>
      <c r="F6" s="128"/>
      <c r="G6" s="129"/>
      <c r="H6" s="129"/>
      <c r="I6" s="129"/>
      <c r="J6" s="129"/>
      <c r="K6" s="130"/>
    </row>
    <row r="7" spans="1:16" ht="24" customHeight="1">
      <c r="A7" s="134" t="s">
        <v>85</v>
      </c>
      <c r="B7" s="135"/>
      <c r="C7" s="69"/>
      <c r="D7" s="70"/>
      <c r="E7" s="71"/>
      <c r="F7" s="128"/>
      <c r="G7" s="129"/>
      <c r="H7" s="129"/>
      <c r="I7" s="129"/>
      <c r="J7" s="129"/>
      <c r="K7" s="130"/>
    </row>
    <row r="8" spans="1:16" ht="24" customHeight="1">
      <c r="A8" s="134" t="s">
        <v>86</v>
      </c>
      <c r="B8" s="135" t="s">
        <v>87</v>
      </c>
      <c r="C8" s="69"/>
      <c r="D8" s="70"/>
      <c r="E8" s="71"/>
      <c r="F8" s="128"/>
      <c r="G8" s="129"/>
      <c r="H8" s="129"/>
      <c r="I8" s="129"/>
      <c r="J8" s="129"/>
      <c r="K8" s="130"/>
    </row>
    <row r="9" spans="1:16" ht="19.5" customHeight="1">
      <c r="A9" s="134" t="s">
        <v>88</v>
      </c>
      <c r="B9" s="135"/>
      <c r="C9" s="69"/>
      <c r="D9" s="70"/>
      <c r="E9" s="71"/>
      <c r="F9" s="131"/>
      <c r="G9" s="132"/>
      <c r="H9" s="132"/>
      <c r="I9" s="132"/>
      <c r="J9" s="132"/>
      <c r="K9" s="133"/>
    </row>
    <row r="10" spans="1:16" ht="26.25" customHeight="1">
      <c r="A10" s="9"/>
      <c r="B10" s="139" t="s">
        <v>27</v>
      </c>
      <c r="C10" s="140"/>
      <c r="D10" s="8"/>
      <c r="E10" s="12" t="s">
        <v>26</v>
      </c>
      <c r="F10" s="12" t="s">
        <v>25</v>
      </c>
      <c r="G10" s="13" t="s">
        <v>4</v>
      </c>
      <c r="H10" s="12" t="s">
        <v>24</v>
      </c>
      <c r="I10" s="11" t="s">
        <v>23</v>
      </c>
      <c r="J10" s="1"/>
      <c r="K10" s="10" t="s">
        <v>22</v>
      </c>
    </row>
    <row r="11" spans="1:16" ht="3" customHeight="1">
      <c r="A11" s="9"/>
      <c r="B11" s="141"/>
      <c r="C11" s="142"/>
      <c r="D11" s="142"/>
      <c r="E11" s="142"/>
      <c r="F11" s="142"/>
      <c r="G11" s="142"/>
      <c r="H11" s="142"/>
      <c r="I11" s="142"/>
      <c r="J11" s="142"/>
      <c r="K11" s="143"/>
    </row>
    <row r="12" spans="1:16" ht="18.75">
      <c r="A12" s="9"/>
      <c r="B12" s="111" t="s">
        <v>55</v>
      </c>
      <c r="C12" s="112"/>
      <c r="D12" s="8"/>
      <c r="E12" s="8">
        <f>SUM(F12-0.5)</f>
        <v>-1</v>
      </c>
      <c r="F12" s="8">
        <f>SUM(G12-0.5)</f>
        <v>-0.5</v>
      </c>
      <c r="G12" s="8">
        <f>'FIT SPEC'!I12</f>
        <v>0</v>
      </c>
      <c r="H12" s="8">
        <f>SUM(G12+0.5)</f>
        <v>0.5</v>
      </c>
      <c r="I12" s="8">
        <f>SUM(H12+0.5)</f>
        <v>1</v>
      </c>
      <c r="K12" s="7" t="s">
        <v>93</v>
      </c>
      <c r="M12" s="138"/>
      <c r="N12" s="138"/>
      <c r="O12" s="39"/>
      <c r="P12" s="39"/>
    </row>
    <row r="13" spans="1:16" ht="18.75">
      <c r="A13" s="9"/>
      <c r="B13" s="111" t="s">
        <v>56</v>
      </c>
      <c r="C13" s="112"/>
      <c r="D13" s="8"/>
      <c r="E13" s="8">
        <f>SUM(F13-0.5)</f>
        <v>-1</v>
      </c>
      <c r="F13" s="8">
        <f>SUM(G13-0.5)</f>
        <v>-0.5</v>
      </c>
      <c r="G13" s="8">
        <f>'FIT SPEC'!I13</f>
        <v>0</v>
      </c>
      <c r="H13" s="8">
        <f>SUM(G13+0.5)</f>
        <v>0.5</v>
      </c>
      <c r="I13" s="8">
        <f>SUM(G13+1)</f>
        <v>1</v>
      </c>
      <c r="K13" s="7" t="s">
        <v>93</v>
      </c>
      <c r="M13" s="138"/>
      <c r="N13" s="138"/>
      <c r="O13" s="39"/>
      <c r="P13" s="39"/>
    </row>
    <row r="14" spans="1:16" ht="18.75">
      <c r="A14" s="9"/>
      <c r="B14" s="111" t="s">
        <v>57</v>
      </c>
      <c r="C14" s="112"/>
      <c r="D14" s="8"/>
      <c r="E14" s="8">
        <f>SUM(F14-0)</f>
        <v>0</v>
      </c>
      <c r="F14" s="8">
        <f>SUM(G14-0)</f>
        <v>0</v>
      </c>
      <c r="G14" s="8">
        <f>'FIT SPEC'!I14</f>
        <v>0</v>
      </c>
      <c r="H14" s="8">
        <f>SUM(G14+0)</f>
        <v>0</v>
      </c>
      <c r="I14" s="8">
        <f>SUM(H14+0)</f>
        <v>0</v>
      </c>
      <c r="K14" s="7" t="s">
        <v>92</v>
      </c>
      <c r="M14" s="138"/>
      <c r="N14" s="138"/>
      <c r="O14" s="39"/>
      <c r="P14" s="39"/>
    </row>
    <row r="15" spans="1:16" ht="18.75">
      <c r="A15" s="9"/>
      <c r="B15" s="111" t="s">
        <v>58</v>
      </c>
      <c r="C15" s="112"/>
      <c r="D15" s="8"/>
      <c r="E15" s="8">
        <f>SUM(F15-0)</f>
        <v>0</v>
      </c>
      <c r="F15" s="8">
        <f>SUM(G15-0)</f>
        <v>0</v>
      </c>
      <c r="G15" s="8">
        <f>'FIT SPEC'!I15</f>
        <v>0</v>
      </c>
      <c r="H15" s="8">
        <f>SUM(G15+0)</f>
        <v>0</v>
      </c>
      <c r="I15" s="8">
        <f>SUM(H15+0)</f>
        <v>0</v>
      </c>
      <c r="K15" s="7">
        <v>0.125</v>
      </c>
      <c r="M15" s="138"/>
      <c r="N15" s="138"/>
      <c r="O15" s="39"/>
      <c r="P15" s="39"/>
    </row>
    <row r="16" spans="1:16" ht="18.75">
      <c r="A16" s="9"/>
      <c r="B16" s="111" t="s">
        <v>59</v>
      </c>
      <c r="C16" s="112"/>
      <c r="D16" s="8"/>
      <c r="E16" s="8">
        <f t="shared" ref="E16:F22" si="0">SUM(F16-1)</f>
        <v>-2</v>
      </c>
      <c r="F16" s="8">
        <f t="shared" si="0"/>
        <v>-1</v>
      </c>
      <c r="G16" s="8">
        <f>'FIT SPEC'!I16</f>
        <v>0</v>
      </c>
      <c r="H16" s="8">
        <f t="shared" ref="H16:H22" si="1">SUM(G16+1)</f>
        <v>1</v>
      </c>
      <c r="I16" s="8">
        <f t="shared" ref="I16:I22" si="2">SUM(H16+1.5)</f>
        <v>2.5</v>
      </c>
      <c r="K16" s="7" t="s">
        <v>93</v>
      </c>
      <c r="M16" s="138"/>
      <c r="N16" s="138"/>
      <c r="O16" s="39"/>
      <c r="P16" s="39"/>
    </row>
    <row r="17" spans="1:16" ht="18.75">
      <c r="A17" s="9"/>
      <c r="B17" s="111" t="s">
        <v>60</v>
      </c>
      <c r="C17" s="112"/>
      <c r="D17" s="8"/>
      <c r="E17" s="8">
        <f t="shared" si="0"/>
        <v>-2</v>
      </c>
      <c r="F17" s="8">
        <f t="shared" si="0"/>
        <v>-1</v>
      </c>
      <c r="G17" s="8">
        <f>'FIT SPEC'!I17</f>
        <v>0</v>
      </c>
      <c r="H17" s="8">
        <f t="shared" si="1"/>
        <v>1</v>
      </c>
      <c r="I17" s="8">
        <f t="shared" si="2"/>
        <v>2.5</v>
      </c>
      <c r="K17" s="7" t="s">
        <v>93</v>
      </c>
      <c r="M17" s="138"/>
      <c r="N17" s="138"/>
      <c r="O17" s="39"/>
      <c r="P17" s="39"/>
    </row>
    <row r="18" spans="1:16" ht="18.75">
      <c r="A18" s="9"/>
      <c r="B18" s="111" t="s">
        <v>61</v>
      </c>
      <c r="C18" s="112"/>
      <c r="D18" s="8"/>
      <c r="E18" s="8">
        <f t="shared" si="0"/>
        <v>-2</v>
      </c>
      <c r="F18" s="8">
        <f t="shared" si="0"/>
        <v>-1</v>
      </c>
      <c r="G18" s="8">
        <f>'FIT SPEC'!I18</f>
        <v>0</v>
      </c>
      <c r="H18" s="8">
        <f t="shared" si="1"/>
        <v>1</v>
      </c>
      <c r="I18" s="8">
        <f t="shared" si="2"/>
        <v>2.5</v>
      </c>
      <c r="K18" s="7" t="s">
        <v>93</v>
      </c>
      <c r="M18" s="138"/>
      <c r="N18" s="138"/>
      <c r="O18" s="39"/>
      <c r="P18" s="39"/>
    </row>
    <row r="19" spans="1:16" ht="18.75">
      <c r="A19" s="9"/>
      <c r="B19" s="111" t="s">
        <v>62</v>
      </c>
      <c r="C19" s="112"/>
      <c r="D19" s="8"/>
      <c r="E19" s="8">
        <f t="shared" si="0"/>
        <v>-2</v>
      </c>
      <c r="F19" s="8">
        <f t="shared" si="0"/>
        <v>-1</v>
      </c>
      <c r="G19" s="8">
        <f>'FIT SPEC'!I19</f>
        <v>0</v>
      </c>
      <c r="H19" s="8">
        <f t="shared" si="1"/>
        <v>1</v>
      </c>
      <c r="I19" s="8">
        <f t="shared" si="2"/>
        <v>2.5</v>
      </c>
      <c r="K19" s="7" t="s">
        <v>93</v>
      </c>
      <c r="M19" s="138"/>
      <c r="N19" s="138"/>
      <c r="O19" s="39"/>
      <c r="P19" s="39"/>
    </row>
    <row r="20" spans="1:16" ht="18.75" hidden="1">
      <c r="A20" s="9"/>
      <c r="B20" s="111" t="s">
        <v>63</v>
      </c>
      <c r="C20" s="112"/>
      <c r="D20" s="8" t="s">
        <v>1</v>
      </c>
      <c r="E20" s="8">
        <f t="shared" si="0"/>
        <v>-2</v>
      </c>
      <c r="F20" s="8">
        <f t="shared" si="0"/>
        <v>-1</v>
      </c>
      <c r="G20" s="8">
        <f>'FIT SPEC'!I20</f>
        <v>0</v>
      </c>
      <c r="H20" s="8">
        <f t="shared" si="1"/>
        <v>1</v>
      </c>
      <c r="I20" s="8">
        <f t="shared" si="2"/>
        <v>2.5</v>
      </c>
      <c r="K20" s="7" t="s">
        <v>93</v>
      </c>
      <c r="M20" s="138"/>
      <c r="N20" s="138"/>
      <c r="O20" s="39"/>
      <c r="P20" s="39"/>
    </row>
    <row r="21" spans="1:16" ht="18.75">
      <c r="A21" s="9"/>
      <c r="B21" s="111" t="s">
        <v>75</v>
      </c>
      <c r="C21" s="112"/>
      <c r="D21" s="8"/>
      <c r="E21" s="8">
        <f t="shared" si="0"/>
        <v>-2</v>
      </c>
      <c r="F21" s="8">
        <f t="shared" si="0"/>
        <v>-1</v>
      </c>
      <c r="G21" s="8">
        <f>'FIT SPEC'!I21</f>
        <v>0</v>
      </c>
      <c r="H21" s="8">
        <f t="shared" si="1"/>
        <v>1</v>
      </c>
      <c r="I21" s="8">
        <f t="shared" si="2"/>
        <v>2.5</v>
      </c>
      <c r="K21" s="7" t="s">
        <v>93</v>
      </c>
      <c r="M21" s="138"/>
      <c r="N21" s="138"/>
      <c r="O21" s="39"/>
      <c r="P21" s="39"/>
    </row>
    <row r="22" spans="1:16" ht="18.75">
      <c r="A22" s="9"/>
      <c r="B22" s="111" t="s">
        <v>76</v>
      </c>
      <c r="C22" s="112"/>
      <c r="D22" s="8"/>
      <c r="E22" s="8">
        <f t="shared" si="0"/>
        <v>-2</v>
      </c>
      <c r="F22" s="8">
        <f t="shared" si="0"/>
        <v>-1</v>
      </c>
      <c r="G22" s="8">
        <f>'FIT SPEC'!I22</f>
        <v>0</v>
      </c>
      <c r="H22" s="8">
        <f t="shared" si="1"/>
        <v>1</v>
      </c>
      <c r="I22" s="8">
        <f t="shared" si="2"/>
        <v>2.5</v>
      </c>
      <c r="K22" s="7" t="s">
        <v>93</v>
      </c>
      <c r="M22" s="138"/>
      <c r="N22" s="138"/>
      <c r="O22" s="39"/>
      <c r="P22" s="39"/>
    </row>
    <row r="23" spans="1:16" ht="18.75">
      <c r="A23" s="9"/>
      <c r="B23" s="111" t="s">
        <v>64</v>
      </c>
      <c r="C23" s="112"/>
      <c r="D23" s="8"/>
      <c r="E23" s="8">
        <f>SUM(F23-0)</f>
        <v>0</v>
      </c>
      <c r="F23" s="8">
        <f>SUM(G23-0)</f>
        <v>0</v>
      </c>
      <c r="G23" s="8">
        <f>'FIT SPEC'!I23</f>
        <v>0</v>
      </c>
      <c r="H23" s="8">
        <f>SUM(G23+0)</f>
        <v>0</v>
      </c>
      <c r="I23" s="8">
        <f>SUM(H23+0)</f>
        <v>0</v>
      </c>
      <c r="K23" s="7" t="s">
        <v>92</v>
      </c>
      <c r="M23" s="138"/>
      <c r="N23" s="138"/>
      <c r="O23" s="39"/>
      <c r="P23" s="39"/>
    </row>
    <row r="24" spans="1:16" ht="18.75">
      <c r="A24" s="9"/>
      <c r="B24" s="111" t="s">
        <v>65</v>
      </c>
      <c r="C24" s="112"/>
      <c r="D24" s="8"/>
      <c r="E24" s="8">
        <f>SUM(F24-0.25)</f>
        <v>-0.5</v>
      </c>
      <c r="F24" s="8">
        <f>SUM(G24-0.25)</f>
        <v>-0.25</v>
      </c>
      <c r="G24" s="8">
        <f>'FIT SPEC'!I24</f>
        <v>0</v>
      </c>
      <c r="H24" s="8">
        <f>SUM(G24+0.25)</f>
        <v>0.25</v>
      </c>
      <c r="I24" s="8">
        <f>SUM(H24+0.25)</f>
        <v>0.5</v>
      </c>
      <c r="K24" s="7" t="s">
        <v>92</v>
      </c>
      <c r="M24" s="138"/>
      <c r="N24" s="138"/>
      <c r="O24" s="39"/>
      <c r="P24" s="39"/>
    </row>
    <row r="25" spans="1:16" ht="18.75">
      <c r="A25" s="9"/>
      <c r="B25" s="111" t="s">
        <v>66</v>
      </c>
      <c r="C25" s="112"/>
      <c r="D25" s="8"/>
      <c r="E25" s="8">
        <f>SUM(F25-0.25)</f>
        <v>-0.5</v>
      </c>
      <c r="F25" s="8">
        <f>SUM(G25-0.25)</f>
        <v>-0.25</v>
      </c>
      <c r="G25" s="8">
        <f>'FIT SPEC'!I25</f>
        <v>0</v>
      </c>
      <c r="H25" s="8">
        <f>SUM(G25+0.25)</f>
        <v>0.25</v>
      </c>
      <c r="I25" s="8">
        <f>SUM(H25+0.25)</f>
        <v>0.5</v>
      </c>
      <c r="K25" s="7">
        <v>0.125</v>
      </c>
      <c r="M25" s="138"/>
      <c r="N25" s="138"/>
      <c r="O25" s="39"/>
      <c r="P25" s="39"/>
    </row>
    <row r="26" spans="1:16" ht="18.75">
      <c r="A26" s="9"/>
      <c r="B26" s="111" t="s">
        <v>67</v>
      </c>
      <c r="C26" s="112"/>
      <c r="D26" s="8"/>
      <c r="E26" s="8">
        <f>SUM(F26-0)</f>
        <v>0</v>
      </c>
      <c r="F26" s="8">
        <f>SUM(G26-0)</f>
        <v>0</v>
      </c>
      <c r="G26" s="8">
        <f>'FIT SPEC'!I26</f>
        <v>0</v>
      </c>
      <c r="H26" s="8">
        <f>SUM(G26+0)</f>
        <v>0</v>
      </c>
      <c r="I26" s="8">
        <f>SUM(H26+0)</f>
        <v>0</v>
      </c>
      <c r="K26" s="7" t="s">
        <v>92</v>
      </c>
      <c r="M26" s="138"/>
      <c r="N26" s="138"/>
      <c r="O26" s="39"/>
      <c r="P26" s="39"/>
    </row>
    <row r="27" spans="1:16" ht="18.75">
      <c r="A27" s="9"/>
      <c r="B27" s="111" t="s">
        <v>77</v>
      </c>
      <c r="C27" s="112"/>
      <c r="D27" s="8"/>
      <c r="E27" s="8">
        <f>SUM(F27-0)</f>
        <v>0</v>
      </c>
      <c r="F27" s="8">
        <f>SUM(G27-0)</f>
        <v>0</v>
      </c>
      <c r="G27" s="8">
        <f>'FIT SPEC'!I27</f>
        <v>0</v>
      </c>
      <c r="H27" s="8">
        <f>SUM(G27+0)</f>
        <v>0</v>
      </c>
      <c r="I27" s="8">
        <f>SUM(H27+0)</f>
        <v>0</v>
      </c>
      <c r="K27" s="7" t="s">
        <v>92</v>
      </c>
      <c r="M27" s="138"/>
      <c r="N27" s="138"/>
      <c r="O27" s="39"/>
      <c r="P27" s="39"/>
    </row>
    <row r="28" spans="1:16" ht="18.75">
      <c r="A28" s="9"/>
      <c r="B28" s="111" t="s">
        <v>68</v>
      </c>
      <c r="C28" s="112"/>
      <c r="D28" s="8"/>
      <c r="E28" s="8">
        <f t="shared" ref="E28:F30" si="3">F28</f>
        <v>0</v>
      </c>
      <c r="F28" s="8">
        <f t="shared" si="3"/>
        <v>0</v>
      </c>
      <c r="G28" s="8">
        <f>'FIT SPEC'!I28</f>
        <v>0</v>
      </c>
      <c r="H28" s="8">
        <f t="shared" ref="H28:I30" si="4">G28</f>
        <v>0</v>
      </c>
      <c r="I28" s="8">
        <f t="shared" si="4"/>
        <v>0</v>
      </c>
      <c r="K28" s="7">
        <v>0.125</v>
      </c>
      <c r="M28" s="138"/>
      <c r="N28" s="138"/>
      <c r="O28" s="39"/>
      <c r="P28" s="39"/>
    </row>
    <row r="29" spans="1:16" ht="18.75">
      <c r="A29" s="9"/>
      <c r="B29" s="111" t="s">
        <v>69</v>
      </c>
      <c r="C29" s="112"/>
      <c r="D29" s="8"/>
      <c r="E29" s="8">
        <f t="shared" si="3"/>
        <v>0</v>
      </c>
      <c r="F29" s="8">
        <f t="shared" si="3"/>
        <v>0</v>
      </c>
      <c r="G29" s="8">
        <f>'FIT SPEC'!I29</f>
        <v>0</v>
      </c>
      <c r="H29" s="8">
        <f t="shared" si="4"/>
        <v>0</v>
      </c>
      <c r="I29" s="8">
        <f t="shared" si="4"/>
        <v>0</v>
      </c>
      <c r="K29" s="7">
        <v>0.125</v>
      </c>
    </row>
    <row r="30" spans="1:16" ht="18.75">
      <c r="A30" s="9"/>
      <c r="B30" s="111" t="s">
        <v>70</v>
      </c>
      <c r="C30" s="112"/>
      <c r="D30" s="8"/>
      <c r="E30" s="8">
        <f t="shared" si="3"/>
        <v>0</v>
      </c>
      <c r="F30" s="8">
        <f t="shared" si="3"/>
        <v>0</v>
      </c>
      <c r="G30" s="8">
        <f>'FIT SPEC'!I30</f>
        <v>0</v>
      </c>
      <c r="H30" s="8">
        <f t="shared" si="4"/>
        <v>0</v>
      </c>
      <c r="I30" s="8">
        <f t="shared" si="4"/>
        <v>0</v>
      </c>
      <c r="K30" s="7">
        <v>0.125</v>
      </c>
    </row>
    <row r="31" spans="1:16" ht="18.75">
      <c r="A31" s="9"/>
      <c r="B31" s="111"/>
      <c r="C31" s="112"/>
      <c r="D31" s="8"/>
      <c r="E31" s="8"/>
      <c r="F31" s="8"/>
      <c r="G31" s="8">
        <f>'FIT SPEC'!I31</f>
        <v>0</v>
      </c>
      <c r="H31" s="8"/>
      <c r="I31" s="8"/>
      <c r="K31" s="7"/>
    </row>
    <row r="32" spans="1:16" ht="18.75">
      <c r="A32" s="9"/>
      <c r="B32" s="111" t="s">
        <v>71</v>
      </c>
      <c r="C32" s="112"/>
      <c r="D32" s="8"/>
      <c r="E32" s="8">
        <f>F32</f>
        <v>0</v>
      </c>
      <c r="F32" s="8">
        <f>G32</f>
        <v>0</v>
      </c>
      <c r="G32" s="8">
        <f>'FIT SPEC'!I32</f>
        <v>0</v>
      </c>
      <c r="H32" s="8">
        <f>G32</f>
        <v>0</v>
      </c>
      <c r="I32" s="8">
        <f>H32</f>
        <v>0</v>
      </c>
      <c r="K32" s="7">
        <v>0.125</v>
      </c>
    </row>
    <row r="33" spans="1:11" ht="18.75">
      <c r="A33" s="9"/>
      <c r="B33" s="111" t="s">
        <v>72</v>
      </c>
      <c r="C33" s="112"/>
      <c r="D33" s="8"/>
      <c r="E33" s="8">
        <f t="shared" ref="E33:F35" si="5">SUM(F33-0.25)</f>
        <v>-0.5</v>
      </c>
      <c r="F33" s="8">
        <f t="shared" si="5"/>
        <v>-0.25</v>
      </c>
      <c r="G33" s="8">
        <f>'FIT SPEC'!I33</f>
        <v>0</v>
      </c>
      <c r="H33" s="8">
        <f t="shared" ref="H33:I35" si="6">SUM(G33+0.25)</f>
        <v>0.25</v>
      </c>
      <c r="I33" s="8">
        <f t="shared" si="6"/>
        <v>0.5</v>
      </c>
      <c r="K33" s="38" t="s">
        <v>92</v>
      </c>
    </row>
    <row r="34" spans="1:11" ht="18.75">
      <c r="A34" s="9"/>
      <c r="B34" s="111" t="s">
        <v>73</v>
      </c>
      <c r="C34" s="112"/>
      <c r="D34" s="8"/>
      <c r="E34" s="8">
        <f t="shared" si="5"/>
        <v>-0.5</v>
      </c>
      <c r="F34" s="8">
        <f t="shared" si="5"/>
        <v>-0.25</v>
      </c>
      <c r="G34" s="8">
        <f>'FIT SPEC'!I34</f>
        <v>0</v>
      </c>
      <c r="H34" s="8">
        <f t="shared" si="6"/>
        <v>0.25</v>
      </c>
      <c r="I34" s="8">
        <f t="shared" si="6"/>
        <v>0.5</v>
      </c>
      <c r="K34" s="38" t="s">
        <v>92</v>
      </c>
    </row>
    <row r="35" spans="1:11" ht="18.75">
      <c r="A35" s="9"/>
      <c r="B35" s="111" t="s">
        <v>78</v>
      </c>
      <c r="C35" s="112"/>
      <c r="D35" s="8"/>
      <c r="E35" s="8">
        <f t="shared" si="5"/>
        <v>-0.5</v>
      </c>
      <c r="F35" s="8">
        <f t="shared" si="5"/>
        <v>-0.25</v>
      </c>
      <c r="G35" s="8">
        <f>'FIT SPEC'!I35</f>
        <v>0</v>
      </c>
      <c r="H35" s="8">
        <f t="shared" si="6"/>
        <v>0.25</v>
      </c>
      <c r="I35" s="8">
        <f t="shared" si="6"/>
        <v>0.5</v>
      </c>
      <c r="K35" s="38" t="s">
        <v>92</v>
      </c>
    </row>
    <row r="36" spans="1:11" ht="18.75">
      <c r="A36" s="9"/>
      <c r="B36" s="111" t="s">
        <v>74</v>
      </c>
      <c r="C36" s="112"/>
      <c r="D36" s="8"/>
      <c r="E36" s="8">
        <f>F36</f>
        <v>0</v>
      </c>
      <c r="F36" s="8">
        <f>G36</f>
        <v>0</v>
      </c>
      <c r="G36" s="8">
        <f>'FIT SPEC'!I36</f>
        <v>0</v>
      </c>
      <c r="H36" s="8">
        <f>G36</f>
        <v>0</v>
      </c>
      <c r="I36" s="8">
        <f>H36</f>
        <v>0</v>
      </c>
      <c r="K36" s="7">
        <v>0.125</v>
      </c>
    </row>
    <row r="37" spans="1:11" ht="18.75">
      <c r="A37" s="9"/>
      <c r="B37" s="111"/>
      <c r="C37" s="112"/>
      <c r="D37" s="8"/>
      <c r="E37" s="8"/>
      <c r="F37" s="8"/>
      <c r="G37" s="8">
        <f>'FIT SPEC'!I37</f>
        <v>0</v>
      </c>
      <c r="H37" s="8"/>
      <c r="I37" s="8"/>
      <c r="K37" s="7"/>
    </row>
    <row r="38" spans="1:11" ht="18.75">
      <c r="A38" s="9"/>
      <c r="B38" s="16" t="s">
        <v>33</v>
      </c>
      <c r="C38" s="17"/>
      <c r="D38" s="32"/>
      <c r="E38" s="8">
        <f>SUM(F38-0.25)</f>
        <v>-0.5</v>
      </c>
      <c r="F38" s="8">
        <f>SUM(G38-0.25)</f>
        <v>-0.25</v>
      </c>
      <c r="G38" s="8">
        <f>'FIT SPEC'!I39</f>
        <v>0</v>
      </c>
      <c r="H38" s="8">
        <f>SUM(G38+0.25)</f>
        <v>0.25</v>
      </c>
      <c r="I38" s="8">
        <f>SUM(H38+0.25)</f>
        <v>0.5</v>
      </c>
      <c r="K38" s="38" t="s">
        <v>92</v>
      </c>
    </row>
    <row r="39" spans="1:11" s="45" customFormat="1" ht="18.75" hidden="1">
      <c r="A39" s="46"/>
      <c r="B39" s="41" t="s">
        <v>34</v>
      </c>
      <c r="C39" s="42"/>
      <c r="D39" s="47"/>
      <c r="E39" s="48">
        <f>F39-0.25</f>
        <v>-0.5</v>
      </c>
      <c r="F39" s="48">
        <f>G39-0.25</f>
        <v>-0.25</v>
      </c>
      <c r="G39" s="8">
        <f>'FIT SPEC'!I40</f>
        <v>0</v>
      </c>
      <c r="H39" s="48">
        <f>G39+0.25</f>
        <v>0.25</v>
      </c>
      <c r="I39" s="48">
        <f>H39+0.25</f>
        <v>0.5</v>
      </c>
      <c r="K39" s="49">
        <v>0.125</v>
      </c>
    </row>
    <row r="40" spans="1:11" ht="18.75">
      <c r="A40" s="9"/>
      <c r="B40" s="111" t="s">
        <v>35</v>
      </c>
      <c r="C40" s="112"/>
      <c r="D40" s="32"/>
      <c r="E40" s="8">
        <f>F40-0.25</f>
        <v>-0.5</v>
      </c>
      <c r="F40" s="8">
        <f>G40-0.25</f>
        <v>-0.25</v>
      </c>
      <c r="G40" s="8">
        <f>'FIT SPEC'!I41</f>
        <v>0</v>
      </c>
      <c r="H40" s="8">
        <f>G40+0.25</f>
        <v>0.25</v>
      </c>
      <c r="I40" s="8">
        <f>H40+0.25</f>
        <v>0.5</v>
      </c>
      <c r="K40" s="7">
        <v>0.125</v>
      </c>
    </row>
    <row r="41" spans="1:11" ht="18.75">
      <c r="A41" s="31"/>
      <c r="B41" s="111" t="s">
        <v>36</v>
      </c>
      <c r="C41" s="112"/>
      <c r="D41" s="32"/>
      <c r="E41" s="8"/>
      <c r="F41" s="8"/>
      <c r="G41" s="8">
        <f>'FIT SPEC'!I42</f>
        <v>0</v>
      </c>
      <c r="H41" s="8"/>
      <c r="I41" s="37"/>
      <c r="K41" s="7">
        <v>0.125</v>
      </c>
    </row>
    <row r="42" spans="1:11" ht="18.75">
      <c r="B42" s="16" t="s">
        <v>41</v>
      </c>
      <c r="C42" s="17"/>
      <c r="D42" s="19"/>
      <c r="E42" s="37">
        <f>F42-0.125</f>
        <v>-0.25</v>
      </c>
      <c r="F42" s="37">
        <f>G42-0.125</f>
        <v>-0.125</v>
      </c>
      <c r="G42" s="8">
        <f>'FIT SPEC'!I43</f>
        <v>0</v>
      </c>
      <c r="H42" s="37">
        <f>G42+0.125</f>
        <v>0.125</v>
      </c>
      <c r="I42" s="37">
        <f>H42+0.125</f>
        <v>0.25</v>
      </c>
      <c r="K42" s="37">
        <v>0.125</v>
      </c>
    </row>
    <row r="43" spans="1:11" ht="18.75">
      <c r="B43" s="16" t="s">
        <v>42</v>
      </c>
      <c r="C43" s="17"/>
      <c r="D43" s="19"/>
      <c r="E43" s="37">
        <f>F43-0.125</f>
        <v>-0.25</v>
      </c>
      <c r="F43" s="37">
        <f>G43-0.125</f>
        <v>-0.125</v>
      </c>
      <c r="G43" s="8">
        <f>'FIT SPEC'!I44</f>
        <v>0</v>
      </c>
      <c r="H43" s="37">
        <f>G43+0.125</f>
        <v>0.125</v>
      </c>
      <c r="I43" s="37">
        <f>H43+0.125</f>
        <v>0.25</v>
      </c>
      <c r="K43" s="37">
        <v>0.125</v>
      </c>
    </row>
    <row r="44" spans="1:11" ht="18.75">
      <c r="B44" s="16" t="s">
        <v>43</v>
      </c>
      <c r="C44" s="17"/>
      <c r="D44" s="19"/>
      <c r="E44" s="37">
        <f>F44-0.25</f>
        <v>-0.5</v>
      </c>
      <c r="F44" s="37">
        <f>G44-0.25</f>
        <v>-0.25</v>
      </c>
      <c r="G44" s="8">
        <f>'FIT SPEC'!I45</f>
        <v>0</v>
      </c>
      <c r="H44" s="37">
        <f>G44+0.25</f>
        <v>0.25</v>
      </c>
      <c r="I44" s="37">
        <f>H44+0.25</f>
        <v>0.5</v>
      </c>
      <c r="K44" s="37">
        <v>0.125</v>
      </c>
    </row>
    <row r="45" spans="1:11" ht="18.75">
      <c r="B45" s="111" t="s">
        <v>38</v>
      </c>
      <c r="C45" s="112"/>
      <c r="D45" s="19"/>
      <c r="E45" s="8">
        <f>F45</f>
        <v>0</v>
      </c>
      <c r="F45" s="8">
        <f>G45</f>
        <v>0</v>
      </c>
      <c r="G45" s="8">
        <f>'FIT SPEC'!I46</f>
        <v>0</v>
      </c>
      <c r="H45" s="8">
        <f>G45</f>
        <v>0</v>
      </c>
      <c r="I45" s="8">
        <f>H45</f>
        <v>0</v>
      </c>
      <c r="K45" s="7">
        <v>0.125</v>
      </c>
    </row>
    <row r="46" spans="1:11" ht="18.75">
      <c r="B46" s="111" t="s">
        <v>39</v>
      </c>
      <c r="C46" s="112"/>
      <c r="D46" s="19"/>
      <c r="E46" s="37"/>
      <c r="F46" s="37"/>
      <c r="G46" s="8">
        <f>'FIT SPEC'!I47</f>
        <v>0</v>
      </c>
      <c r="H46" s="37"/>
      <c r="I46" s="37"/>
      <c r="K46" s="37"/>
    </row>
    <row r="47" spans="1:11" ht="18.75">
      <c r="B47" s="21" t="s">
        <v>44</v>
      </c>
      <c r="C47" s="19"/>
      <c r="D47" s="19"/>
      <c r="E47" s="37"/>
      <c r="F47" s="37"/>
      <c r="G47" s="8">
        <f>'FIT SPEC'!I48</f>
        <v>0</v>
      </c>
      <c r="H47" s="37"/>
      <c r="I47" s="37"/>
      <c r="K47" s="37">
        <v>0.125</v>
      </c>
    </row>
  </sheetData>
  <mergeCells count="69">
    <mergeCell ref="A1:K1"/>
    <mergeCell ref="A2:B2"/>
    <mergeCell ref="D2:E2"/>
    <mergeCell ref="F2:G2"/>
    <mergeCell ref="I2:K2"/>
    <mergeCell ref="A3:B3"/>
    <mergeCell ref="C3:E3"/>
    <mergeCell ref="F3:K9"/>
    <mergeCell ref="A4:B4"/>
    <mergeCell ref="C4:E4"/>
    <mergeCell ref="A5:B5"/>
    <mergeCell ref="C5:E5"/>
    <mergeCell ref="A6:B6"/>
    <mergeCell ref="C6:E6"/>
    <mergeCell ref="A7:B7"/>
    <mergeCell ref="C7:E7"/>
    <mergeCell ref="A8:B8"/>
    <mergeCell ref="C8:E8"/>
    <mergeCell ref="A9:B9"/>
    <mergeCell ref="C9:E9"/>
    <mergeCell ref="B10:C10"/>
    <mergeCell ref="B11:K11"/>
    <mergeCell ref="B12:C12"/>
    <mergeCell ref="M12:N12"/>
    <mergeCell ref="B13:C13"/>
    <mergeCell ref="M13:N13"/>
    <mergeCell ref="B14:C14"/>
    <mergeCell ref="M14:N14"/>
    <mergeCell ref="B15:C15"/>
    <mergeCell ref="M15:N15"/>
    <mergeCell ref="B16:C16"/>
    <mergeCell ref="M16:N16"/>
    <mergeCell ref="B17:C17"/>
    <mergeCell ref="M17:N17"/>
    <mergeCell ref="B18:C18"/>
    <mergeCell ref="M18:N18"/>
    <mergeCell ref="B19:C19"/>
    <mergeCell ref="M19:N19"/>
    <mergeCell ref="B20:C20"/>
    <mergeCell ref="M20:N20"/>
    <mergeCell ref="B21:C21"/>
    <mergeCell ref="M21:N21"/>
    <mergeCell ref="B22:C22"/>
    <mergeCell ref="M22:N22"/>
    <mergeCell ref="B23:C23"/>
    <mergeCell ref="M23:N23"/>
    <mergeCell ref="B24:C24"/>
    <mergeCell ref="M24:N24"/>
    <mergeCell ref="B25:C25"/>
    <mergeCell ref="M25:N25"/>
    <mergeCell ref="B26:C26"/>
    <mergeCell ref="M26:N26"/>
    <mergeCell ref="B27:C27"/>
    <mergeCell ref="M27:N27"/>
    <mergeCell ref="B28:C28"/>
    <mergeCell ref="M28:N28"/>
    <mergeCell ref="B29:C29"/>
    <mergeCell ref="B30:C30"/>
    <mergeCell ref="B31:C31"/>
    <mergeCell ref="B32:C32"/>
    <mergeCell ref="B33:C33"/>
    <mergeCell ref="B41:C41"/>
    <mergeCell ref="B45:C45"/>
    <mergeCell ref="B46:C46"/>
    <mergeCell ref="B34:C34"/>
    <mergeCell ref="B35:C35"/>
    <mergeCell ref="B36:C36"/>
    <mergeCell ref="B37:C37"/>
    <mergeCell ref="B40:C40"/>
  </mergeCells>
  <pageMargins left="0.7" right="0.7" top="0.75" bottom="0.75" header="0.3" footer="0.3"/>
  <pageSetup scale="54" orientation="portrait" r:id="rId1"/>
  <headerFooter>
    <oddHeader>&amp;C&amp;24SWEET APPAREL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CAD</vt:lpstr>
      <vt:lpstr>BOM </vt:lpstr>
      <vt:lpstr>CONSTRUCTION CALLOUTS</vt:lpstr>
      <vt:lpstr>ORIG. SAMPLE PHOTOS</vt:lpstr>
      <vt:lpstr>FIT SPEC</vt:lpstr>
      <vt:lpstr>GRADING</vt:lpstr>
      <vt:lpstr>CAD!Print_Area</vt:lpstr>
      <vt:lpstr>'FIT SPEC'!Print_Area</vt:lpstr>
      <vt:lpstr>GRADING!Print_Area</vt:lpstr>
      <vt:lpstr>'ORIG. SAMPLE PHOTOS'!Print_Area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Allison</dc:creator>
  <cp:lastModifiedBy>Isamar Lugo</cp:lastModifiedBy>
  <cp:lastPrinted>2024-01-29T14:45:51Z</cp:lastPrinted>
  <dcterms:created xsi:type="dcterms:W3CDTF">2020-09-22T22:31:05Z</dcterms:created>
  <dcterms:modified xsi:type="dcterms:W3CDTF">2024-01-29T14:50:45Z</dcterms:modified>
</cp:coreProperties>
</file>